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nik\Desktop\STACKFLOW ANTIGRAVITY\stackflow\research\pead_v2\"/>
    </mc:Choice>
  </mc:AlternateContent>
  <xr:revisionPtr revIDLastSave="0" documentId="13_ncr:1_{0F94825C-C26F-460C-B2B4-516CC2F62D7E}" xr6:coauthVersionLast="47" xr6:coauthVersionMax="47" xr10:uidLastSave="{00000000-0000-0000-0000-000000000000}"/>
  <bookViews>
    <workbookView xWindow="8640" yWindow="15" windowWidth="11625" windowHeight="10695" xr2:uid="{00000000-000D-0000-FFFF-FFFF00000000}"/>
  </bookViews>
  <sheets>
    <sheet name="Cover" sheetId="1" r:id="rId1"/>
    <sheet name="Executive Summary" sheetId="2" r:id="rId2"/>
    <sheet name="Performance Charts" sheetId="3" r:id="rId3"/>
    <sheet name="Trade Log" sheetId="4" r:id="rId4"/>
    <sheet name="Risk Diagnostics" sheetId="5" r:id="rId5"/>
    <sheet name="Methodology" sheetId="6" r:id="rId6"/>
    <sheet name="Data" sheetId="7" state="hidden" r:id="rId7"/>
  </sheets>
  <definedNames>
    <definedName name="m_avg_dd_episode">Data!$C$24:$E$24</definedName>
    <definedName name="m_avg_holding_sessions">Data!$C$40:$E$40</definedName>
    <definedName name="m_avg_loss">Data!$C$36:$E$36</definedName>
    <definedName name="m_avg_trade_net">Data!$C$34:$E$34</definedName>
    <definedName name="m_avg_win">Data!$C$35:$E$35</definedName>
    <definedName name="m_bench_cagr">Data!$C$10:$E$10</definedName>
    <definedName name="m_bench_max_dd">Data!$C$23:$E$23</definedName>
    <definedName name="m_bench_sharpe_rf0">Data!$C$18:$E$18</definedName>
    <definedName name="m_bench_sharpe_rf6">Data!$C$19:$E$19</definedName>
    <definedName name="m_bench_total_return">Data!$C$9:$E$9</definedName>
    <definedName name="m_bench_vol">Data!$C$15:$E$15</definedName>
    <definedName name="m_best_trade">Data!$C$38:$E$38</definedName>
    <definedName name="m_beta">Data!$C$26:$E$26</definedName>
    <definedName name="m_cagr">Data!$C$8:$E$8</definedName>
    <definedName name="m_calmar">Data!$C$21:$E$21</definedName>
    <definedName name="m_capacity_1pct_50fit_cr">Data!$C$46:$E$46</definedName>
    <definedName name="m_capacity_1pct_90fit_cr">Data!$C$44:$E$44</definedName>
    <definedName name="m_capacity_5pct_90fit_cr">Data!$C$45:$E$45</definedName>
    <definedName name="m_cvar95_daily">Data!$C$28:$E$28</definedName>
    <definedName name="m_end">Data!$C$5:$E$5</definedName>
    <definedName name="m_excess_cagr">Data!$C$11:$E$11</definedName>
    <definedName name="m_excess_kurt_daily">Data!$C$30:$E$30</definedName>
    <definedName name="m_longest_dd_sessions">Data!$C$25:$E$25</definedName>
    <definedName name="m_max_dd">Data!$C$22:$E$22</definedName>
    <definedName name="m_mean_trade_xs_nifty">Data!$C$13:$E$13</definedName>
    <definedName name="m_mean_trade_xs_univ_60d">Data!$C$12:$E$12</definedName>
    <definedName name="m_median_adv20_cr">Data!$C$42:$E$42</definedName>
    <definedName name="m_p10_adv20_cr">Data!$C$43:$E$43</definedName>
    <definedName name="m_payoff">Data!$C$37:$E$37</definedName>
    <definedName name="m_profit_factor">Data!$C$33:$E$33</definedName>
    <definedName name="m_sharpe_rf0">Data!$C$16:$E$16</definedName>
    <definedName name="m_sharpe_rf6">Data!$C$17:$E$17</definedName>
    <definedName name="m_skew_daily">Data!$C$29:$E$29</definedName>
    <definedName name="m_sortino_rf0">Data!$C$20:$E$20</definedName>
    <definedName name="m_start">Data!$C$4:$E$4</definedName>
    <definedName name="m_total_return">Data!$C$7:$E$7</definedName>
    <definedName name="m_trades">Data!$C$31:$E$31</definedName>
    <definedName name="m_turnover_one_way">Data!$C$41:$E$41</definedName>
    <definedName name="m_var95_daily">Data!$C$27:$E$27</definedName>
    <definedName name="m_vol">Data!$C$14:$E$14</definedName>
    <definedName name="m_win_rate">Data!$C$32:$E$32</definedName>
    <definedName name="m_worst_trade">Data!$C$39:$E$39</definedName>
    <definedName name="m_years">Data!$C$6:$E$6</definedName>
    <definedName name="PeriodHeaders">Data!$C$3:$E$3</definedName>
    <definedName name="_xlnm.Print_Area" localSheetId="0">Cover!$A$1:$R$38</definedName>
    <definedName name="_xlnm.Print_Area" localSheetId="1">'Executive Summary'!$A$1:$E$53</definedName>
    <definedName name="_xlnm.Print_Titles" localSheetId="3">'Trade Log'!$4:$4</definedName>
    <definedName name="SelPeriod">Cover!$L$3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43" i="7" l="1"/>
  <c r="P1243" i="7"/>
  <c r="Q1242" i="7"/>
  <c r="P1242" i="7"/>
  <c r="Q1241" i="7"/>
  <c r="P1241" i="7"/>
  <c r="Q1240" i="7"/>
  <c r="P1240" i="7"/>
  <c r="Q1239" i="7"/>
  <c r="P1239" i="7"/>
  <c r="Q1238" i="7"/>
  <c r="P1238" i="7"/>
  <c r="Q1237" i="7"/>
  <c r="P1237" i="7"/>
  <c r="Q1236" i="7"/>
  <c r="P1236" i="7"/>
  <c r="Q1235" i="7"/>
  <c r="P1235" i="7"/>
  <c r="Q1234" i="7"/>
  <c r="P1234" i="7"/>
  <c r="Q1233" i="7"/>
  <c r="P1233" i="7"/>
  <c r="Q1232" i="7"/>
  <c r="P1232" i="7"/>
  <c r="Q1231" i="7"/>
  <c r="P1231" i="7"/>
  <c r="Q1230" i="7"/>
  <c r="P1230" i="7"/>
  <c r="Q1229" i="7"/>
  <c r="P1229" i="7"/>
  <c r="Q1228" i="7"/>
  <c r="P1228" i="7"/>
  <c r="Q1227" i="7"/>
  <c r="P1227" i="7"/>
  <c r="Q1226" i="7"/>
  <c r="P1226" i="7"/>
  <c r="Q1225" i="7"/>
  <c r="P1225" i="7"/>
  <c r="Q1224" i="7"/>
  <c r="P1224" i="7"/>
  <c r="Q1223" i="7"/>
  <c r="P1223" i="7"/>
  <c r="Q1222" i="7"/>
  <c r="P1222" i="7"/>
  <c r="Q1221" i="7"/>
  <c r="P1221" i="7"/>
  <c r="Q1220" i="7"/>
  <c r="P1220" i="7"/>
  <c r="Q1219" i="7"/>
  <c r="P1219" i="7"/>
  <c r="Q1218" i="7"/>
  <c r="P1218" i="7"/>
  <c r="Q1217" i="7"/>
  <c r="P1217" i="7"/>
  <c r="Q1216" i="7"/>
  <c r="P1216" i="7"/>
  <c r="Q1215" i="7"/>
  <c r="P1215" i="7"/>
  <c r="Q1214" i="7"/>
  <c r="P1214" i="7"/>
  <c r="Q1213" i="7"/>
  <c r="P1213" i="7"/>
  <c r="Q1212" i="7"/>
  <c r="P1212" i="7"/>
  <c r="Q1211" i="7"/>
  <c r="P1211" i="7"/>
  <c r="Q1210" i="7"/>
  <c r="P1210" i="7"/>
  <c r="Q1209" i="7"/>
  <c r="P1209" i="7"/>
  <c r="Q1208" i="7"/>
  <c r="P1208" i="7"/>
  <c r="Q1207" i="7"/>
  <c r="P1207" i="7"/>
  <c r="Q1206" i="7"/>
  <c r="P1206" i="7"/>
  <c r="Q1205" i="7"/>
  <c r="P1205" i="7"/>
  <c r="Q1204" i="7"/>
  <c r="P1204" i="7"/>
  <c r="Q1203" i="7"/>
  <c r="P1203" i="7"/>
  <c r="Q1202" i="7"/>
  <c r="P1202" i="7"/>
  <c r="Q1201" i="7"/>
  <c r="P1201" i="7"/>
  <c r="Q1200" i="7"/>
  <c r="P1200" i="7"/>
  <c r="Q1199" i="7"/>
  <c r="P1199" i="7"/>
  <c r="Q1198" i="7"/>
  <c r="P1198" i="7"/>
  <c r="Q1197" i="7"/>
  <c r="P1197" i="7"/>
  <c r="Q1196" i="7"/>
  <c r="P1196" i="7"/>
  <c r="Q1195" i="7"/>
  <c r="P1195" i="7"/>
  <c r="Q1194" i="7"/>
  <c r="P1194" i="7"/>
  <c r="Q1193" i="7"/>
  <c r="P1193" i="7"/>
  <c r="Q1192" i="7"/>
  <c r="P1192" i="7"/>
  <c r="Q1191" i="7"/>
  <c r="P1191" i="7"/>
  <c r="Q1190" i="7"/>
  <c r="P1190" i="7"/>
  <c r="Q1189" i="7"/>
  <c r="P1189" i="7"/>
  <c r="Q1188" i="7"/>
  <c r="P1188" i="7"/>
  <c r="Q1187" i="7"/>
  <c r="P1187" i="7"/>
  <c r="Q1186" i="7"/>
  <c r="P1186" i="7"/>
  <c r="Q1185" i="7"/>
  <c r="P1185" i="7"/>
  <c r="Q1184" i="7"/>
  <c r="P1184" i="7"/>
  <c r="Q1183" i="7"/>
  <c r="P1183" i="7"/>
  <c r="Q1182" i="7"/>
  <c r="P1182" i="7"/>
  <c r="Q1181" i="7"/>
  <c r="P1181" i="7"/>
  <c r="Q1180" i="7"/>
  <c r="P1180" i="7"/>
  <c r="Q1179" i="7"/>
  <c r="P1179" i="7"/>
  <c r="Q1178" i="7"/>
  <c r="P1178" i="7"/>
  <c r="Q1177" i="7"/>
  <c r="P1177" i="7"/>
  <c r="Q1176" i="7"/>
  <c r="P1176" i="7"/>
  <c r="Q1175" i="7"/>
  <c r="P1175" i="7"/>
  <c r="Q1174" i="7"/>
  <c r="P1174" i="7"/>
  <c r="Q1173" i="7"/>
  <c r="P1173" i="7"/>
  <c r="Q1172" i="7"/>
  <c r="P1172" i="7"/>
  <c r="Q1171" i="7"/>
  <c r="P1171" i="7"/>
  <c r="Q1170" i="7"/>
  <c r="P1170" i="7"/>
  <c r="Q1169" i="7"/>
  <c r="P1169" i="7"/>
  <c r="Q1168" i="7"/>
  <c r="P1168" i="7"/>
  <c r="Q1167" i="7"/>
  <c r="P1167" i="7"/>
  <c r="Q1166" i="7"/>
  <c r="P1166" i="7"/>
  <c r="Q1165" i="7"/>
  <c r="P1165" i="7"/>
  <c r="Q1164" i="7"/>
  <c r="P1164" i="7"/>
  <c r="Q1163" i="7"/>
  <c r="P1163" i="7"/>
  <c r="Q1162" i="7"/>
  <c r="P1162" i="7"/>
  <c r="Q1161" i="7"/>
  <c r="P1161" i="7"/>
  <c r="Q1160" i="7"/>
  <c r="P1160" i="7"/>
  <c r="Q1159" i="7"/>
  <c r="P1159" i="7"/>
  <c r="Q1158" i="7"/>
  <c r="P1158" i="7"/>
  <c r="Q1157" i="7"/>
  <c r="P1157" i="7"/>
  <c r="Q1156" i="7"/>
  <c r="P1156" i="7"/>
  <c r="Q1155" i="7"/>
  <c r="P1155" i="7"/>
  <c r="Q1154" i="7"/>
  <c r="P1154" i="7"/>
  <c r="Q1153" i="7"/>
  <c r="P1153" i="7"/>
  <c r="Q1152" i="7"/>
  <c r="P1152" i="7"/>
  <c r="Q1151" i="7"/>
  <c r="P1151" i="7"/>
  <c r="Q1150" i="7"/>
  <c r="P1150" i="7"/>
  <c r="Q1149" i="7"/>
  <c r="P1149" i="7"/>
  <c r="Q1148" i="7"/>
  <c r="P1148" i="7"/>
  <c r="Q1147" i="7"/>
  <c r="P1147" i="7"/>
  <c r="Q1146" i="7"/>
  <c r="P1146" i="7"/>
  <c r="Q1145" i="7"/>
  <c r="P1145" i="7"/>
  <c r="Q1144" i="7"/>
  <c r="P1144" i="7"/>
  <c r="Q1143" i="7"/>
  <c r="P1143" i="7"/>
  <c r="Q1142" i="7"/>
  <c r="P1142" i="7"/>
  <c r="Q1141" i="7"/>
  <c r="P1141" i="7"/>
  <c r="Q1140" i="7"/>
  <c r="P1140" i="7"/>
  <c r="Q1139" i="7"/>
  <c r="P1139" i="7"/>
  <c r="Q1138" i="7"/>
  <c r="P1138" i="7"/>
  <c r="Q1137" i="7"/>
  <c r="P1137" i="7"/>
  <c r="Q1136" i="7"/>
  <c r="P1136" i="7"/>
  <c r="Q1135" i="7"/>
  <c r="P1135" i="7"/>
  <c r="Q1134" i="7"/>
  <c r="P1134" i="7"/>
  <c r="Q1133" i="7"/>
  <c r="P1133" i="7"/>
  <c r="Q1132" i="7"/>
  <c r="P1132" i="7"/>
  <c r="Q1131" i="7"/>
  <c r="P1131" i="7"/>
  <c r="Q1130" i="7"/>
  <c r="P1130" i="7"/>
  <c r="Q1129" i="7"/>
  <c r="P1129" i="7"/>
  <c r="Q1128" i="7"/>
  <c r="P1128" i="7"/>
  <c r="Q1127" i="7"/>
  <c r="P1127" i="7"/>
  <c r="Q1126" i="7"/>
  <c r="P1126" i="7"/>
  <c r="Q1125" i="7"/>
  <c r="P1125" i="7"/>
  <c r="Q1124" i="7"/>
  <c r="P1124" i="7"/>
  <c r="Q1123" i="7"/>
  <c r="P1123" i="7"/>
  <c r="Q1122" i="7"/>
  <c r="P1122" i="7"/>
  <c r="Q1121" i="7"/>
  <c r="P1121" i="7"/>
  <c r="Q1120" i="7"/>
  <c r="P1120" i="7"/>
  <c r="Q1119" i="7"/>
  <c r="P1119" i="7"/>
  <c r="Q1118" i="7"/>
  <c r="P1118" i="7"/>
  <c r="Q1117" i="7"/>
  <c r="P1117" i="7"/>
  <c r="Q1116" i="7"/>
  <c r="P1116" i="7"/>
  <c r="Q1115" i="7"/>
  <c r="P1115" i="7"/>
  <c r="Q1114" i="7"/>
  <c r="P1114" i="7"/>
  <c r="Q1113" i="7"/>
  <c r="P1113" i="7"/>
  <c r="Q1112" i="7"/>
  <c r="P1112" i="7"/>
  <c r="Q1111" i="7"/>
  <c r="P1111" i="7"/>
  <c r="Q1110" i="7"/>
  <c r="P1110" i="7"/>
  <c r="Q1109" i="7"/>
  <c r="P1109" i="7"/>
  <c r="Q1108" i="7"/>
  <c r="P1108" i="7"/>
  <c r="Q1107" i="7"/>
  <c r="P1107" i="7"/>
  <c r="Q1106" i="7"/>
  <c r="P1106" i="7"/>
  <c r="Q1105" i="7"/>
  <c r="P1105" i="7"/>
  <c r="Q1104" i="7"/>
  <c r="P1104" i="7"/>
  <c r="Q1103" i="7"/>
  <c r="P1103" i="7"/>
  <c r="Q1102" i="7"/>
  <c r="P1102" i="7"/>
  <c r="Q1101" i="7"/>
  <c r="P1101" i="7"/>
  <c r="Q1100" i="7"/>
  <c r="P1100" i="7"/>
  <c r="Q1099" i="7"/>
  <c r="P1099" i="7"/>
  <c r="Q1098" i="7"/>
  <c r="P1098" i="7"/>
  <c r="Q1097" i="7"/>
  <c r="P1097" i="7"/>
  <c r="Q1096" i="7"/>
  <c r="P1096" i="7"/>
  <c r="Q1095" i="7"/>
  <c r="P1095" i="7"/>
  <c r="Q1094" i="7"/>
  <c r="P1094" i="7"/>
  <c r="Q1093" i="7"/>
  <c r="P1093" i="7"/>
  <c r="Q1092" i="7"/>
  <c r="P1092" i="7"/>
  <c r="Q1091" i="7"/>
  <c r="P1091" i="7"/>
  <c r="Q1090" i="7"/>
  <c r="P1090" i="7"/>
  <c r="Q1089" i="7"/>
  <c r="P1089" i="7"/>
  <c r="Q1088" i="7"/>
  <c r="P1088" i="7"/>
  <c r="Q1087" i="7"/>
  <c r="P1087" i="7"/>
  <c r="Q1086" i="7"/>
  <c r="P1086" i="7"/>
  <c r="Q1085" i="7"/>
  <c r="P1085" i="7"/>
  <c r="Q1084" i="7"/>
  <c r="P1084" i="7"/>
  <c r="Q1083" i="7"/>
  <c r="P1083" i="7"/>
  <c r="Q1082" i="7"/>
  <c r="P1082" i="7"/>
  <c r="Q1081" i="7"/>
  <c r="P1081" i="7"/>
  <c r="Q1080" i="7"/>
  <c r="P1080" i="7"/>
  <c r="Q1079" i="7"/>
  <c r="P1079" i="7"/>
  <c r="Q1078" i="7"/>
  <c r="P1078" i="7"/>
  <c r="Q1077" i="7"/>
  <c r="P1077" i="7"/>
  <c r="Q1076" i="7"/>
  <c r="P1076" i="7"/>
  <c r="Q1075" i="7"/>
  <c r="P1075" i="7"/>
  <c r="Q1074" i="7"/>
  <c r="P1074" i="7"/>
  <c r="Q1073" i="7"/>
  <c r="P1073" i="7"/>
  <c r="Q1072" i="7"/>
  <c r="P1072" i="7"/>
  <c r="Q1071" i="7"/>
  <c r="P1071" i="7"/>
  <c r="Q1070" i="7"/>
  <c r="P1070" i="7"/>
  <c r="Q1069" i="7"/>
  <c r="P1069" i="7"/>
  <c r="Q1068" i="7"/>
  <c r="P1068" i="7"/>
  <c r="Q1067" i="7"/>
  <c r="P1067" i="7"/>
  <c r="Q1066" i="7"/>
  <c r="P1066" i="7"/>
  <c r="Q1065" i="7"/>
  <c r="P1065" i="7"/>
  <c r="Q1064" i="7"/>
  <c r="P1064" i="7"/>
  <c r="Q1063" i="7"/>
  <c r="P1063" i="7"/>
  <c r="Q1062" i="7"/>
  <c r="P1062" i="7"/>
  <c r="Q1061" i="7"/>
  <c r="P1061" i="7"/>
  <c r="Q1060" i="7"/>
  <c r="P1060" i="7"/>
  <c r="Q1059" i="7"/>
  <c r="P1059" i="7"/>
  <c r="Q1058" i="7"/>
  <c r="P1058" i="7"/>
  <c r="Q1057" i="7"/>
  <c r="P1057" i="7"/>
  <c r="Q1056" i="7"/>
  <c r="P1056" i="7"/>
  <c r="Q1055" i="7"/>
  <c r="P1055" i="7"/>
  <c r="Q1054" i="7"/>
  <c r="P1054" i="7"/>
  <c r="Q1053" i="7"/>
  <c r="P1053" i="7"/>
  <c r="Q1052" i="7"/>
  <c r="P1052" i="7"/>
  <c r="Q1051" i="7"/>
  <c r="P1051" i="7"/>
  <c r="Q1050" i="7"/>
  <c r="P1050" i="7"/>
  <c r="Q1049" i="7"/>
  <c r="P1049" i="7"/>
  <c r="Q1048" i="7"/>
  <c r="P1048" i="7"/>
  <c r="Q1047" i="7"/>
  <c r="P1047" i="7"/>
  <c r="Q1046" i="7"/>
  <c r="P1046" i="7"/>
  <c r="Q1045" i="7"/>
  <c r="P1045" i="7"/>
  <c r="Q1044" i="7"/>
  <c r="P1044" i="7"/>
  <c r="Q1043" i="7"/>
  <c r="P1043" i="7"/>
  <c r="Q1042" i="7"/>
  <c r="P1042" i="7"/>
  <c r="Q1041" i="7"/>
  <c r="P1041" i="7"/>
  <c r="Q1040" i="7"/>
  <c r="P1040" i="7"/>
  <c r="Q1039" i="7"/>
  <c r="P1039" i="7"/>
  <c r="Q1038" i="7"/>
  <c r="P1038" i="7"/>
  <c r="Q1037" i="7"/>
  <c r="P1037" i="7"/>
  <c r="Q1036" i="7"/>
  <c r="P1036" i="7"/>
  <c r="Q1035" i="7"/>
  <c r="P1035" i="7"/>
  <c r="Q1034" i="7"/>
  <c r="P1034" i="7"/>
  <c r="Q1033" i="7"/>
  <c r="P1033" i="7"/>
  <c r="Q1032" i="7"/>
  <c r="P1032" i="7"/>
  <c r="Q1031" i="7"/>
  <c r="P1031" i="7"/>
  <c r="Q1030" i="7"/>
  <c r="P1030" i="7"/>
  <c r="Q1029" i="7"/>
  <c r="P1029" i="7"/>
  <c r="Q1028" i="7"/>
  <c r="P1028" i="7"/>
  <c r="Q1027" i="7"/>
  <c r="P1027" i="7"/>
  <c r="Q1026" i="7"/>
  <c r="P1026" i="7"/>
  <c r="Q1025" i="7"/>
  <c r="P1025" i="7"/>
  <c r="Q1024" i="7"/>
  <c r="P1024" i="7"/>
  <c r="Q1023" i="7"/>
  <c r="P1023" i="7"/>
  <c r="Q1022" i="7"/>
  <c r="P1022" i="7"/>
  <c r="Q1021" i="7"/>
  <c r="P1021" i="7"/>
  <c r="Q1020" i="7"/>
  <c r="P1020" i="7"/>
  <c r="Q1019" i="7"/>
  <c r="P1019" i="7"/>
  <c r="Q1018" i="7"/>
  <c r="P1018" i="7"/>
  <c r="Q1017" i="7"/>
  <c r="P1017" i="7"/>
  <c r="Q1016" i="7"/>
  <c r="P1016" i="7"/>
  <c r="Q1015" i="7"/>
  <c r="P1015" i="7"/>
  <c r="Q1014" i="7"/>
  <c r="P1014" i="7"/>
  <c r="Q1013" i="7"/>
  <c r="P1013" i="7"/>
  <c r="Q1012" i="7"/>
  <c r="P1012" i="7"/>
  <c r="Q1011" i="7"/>
  <c r="P1011" i="7"/>
  <c r="Q1010" i="7"/>
  <c r="P1010" i="7"/>
  <c r="Q1009" i="7"/>
  <c r="P1009" i="7"/>
  <c r="Q1008" i="7"/>
  <c r="P1008" i="7"/>
  <c r="Q1007" i="7"/>
  <c r="P1007" i="7"/>
  <c r="Q1006" i="7"/>
  <c r="P1006" i="7"/>
  <c r="Q1005" i="7"/>
  <c r="P1005" i="7"/>
  <c r="Q1004" i="7"/>
  <c r="P1004" i="7"/>
  <c r="Q1003" i="7"/>
  <c r="P1003" i="7"/>
  <c r="Q1002" i="7"/>
  <c r="P1002" i="7"/>
  <c r="Q1001" i="7"/>
  <c r="P1001" i="7"/>
  <c r="Q1000" i="7"/>
  <c r="P1000" i="7"/>
  <c r="Q999" i="7"/>
  <c r="P999" i="7"/>
  <c r="Q998" i="7"/>
  <c r="P998" i="7"/>
  <c r="Q997" i="7"/>
  <c r="P997" i="7"/>
  <c r="Q996" i="7"/>
  <c r="P996" i="7"/>
  <c r="Q995" i="7"/>
  <c r="P995" i="7"/>
  <c r="Q994" i="7"/>
  <c r="P994" i="7"/>
  <c r="Q993" i="7"/>
  <c r="P993" i="7"/>
  <c r="Q992" i="7"/>
  <c r="P992" i="7"/>
  <c r="Q991" i="7"/>
  <c r="P991" i="7"/>
  <c r="Q990" i="7"/>
  <c r="P990" i="7"/>
  <c r="Q989" i="7"/>
  <c r="P989" i="7"/>
  <c r="Q988" i="7"/>
  <c r="P988" i="7"/>
  <c r="Q987" i="7"/>
  <c r="P987" i="7"/>
  <c r="Q986" i="7"/>
  <c r="P986" i="7"/>
  <c r="Q985" i="7"/>
  <c r="P985" i="7"/>
  <c r="Q984" i="7"/>
  <c r="P984" i="7"/>
  <c r="Q983" i="7"/>
  <c r="P983" i="7"/>
  <c r="Q982" i="7"/>
  <c r="P982" i="7"/>
  <c r="Q981" i="7"/>
  <c r="P981" i="7"/>
  <c r="Q980" i="7"/>
  <c r="P980" i="7"/>
  <c r="Q979" i="7"/>
  <c r="P979" i="7"/>
  <c r="Q978" i="7"/>
  <c r="P978" i="7"/>
  <c r="Q977" i="7"/>
  <c r="P977" i="7"/>
  <c r="Q976" i="7"/>
  <c r="P976" i="7"/>
  <c r="Q975" i="7"/>
  <c r="P975" i="7"/>
  <c r="Q974" i="7"/>
  <c r="P974" i="7"/>
  <c r="Q973" i="7"/>
  <c r="P973" i="7"/>
  <c r="Q972" i="7"/>
  <c r="P972" i="7"/>
  <c r="Q971" i="7"/>
  <c r="P971" i="7"/>
  <c r="Q970" i="7"/>
  <c r="P970" i="7"/>
  <c r="Q969" i="7"/>
  <c r="P969" i="7"/>
  <c r="Q968" i="7"/>
  <c r="P968" i="7"/>
  <c r="Q967" i="7"/>
  <c r="P967" i="7"/>
  <c r="Q966" i="7"/>
  <c r="P966" i="7"/>
  <c r="Q965" i="7"/>
  <c r="P965" i="7"/>
  <c r="Q964" i="7"/>
  <c r="P964" i="7"/>
  <c r="Q963" i="7"/>
  <c r="P963" i="7"/>
  <c r="Q962" i="7"/>
  <c r="P962" i="7"/>
  <c r="Q961" i="7"/>
  <c r="P961" i="7"/>
  <c r="Q960" i="7"/>
  <c r="P960" i="7"/>
  <c r="Q959" i="7"/>
  <c r="P959" i="7"/>
  <c r="Q958" i="7"/>
  <c r="P958" i="7"/>
  <c r="Q957" i="7"/>
  <c r="P957" i="7"/>
  <c r="Q956" i="7"/>
  <c r="P956" i="7"/>
  <c r="Q955" i="7"/>
  <c r="P955" i="7"/>
  <c r="Q954" i="7"/>
  <c r="P954" i="7"/>
  <c r="Q953" i="7"/>
  <c r="P953" i="7"/>
  <c r="Q952" i="7"/>
  <c r="P952" i="7"/>
  <c r="Q951" i="7"/>
  <c r="P951" i="7"/>
  <c r="Q950" i="7"/>
  <c r="P950" i="7"/>
  <c r="Q949" i="7"/>
  <c r="P949" i="7"/>
  <c r="Q948" i="7"/>
  <c r="P948" i="7"/>
  <c r="Q947" i="7"/>
  <c r="P947" i="7"/>
  <c r="Q946" i="7"/>
  <c r="P946" i="7"/>
  <c r="Q945" i="7"/>
  <c r="P945" i="7"/>
  <c r="Q944" i="7"/>
  <c r="P944" i="7"/>
  <c r="Q943" i="7"/>
  <c r="P943" i="7"/>
  <c r="Q942" i="7"/>
  <c r="P942" i="7"/>
  <c r="Q941" i="7"/>
  <c r="P941" i="7"/>
  <c r="Q940" i="7"/>
  <c r="P940" i="7"/>
  <c r="Q939" i="7"/>
  <c r="P939" i="7"/>
  <c r="Q938" i="7"/>
  <c r="P938" i="7"/>
  <c r="Q937" i="7"/>
  <c r="P937" i="7"/>
  <c r="Q936" i="7"/>
  <c r="P936" i="7"/>
  <c r="Q935" i="7"/>
  <c r="P935" i="7"/>
  <c r="Q934" i="7"/>
  <c r="P934" i="7"/>
  <c r="Q933" i="7"/>
  <c r="P933" i="7"/>
  <c r="Q932" i="7"/>
  <c r="P932" i="7"/>
  <c r="Q931" i="7"/>
  <c r="P931" i="7"/>
  <c r="Q930" i="7"/>
  <c r="P930" i="7"/>
  <c r="Q929" i="7"/>
  <c r="P929" i="7"/>
  <c r="Q928" i="7"/>
  <c r="P928" i="7"/>
  <c r="Q927" i="7"/>
  <c r="P927" i="7"/>
  <c r="Q926" i="7"/>
  <c r="P926" i="7"/>
  <c r="Q925" i="7"/>
  <c r="P925" i="7"/>
  <c r="Q924" i="7"/>
  <c r="P924" i="7"/>
  <c r="Q923" i="7"/>
  <c r="P923" i="7"/>
  <c r="Q922" i="7"/>
  <c r="P922" i="7"/>
  <c r="Q921" i="7"/>
  <c r="P921" i="7"/>
  <c r="Q920" i="7"/>
  <c r="P920" i="7"/>
  <c r="Q919" i="7"/>
  <c r="P919" i="7"/>
  <c r="Q918" i="7"/>
  <c r="P918" i="7"/>
  <c r="Q917" i="7"/>
  <c r="P917" i="7"/>
  <c r="Q916" i="7"/>
  <c r="P916" i="7"/>
  <c r="Q915" i="7"/>
  <c r="P915" i="7"/>
  <c r="Q914" i="7"/>
  <c r="P914" i="7"/>
  <c r="Q913" i="7"/>
  <c r="P913" i="7"/>
  <c r="Q912" i="7"/>
  <c r="P912" i="7"/>
  <c r="Q911" i="7"/>
  <c r="P911" i="7"/>
  <c r="Q910" i="7"/>
  <c r="P910" i="7"/>
  <c r="Q909" i="7"/>
  <c r="P909" i="7"/>
  <c r="Q908" i="7"/>
  <c r="P908" i="7"/>
  <c r="Q907" i="7"/>
  <c r="P907" i="7"/>
  <c r="Q906" i="7"/>
  <c r="P906" i="7"/>
  <c r="Q905" i="7"/>
  <c r="P905" i="7"/>
  <c r="Q904" i="7"/>
  <c r="P904" i="7"/>
  <c r="Q903" i="7"/>
  <c r="P903" i="7"/>
  <c r="Q902" i="7"/>
  <c r="P902" i="7"/>
  <c r="Q901" i="7"/>
  <c r="P901" i="7"/>
  <c r="Q900" i="7"/>
  <c r="P900" i="7"/>
  <c r="Q899" i="7"/>
  <c r="P899" i="7"/>
  <c r="Q898" i="7"/>
  <c r="P898" i="7"/>
  <c r="Q897" i="7"/>
  <c r="P897" i="7"/>
  <c r="Q896" i="7"/>
  <c r="P896" i="7"/>
  <c r="Q895" i="7"/>
  <c r="P895" i="7"/>
  <c r="Q894" i="7"/>
  <c r="P894" i="7"/>
  <c r="Q893" i="7"/>
  <c r="P893" i="7"/>
  <c r="Q892" i="7"/>
  <c r="P892" i="7"/>
  <c r="Q891" i="7"/>
  <c r="P891" i="7"/>
  <c r="Q890" i="7"/>
  <c r="P890" i="7"/>
  <c r="Q889" i="7"/>
  <c r="P889" i="7"/>
  <c r="Q888" i="7"/>
  <c r="P888" i="7"/>
  <c r="Q887" i="7"/>
  <c r="P887" i="7"/>
  <c r="Q886" i="7"/>
  <c r="P886" i="7"/>
  <c r="Q885" i="7"/>
  <c r="P885" i="7"/>
  <c r="Q884" i="7"/>
  <c r="P884" i="7"/>
  <c r="Q883" i="7"/>
  <c r="P883" i="7"/>
  <c r="Q882" i="7"/>
  <c r="P882" i="7"/>
  <c r="Q881" i="7"/>
  <c r="P881" i="7"/>
  <c r="Q880" i="7"/>
  <c r="P880" i="7"/>
  <c r="Q879" i="7"/>
  <c r="P879" i="7"/>
  <c r="Q878" i="7"/>
  <c r="P878" i="7"/>
  <c r="Q877" i="7"/>
  <c r="P877" i="7"/>
  <c r="Q876" i="7"/>
  <c r="P876" i="7"/>
  <c r="Q875" i="7"/>
  <c r="P875" i="7"/>
  <c r="Q874" i="7"/>
  <c r="P874" i="7"/>
  <c r="Q873" i="7"/>
  <c r="P873" i="7"/>
  <c r="Q872" i="7"/>
  <c r="P872" i="7"/>
  <c r="Q871" i="7"/>
  <c r="P871" i="7"/>
  <c r="Q870" i="7"/>
  <c r="P870" i="7"/>
  <c r="Q869" i="7"/>
  <c r="P869" i="7"/>
  <c r="Q868" i="7"/>
  <c r="P868" i="7"/>
  <c r="Q867" i="7"/>
  <c r="P867" i="7"/>
  <c r="Q866" i="7"/>
  <c r="P866" i="7"/>
  <c r="Q865" i="7"/>
  <c r="P865" i="7"/>
  <c r="Q864" i="7"/>
  <c r="P864" i="7"/>
  <c r="Q863" i="7"/>
  <c r="P863" i="7"/>
  <c r="Q862" i="7"/>
  <c r="P862" i="7"/>
  <c r="Q861" i="7"/>
  <c r="P861" i="7"/>
  <c r="Q860" i="7"/>
  <c r="P860" i="7"/>
  <c r="Q859" i="7"/>
  <c r="P859" i="7"/>
  <c r="Q858" i="7"/>
  <c r="P858" i="7"/>
  <c r="Q857" i="7"/>
  <c r="P857" i="7"/>
  <c r="Q856" i="7"/>
  <c r="P856" i="7"/>
  <c r="Q855" i="7"/>
  <c r="P855" i="7"/>
  <c r="Q854" i="7"/>
  <c r="P854" i="7"/>
  <c r="Q853" i="7"/>
  <c r="P853" i="7"/>
  <c r="Q852" i="7"/>
  <c r="P852" i="7"/>
  <c r="Q851" i="7"/>
  <c r="P851" i="7"/>
  <c r="Q850" i="7"/>
  <c r="P850" i="7"/>
  <c r="Q849" i="7"/>
  <c r="P849" i="7"/>
  <c r="Q848" i="7"/>
  <c r="P848" i="7"/>
  <c r="Q847" i="7"/>
  <c r="P847" i="7"/>
  <c r="Q846" i="7"/>
  <c r="P846" i="7"/>
  <c r="Q845" i="7"/>
  <c r="P845" i="7"/>
  <c r="Q844" i="7"/>
  <c r="P844" i="7"/>
  <c r="Q843" i="7"/>
  <c r="P843" i="7"/>
  <c r="Q842" i="7"/>
  <c r="P842" i="7"/>
  <c r="Q841" i="7"/>
  <c r="P841" i="7"/>
  <c r="Q840" i="7"/>
  <c r="P840" i="7"/>
  <c r="Q839" i="7"/>
  <c r="P839" i="7"/>
  <c r="Q838" i="7"/>
  <c r="P838" i="7"/>
  <c r="Q837" i="7"/>
  <c r="P837" i="7"/>
  <c r="Q836" i="7"/>
  <c r="P836" i="7"/>
  <c r="Q835" i="7"/>
  <c r="P835" i="7"/>
  <c r="Q834" i="7"/>
  <c r="P834" i="7"/>
  <c r="Q833" i="7"/>
  <c r="P833" i="7"/>
  <c r="Q832" i="7"/>
  <c r="P832" i="7"/>
  <c r="Q831" i="7"/>
  <c r="P831" i="7"/>
  <c r="Q830" i="7"/>
  <c r="P830" i="7"/>
  <c r="Q829" i="7"/>
  <c r="P829" i="7"/>
  <c r="Q828" i="7"/>
  <c r="P828" i="7"/>
  <c r="Q827" i="7"/>
  <c r="P827" i="7"/>
  <c r="Q826" i="7"/>
  <c r="P826" i="7"/>
  <c r="Q825" i="7"/>
  <c r="P825" i="7"/>
  <c r="Q824" i="7"/>
  <c r="P824" i="7"/>
  <c r="Q823" i="7"/>
  <c r="P823" i="7"/>
  <c r="Q822" i="7"/>
  <c r="P822" i="7"/>
  <c r="Q821" i="7"/>
  <c r="P821" i="7"/>
  <c r="Q820" i="7"/>
  <c r="P820" i="7"/>
  <c r="Q819" i="7"/>
  <c r="P819" i="7"/>
  <c r="Q818" i="7"/>
  <c r="P818" i="7"/>
  <c r="Q817" i="7"/>
  <c r="P817" i="7"/>
  <c r="Q816" i="7"/>
  <c r="P816" i="7"/>
  <c r="Q815" i="7"/>
  <c r="P815" i="7"/>
  <c r="Q814" i="7"/>
  <c r="P814" i="7"/>
  <c r="Q813" i="7"/>
  <c r="P813" i="7"/>
  <c r="Q812" i="7"/>
  <c r="P812" i="7"/>
  <c r="Q811" i="7"/>
  <c r="P811" i="7"/>
  <c r="Q810" i="7"/>
  <c r="P810" i="7"/>
  <c r="Q809" i="7"/>
  <c r="P809" i="7"/>
  <c r="Q808" i="7"/>
  <c r="P808" i="7"/>
  <c r="Q807" i="7"/>
  <c r="P807" i="7"/>
  <c r="Q806" i="7"/>
  <c r="P806" i="7"/>
  <c r="Q805" i="7"/>
  <c r="P805" i="7"/>
  <c r="Q804" i="7"/>
  <c r="P804" i="7"/>
  <c r="Q803" i="7"/>
  <c r="P803" i="7"/>
  <c r="Q802" i="7"/>
  <c r="P802" i="7"/>
  <c r="Q801" i="7"/>
  <c r="P801" i="7"/>
  <c r="Q800" i="7"/>
  <c r="P800" i="7"/>
  <c r="Q799" i="7"/>
  <c r="P799" i="7"/>
  <c r="Q798" i="7"/>
  <c r="P798" i="7"/>
  <c r="Q797" i="7"/>
  <c r="P797" i="7"/>
  <c r="Q796" i="7"/>
  <c r="P796" i="7"/>
  <c r="Q795" i="7"/>
  <c r="P795" i="7"/>
  <c r="Q794" i="7"/>
  <c r="P794" i="7"/>
  <c r="Q793" i="7"/>
  <c r="P793" i="7"/>
  <c r="Q792" i="7"/>
  <c r="P792" i="7"/>
  <c r="Q791" i="7"/>
  <c r="P791" i="7"/>
  <c r="Q790" i="7"/>
  <c r="P790" i="7"/>
  <c r="Q789" i="7"/>
  <c r="P789" i="7"/>
  <c r="Q788" i="7"/>
  <c r="P788" i="7"/>
  <c r="Q787" i="7"/>
  <c r="P787" i="7"/>
  <c r="Q786" i="7"/>
  <c r="P786" i="7"/>
  <c r="Q785" i="7"/>
  <c r="P785" i="7"/>
  <c r="Q784" i="7"/>
  <c r="P784" i="7"/>
  <c r="Q783" i="7"/>
  <c r="P783" i="7"/>
  <c r="Q782" i="7"/>
  <c r="P782" i="7"/>
  <c r="Q781" i="7"/>
  <c r="P781" i="7"/>
  <c r="Q780" i="7"/>
  <c r="P780" i="7"/>
  <c r="Q779" i="7"/>
  <c r="P779" i="7"/>
  <c r="Q778" i="7"/>
  <c r="P778" i="7"/>
  <c r="Q777" i="7"/>
  <c r="P777" i="7"/>
  <c r="Q776" i="7"/>
  <c r="P776" i="7"/>
  <c r="Q775" i="7"/>
  <c r="P775" i="7"/>
  <c r="Q774" i="7"/>
  <c r="P774" i="7"/>
  <c r="Q773" i="7"/>
  <c r="P773" i="7"/>
  <c r="Q772" i="7"/>
  <c r="P772" i="7"/>
  <c r="Q771" i="7"/>
  <c r="P771" i="7"/>
  <c r="Q770" i="7"/>
  <c r="P770" i="7"/>
  <c r="Q769" i="7"/>
  <c r="P769" i="7"/>
  <c r="Q768" i="7"/>
  <c r="P768" i="7"/>
  <c r="Q767" i="7"/>
  <c r="P767" i="7"/>
  <c r="Q766" i="7"/>
  <c r="P766" i="7"/>
  <c r="Q765" i="7"/>
  <c r="P765" i="7"/>
  <c r="Q764" i="7"/>
  <c r="P764" i="7"/>
  <c r="Q763" i="7"/>
  <c r="P763" i="7"/>
  <c r="Q762" i="7"/>
  <c r="P762" i="7"/>
  <c r="Q761" i="7"/>
  <c r="P761" i="7"/>
  <c r="Q760" i="7"/>
  <c r="P760" i="7"/>
  <c r="Q759" i="7"/>
  <c r="P759" i="7"/>
  <c r="Q758" i="7"/>
  <c r="P758" i="7"/>
  <c r="Q757" i="7"/>
  <c r="P757" i="7"/>
  <c r="Q756" i="7"/>
  <c r="P756" i="7"/>
  <c r="Q755" i="7"/>
  <c r="P755" i="7"/>
  <c r="Q754" i="7"/>
  <c r="P754" i="7"/>
  <c r="Q753" i="7"/>
  <c r="P753" i="7"/>
  <c r="Q752" i="7"/>
  <c r="P752" i="7"/>
  <c r="Q751" i="7"/>
  <c r="P751" i="7"/>
  <c r="Q750" i="7"/>
  <c r="P750" i="7"/>
  <c r="Q749" i="7"/>
  <c r="P749" i="7"/>
  <c r="Q748" i="7"/>
  <c r="P748" i="7"/>
  <c r="Q747" i="7"/>
  <c r="P747" i="7"/>
  <c r="Q746" i="7"/>
  <c r="P746" i="7"/>
  <c r="Q745" i="7"/>
  <c r="P745" i="7"/>
  <c r="Q744" i="7"/>
  <c r="P744" i="7"/>
  <c r="Q743" i="7"/>
  <c r="P743" i="7"/>
  <c r="Q742" i="7"/>
  <c r="P742" i="7"/>
  <c r="Q741" i="7"/>
  <c r="P741" i="7"/>
  <c r="Q740" i="7"/>
  <c r="P740" i="7"/>
  <c r="Q739" i="7"/>
  <c r="P739" i="7"/>
  <c r="Q738" i="7"/>
  <c r="P738" i="7"/>
  <c r="Q737" i="7"/>
  <c r="P737" i="7"/>
  <c r="Q736" i="7"/>
  <c r="P736" i="7"/>
  <c r="Q735" i="7"/>
  <c r="P735" i="7"/>
  <c r="Q734" i="7"/>
  <c r="P734" i="7"/>
  <c r="Q733" i="7"/>
  <c r="P733" i="7"/>
  <c r="Q732" i="7"/>
  <c r="P732" i="7"/>
  <c r="Q731" i="7"/>
  <c r="P731" i="7"/>
  <c r="Q730" i="7"/>
  <c r="P730" i="7"/>
  <c r="Q729" i="7"/>
  <c r="P729" i="7"/>
  <c r="Q728" i="7"/>
  <c r="P728" i="7"/>
  <c r="Q727" i="7"/>
  <c r="P727" i="7"/>
  <c r="Q726" i="7"/>
  <c r="P726" i="7"/>
  <c r="Q725" i="7"/>
  <c r="P725" i="7"/>
  <c r="Q724" i="7"/>
  <c r="P724" i="7"/>
  <c r="Q723" i="7"/>
  <c r="P723" i="7"/>
  <c r="Q722" i="7"/>
  <c r="P722" i="7"/>
  <c r="Q721" i="7"/>
  <c r="P721" i="7"/>
  <c r="Q720" i="7"/>
  <c r="P720" i="7"/>
  <c r="Q719" i="7"/>
  <c r="P719" i="7"/>
  <c r="Q718" i="7"/>
  <c r="P718" i="7"/>
  <c r="Q717" i="7"/>
  <c r="P717" i="7"/>
  <c r="Q716" i="7"/>
  <c r="P716" i="7"/>
  <c r="Q715" i="7"/>
  <c r="P715" i="7"/>
  <c r="Q714" i="7"/>
  <c r="P714" i="7"/>
  <c r="Q713" i="7"/>
  <c r="P713" i="7"/>
  <c r="Q712" i="7"/>
  <c r="P712" i="7"/>
  <c r="Q711" i="7"/>
  <c r="P711" i="7"/>
  <c r="Q710" i="7"/>
  <c r="P710" i="7"/>
  <c r="Q709" i="7"/>
  <c r="P709" i="7"/>
  <c r="Q708" i="7"/>
  <c r="P708" i="7"/>
  <c r="Q707" i="7"/>
  <c r="P707" i="7"/>
  <c r="Q706" i="7"/>
  <c r="P706" i="7"/>
  <c r="Q705" i="7"/>
  <c r="P705" i="7"/>
  <c r="Q704" i="7"/>
  <c r="P704" i="7"/>
  <c r="Q703" i="7"/>
  <c r="P703" i="7"/>
  <c r="Q702" i="7"/>
  <c r="P702" i="7"/>
  <c r="Q701" i="7"/>
  <c r="P701" i="7"/>
  <c r="Q700" i="7"/>
  <c r="P700" i="7"/>
  <c r="Q699" i="7"/>
  <c r="P699" i="7"/>
  <c r="Q698" i="7"/>
  <c r="P698" i="7"/>
  <c r="Q697" i="7"/>
  <c r="P697" i="7"/>
  <c r="Q696" i="7"/>
  <c r="P696" i="7"/>
  <c r="Q695" i="7"/>
  <c r="P695" i="7"/>
  <c r="Q694" i="7"/>
  <c r="P694" i="7"/>
  <c r="Q693" i="7"/>
  <c r="P693" i="7"/>
  <c r="Q692" i="7"/>
  <c r="P692" i="7"/>
  <c r="Q691" i="7"/>
  <c r="P691" i="7"/>
  <c r="Q690" i="7"/>
  <c r="P690" i="7"/>
  <c r="Q689" i="7"/>
  <c r="P689" i="7"/>
  <c r="Q688" i="7"/>
  <c r="P688" i="7"/>
  <c r="Q687" i="7"/>
  <c r="P687" i="7"/>
  <c r="Q686" i="7"/>
  <c r="P686" i="7"/>
  <c r="Q685" i="7"/>
  <c r="P685" i="7"/>
  <c r="Q684" i="7"/>
  <c r="P684" i="7"/>
  <c r="Q683" i="7"/>
  <c r="P683" i="7"/>
  <c r="Q682" i="7"/>
  <c r="P682" i="7"/>
  <c r="Q681" i="7"/>
  <c r="P681" i="7"/>
  <c r="Q680" i="7"/>
  <c r="P680" i="7"/>
  <c r="Q679" i="7"/>
  <c r="P679" i="7"/>
  <c r="Q678" i="7"/>
  <c r="P678" i="7"/>
  <c r="Q677" i="7"/>
  <c r="P677" i="7"/>
  <c r="Q676" i="7"/>
  <c r="P676" i="7"/>
  <c r="Q675" i="7"/>
  <c r="P675" i="7"/>
  <c r="Q674" i="7"/>
  <c r="P674" i="7"/>
  <c r="Q673" i="7"/>
  <c r="P673" i="7"/>
  <c r="Q672" i="7"/>
  <c r="P672" i="7"/>
  <c r="Q671" i="7"/>
  <c r="P671" i="7"/>
  <c r="Q670" i="7"/>
  <c r="P670" i="7"/>
  <c r="Q669" i="7"/>
  <c r="P669" i="7"/>
  <c r="Q668" i="7"/>
  <c r="P668" i="7"/>
  <c r="Q667" i="7"/>
  <c r="P667" i="7"/>
  <c r="Q666" i="7"/>
  <c r="P666" i="7"/>
  <c r="Q665" i="7"/>
  <c r="P665" i="7"/>
  <c r="Q664" i="7"/>
  <c r="P664" i="7"/>
  <c r="Q663" i="7"/>
  <c r="P663" i="7"/>
  <c r="Q662" i="7"/>
  <c r="P662" i="7"/>
  <c r="Q661" i="7"/>
  <c r="P661" i="7"/>
  <c r="Q660" i="7"/>
  <c r="P660" i="7"/>
  <c r="Q659" i="7"/>
  <c r="P659" i="7"/>
  <c r="Q658" i="7"/>
  <c r="P658" i="7"/>
  <c r="Q657" i="7"/>
  <c r="P657" i="7"/>
  <c r="Q656" i="7"/>
  <c r="P656" i="7"/>
  <c r="Q655" i="7"/>
  <c r="P655" i="7"/>
  <c r="Q654" i="7"/>
  <c r="P654" i="7"/>
  <c r="Q653" i="7"/>
  <c r="P653" i="7"/>
  <c r="Q652" i="7"/>
  <c r="P652" i="7"/>
  <c r="Q651" i="7"/>
  <c r="P651" i="7"/>
  <c r="Q650" i="7"/>
  <c r="P650" i="7"/>
  <c r="Q649" i="7"/>
  <c r="P649" i="7"/>
  <c r="Q648" i="7"/>
  <c r="P648" i="7"/>
  <c r="Q647" i="7"/>
  <c r="P647" i="7"/>
  <c r="Q646" i="7"/>
  <c r="P646" i="7"/>
  <c r="Q645" i="7"/>
  <c r="P645" i="7"/>
  <c r="Q644" i="7"/>
  <c r="P644" i="7"/>
  <c r="Q643" i="7"/>
  <c r="P643" i="7"/>
  <c r="Q642" i="7"/>
  <c r="P642" i="7"/>
  <c r="Q641" i="7"/>
  <c r="P641" i="7"/>
  <c r="Q640" i="7"/>
  <c r="P640" i="7"/>
  <c r="Q639" i="7"/>
  <c r="P639" i="7"/>
  <c r="Q638" i="7"/>
  <c r="P638" i="7"/>
  <c r="Q637" i="7"/>
  <c r="P637" i="7"/>
  <c r="Q636" i="7"/>
  <c r="P636" i="7"/>
  <c r="Q635" i="7"/>
  <c r="P635" i="7"/>
  <c r="Q634" i="7"/>
  <c r="P634" i="7"/>
  <c r="Q633" i="7"/>
  <c r="P633" i="7"/>
  <c r="Q632" i="7"/>
  <c r="P632" i="7"/>
  <c r="Q631" i="7"/>
  <c r="P631" i="7"/>
  <c r="Q630" i="7"/>
  <c r="P630" i="7"/>
  <c r="Q629" i="7"/>
  <c r="P629" i="7"/>
  <c r="Q628" i="7"/>
  <c r="P628" i="7"/>
  <c r="Q627" i="7"/>
  <c r="P627" i="7"/>
  <c r="Q626" i="7"/>
  <c r="P626" i="7"/>
  <c r="Q625" i="7"/>
  <c r="P625" i="7"/>
  <c r="Q624" i="7"/>
  <c r="P624" i="7"/>
  <c r="Q623" i="7"/>
  <c r="P623" i="7"/>
  <c r="Q622" i="7"/>
  <c r="P622" i="7"/>
  <c r="Q621" i="7"/>
  <c r="P621" i="7"/>
  <c r="Q620" i="7"/>
  <c r="P620" i="7"/>
  <c r="Q619" i="7"/>
  <c r="P619" i="7"/>
  <c r="Q618" i="7"/>
  <c r="P618" i="7"/>
  <c r="Q617" i="7"/>
  <c r="P617" i="7"/>
  <c r="Q616" i="7"/>
  <c r="P616" i="7"/>
  <c r="Q615" i="7"/>
  <c r="P615" i="7"/>
  <c r="Q614" i="7"/>
  <c r="P614" i="7"/>
  <c r="Q613" i="7"/>
  <c r="P613" i="7"/>
  <c r="Q612" i="7"/>
  <c r="P612" i="7"/>
  <c r="Q611" i="7"/>
  <c r="P611" i="7"/>
  <c r="Q610" i="7"/>
  <c r="P610" i="7"/>
  <c r="Q609" i="7"/>
  <c r="P609" i="7"/>
  <c r="Q608" i="7"/>
  <c r="P608" i="7"/>
  <c r="Q607" i="7"/>
  <c r="P607" i="7"/>
  <c r="Q606" i="7"/>
  <c r="P606" i="7"/>
  <c r="Q605" i="7"/>
  <c r="P605" i="7"/>
  <c r="Q604" i="7"/>
  <c r="P604" i="7"/>
  <c r="Q603" i="7"/>
  <c r="P603" i="7"/>
  <c r="Q602" i="7"/>
  <c r="P602" i="7"/>
  <c r="Q601" i="7"/>
  <c r="P601" i="7"/>
  <c r="Q600" i="7"/>
  <c r="P600" i="7"/>
  <c r="Q599" i="7"/>
  <c r="P599" i="7"/>
  <c r="Q598" i="7"/>
  <c r="P598" i="7"/>
  <c r="Q597" i="7"/>
  <c r="P597" i="7"/>
  <c r="Q596" i="7"/>
  <c r="P596" i="7"/>
  <c r="Q595" i="7"/>
  <c r="P595" i="7"/>
  <c r="Q594" i="7"/>
  <c r="P594" i="7"/>
  <c r="Q593" i="7"/>
  <c r="P593" i="7"/>
  <c r="Q592" i="7"/>
  <c r="P592" i="7"/>
  <c r="Q591" i="7"/>
  <c r="P591" i="7"/>
  <c r="Q590" i="7"/>
  <c r="P590" i="7"/>
  <c r="Q589" i="7"/>
  <c r="P589" i="7"/>
  <c r="Q588" i="7"/>
  <c r="P588" i="7"/>
  <c r="Q587" i="7"/>
  <c r="P587" i="7"/>
  <c r="Q586" i="7"/>
  <c r="P586" i="7"/>
  <c r="Q585" i="7"/>
  <c r="P585" i="7"/>
  <c r="Q584" i="7"/>
  <c r="P584" i="7"/>
  <c r="Q583" i="7"/>
  <c r="P583" i="7"/>
  <c r="Q582" i="7"/>
  <c r="P582" i="7"/>
  <c r="Q581" i="7"/>
  <c r="P581" i="7"/>
  <c r="Q580" i="7"/>
  <c r="P580" i="7"/>
  <c r="Q579" i="7"/>
  <c r="P579" i="7"/>
  <c r="Q578" i="7"/>
  <c r="P578" i="7"/>
  <c r="Q577" i="7"/>
  <c r="P577" i="7"/>
  <c r="Q576" i="7"/>
  <c r="P576" i="7"/>
  <c r="Q575" i="7"/>
  <c r="P575" i="7"/>
  <c r="Q574" i="7"/>
  <c r="P574" i="7"/>
  <c r="Q573" i="7"/>
  <c r="P573" i="7"/>
  <c r="Q572" i="7"/>
  <c r="P572" i="7"/>
  <c r="Q571" i="7"/>
  <c r="P571" i="7"/>
  <c r="Q570" i="7"/>
  <c r="P570" i="7"/>
  <c r="Q569" i="7"/>
  <c r="P569" i="7"/>
  <c r="Q568" i="7"/>
  <c r="P568" i="7"/>
  <c r="Q567" i="7"/>
  <c r="P567" i="7"/>
  <c r="Q566" i="7"/>
  <c r="P566" i="7"/>
  <c r="Q565" i="7"/>
  <c r="P565" i="7"/>
  <c r="Q564" i="7"/>
  <c r="P564" i="7"/>
  <c r="Q563" i="7"/>
  <c r="P563" i="7"/>
  <c r="Q562" i="7"/>
  <c r="P562" i="7"/>
  <c r="Q561" i="7"/>
  <c r="P561" i="7"/>
  <c r="Q560" i="7"/>
  <c r="P560" i="7"/>
  <c r="Q559" i="7"/>
  <c r="P559" i="7"/>
  <c r="Q558" i="7"/>
  <c r="P558" i="7"/>
  <c r="Q557" i="7"/>
  <c r="P557" i="7"/>
  <c r="Q556" i="7"/>
  <c r="P556" i="7"/>
  <c r="Q555" i="7"/>
  <c r="P555" i="7"/>
  <c r="Q554" i="7"/>
  <c r="P554" i="7"/>
  <c r="Q553" i="7"/>
  <c r="P553" i="7"/>
  <c r="Q552" i="7"/>
  <c r="P552" i="7"/>
  <c r="Q551" i="7"/>
  <c r="P551" i="7"/>
  <c r="Q550" i="7"/>
  <c r="P550" i="7"/>
  <c r="Q549" i="7"/>
  <c r="P549" i="7"/>
  <c r="Q548" i="7"/>
  <c r="P548" i="7"/>
  <c r="Q547" i="7"/>
  <c r="P547" i="7"/>
  <c r="Q546" i="7"/>
  <c r="P546" i="7"/>
  <c r="Q545" i="7"/>
  <c r="P545" i="7"/>
  <c r="Q544" i="7"/>
  <c r="P544" i="7"/>
  <c r="Q543" i="7"/>
  <c r="P543" i="7"/>
  <c r="Q542" i="7"/>
  <c r="P542" i="7"/>
  <c r="Q541" i="7"/>
  <c r="P541" i="7"/>
  <c r="Q540" i="7"/>
  <c r="P540" i="7"/>
  <c r="Q539" i="7"/>
  <c r="P539" i="7"/>
  <c r="Q538" i="7"/>
  <c r="P538" i="7"/>
  <c r="Q537" i="7"/>
  <c r="P537" i="7"/>
  <c r="Q536" i="7"/>
  <c r="P536" i="7"/>
  <c r="Q535" i="7"/>
  <c r="P535" i="7"/>
  <c r="Q534" i="7"/>
  <c r="P534" i="7"/>
  <c r="Q533" i="7"/>
  <c r="P533" i="7"/>
  <c r="Q532" i="7"/>
  <c r="P532" i="7"/>
  <c r="Q531" i="7"/>
  <c r="P531" i="7"/>
  <c r="Q530" i="7"/>
  <c r="P530" i="7"/>
  <c r="Q529" i="7"/>
  <c r="P529" i="7"/>
  <c r="Q528" i="7"/>
  <c r="P528" i="7"/>
  <c r="Q527" i="7"/>
  <c r="P527" i="7"/>
  <c r="Q526" i="7"/>
  <c r="P526" i="7"/>
  <c r="Q525" i="7"/>
  <c r="P525" i="7"/>
  <c r="Q524" i="7"/>
  <c r="P524" i="7"/>
  <c r="Q523" i="7"/>
  <c r="P523" i="7"/>
  <c r="Q522" i="7"/>
  <c r="P522" i="7"/>
  <c r="Q521" i="7"/>
  <c r="P521" i="7"/>
  <c r="Q520" i="7"/>
  <c r="P520" i="7"/>
  <c r="Q519" i="7"/>
  <c r="P519" i="7"/>
  <c r="Q518" i="7"/>
  <c r="P518" i="7"/>
  <c r="Q517" i="7"/>
  <c r="P517" i="7"/>
  <c r="Q516" i="7"/>
  <c r="P516" i="7"/>
  <c r="Q515" i="7"/>
  <c r="P515" i="7"/>
  <c r="Q514" i="7"/>
  <c r="P514" i="7"/>
  <c r="Q513" i="7"/>
  <c r="P513" i="7"/>
  <c r="Q512" i="7"/>
  <c r="P512" i="7"/>
  <c r="Q511" i="7"/>
  <c r="P511" i="7"/>
  <c r="Q510" i="7"/>
  <c r="P510" i="7"/>
  <c r="Q509" i="7"/>
  <c r="P509" i="7"/>
  <c r="Q508" i="7"/>
  <c r="P508" i="7"/>
  <c r="Q507" i="7"/>
  <c r="P507" i="7"/>
  <c r="Q506" i="7"/>
  <c r="P506" i="7"/>
  <c r="Q505" i="7"/>
  <c r="P505" i="7"/>
  <c r="Q504" i="7"/>
  <c r="P504" i="7"/>
  <c r="Q503" i="7"/>
  <c r="P503" i="7"/>
  <c r="Q502" i="7"/>
  <c r="P502" i="7"/>
  <c r="Q501" i="7"/>
  <c r="P501" i="7"/>
  <c r="Q500" i="7"/>
  <c r="P500" i="7"/>
  <c r="Q499" i="7"/>
  <c r="P499" i="7"/>
  <c r="Q498" i="7"/>
  <c r="P498" i="7"/>
  <c r="Q497" i="7"/>
  <c r="P497" i="7"/>
  <c r="Q496" i="7"/>
  <c r="P496" i="7"/>
  <c r="Q495" i="7"/>
  <c r="P495" i="7"/>
  <c r="Q494" i="7"/>
  <c r="P494" i="7"/>
  <c r="Q493" i="7"/>
  <c r="P493" i="7"/>
  <c r="Q492" i="7"/>
  <c r="P492" i="7"/>
  <c r="Q491" i="7"/>
  <c r="P491" i="7"/>
  <c r="Q490" i="7"/>
  <c r="P490" i="7"/>
  <c r="Q489" i="7"/>
  <c r="P489" i="7"/>
  <c r="Q488" i="7"/>
  <c r="P488" i="7"/>
  <c r="Q487" i="7"/>
  <c r="P487" i="7"/>
  <c r="Q486" i="7"/>
  <c r="P486" i="7"/>
  <c r="Q485" i="7"/>
  <c r="P485" i="7"/>
  <c r="Q484" i="7"/>
  <c r="P484" i="7"/>
  <c r="Q483" i="7"/>
  <c r="P483" i="7"/>
  <c r="Q482" i="7"/>
  <c r="P482" i="7"/>
  <c r="Q481" i="7"/>
  <c r="P481" i="7"/>
  <c r="Q480" i="7"/>
  <c r="P480" i="7"/>
  <c r="Q479" i="7"/>
  <c r="P479" i="7"/>
  <c r="Q478" i="7"/>
  <c r="P478" i="7"/>
  <c r="Q477" i="7"/>
  <c r="P477" i="7"/>
  <c r="Q476" i="7"/>
  <c r="P476" i="7"/>
  <c r="Q475" i="7"/>
  <c r="P475" i="7"/>
  <c r="Q474" i="7"/>
  <c r="P474" i="7"/>
  <c r="Q473" i="7"/>
  <c r="P473" i="7"/>
  <c r="Q472" i="7"/>
  <c r="P472" i="7"/>
  <c r="Q471" i="7"/>
  <c r="P471" i="7"/>
  <c r="Q470" i="7"/>
  <c r="P470" i="7"/>
  <c r="Q469" i="7"/>
  <c r="P469" i="7"/>
  <c r="Q468" i="7"/>
  <c r="P468" i="7"/>
  <c r="Q467" i="7"/>
  <c r="P467" i="7"/>
  <c r="Q466" i="7"/>
  <c r="P466" i="7"/>
  <c r="Q465" i="7"/>
  <c r="P465" i="7"/>
  <c r="Q464" i="7"/>
  <c r="P464" i="7"/>
  <c r="Q463" i="7"/>
  <c r="P463" i="7"/>
  <c r="Q462" i="7"/>
  <c r="P462" i="7"/>
  <c r="Q461" i="7"/>
  <c r="P461" i="7"/>
  <c r="Q460" i="7"/>
  <c r="P460" i="7"/>
  <c r="Q459" i="7"/>
  <c r="P459" i="7"/>
  <c r="Q458" i="7"/>
  <c r="P458" i="7"/>
  <c r="Q457" i="7"/>
  <c r="P457" i="7"/>
  <c r="Q456" i="7"/>
  <c r="P456" i="7"/>
  <c r="Q455" i="7"/>
  <c r="P455" i="7"/>
  <c r="Q454" i="7"/>
  <c r="P454" i="7"/>
  <c r="Q453" i="7"/>
  <c r="P453" i="7"/>
  <c r="Q452" i="7"/>
  <c r="P452" i="7"/>
  <c r="Q451" i="7"/>
  <c r="P451" i="7"/>
  <c r="Q450" i="7"/>
  <c r="P450" i="7"/>
  <c r="Q449" i="7"/>
  <c r="P449" i="7"/>
  <c r="Q448" i="7"/>
  <c r="P448" i="7"/>
  <c r="Q447" i="7"/>
  <c r="P447" i="7"/>
  <c r="Q446" i="7"/>
  <c r="P446" i="7"/>
  <c r="Q445" i="7"/>
  <c r="P445" i="7"/>
  <c r="Q444" i="7"/>
  <c r="P444" i="7"/>
  <c r="Q443" i="7"/>
  <c r="P443" i="7"/>
  <c r="Q442" i="7"/>
  <c r="P442" i="7"/>
  <c r="Q441" i="7"/>
  <c r="P441" i="7"/>
  <c r="Q440" i="7"/>
  <c r="P440" i="7"/>
  <c r="Q439" i="7"/>
  <c r="P439" i="7"/>
  <c r="Q438" i="7"/>
  <c r="P438" i="7"/>
  <c r="Q437" i="7"/>
  <c r="P437" i="7"/>
  <c r="Q436" i="7"/>
  <c r="P436" i="7"/>
  <c r="Q435" i="7"/>
  <c r="P435" i="7"/>
  <c r="Q434" i="7"/>
  <c r="P434" i="7"/>
  <c r="Q433" i="7"/>
  <c r="P433" i="7"/>
  <c r="Q432" i="7"/>
  <c r="P432" i="7"/>
  <c r="Q431" i="7"/>
  <c r="P431" i="7"/>
  <c r="Q430" i="7"/>
  <c r="P430" i="7"/>
  <c r="Q429" i="7"/>
  <c r="P429" i="7"/>
  <c r="Q428" i="7"/>
  <c r="P428" i="7"/>
  <c r="Q427" i="7"/>
  <c r="P427" i="7"/>
  <c r="Q426" i="7"/>
  <c r="P426" i="7"/>
  <c r="Q425" i="7"/>
  <c r="P425" i="7"/>
  <c r="Q424" i="7"/>
  <c r="P424" i="7"/>
  <c r="Q423" i="7"/>
  <c r="P423" i="7"/>
  <c r="Q422" i="7"/>
  <c r="P422" i="7"/>
  <c r="Q421" i="7"/>
  <c r="P421" i="7"/>
  <c r="Q420" i="7"/>
  <c r="P420" i="7"/>
  <c r="Q419" i="7"/>
  <c r="P419" i="7"/>
  <c r="Q418" i="7"/>
  <c r="P418" i="7"/>
  <c r="Q417" i="7"/>
  <c r="P417" i="7"/>
  <c r="Q416" i="7"/>
  <c r="P416" i="7"/>
  <c r="Q415" i="7"/>
  <c r="P415" i="7"/>
  <c r="Q414" i="7"/>
  <c r="P414" i="7"/>
  <c r="Q413" i="7"/>
  <c r="P413" i="7"/>
  <c r="Q412" i="7"/>
  <c r="P412" i="7"/>
  <c r="Q411" i="7"/>
  <c r="P411" i="7"/>
  <c r="Q410" i="7"/>
  <c r="P410" i="7"/>
  <c r="Q409" i="7"/>
  <c r="P409" i="7"/>
  <c r="Q408" i="7"/>
  <c r="P408" i="7"/>
  <c r="Q407" i="7"/>
  <c r="P407" i="7"/>
  <c r="Q406" i="7"/>
  <c r="P406" i="7"/>
  <c r="Q405" i="7"/>
  <c r="P405" i="7"/>
  <c r="Q404" i="7"/>
  <c r="P404" i="7"/>
  <c r="Q403" i="7"/>
  <c r="P403" i="7"/>
  <c r="Q402" i="7"/>
  <c r="P402" i="7"/>
  <c r="Q401" i="7"/>
  <c r="P401" i="7"/>
  <c r="Q400" i="7"/>
  <c r="P400" i="7"/>
  <c r="Q399" i="7"/>
  <c r="P399" i="7"/>
  <c r="Q398" i="7"/>
  <c r="P398" i="7"/>
  <c r="Q397" i="7"/>
  <c r="P397" i="7"/>
  <c r="Q396" i="7"/>
  <c r="P396" i="7"/>
  <c r="Q395" i="7"/>
  <c r="P395" i="7"/>
  <c r="Q394" i="7"/>
  <c r="P394" i="7"/>
  <c r="Q393" i="7"/>
  <c r="P393" i="7"/>
  <c r="Q392" i="7"/>
  <c r="P392" i="7"/>
  <c r="Q391" i="7"/>
  <c r="P391" i="7"/>
  <c r="Q390" i="7"/>
  <c r="P390" i="7"/>
  <c r="Q389" i="7"/>
  <c r="P389" i="7"/>
  <c r="Q388" i="7"/>
  <c r="P388" i="7"/>
  <c r="Q387" i="7"/>
  <c r="P387" i="7"/>
  <c r="Q386" i="7"/>
  <c r="P386" i="7"/>
  <c r="Q385" i="7"/>
  <c r="P385" i="7"/>
  <c r="Q384" i="7"/>
  <c r="P384" i="7"/>
  <c r="Q383" i="7"/>
  <c r="P383" i="7"/>
  <c r="Q382" i="7"/>
  <c r="P382" i="7"/>
  <c r="Q381" i="7"/>
  <c r="P381" i="7"/>
  <c r="Q380" i="7"/>
  <c r="P380" i="7"/>
  <c r="Q379" i="7"/>
  <c r="P379" i="7"/>
  <c r="Q378" i="7"/>
  <c r="P378" i="7"/>
  <c r="Q377" i="7"/>
  <c r="P377" i="7"/>
  <c r="Q376" i="7"/>
  <c r="P376" i="7"/>
  <c r="Q375" i="7"/>
  <c r="P375" i="7"/>
  <c r="Q374" i="7"/>
  <c r="P374" i="7"/>
  <c r="Q373" i="7"/>
  <c r="P373" i="7"/>
  <c r="Q372" i="7"/>
  <c r="P372" i="7"/>
  <c r="Q371" i="7"/>
  <c r="P371" i="7"/>
  <c r="Q370" i="7"/>
  <c r="P370" i="7"/>
  <c r="Q369" i="7"/>
  <c r="P369" i="7"/>
  <c r="Q368" i="7"/>
  <c r="P368" i="7"/>
  <c r="Q367" i="7"/>
  <c r="P367" i="7"/>
  <c r="Q366" i="7"/>
  <c r="P366" i="7"/>
  <c r="Q365" i="7"/>
  <c r="P365" i="7"/>
  <c r="Q364" i="7"/>
  <c r="P364" i="7"/>
  <c r="Q363" i="7"/>
  <c r="P363" i="7"/>
  <c r="Q362" i="7"/>
  <c r="P362" i="7"/>
  <c r="Q361" i="7"/>
  <c r="P361" i="7"/>
  <c r="Q360" i="7"/>
  <c r="P360" i="7"/>
  <c r="Q359" i="7"/>
  <c r="P359" i="7"/>
  <c r="Q358" i="7"/>
  <c r="P358" i="7"/>
  <c r="Q357" i="7"/>
  <c r="P357" i="7"/>
  <c r="Q356" i="7"/>
  <c r="P356" i="7"/>
  <c r="Q355" i="7"/>
  <c r="P355" i="7"/>
  <c r="Q354" i="7"/>
  <c r="P354" i="7"/>
  <c r="Q353" i="7"/>
  <c r="P353" i="7"/>
  <c r="Q352" i="7"/>
  <c r="P352" i="7"/>
  <c r="Q351" i="7"/>
  <c r="P351" i="7"/>
  <c r="Q350" i="7"/>
  <c r="P350" i="7"/>
  <c r="Q349" i="7"/>
  <c r="P349" i="7"/>
  <c r="Q348" i="7"/>
  <c r="P348" i="7"/>
  <c r="Q347" i="7"/>
  <c r="P347" i="7"/>
  <c r="Q346" i="7"/>
  <c r="P346" i="7"/>
  <c r="Q345" i="7"/>
  <c r="P345" i="7"/>
  <c r="Q344" i="7"/>
  <c r="P344" i="7"/>
  <c r="Q343" i="7"/>
  <c r="P343" i="7"/>
  <c r="Q342" i="7"/>
  <c r="P342" i="7"/>
  <c r="Q341" i="7"/>
  <c r="P341" i="7"/>
  <c r="Q340" i="7"/>
  <c r="P340" i="7"/>
  <c r="Q339" i="7"/>
  <c r="P339" i="7"/>
  <c r="Q338" i="7"/>
  <c r="P338" i="7"/>
  <c r="Q337" i="7"/>
  <c r="P337" i="7"/>
  <c r="Q336" i="7"/>
  <c r="P336" i="7"/>
  <c r="Q335" i="7"/>
  <c r="P335" i="7"/>
  <c r="Q334" i="7"/>
  <c r="P334" i="7"/>
  <c r="Q333" i="7"/>
  <c r="P333" i="7"/>
  <c r="Q332" i="7"/>
  <c r="P332" i="7"/>
  <c r="Q331" i="7"/>
  <c r="P331" i="7"/>
  <c r="Q330" i="7"/>
  <c r="P330" i="7"/>
  <c r="Q329" i="7"/>
  <c r="P329" i="7"/>
  <c r="Q328" i="7"/>
  <c r="P328" i="7"/>
  <c r="Q327" i="7"/>
  <c r="P327" i="7"/>
  <c r="Q326" i="7"/>
  <c r="P326" i="7"/>
  <c r="Q325" i="7"/>
  <c r="P325" i="7"/>
  <c r="Q324" i="7"/>
  <c r="P324" i="7"/>
  <c r="Q323" i="7"/>
  <c r="P323" i="7"/>
  <c r="Q322" i="7"/>
  <c r="P322" i="7"/>
  <c r="Q321" i="7"/>
  <c r="P321" i="7"/>
  <c r="Q320" i="7"/>
  <c r="P320" i="7"/>
  <c r="Q319" i="7"/>
  <c r="P319" i="7"/>
  <c r="Q318" i="7"/>
  <c r="P318" i="7"/>
  <c r="Q317" i="7"/>
  <c r="P317" i="7"/>
  <c r="Q316" i="7"/>
  <c r="P316" i="7"/>
  <c r="Q315" i="7"/>
  <c r="P315" i="7"/>
  <c r="Q314" i="7"/>
  <c r="P314" i="7"/>
  <c r="Q313" i="7"/>
  <c r="P313" i="7"/>
  <c r="Q312" i="7"/>
  <c r="P312" i="7"/>
  <c r="Q311" i="7"/>
  <c r="P311" i="7"/>
  <c r="Q310" i="7"/>
  <c r="P310" i="7"/>
  <c r="Q309" i="7"/>
  <c r="P309" i="7"/>
  <c r="Q308" i="7"/>
  <c r="P308" i="7"/>
  <c r="Q307" i="7"/>
  <c r="P307" i="7"/>
  <c r="Q306" i="7"/>
  <c r="P306" i="7"/>
  <c r="Q305" i="7"/>
  <c r="P305" i="7"/>
  <c r="Q304" i="7"/>
  <c r="P304" i="7"/>
  <c r="Q303" i="7"/>
  <c r="P303" i="7"/>
  <c r="Q302" i="7"/>
  <c r="P302" i="7"/>
  <c r="Q301" i="7"/>
  <c r="P301" i="7"/>
  <c r="Q300" i="7"/>
  <c r="P300" i="7"/>
  <c r="Q299" i="7"/>
  <c r="P299" i="7"/>
  <c r="Q298" i="7"/>
  <c r="P298" i="7"/>
  <c r="Q297" i="7"/>
  <c r="P297" i="7"/>
  <c r="Q296" i="7"/>
  <c r="P296" i="7"/>
  <c r="Q295" i="7"/>
  <c r="P295" i="7"/>
  <c r="Q294" i="7"/>
  <c r="P294" i="7"/>
  <c r="Q293" i="7"/>
  <c r="P293" i="7"/>
  <c r="Q292" i="7"/>
  <c r="P292" i="7"/>
  <c r="Q291" i="7"/>
  <c r="P291" i="7"/>
  <c r="Q290" i="7"/>
  <c r="P290" i="7"/>
  <c r="Q289" i="7"/>
  <c r="P289" i="7"/>
  <c r="Q288" i="7"/>
  <c r="P288" i="7"/>
  <c r="Q287" i="7"/>
  <c r="P287" i="7"/>
  <c r="Q286" i="7"/>
  <c r="P286" i="7"/>
  <c r="Q285" i="7"/>
  <c r="P285" i="7"/>
  <c r="Q284" i="7"/>
  <c r="P284" i="7"/>
  <c r="Q283" i="7"/>
  <c r="P283" i="7"/>
  <c r="Q282" i="7"/>
  <c r="P282" i="7"/>
  <c r="Q281" i="7"/>
  <c r="P281" i="7"/>
  <c r="Q280" i="7"/>
  <c r="P280" i="7"/>
  <c r="Q279" i="7"/>
  <c r="P279" i="7"/>
  <c r="Q278" i="7"/>
  <c r="P278" i="7"/>
  <c r="Q277" i="7"/>
  <c r="P277" i="7"/>
  <c r="Q276" i="7"/>
  <c r="P276" i="7"/>
  <c r="Q275" i="7"/>
  <c r="P275" i="7"/>
  <c r="Q274" i="7"/>
  <c r="P274" i="7"/>
  <c r="Q273" i="7"/>
  <c r="P273" i="7"/>
  <c r="Q272" i="7"/>
  <c r="P272" i="7"/>
  <c r="Q271" i="7"/>
  <c r="P271" i="7"/>
  <c r="Q270" i="7"/>
  <c r="P270" i="7"/>
  <c r="Q269" i="7"/>
  <c r="P269" i="7"/>
  <c r="Q268" i="7"/>
  <c r="P268" i="7"/>
  <c r="Q267" i="7"/>
  <c r="P267" i="7"/>
  <c r="Q266" i="7"/>
  <c r="P266" i="7"/>
  <c r="Q265" i="7"/>
  <c r="P265" i="7"/>
  <c r="Q264" i="7"/>
  <c r="P264" i="7"/>
  <c r="Q263" i="7"/>
  <c r="P263" i="7"/>
  <c r="Q262" i="7"/>
  <c r="P262" i="7"/>
  <c r="Q261" i="7"/>
  <c r="P261" i="7"/>
  <c r="Q260" i="7"/>
  <c r="P260" i="7"/>
  <c r="Q259" i="7"/>
  <c r="P259" i="7"/>
  <c r="Q258" i="7"/>
  <c r="P258" i="7"/>
  <c r="Q257" i="7"/>
  <c r="P257" i="7"/>
  <c r="Q256" i="7"/>
  <c r="P256" i="7"/>
  <c r="Q255" i="7"/>
  <c r="P255" i="7"/>
  <c r="Q254" i="7"/>
  <c r="P254" i="7"/>
  <c r="Q253" i="7"/>
  <c r="P253" i="7"/>
  <c r="Q252" i="7"/>
  <c r="P252" i="7"/>
  <c r="Q251" i="7"/>
  <c r="P251" i="7"/>
  <c r="Q250" i="7"/>
  <c r="P250" i="7"/>
  <c r="Q249" i="7"/>
  <c r="P249" i="7"/>
  <c r="Q248" i="7"/>
  <c r="P248" i="7"/>
  <c r="Q247" i="7"/>
  <c r="P247" i="7"/>
  <c r="Q246" i="7"/>
  <c r="P246" i="7"/>
  <c r="Q245" i="7"/>
  <c r="P245" i="7"/>
  <c r="Q244" i="7"/>
  <c r="P244" i="7"/>
  <c r="Q243" i="7"/>
  <c r="P243" i="7"/>
  <c r="Q242" i="7"/>
  <c r="P242" i="7"/>
  <c r="Q241" i="7"/>
  <c r="P241" i="7"/>
  <c r="Q240" i="7"/>
  <c r="P240" i="7"/>
  <c r="Q239" i="7"/>
  <c r="P239" i="7"/>
  <c r="Q238" i="7"/>
  <c r="P238" i="7"/>
  <c r="Q237" i="7"/>
  <c r="P237" i="7"/>
  <c r="Q236" i="7"/>
  <c r="P236" i="7"/>
  <c r="Q235" i="7"/>
  <c r="P235" i="7"/>
  <c r="Q234" i="7"/>
  <c r="P234" i="7"/>
  <c r="Q233" i="7"/>
  <c r="P233" i="7"/>
  <c r="Q232" i="7"/>
  <c r="P232" i="7"/>
  <c r="Q231" i="7"/>
  <c r="P231" i="7"/>
  <c r="Q230" i="7"/>
  <c r="P230" i="7"/>
  <c r="Q229" i="7"/>
  <c r="P229" i="7"/>
  <c r="Q228" i="7"/>
  <c r="P228" i="7"/>
  <c r="Q227" i="7"/>
  <c r="P227" i="7"/>
  <c r="Q226" i="7"/>
  <c r="P226" i="7"/>
  <c r="Q225" i="7"/>
  <c r="P225" i="7"/>
  <c r="Q224" i="7"/>
  <c r="P224" i="7"/>
  <c r="Q223" i="7"/>
  <c r="P223" i="7"/>
  <c r="Q222" i="7"/>
  <c r="P222" i="7"/>
  <c r="Q221" i="7"/>
  <c r="P221" i="7"/>
  <c r="Q220" i="7"/>
  <c r="P220" i="7"/>
  <c r="Q219" i="7"/>
  <c r="P219" i="7"/>
  <c r="Q218" i="7"/>
  <c r="P218" i="7"/>
  <c r="Q217" i="7"/>
  <c r="P217" i="7"/>
  <c r="Q216" i="7"/>
  <c r="P216" i="7"/>
  <c r="Q215" i="7"/>
  <c r="P215" i="7"/>
  <c r="Q214" i="7"/>
  <c r="P214" i="7"/>
  <c r="Q213" i="7"/>
  <c r="P213" i="7"/>
  <c r="Q212" i="7"/>
  <c r="P212" i="7"/>
  <c r="Q211" i="7"/>
  <c r="P211" i="7"/>
  <c r="Q210" i="7"/>
  <c r="P210" i="7"/>
  <c r="Q209" i="7"/>
  <c r="P209" i="7"/>
  <c r="Q208" i="7"/>
  <c r="P208" i="7"/>
  <c r="Q207" i="7"/>
  <c r="P207" i="7"/>
  <c r="Q206" i="7"/>
  <c r="P206" i="7"/>
  <c r="Q205" i="7"/>
  <c r="P205" i="7"/>
  <c r="Q204" i="7"/>
  <c r="P204" i="7"/>
  <c r="Q203" i="7"/>
  <c r="P203" i="7"/>
  <c r="Q202" i="7"/>
  <c r="P202" i="7"/>
  <c r="Q201" i="7"/>
  <c r="P201" i="7"/>
  <c r="Q200" i="7"/>
  <c r="P200" i="7"/>
  <c r="Q199" i="7"/>
  <c r="P199" i="7"/>
  <c r="Q198" i="7"/>
  <c r="P198" i="7"/>
  <c r="Q197" i="7"/>
  <c r="P197" i="7"/>
  <c r="Q196" i="7"/>
  <c r="P196" i="7"/>
  <c r="Q195" i="7"/>
  <c r="P195" i="7"/>
  <c r="Q194" i="7"/>
  <c r="P194" i="7"/>
  <c r="Q193" i="7"/>
  <c r="P193" i="7"/>
  <c r="Q192" i="7"/>
  <c r="P192" i="7"/>
  <c r="Q191" i="7"/>
  <c r="P191" i="7"/>
  <c r="Q190" i="7"/>
  <c r="P190" i="7"/>
  <c r="Q189" i="7"/>
  <c r="P189" i="7"/>
  <c r="Q188" i="7"/>
  <c r="P188" i="7"/>
  <c r="Q187" i="7"/>
  <c r="P187" i="7"/>
  <c r="Q186" i="7"/>
  <c r="P186" i="7"/>
  <c r="Q185" i="7"/>
  <c r="P185" i="7"/>
  <c r="Q184" i="7"/>
  <c r="P184" i="7"/>
  <c r="Q183" i="7"/>
  <c r="P183" i="7"/>
  <c r="Q182" i="7"/>
  <c r="P182" i="7"/>
  <c r="Q181" i="7"/>
  <c r="P181" i="7"/>
  <c r="Q180" i="7"/>
  <c r="P180" i="7"/>
  <c r="Q179" i="7"/>
  <c r="P179" i="7"/>
  <c r="Q178" i="7"/>
  <c r="P178" i="7"/>
  <c r="Q177" i="7"/>
  <c r="P177" i="7"/>
  <c r="Q176" i="7"/>
  <c r="P176" i="7"/>
  <c r="Q175" i="7"/>
  <c r="P175" i="7"/>
  <c r="Q174" i="7"/>
  <c r="P174" i="7"/>
  <c r="Q173" i="7"/>
  <c r="P173" i="7"/>
  <c r="Q172" i="7"/>
  <c r="P172" i="7"/>
  <c r="Q171" i="7"/>
  <c r="P171" i="7"/>
  <c r="Q170" i="7"/>
  <c r="P170" i="7"/>
  <c r="Q169" i="7"/>
  <c r="P169" i="7"/>
  <c r="Q168" i="7"/>
  <c r="P168" i="7"/>
  <c r="Q167" i="7"/>
  <c r="P167" i="7"/>
  <c r="Q166" i="7"/>
  <c r="P166" i="7"/>
  <c r="Q165" i="7"/>
  <c r="P165" i="7"/>
  <c r="Q164" i="7"/>
  <c r="P164" i="7"/>
  <c r="Q163" i="7"/>
  <c r="P163" i="7"/>
  <c r="Q162" i="7"/>
  <c r="P162" i="7"/>
  <c r="Q161" i="7"/>
  <c r="P161" i="7"/>
  <c r="Q160" i="7"/>
  <c r="P160" i="7"/>
  <c r="Q159" i="7"/>
  <c r="P159" i="7"/>
  <c r="Q158" i="7"/>
  <c r="P158" i="7"/>
  <c r="Q157" i="7"/>
  <c r="P157" i="7"/>
  <c r="Q156" i="7"/>
  <c r="P156" i="7"/>
  <c r="Q155" i="7"/>
  <c r="P155" i="7"/>
  <c r="Q154" i="7"/>
  <c r="P154" i="7"/>
  <c r="Q153" i="7"/>
  <c r="P153" i="7"/>
  <c r="Q152" i="7"/>
  <c r="P152" i="7"/>
  <c r="Q151" i="7"/>
  <c r="P151" i="7"/>
  <c r="Q150" i="7"/>
  <c r="P150" i="7"/>
  <c r="Q149" i="7"/>
  <c r="P149" i="7"/>
  <c r="Q148" i="7"/>
  <c r="P148" i="7"/>
  <c r="Q147" i="7"/>
  <c r="P147" i="7"/>
  <c r="Q146" i="7"/>
  <c r="P146" i="7"/>
  <c r="Q145" i="7"/>
  <c r="P145" i="7"/>
  <c r="Q144" i="7"/>
  <c r="P144" i="7"/>
  <c r="Q143" i="7"/>
  <c r="P143" i="7"/>
  <c r="Q142" i="7"/>
  <c r="P142" i="7"/>
  <c r="Q141" i="7"/>
  <c r="P141" i="7"/>
  <c r="Q140" i="7"/>
  <c r="P140" i="7"/>
  <c r="Q139" i="7"/>
  <c r="P139" i="7"/>
  <c r="Q138" i="7"/>
  <c r="P138" i="7"/>
  <c r="Q137" i="7"/>
  <c r="P137" i="7"/>
  <c r="Q136" i="7"/>
  <c r="P136" i="7"/>
  <c r="Q135" i="7"/>
  <c r="P135" i="7"/>
  <c r="Q134" i="7"/>
  <c r="P134" i="7"/>
  <c r="Q133" i="7"/>
  <c r="P133" i="7"/>
  <c r="Q132" i="7"/>
  <c r="P132" i="7"/>
  <c r="Q131" i="7"/>
  <c r="P131" i="7"/>
  <c r="Q130" i="7"/>
  <c r="P130" i="7"/>
  <c r="Q129" i="7"/>
  <c r="P129" i="7"/>
  <c r="Q128" i="7"/>
  <c r="P128" i="7"/>
  <c r="Q127" i="7"/>
  <c r="P127" i="7"/>
  <c r="Q126" i="7"/>
  <c r="P126" i="7"/>
  <c r="Q125" i="7"/>
  <c r="P125" i="7"/>
  <c r="Q124" i="7"/>
  <c r="P124" i="7"/>
  <c r="Q123" i="7"/>
  <c r="P123" i="7"/>
  <c r="Q122" i="7"/>
  <c r="P122" i="7"/>
  <c r="Q121" i="7"/>
  <c r="P121" i="7"/>
  <c r="Q120" i="7"/>
  <c r="P120" i="7"/>
  <c r="Q119" i="7"/>
  <c r="P119" i="7"/>
  <c r="Q118" i="7"/>
  <c r="P118" i="7"/>
  <c r="Q117" i="7"/>
  <c r="P117" i="7"/>
  <c r="Q116" i="7"/>
  <c r="P116" i="7"/>
  <c r="Q115" i="7"/>
  <c r="P115" i="7"/>
  <c r="Q114" i="7"/>
  <c r="P114" i="7"/>
  <c r="Q113" i="7"/>
  <c r="P113" i="7"/>
  <c r="Q112" i="7"/>
  <c r="P112" i="7"/>
  <c r="Q111" i="7"/>
  <c r="P111" i="7"/>
  <c r="Q110" i="7"/>
  <c r="P110" i="7"/>
  <c r="Q109" i="7"/>
  <c r="P109" i="7"/>
  <c r="Q108" i="7"/>
  <c r="P108" i="7"/>
  <c r="Q107" i="7"/>
  <c r="P107" i="7"/>
  <c r="Q106" i="7"/>
  <c r="P106" i="7"/>
  <c r="Q105" i="7"/>
  <c r="P105" i="7"/>
  <c r="Q104" i="7"/>
  <c r="P104" i="7"/>
  <c r="Q103" i="7"/>
  <c r="P103" i="7"/>
  <c r="Q102" i="7"/>
  <c r="P102" i="7"/>
  <c r="Q101" i="7"/>
  <c r="P101" i="7"/>
  <c r="Q100" i="7"/>
  <c r="P100" i="7"/>
  <c r="Q99" i="7"/>
  <c r="P99" i="7"/>
  <c r="Q98" i="7"/>
  <c r="P98" i="7"/>
  <c r="Q97" i="7"/>
  <c r="P97" i="7"/>
  <c r="Q96" i="7"/>
  <c r="P96" i="7"/>
  <c r="Q95" i="7"/>
  <c r="P95" i="7"/>
  <c r="Q94" i="7"/>
  <c r="P94" i="7"/>
  <c r="Q93" i="7"/>
  <c r="P93" i="7"/>
  <c r="Q92" i="7"/>
  <c r="P92" i="7"/>
  <c r="Q91" i="7"/>
  <c r="P91" i="7"/>
  <c r="Q90" i="7"/>
  <c r="P90" i="7"/>
  <c r="Q89" i="7"/>
  <c r="P89" i="7"/>
  <c r="Q88" i="7"/>
  <c r="P88" i="7"/>
  <c r="Q87" i="7"/>
  <c r="P87" i="7"/>
  <c r="Q86" i="7"/>
  <c r="P86" i="7"/>
  <c r="Q85" i="7"/>
  <c r="P85" i="7"/>
  <c r="Q84" i="7"/>
  <c r="P84" i="7"/>
  <c r="Q83" i="7"/>
  <c r="P83" i="7"/>
  <c r="Q82" i="7"/>
  <c r="P82" i="7"/>
  <c r="Q81" i="7"/>
  <c r="P81" i="7"/>
  <c r="Q80" i="7"/>
  <c r="P80" i="7"/>
  <c r="Q79" i="7"/>
  <c r="P79" i="7"/>
  <c r="Q78" i="7"/>
  <c r="P78" i="7"/>
  <c r="Q77" i="7"/>
  <c r="P77" i="7"/>
  <c r="Q76" i="7"/>
  <c r="P76" i="7"/>
  <c r="Q75" i="7"/>
  <c r="P75" i="7"/>
  <c r="Q74" i="7"/>
  <c r="P74" i="7"/>
  <c r="Q73" i="7"/>
  <c r="P73" i="7"/>
  <c r="Q72" i="7"/>
  <c r="P72" i="7"/>
  <c r="Q71" i="7"/>
  <c r="P71" i="7"/>
  <c r="Q70" i="7"/>
  <c r="P70" i="7"/>
  <c r="Q69" i="7"/>
  <c r="P69" i="7"/>
  <c r="Q68" i="7"/>
  <c r="P68" i="7"/>
  <c r="Q67" i="7"/>
  <c r="P67" i="7"/>
  <c r="Q66" i="7"/>
  <c r="P66" i="7"/>
  <c r="Q65" i="7"/>
  <c r="P65" i="7"/>
  <c r="Q64" i="7"/>
  <c r="P64" i="7"/>
  <c r="Q63" i="7"/>
  <c r="P63" i="7"/>
  <c r="Q62" i="7"/>
  <c r="P62" i="7"/>
  <c r="Q61" i="7"/>
  <c r="P61" i="7"/>
  <c r="Q60" i="7"/>
  <c r="P60" i="7"/>
  <c r="Q59" i="7"/>
  <c r="P59" i="7"/>
  <c r="Q58" i="7"/>
  <c r="P58" i="7"/>
  <c r="Q57" i="7"/>
  <c r="P57" i="7"/>
  <c r="Q56" i="7"/>
  <c r="P56" i="7"/>
  <c r="Q55" i="7"/>
  <c r="P55" i="7"/>
  <c r="Q54" i="7"/>
  <c r="P54" i="7"/>
  <c r="Q53" i="7"/>
  <c r="P53" i="7"/>
  <c r="Q52" i="7"/>
  <c r="P52" i="7"/>
  <c r="Q51" i="7"/>
  <c r="P51" i="7"/>
  <c r="Q50" i="7"/>
  <c r="P50" i="7"/>
  <c r="Q49" i="7"/>
  <c r="P49" i="7"/>
  <c r="Q48" i="7"/>
  <c r="P48" i="7"/>
  <c r="Q47" i="7"/>
  <c r="P47" i="7"/>
  <c r="Q46" i="7"/>
  <c r="P46" i="7"/>
  <c r="Q45" i="7"/>
  <c r="P45" i="7"/>
  <c r="Q44" i="7"/>
  <c r="P44" i="7"/>
  <c r="Q43" i="7"/>
  <c r="P43" i="7"/>
  <c r="Q42" i="7"/>
  <c r="P42" i="7"/>
  <c r="Q41" i="7"/>
  <c r="P41" i="7"/>
  <c r="Q40" i="7"/>
  <c r="P40" i="7"/>
  <c r="Q39" i="7"/>
  <c r="P39" i="7"/>
  <c r="Q38" i="7"/>
  <c r="P38" i="7"/>
  <c r="Q37" i="7"/>
  <c r="P37" i="7"/>
  <c r="Q36" i="7"/>
  <c r="P36" i="7"/>
  <c r="Q35" i="7"/>
  <c r="P35" i="7"/>
  <c r="Q34" i="7"/>
  <c r="P34" i="7"/>
  <c r="Q33" i="7"/>
  <c r="P33" i="7"/>
  <c r="Q32" i="7"/>
  <c r="P32" i="7"/>
  <c r="Q31" i="7"/>
  <c r="P31" i="7"/>
  <c r="Q30" i="7"/>
  <c r="P30" i="7"/>
  <c r="Q29" i="7"/>
  <c r="P29" i="7"/>
  <c r="Q28" i="7"/>
  <c r="P28" i="7"/>
  <c r="Q27" i="7"/>
  <c r="P27" i="7"/>
  <c r="Q26" i="7"/>
  <c r="P26" i="7"/>
  <c r="Q25" i="7"/>
  <c r="P25" i="7"/>
  <c r="AZ24" i="7"/>
  <c r="AY24" i="7"/>
  <c r="Q24" i="7"/>
  <c r="P24" i="7"/>
  <c r="AZ23" i="7"/>
  <c r="AY23" i="7"/>
  <c r="AS23" i="7"/>
  <c r="AR23" i="7"/>
  <c r="Q23" i="7"/>
  <c r="P23" i="7"/>
  <c r="AZ22" i="7"/>
  <c r="AY22" i="7"/>
  <c r="AS22" i="7"/>
  <c r="AR22" i="7"/>
  <c r="Q22" i="7"/>
  <c r="P22" i="7"/>
  <c r="AZ21" i="7"/>
  <c r="AY21" i="7"/>
  <c r="AS21" i="7"/>
  <c r="AR21" i="7"/>
  <c r="Q21" i="7"/>
  <c r="P21" i="7"/>
  <c r="AZ20" i="7"/>
  <c r="AY20" i="7"/>
  <c r="AS20" i="7"/>
  <c r="AR20" i="7"/>
  <c r="Q20" i="7"/>
  <c r="P20" i="7"/>
  <c r="AZ19" i="7"/>
  <c r="AY19" i="7"/>
  <c r="AS19" i="7"/>
  <c r="AR19" i="7"/>
  <c r="Q19" i="7"/>
  <c r="P19" i="7"/>
  <c r="AZ18" i="7"/>
  <c r="AY18" i="7"/>
  <c r="AS18" i="7"/>
  <c r="AR18" i="7"/>
  <c r="Q18" i="7"/>
  <c r="P18" i="7"/>
  <c r="AZ17" i="7"/>
  <c r="AY17" i="7"/>
  <c r="AS17" i="7"/>
  <c r="AR17" i="7"/>
  <c r="Q17" i="7"/>
  <c r="P17" i="7"/>
  <c r="AZ16" i="7"/>
  <c r="AY16" i="7"/>
  <c r="AS16" i="7"/>
  <c r="AR16" i="7"/>
  <c r="Q16" i="7"/>
  <c r="P16" i="7"/>
  <c r="AZ15" i="7"/>
  <c r="AY15" i="7"/>
  <c r="AS15" i="7"/>
  <c r="AR15" i="7"/>
  <c r="Q15" i="7"/>
  <c r="P15" i="7"/>
  <c r="AZ14" i="7"/>
  <c r="AY14" i="7"/>
  <c r="AS14" i="7"/>
  <c r="AR14" i="7"/>
  <c r="Q14" i="7"/>
  <c r="P14" i="7"/>
  <c r="AZ13" i="7"/>
  <c r="AY13" i="7"/>
  <c r="AS13" i="7"/>
  <c r="AR13" i="7"/>
  <c r="Q13" i="7"/>
  <c r="P13" i="7"/>
  <c r="AZ12" i="7"/>
  <c r="AY12" i="7"/>
  <c r="AS12" i="7"/>
  <c r="AR12" i="7"/>
  <c r="Q12" i="7"/>
  <c r="P12" i="7"/>
  <c r="AZ11" i="7"/>
  <c r="AY11" i="7"/>
  <c r="AS11" i="7"/>
  <c r="AR11" i="7"/>
  <c r="Q11" i="7"/>
  <c r="P11" i="7"/>
  <c r="AZ10" i="7"/>
  <c r="AY10" i="7"/>
  <c r="AS10" i="7"/>
  <c r="AR10" i="7"/>
  <c r="Q10" i="7"/>
  <c r="P10" i="7"/>
  <c r="AZ9" i="7"/>
  <c r="AY9" i="7"/>
  <c r="AS9" i="7"/>
  <c r="AR9" i="7"/>
  <c r="Q9" i="7"/>
  <c r="P9" i="7"/>
  <c r="AZ8" i="7"/>
  <c r="AY8" i="7"/>
  <c r="AS8" i="7"/>
  <c r="AR8" i="7"/>
  <c r="Q8" i="7"/>
  <c r="P8" i="7"/>
  <c r="AZ7" i="7"/>
  <c r="AY7" i="7"/>
  <c r="AS7" i="7"/>
  <c r="AR7" i="7"/>
  <c r="Q7" i="7"/>
  <c r="P7" i="7"/>
  <c r="AZ6" i="7"/>
  <c r="AY6" i="7"/>
  <c r="AS6" i="7"/>
  <c r="AR6" i="7"/>
  <c r="Q6" i="7"/>
  <c r="P6" i="7"/>
  <c r="AZ5" i="7"/>
  <c r="AY5" i="7"/>
  <c r="AS5" i="7"/>
  <c r="AR5" i="7"/>
  <c r="Q5" i="7"/>
  <c r="P5" i="7"/>
  <c r="AZ4" i="7"/>
  <c r="AY4" i="7"/>
  <c r="AS4" i="7"/>
  <c r="AR4" i="7"/>
  <c r="Q4" i="7"/>
  <c r="P4" i="7"/>
  <c r="G42" i="5"/>
  <c r="F42" i="5"/>
  <c r="E42" i="5"/>
  <c r="D42" i="5"/>
  <c r="C42" i="5"/>
  <c r="B42" i="5"/>
  <c r="A42" i="5"/>
  <c r="G41" i="5"/>
  <c r="F41" i="5"/>
  <c r="E41" i="5"/>
  <c r="D41" i="5"/>
  <c r="C41" i="5"/>
  <c r="B41" i="5"/>
  <c r="A41" i="5"/>
  <c r="G40" i="5"/>
  <c r="F40" i="5"/>
  <c r="E40" i="5"/>
  <c r="D40" i="5"/>
  <c r="C40" i="5"/>
  <c r="B40" i="5"/>
  <c r="A40" i="5"/>
  <c r="J34" i="5"/>
  <c r="E34" i="5"/>
  <c r="B34" i="5"/>
  <c r="A34" i="5"/>
  <c r="J33" i="5"/>
  <c r="E33" i="5"/>
  <c r="B33" i="5"/>
  <c r="A33" i="5"/>
  <c r="J32" i="5"/>
  <c r="E32" i="5"/>
  <c r="B32" i="5"/>
  <c r="A32" i="5"/>
  <c r="J31" i="5"/>
  <c r="E31" i="5"/>
  <c r="B31" i="5"/>
  <c r="A31" i="5"/>
  <c r="J30" i="5"/>
  <c r="E30" i="5"/>
  <c r="B30" i="5"/>
  <c r="A30" i="5"/>
  <c r="J29" i="5"/>
  <c r="E29" i="5"/>
  <c r="B29" i="5"/>
  <c r="A29" i="5"/>
  <c r="J28" i="5"/>
  <c r="E28" i="5"/>
  <c r="B28" i="5"/>
  <c r="A28" i="5"/>
  <c r="J22" i="5"/>
  <c r="I22" i="5"/>
  <c r="H22" i="5"/>
  <c r="G22" i="5"/>
  <c r="F22" i="5"/>
  <c r="E22" i="5"/>
  <c r="D22" i="5"/>
  <c r="C22" i="5"/>
  <c r="B22" i="5"/>
  <c r="J21" i="5"/>
  <c r="I21" i="5"/>
  <c r="H21" i="5"/>
  <c r="G21" i="5"/>
  <c r="F21" i="5"/>
  <c r="E21" i="5"/>
  <c r="D21" i="5"/>
  <c r="C21" i="5"/>
  <c r="B21" i="5"/>
  <c r="J20" i="5"/>
  <c r="I20" i="5"/>
  <c r="H20" i="5"/>
  <c r="G20" i="5"/>
  <c r="F20" i="5"/>
  <c r="E20" i="5"/>
  <c r="D20" i="5"/>
  <c r="C20" i="5"/>
  <c r="B20" i="5"/>
  <c r="J19" i="5"/>
  <c r="I19" i="5"/>
  <c r="H19" i="5"/>
  <c r="G19" i="5"/>
  <c r="F19" i="5"/>
  <c r="E19" i="5"/>
  <c r="D19" i="5"/>
  <c r="C19" i="5"/>
  <c r="B19" i="5"/>
  <c r="J18" i="5"/>
  <c r="I18" i="5"/>
  <c r="H18" i="5"/>
  <c r="G18" i="5"/>
  <c r="F18" i="5"/>
  <c r="E18" i="5"/>
  <c r="D18" i="5"/>
  <c r="C18" i="5"/>
  <c r="B18" i="5"/>
  <c r="J17" i="5"/>
  <c r="I17" i="5"/>
  <c r="H17" i="5"/>
  <c r="G17" i="5"/>
  <c r="F17" i="5"/>
  <c r="E17" i="5"/>
  <c r="D17" i="5"/>
  <c r="C17" i="5"/>
  <c r="B17" i="5"/>
  <c r="J16" i="5"/>
  <c r="I16" i="5"/>
  <c r="H16" i="5"/>
  <c r="G16" i="5"/>
  <c r="F16" i="5"/>
  <c r="E16" i="5"/>
  <c r="D16" i="5"/>
  <c r="C16" i="5"/>
  <c r="B16" i="5"/>
  <c r="J15" i="5"/>
  <c r="I15" i="5"/>
  <c r="H15" i="5"/>
  <c r="G15" i="5"/>
  <c r="F15" i="5"/>
  <c r="E15" i="5"/>
  <c r="D15" i="5"/>
  <c r="C15" i="5"/>
  <c r="B15" i="5"/>
  <c r="D11" i="5"/>
  <c r="C11" i="5"/>
  <c r="B11" i="5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R572" i="4"/>
  <c r="P572" i="4"/>
  <c r="O572" i="4"/>
  <c r="M572" i="4"/>
  <c r="B572" i="4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C77" i="3" s="1"/>
  <c r="B72" i="3"/>
  <c r="P71" i="3"/>
  <c r="O71" i="3"/>
  <c r="N71" i="3"/>
  <c r="M71" i="3"/>
  <c r="L71" i="3"/>
  <c r="K71" i="3"/>
  <c r="J71" i="3"/>
  <c r="I71" i="3"/>
  <c r="H71" i="3"/>
  <c r="G71" i="3"/>
  <c r="F71" i="3"/>
  <c r="F77" i="3" s="1"/>
  <c r="E71" i="3"/>
  <c r="D71" i="3"/>
  <c r="D77" i="3" s="1"/>
  <c r="C71" i="3"/>
  <c r="B71" i="3"/>
  <c r="P70" i="3"/>
  <c r="O70" i="3"/>
  <c r="N70" i="3"/>
  <c r="M70" i="3"/>
  <c r="L70" i="3"/>
  <c r="K70" i="3"/>
  <c r="K77" i="3" s="1"/>
  <c r="J70" i="3"/>
  <c r="I70" i="3"/>
  <c r="I77" i="3" s="1"/>
  <c r="H70" i="3"/>
  <c r="G70" i="3"/>
  <c r="F70" i="3"/>
  <c r="E70" i="3"/>
  <c r="D70" i="3"/>
  <c r="C70" i="3"/>
  <c r="B70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P60" i="3"/>
  <c r="O60" i="3"/>
  <c r="N60" i="3"/>
  <c r="M60" i="3"/>
  <c r="L60" i="3"/>
  <c r="K60" i="3"/>
  <c r="J60" i="3"/>
  <c r="J66" i="3" s="1"/>
  <c r="I60" i="3"/>
  <c r="H60" i="3"/>
  <c r="G60" i="3"/>
  <c r="F60" i="3"/>
  <c r="E60" i="3"/>
  <c r="D60" i="3"/>
  <c r="C60" i="3"/>
  <c r="B60" i="3"/>
  <c r="B66" i="3" s="1"/>
  <c r="P59" i="3"/>
  <c r="O59" i="3"/>
  <c r="N59" i="3"/>
  <c r="M59" i="3"/>
  <c r="L59" i="3"/>
  <c r="K59" i="3"/>
  <c r="J59" i="3"/>
  <c r="I59" i="3"/>
  <c r="H59" i="3"/>
  <c r="G59" i="3"/>
  <c r="F59" i="3"/>
  <c r="E59" i="3"/>
  <c r="E66" i="3" s="1"/>
  <c r="D59" i="3"/>
  <c r="C59" i="3"/>
  <c r="B59" i="3"/>
  <c r="D47" i="2"/>
  <c r="C47" i="2"/>
  <c r="B47" i="2"/>
  <c r="D46" i="2"/>
  <c r="C46" i="2"/>
  <c r="B46" i="2"/>
  <c r="D45" i="2"/>
  <c r="C45" i="2"/>
  <c r="B45" i="2"/>
  <c r="D44" i="2"/>
  <c r="C44" i="2"/>
  <c r="B44" i="2"/>
  <c r="D43" i="2"/>
  <c r="C43" i="2"/>
  <c r="B43" i="2"/>
  <c r="D42" i="2"/>
  <c r="C42" i="2"/>
  <c r="B42" i="2"/>
  <c r="D40" i="2"/>
  <c r="C40" i="2"/>
  <c r="B40" i="2"/>
  <c r="D39" i="2"/>
  <c r="C39" i="2"/>
  <c r="B39" i="2"/>
  <c r="D38" i="2"/>
  <c r="C38" i="2"/>
  <c r="B38" i="2"/>
  <c r="D37" i="2"/>
  <c r="C37" i="2"/>
  <c r="B37" i="2"/>
  <c r="D36" i="2"/>
  <c r="C36" i="2"/>
  <c r="B36" i="2"/>
  <c r="D35" i="2"/>
  <c r="C35" i="2"/>
  <c r="B35" i="2"/>
  <c r="D34" i="2"/>
  <c r="C34" i="2"/>
  <c r="B34" i="2"/>
  <c r="D33" i="2"/>
  <c r="C33" i="2"/>
  <c r="B33" i="2"/>
  <c r="D32" i="2"/>
  <c r="C32" i="2"/>
  <c r="B32" i="2"/>
  <c r="D31" i="2"/>
  <c r="C31" i="2"/>
  <c r="B31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D15" i="2"/>
  <c r="C15" i="2"/>
  <c r="B15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8" i="2"/>
  <c r="D8" i="2"/>
  <c r="C8" i="2"/>
  <c r="B8" i="2"/>
  <c r="E7" i="2"/>
  <c r="D7" i="2"/>
  <c r="C7" i="2"/>
  <c r="B7" i="2"/>
  <c r="E6" i="2"/>
  <c r="D6" i="2"/>
  <c r="C6" i="2"/>
  <c r="B6" i="2"/>
  <c r="E24" i="1"/>
  <c r="D24" i="1"/>
  <c r="C24" i="1"/>
  <c r="F23" i="1"/>
  <c r="E23" i="1"/>
  <c r="D23" i="1"/>
  <c r="C23" i="1"/>
  <c r="F22" i="1"/>
  <c r="E22" i="1"/>
  <c r="D22" i="1"/>
  <c r="C22" i="1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E9" i="1"/>
  <c r="C9" i="1"/>
  <c r="A9" i="1"/>
  <c r="E5" i="1"/>
  <c r="C5" i="1"/>
  <c r="A5" i="1"/>
  <c r="N3" i="1"/>
  <c r="D66" i="3" l="1"/>
  <c r="J77" i="3"/>
  <c r="F66" i="3"/>
  <c r="L77" i="3"/>
  <c r="C66" i="3"/>
  <c r="L66" i="3"/>
  <c r="I66" i="3"/>
  <c r="K66" i="3"/>
  <c r="H77" i="3"/>
  <c r="E77" i="3"/>
  <c r="G66" i="3"/>
  <c r="M66" i="3"/>
  <c r="M77" i="3"/>
  <c r="G77" i="3"/>
  <c r="H66" i="3"/>
  <c r="B77" i="3"/>
  <c r="J65" i="3"/>
  <c r="D76" i="3"/>
  <c r="L65" i="3"/>
  <c r="F76" i="3"/>
  <c r="B65" i="3"/>
  <c r="H76" i="3"/>
  <c r="D65" i="3"/>
  <c r="J76" i="3"/>
  <c r="I65" i="3"/>
  <c r="C76" i="3"/>
  <c r="K65" i="3"/>
  <c r="E76" i="3"/>
  <c r="F65" i="3"/>
  <c r="L76" i="3"/>
  <c r="M65" i="3"/>
  <c r="G76" i="3"/>
  <c r="C65" i="3"/>
  <c r="I76" i="3"/>
  <c r="E65" i="3"/>
  <c r="K76" i="3"/>
  <c r="G65" i="3"/>
  <c r="M76" i="3"/>
  <c r="H65" i="3"/>
  <c r="B76" i="3"/>
</calcChain>
</file>

<file path=xl/sharedStrings.xml><?xml version="1.0" encoding="utf-8"?>
<sst xmlns="http://schemas.openxmlformats.org/spreadsheetml/2006/main" count="5298" uniqueCount="1572">
  <si>
    <t>StackFlow PEAD V2 — Post-Earnings-Announcement Drift, NSE</t>
  </si>
  <si>
    <t>Thesis: Indian stocks with the largest point-in-time earnings surprise (ex-ante SUE, top quintile) keep drifting up for ~60 trading days after the filing; a 30-slot long-only non-financial book tries to harvest it.</t>
  </si>
  <si>
    <t>FORWARD-TEST CANDIDATE — NOT VALIDATED</t>
  </si>
  <si>
    <t>Generated 2026-09-23</t>
  </si>
  <si>
    <t>View period ▸</t>
  </si>
  <si>
    <t>Full Period</t>
  </si>
  <si>
    <t>CAGR</t>
  </si>
  <si>
    <t>Excess CAGR vs NIFTY 500 (price index)*</t>
  </si>
  <si>
    <t>Sharpe (rf = 0%)</t>
  </si>
  <si>
    <t>Maximum drawdown</t>
  </si>
  <si>
    <t>Win rate (net of costs)</t>
  </si>
  <si>
    <t>Total trades</t>
  </si>
  <si>
    <t>KPI cards follow the period selector in L3 (Full Period / Discovery / Holdout). Charts show the full-period book with the two periods shaded.</t>
  </si>
  <si>
    <t>Discovery vs Holdout — the honesty check</t>
  </si>
  <si>
    <t>Metric</t>
  </si>
  <si>
    <t>Discovery</t>
  </si>
  <si>
    <t>Holdout</t>
  </si>
  <si>
    <t>Holdout, calendar split</t>
  </si>
  <si>
    <t>NIFTY 500 (PR) CAGR</t>
  </si>
  <si>
    <t>Excess CAGR vs NIFTY 500*</t>
  </si>
  <si>
    <t>NIFTY 500 Sharpe (rf = 0%)</t>
  </si>
  <si>
    <t>Sharpe (rf = 6%)</t>
  </si>
  <si>
    <t>Trades</t>
  </si>
  <si>
    <t>n/a</t>
  </si>
  <si>
    <t>Holdout = a book holding ONLY trades signalled on/after 2024-01-01, started empty. The calendar split of the continuous book (last column) looks better only because Q4-2023 discovery trades still open in Jan–Feb 2024 averaged +22% net; it is shown for transparency, not as holdout evidence. Holdout Sharpe equals the index's. The 2024–26 window was already seen by V1, the V2 grid and the exit-rule study, so it cannot validate the strategy.</t>
  </si>
  <si>
    <t>*Benchmark is the NIFTY 500 PRICE index; strategy prices are dividend-adjusted (yfinance auto_adjust). No NIFTY 500 TRI series is available in the repository, so every excess figure is overstated by roughly the index dividend yield (~1.0–1.5 pp/yr); holdout excess vs a TRI is ≈ 0% or below.  Costs: 0.585% round trip on every trade (0.2925% per leg, LeadFlow NSE cost model).  Status: forward-test candidate — NOT a validated live strategy. The only remaining clean test is the forward record (forward_record_pead_v2.csv).</t>
  </si>
  <si>
    <t>Source: corrected/period_metrics_corrected.csv, corrected/nav_daily_corrected.csv  ·  Built from CORRECTED_REPORT.md (revision 2) outputs  ·  Workbook generated 2026-09-23</t>
  </si>
  <si>
    <t>Executive Summary — full KPI table (as at last completed trade, 2026-08-11)</t>
  </si>
  <si>
    <t>Status: FORWARD-TEST CANDIDATE — NOT VALIDATED. Discovery and Holdout are trade-attributed books (each holds only the trades signalled in its own period). Excess figures are vs the NIFTY 500 PRICE index (see Methodology).</t>
  </si>
  <si>
    <t>Holdout, calendar split (flattered)</t>
  </si>
  <si>
    <t>Window</t>
  </si>
  <si>
    <t>Window start</t>
  </si>
  <si>
    <t>Window end</t>
  </si>
  <si>
    <t>Years</t>
  </si>
  <si>
    <t>Return</t>
  </si>
  <si>
    <t>Total return</t>
  </si>
  <si>
    <t>Excess CAGR vs NIFTY 500 (PR)</t>
  </si>
  <si>
    <t>Mean trade excess vs same-month event universe (60d)</t>
  </si>
  <si>
    <t>Mean trade excess vs NIFTY 500 (per trade)</t>
  </si>
  <si>
    <t>Risk</t>
  </si>
  <si>
    <t>Annualised volatility</t>
  </si>
  <si>
    <t>NIFTY 500 volatility</t>
  </si>
  <si>
    <t>NIFTY 500 Sharpe (rf = 6%)</t>
  </si>
  <si>
    <t>Sortino (rf = 0%)</t>
  </si>
  <si>
    <t>Calmar (CAGR / |max DD|)</t>
  </si>
  <si>
    <t>NIFTY 500 maximum drawdown</t>
  </si>
  <si>
    <t>Average drawdown (mean episode trough)</t>
  </si>
  <si>
    <t>Longest drawdown (trading sessions)</t>
  </si>
  <si>
    <t>Beta to NIFTY 500 (daily)</t>
  </si>
  <si>
    <t>Win rate</t>
  </si>
  <si>
    <t>Profit factor</t>
  </si>
  <si>
    <t>Average net trade</t>
  </si>
  <si>
    <t>Average win</t>
  </si>
  <si>
    <t>Average loss</t>
  </si>
  <si>
    <t>Payoff ratio (avg win / |avg loss|)</t>
  </si>
  <si>
    <t>Best trade</t>
  </si>
  <si>
    <t>Worst trade</t>
  </si>
  <si>
    <t>Average holding period (sessions)</t>
  </si>
  <si>
    <t>Capacity &amp; turnover</t>
  </si>
  <si>
    <t>Annual one-way turnover</t>
  </si>
  <si>
    <t>Median 20-day ADV of traded names (INR Cr)</t>
  </si>
  <si>
    <t>10th-pct 20-day ADV (INR Cr)</t>
  </si>
  <si>
    <t>Capacity @1% ADV, 90% of trades fit (INR Cr)</t>
  </si>
  <si>
    <t>Capacity @5% ADV, 90% of trades fit (INR Cr)</t>
  </si>
  <si>
    <t>Capacity @1% ADV, only 50% of trades fit (INR Cr)</t>
  </si>
  <si>
    <t>• Excess vs equal-weight event universe is reported at trade level (mean 60-day excess of the traded names over the same-month mean of all qualifying events), because no daily equal-weight universe NAV exists in the corrected outputs.</t>
  </si>
  <si>
    <t>• Capacity = AUM at which 90% of trades stay within 1% (or 5%) of the stock's 20-session median traded value before entry; the 50%-fit row shows how far the headline would have to stretch to reach the old 'INR 15–30 Cr' claim.</t>
  </si>
  <si>
    <t>• Holdout Sharpe (0.59) equals NIFTY 500's (0.59). At 1.0% round-trip cost the holdout excess is -0.88% (Risk Diagnostics, KT5).</t>
  </si>
  <si>
    <t>Source: corrected/period_metrics_corrected.csv  ·  Built from CORRECTED_REPORT.md (revision 2) outputs  ·  Workbook generated 2026-09-23</t>
  </si>
  <si>
    <t>Performance Charts</t>
  </si>
  <si>
    <t>Forward-test candidate — not validated. Shaded bands: Discovery (2021-08 → 2023-12) and Holdout (2024-01 →).</t>
  </si>
  <si>
    <t>1 · Equity curve (full history, rebased to 100) with Discovery / Holdout bands</t>
  </si>
  <si>
    <t>2 · Underwater curve (same period, same x-axis)</t>
  </si>
  <si>
    <t>3 · Rolling 12-month excess return vs NIFTY 500</t>
  </si>
  <si>
    <t>4 · Monthly returns heatmap — strategy (full-period book)</t>
  </si>
  <si>
    <t>Strategy monthly return (YTD / Annual = calendar-year return; 2021 from 11-Aug, 2026 to 11-Aug)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</si>
  <si>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</si>
  <si>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</si>
  <si>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</si>
  <si>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</si>
  <si>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</si>
  <si>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</si>
  <si>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</si>
  <si>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</si>
  <si>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</si>
  <si>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</si>
  <si>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</si>
  <si>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</si>
  <si>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</si>
  <si>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/ Annual</t>
  </si>
  <si>
    <t>NIFTY 500</t>
  </si>
  <si>
    <t>Excess</t>
  </si>
  <si>
    <t>2021</t>
  </si>
  <si>
    <t>2022</t>
  </si>
  <si>
    <t>2023</t>
  </si>
  <si>
    <t>2024</t>
  </si>
  <si>
    <t>2025</t>
  </si>
  <si>
    <t>2026</t>
  </si>
  <si>
    <t>Month avg</t>
  </si>
  <si>
    <t>% positive</t>
  </si>
  <si>
    <t>Monthly excess vs NIFTY 500 price index (YTD / Annual column = calendar-year excess)</t>
  </si>
  <si>
    <t>5 · Trade-level net return distribution — strategy vs placebo (random books, same mechanics)</t>
  </si>
  <si>
    <t>Bin (net return)</t>
  </si>
  <si>
    <t>Lower</t>
  </si>
  <si>
    <t>Upper</t>
  </si>
  <si>
    <t>Strategy (% of trades)</t>
  </si>
  <si>
    <t>Placebo (% of trades)</t>
  </si>
  <si>
    <t>&lt; -40%</t>
  </si>
  <si>
    <t>-40% to -35%</t>
  </si>
  <si>
    <t>-35% to -30%</t>
  </si>
  <si>
    <t>-30% to -25%</t>
  </si>
  <si>
    <t>-25% to -20%</t>
  </si>
  <si>
    <t>-20% to -15%</t>
  </si>
  <si>
    <t>-15% to -10%</t>
  </si>
  <si>
    <t>-10% to -5%</t>
  </si>
  <si>
    <t>-5% to 0%</t>
  </si>
  <si>
    <t>0% to 5%</t>
  </si>
  <si>
    <t>5% to 10%</t>
  </si>
  <si>
    <t>10% to 15%</t>
  </si>
  <si>
    <t>15% to 20%</t>
  </si>
  <si>
    <t>20% to 25%</t>
  </si>
  <si>
    <t>25% to 30%</t>
  </si>
  <si>
    <t>30% to 35%</t>
  </si>
  <si>
    <t>35% to 40%</t>
  </si>
  <si>
    <t>40% to 45%</t>
  </si>
  <si>
    <t>45% to 50%</t>
  </si>
  <si>
    <t>50% to 55%</t>
  </si>
  <si>
    <t>55% to 60%</t>
  </si>
  <si>
    <t>≥ 60%</t>
  </si>
  <si>
    <t>6 · Fold-by-fold robustness — quarterly bars, green = positive, red = negative</t>
  </si>
  <si>
    <t>Source: corrected/nav_daily_corrected.csv, rolling_12m, monthly_returns, yearly_returns, trade_ledger, placebo_trade_returns, signal_folds_60d, quarterly_portfolio_excess  ·  Built from CORRECTED_REPORT.md (revision 2) outputs  ·  Workbook generated 2026-09-23</t>
  </si>
  <si>
    <t>Trade Log — every trade of the frozen configuration, A to Z (chronological)</t>
  </si>
  <si>
    <t>Forward-test candidate — not validated. Net return = gross − 0.585% round trip. Excess vs benchmark = gross return − NIFTY 500 price-index return between entry and exit dates. Price path = daily Close ÷ entry Open, entry to exit.</t>
  </si>
  <si>
    <t>Entry date</t>
  </si>
  <si>
    <t>Symbol</t>
  </si>
  <si>
    <t>Company</t>
  </si>
  <si>
    <t>Sector</t>
  </si>
  <si>
    <t>Filing timestamp (IST)</t>
  </si>
  <si>
    <t>Event day</t>
  </si>
  <si>
    <t>Entry price (Open)</t>
  </si>
  <si>
    <t>Exit date</t>
  </si>
  <si>
    <t>Exit price (Close)</t>
  </si>
  <si>
    <t>Holding days (sessions)</t>
  </si>
  <si>
    <t>SUE</t>
  </si>
  <si>
    <t>SUE quintile</t>
  </si>
  <si>
    <t>Gross return</t>
  </si>
  <si>
    <t>Cost</t>
  </si>
  <si>
    <t>Net return</t>
  </si>
  <si>
    <t>Excess vs NIFTY 500</t>
  </si>
  <si>
    <t>Period</t>
  </si>
  <si>
    <t>Result</t>
  </si>
  <si>
    <t>Price path</t>
  </si>
  <si>
    <t>SHREECEM</t>
  </si>
  <si>
    <t>SHREE CEMENT LIMITED</t>
  </si>
  <si>
    <t>Cement &amp; Cement Products</t>
  </si>
  <si>
    <t>Win</t>
  </si>
  <si>
    <t>POWERGRID</t>
  </si>
  <si>
    <t>Power Grid Corporation of India Limited</t>
  </si>
  <si>
    <t>Power</t>
  </si>
  <si>
    <t>HINDALCO</t>
  </si>
  <si>
    <t>Hindalco Industries Limited</t>
  </si>
  <si>
    <t>Metals</t>
  </si>
  <si>
    <t>ASTERDM</t>
  </si>
  <si>
    <t>Aster DM Quality Care Limited</t>
  </si>
  <si>
    <t>Healthcare Services</t>
  </si>
  <si>
    <t>SUPRAJIT</t>
  </si>
  <si>
    <t>Suprajit Engineering Limited</t>
  </si>
  <si>
    <t>Automobile</t>
  </si>
  <si>
    <t>PTC</t>
  </si>
  <si>
    <t>PTC India Limited</t>
  </si>
  <si>
    <t>CUMMINSIND</t>
  </si>
  <si>
    <t>Cummins India Limited</t>
  </si>
  <si>
    <t>Industrial Manufacturing</t>
  </si>
  <si>
    <t>Loss</t>
  </si>
  <si>
    <t>TATASTEEL</t>
  </si>
  <si>
    <t>Tata Steel Limited</t>
  </si>
  <si>
    <t>GRASIM</t>
  </si>
  <si>
    <t>Grasim Industries Limited</t>
  </si>
  <si>
    <t>KNRCON</t>
  </si>
  <si>
    <t>KNR Constructions Limited</t>
  </si>
  <si>
    <t>Construction</t>
  </si>
  <si>
    <t>SUNDRMFAST</t>
  </si>
  <si>
    <t>Sundram Fasteners Limited</t>
  </si>
  <si>
    <t>REDINGTON</t>
  </si>
  <si>
    <t>Redington Limited</t>
  </si>
  <si>
    <t>Services</t>
  </si>
  <si>
    <t>ALLCARGO</t>
  </si>
  <si>
    <t>Allcargo Logistics Limited</t>
  </si>
  <si>
    <t>FORTIS</t>
  </si>
  <si>
    <t>Fortis Healthcare Limited</t>
  </si>
  <si>
    <t>TIINDIA</t>
  </si>
  <si>
    <t>Tube Investments of India Limited</t>
  </si>
  <si>
    <t>THYROCARE</t>
  </si>
  <si>
    <t>Thyrocare Technologies Limited</t>
  </si>
  <si>
    <t>VESUVIUS</t>
  </si>
  <si>
    <t>Vesuvius India Limited</t>
  </si>
  <si>
    <t>ECLERX</t>
  </si>
  <si>
    <t>eClerx Services Limited</t>
  </si>
  <si>
    <t>IT</t>
  </si>
  <si>
    <t>IGL</t>
  </si>
  <si>
    <t>Indraprastha Gas Limited</t>
  </si>
  <si>
    <t>Oil &amp; Gas</t>
  </si>
  <si>
    <t>TCS</t>
  </si>
  <si>
    <t>Tata Consultancy Services Limited</t>
  </si>
  <si>
    <t>INFY</t>
  </si>
  <si>
    <t>Infosys Limited</t>
  </si>
  <si>
    <t>TATAELXSI</t>
  </si>
  <si>
    <t>Tata Elxsi Limited</t>
  </si>
  <si>
    <t>RAMCOCEM</t>
  </si>
  <si>
    <t>The Ramco Cements Limited</t>
  </si>
  <si>
    <t>SANOFI</t>
  </si>
  <si>
    <t>Sanofi India Limited</t>
  </si>
  <si>
    <t>Pharma</t>
  </si>
  <si>
    <t>CERA</t>
  </si>
  <si>
    <t>Cera Sanitaryware Limited</t>
  </si>
  <si>
    <t>MAHSCOOTER</t>
  </si>
  <si>
    <t>Maharashtra Scooters Limited</t>
  </si>
  <si>
    <t>BSOFT</t>
  </si>
  <si>
    <t>BIRLASOFT LIMITED</t>
  </si>
  <si>
    <t>VTL</t>
  </si>
  <si>
    <t>Vardhman Textiles Limited</t>
  </si>
  <si>
    <t>Textiles</t>
  </si>
  <si>
    <t>KPRMILL</t>
  </si>
  <si>
    <t>K.P.R. Mill Limited</t>
  </si>
  <si>
    <t>PERSISTENT</t>
  </si>
  <si>
    <t>Persistent Systems Limited</t>
  </si>
  <si>
    <t>ITDC</t>
  </si>
  <si>
    <t>India Tourism Development Corporation Limited</t>
  </si>
  <si>
    <t>NATIONALUM</t>
  </si>
  <si>
    <t>National Aluminium Company Limited</t>
  </si>
  <si>
    <t>FINEORG</t>
  </si>
  <si>
    <t>Fine Organic Industries Limited</t>
  </si>
  <si>
    <t>Chemicals</t>
  </si>
  <si>
    <t>ONGC</t>
  </si>
  <si>
    <t>Oil &amp; Natural Gas Corporation Limited</t>
  </si>
  <si>
    <t>DELTACORP</t>
  </si>
  <si>
    <t>Delta Corp Limited</t>
  </si>
  <si>
    <t>SONATSOFTW</t>
  </si>
  <si>
    <t>Sonata Software Limited</t>
  </si>
  <si>
    <t>CCL</t>
  </si>
  <si>
    <t>CCL Products (India) Limited</t>
  </si>
  <si>
    <t>Consumer Goods</t>
  </si>
  <si>
    <t>HINDUNILVR</t>
  </si>
  <si>
    <t>Hindustan Unilever Limited</t>
  </si>
  <si>
    <t>RELIANCE</t>
  </si>
  <si>
    <t>Reliance Industries Limited</t>
  </si>
  <si>
    <t>SRF</t>
  </si>
  <si>
    <t>SRF Limited</t>
  </si>
  <si>
    <t>STARCEMENT</t>
  </si>
  <si>
    <t>Star Cement Limited</t>
  </si>
  <si>
    <t>RAYMOND</t>
  </si>
  <si>
    <t>Raymond Limited</t>
  </si>
  <si>
    <t>GMDCLTD</t>
  </si>
  <si>
    <t>Gujarat Mineral Development Corporation Limited</t>
  </si>
  <si>
    <t>DRREDDY</t>
  </si>
  <si>
    <t>Dr. Reddy's Laboratories Limited</t>
  </si>
  <si>
    <t>KEI</t>
  </si>
  <si>
    <t>KEI Industries Limited</t>
  </si>
  <si>
    <t>OBEROIRLTY</t>
  </si>
  <si>
    <t>Oberoi Realty Limited</t>
  </si>
  <si>
    <t>GSFC</t>
  </si>
  <si>
    <t>Gujarat State Fertilizers &amp; Chemicals Limited</t>
  </si>
  <si>
    <t>Fertilisers &amp; Pesticides</t>
  </si>
  <si>
    <t>NAUKRI</t>
  </si>
  <si>
    <t>Info Edge (India) Limited</t>
  </si>
  <si>
    <t>BEL</t>
  </si>
  <si>
    <t>Bharat Electronics Limited</t>
  </si>
  <si>
    <t>KPITTECH</t>
  </si>
  <si>
    <t>KPIT Technologies Limited</t>
  </si>
  <si>
    <t>TITAN</t>
  </si>
  <si>
    <t>Titan Company Limited</t>
  </si>
  <si>
    <t>BRIGADE</t>
  </si>
  <si>
    <t>Brigade Enterprises Limited</t>
  </si>
  <si>
    <t>GNFC</t>
  </si>
  <si>
    <t>Gujarat Narmada Valley Fertilizers and Chemicals Limited</t>
  </si>
  <si>
    <t>TATAPOWER</t>
  </si>
  <si>
    <t>Tata Power Company Limited</t>
  </si>
  <si>
    <t>ABB</t>
  </si>
  <si>
    <t>ABB India Limited</t>
  </si>
  <si>
    <t>DIVISLAB</t>
  </si>
  <si>
    <t>Divi's Laboratories Limited</t>
  </si>
  <si>
    <t>ASHOKA</t>
  </si>
  <si>
    <t>Ashoka Buildcon Limited</t>
  </si>
  <si>
    <t>HCLTECH</t>
  </si>
  <si>
    <t>HCL Technologies Limited</t>
  </si>
  <si>
    <t>VSTIND</t>
  </si>
  <si>
    <t>VST Industries Limited</t>
  </si>
  <si>
    <t>VBL</t>
  </si>
  <si>
    <t>Varun Beverages Limited</t>
  </si>
  <si>
    <t>COROMANDEL</t>
  </si>
  <si>
    <t>Coromandel International Limited</t>
  </si>
  <si>
    <t>GHCL</t>
  </si>
  <si>
    <t>GHCL Limited</t>
  </si>
  <si>
    <t>MPHASIS</t>
  </si>
  <si>
    <t>MphasiS Limited</t>
  </si>
  <si>
    <t>JSWENERGY</t>
  </si>
  <si>
    <t>JSW Energy Limited</t>
  </si>
  <si>
    <t>GODREJPROP</t>
  </si>
  <si>
    <t>Godrej Properties Limited</t>
  </si>
  <si>
    <t>SOLARINDS</t>
  </si>
  <si>
    <t>Solar Industries India Limited</t>
  </si>
  <si>
    <t>BLISSGVS</t>
  </si>
  <si>
    <t>Bliss GVS Pharma Limited</t>
  </si>
  <si>
    <t>ERIS</t>
  </si>
  <si>
    <t>Eris Lifesciences Limited</t>
  </si>
  <si>
    <t>JSL</t>
  </si>
  <si>
    <t>Jindal Stainless Limited</t>
  </si>
  <si>
    <t>EXIDEIND</t>
  </si>
  <si>
    <t>Exide Industries Limited</t>
  </si>
  <si>
    <t>ADANIPOWER</t>
  </si>
  <si>
    <t>Adani Power Limited</t>
  </si>
  <si>
    <t>FSL</t>
  </si>
  <si>
    <t>Firstsource Solutions Limited</t>
  </si>
  <si>
    <t>DCMSHRIRAM</t>
  </si>
  <si>
    <t>DCM Shriram Limited</t>
  </si>
  <si>
    <t>GODREJAGRO</t>
  </si>
  <si>
    <t>Godrej Agrovet Limited</t>
  </si>
  <si>
    <t>UPL</t>
  </si>
  <si>
    <t>UPL Limited</t>
  </si>
  <si>
    <t>MRPL</t>
  </si>
  <si>
    <t>Mangalore Refinery and Petrochemicals Limited</t>
  </si>
  <si>
    <t>NCC</t>
  </si>
  <si>
    <t>NCC Limited</t>
  </si>
  <si>
    <t>EMAMILTD</t>
  </si>
  <si>
    <t>Emami Limited</t>
  </si>
  <si>
    <t>GLAXO</t>
  </si>
  <si>
    <t>GlaxoSmithKline Pharmaceuticals Limited</t>
  </si>
  <si>
    <t>VINATIORGA</t>
  </si>
  <si>
    <t>Vinati Organics Limited</t>
  </si>
  <si>
    <t>FINPIPE</t>
  </si>
  <si>
    <t>Finolex Industries Limited</t>
  </si>
  <si>
    <t>ASIANPAINT</t>
  </si>
  <si>
    <t>Asian Paints Limited</t>
  </si>
  <si>
    <t>SHOPERSTOP</t>
  </si>
  <si>
    <t>Shoppers Stop Limited</t>
  </si>
  <si>
    <t>EIHOTEL</t>
  </si>
  <si>
    <t>EIH Limited</t>
  </si>
  <si>
    <t>GMMPFAUDLR</t>
  </si>
  <si>
    <t>GMM Pfaudler Limited</t>
  </si>
  <si>
    <t>TVSMOTOR</t>
  </si>
  <si>
    <t>TVS Motor Company Limited</t>
  </si>
  <si>
    <t>JKPAPER</t>
  </si>
  <si>
    <t>JK Paper Limited</t>
  </si>
  <si>
    <t>Paper</t>
  </si>
  <si>
    <t>GESHIP</t>
  </si>
  <si>
    <t>The Great Eastern Shipping Company Limited</t>
  </si>
  <si>
    <t>SCHNEIDER</t>
  </si>
  <si>
    <t>Schneider Electric Infrastructure Limited</t>
  </si>
  <si>
    <t>LEMONTREE</t>
  </si>
  <si>
    <t>Lemon Tree Hotels Limited</t>
  </si>
  <si>
    <t>PIIND</t>
  </si>
  <si>
    <t>PI Industries Limited</t>
  </si>
  <si>
    <t>COALINDIA</t>
  </si>
  <si>
    <t>Coal India Limited</t>
  </si>
  <si>
    <t>NATCOPHARM</t>
  </si>
  <si>
    <t>Natco Pharma Limited</t>
  </si>
  <si>
    <t>ELGIEQUIP</t>
  </si>
  <si>
    <t>Elgi Equipments Limited</t>
  </si>
  <si>
    <t>PRAJIND</t>
  </si>
  <si>
    <t>Praj Industries Limited</t>
  </si>
  <si>
    <t>SUMICHEM</t>
  </si>
  <si>
    <t>Sumitomo Chemical India Limited</t>
  </si>
  <si>
    <t>MARUTI</t>
  </si>
  <si>
    <t>Maruti Suzuki India Limited</t>
  </si>
  <si>
    <t>DMART</t>
  </si>
  <si>
    <t>Avenue Supermarts Limited</t>
  </si>
  <si>
    <t>HSCL</t>
  </si>
  <si>
    <t>Himadri Speciality Chemical Limited</t>
  </si>
  <si>
    <t>ADANIPORTS</t>
  </si>
  <si>
    <t>Adani Ports and Special Economic Zone Limited</t>
  </si>
  <si>
    <t>DHANUKA</t>
  </si>
  <si>
    <t>Dhanuka Agritech Limited</t>
  </si>
  <si>
    <t>GRINDWELL</t>
  </si>
  <si>
    <t>Grindwell Norton Limited</t>
  </si>
  <si>
    <t>BRITANNIA</t>
  </si>
  <si>
    <t>Britannia Industries Limited</t>
  </si>
  <si>
    <t>TEAMLEASE</t>
  </si>
  <si>
    <t>Teamlease Services Limited</t>
  </si>
  <si>
    <t>LUPIN</t>
  </si>
  <si>
    <t>Lupin Limited</t>
  </si>
  <si>
    <t>HONAUT</t>
  </si>
  <si>
    <t>Honeywell Automation India Limited</t>
  </si>
  <si>
    <t>GALAXYSURF</t>
  </si>
  <si>
    <t>Galaxy Surfactants Limited</t>
  </si>
  <si>
    <t>3MINDIA</t>
  </si>
  <si>
    <t>3M India Limited</t>
  </si>
  <si>
    <t>NESCO</t>
  </si>
  <si>
    <t>Nesco Limited</t>
  </si>
  <si>
    <t>AIAENG</t>
  </si>
  <si>
    <t>AIA Engineering Limited</t>
  </si>
  <si>
    <t>JYOTHYLAB</t>
  </si>
  <si>
    <t>Jyothy Labs Limited</t>
  </si>
  <si>
    <t>JINDALSAW</t>
  </si>
  <si>
    <t>Jindal Saw Limited</t>
  </si>
  <si>
    <t>GODFRYPHLP</t>
  </si>
  <si>
    <t>Godfrey Phillips India Limited</t>
  </si>
  <si>
    <t>POLYMED</t>
  </si>
  <si>
    <t>Poly Medicure Limited</t>
  </si>
  <si>
    <t>ASHOKLEY</t>
  </si>
  <si>
    <t>Ashok Leyland Limited</t>
  </si>
  <si>
    <t>KRBL</t>
  </si>
  <si>
    <t>KRBL Limited</t>
  </si>
  <si>
    <t>ITC</t>
  </si>
  <si>
    <t>ITC Limited</t>
  </si>
  <si>
    <t>INDIACEM</t>
  </si>
  <si>
    <t>The India Cements Limited</t>
  </si>
  <si>
    <t>PGHL</t>
  </si>
  <si>
    <t>Procter &amp; Gamble Health Limited</t>
  </si>
  <si>
    <t>INDIGO</t>
  </si>
  <si>
    <t>InterGlobe Aviation Limited</t>
  </si>
  <si>
    <t>RCF</t>
  </si>
  <si>
    <t>Rashtriya Chemicals and Fertilizers Limited</t>
  </si>
  <si>
    <t>JUSTDIAL</t>
  </si>
  <si>
    <t>Just Dial Limited</t>
  </si>
  <si>
    <t>ADANIGREEN</t>
  </si>
  <si>
    <t>Adani Green Energy Limited</t>
  </si>
  <si>
    <t>BLUESTARCO</t>
  </si>
  <si>
    <t>Blue Star Limited</t>
  </si>
  <si>
    <t>MARICO</t>
  </si>
  <si>
    <t>Marico Limited</t>
  </si>
  <si>
    <t>CARBORUNIV</t>
  </si>
  <si>
    <t>Carborundum Universal Limited</t>
  </si>
  <si>
    <t>SCI</t>
  </si>
  <si>
    <t>Shipping Corporation Of India Limited</t>
  </si>
  <si>
    <t>APOLLOTYRE</t>
  </si>
  <si>
    <t>Apollo Tyres Limited</t>
  </si>
  <si>
    <t>PGHH</t>
  </si>
  <si>
    <t>Procter &amp; Gamble Hygiene and Health Care Limited</t>
  </si>
  <si>
    <t>RATNAMANI</t>
  </si>
  <si>
    <t>Ratnamani Metals &amp; Tubes Limited</t>
  </si>
  <si>
    <t>EICHERMOT</t>
  </si>
  <si>
    <t>Eicher Motors Limited</t>
  </si>
  <si>
    <t>CIPLA</t>
  </si>
  <si>
    <t>Cipla Limited</t>
  </si>
  <si>
    <t>POLYCAB</t>
  </si>
  <si>
    <t>Polycab India Limited</t>
  </si>
  <si>
    <t>AMBER</t>
  </si>
  <si>
    <t>Amber Enterprises India Limited</t>
  </si>
  <si>
    <t>DBCORP</t>
  </si>
  <si>
    <t>D.B.Corp Limited</t>
  </si>
  <si>
    <t>Media &amp; Entertainment</t>
  </si>
  <si>
    <t>COLPAL</t>
  </si>
  <si>
    <t>Colgate Palmolive (India) Limited</t>
  </si>
  <si>
    <t>NTPC</t>
  </si>
  <si>
    <t>NTPC Limited</t>
  </si>
  <si>
    <t>ESCORTS</t>
  </si>
  <si>
    <t>Escorts Kubota Limited</t>
  </si>
  <si>
    <t>HINDPETRO</t>
  </si>
  <si>
    <t>Hindustan Petroleum Corporation Limited</t>
  </si>
  <si>
    <t>KANSAINER</t>
  </si>
  <si>
    <t>Kansai Nerolac Paints Limited</t>
  </si>
  <si>
    <t>MRF</t>
  </si>
  <si>
    <t>MRF Limited</t>
  </si>
  <si>
    <t>CESC</t>
  </si>
  <si>
    <t>CESC Limited</t>
  </si>
  <si>
    <t>APLLTD</t>
  </si>
  <si>
    <t>Alembic Pharmaceuticals Limited</t>
  </si>
  <si>
    <t>AFFLE</t>
  </si>
  <si>
    <t>Affle 3i Limited</t>
  </si>
  <si>
    <t>SUDARSCHEM</t>
  </si>
  <si>
    <t>Sudarshan Chemical Industries Limited</t>
  </si>
  <si>
    <t>TASTYBITE</t>
  </si>
  <si>
    <t>Tasty Bite Eatables Limited</t>
  </si>
  <si>
    <t>BERGEPAINT</t>
  </si>
  <si>
    <t>Berger Paints (I) Limited</t>
  </si>
  <si>
    <t>FDC</t>
  </si>
  <si>
    <t>FDC Limited</t>
  </si>
  <si>
    <t>BAJAJCON</t>
  </si>
  <si>
    <t>Bajaj Consumer Care Limited</t>
  </si>
  <si>
    <t>ESABINDIA</t>
  </si>
  <si>
    <t>Esab India Limited</t>
  </si>
  <si>
    <t>CEATLTD</t>
  </si>
  <si>
    <t>CEAT Limited</t>
  </si>
  <si>
    <t>LTTS</t>
  </si>
  <si>
    <t>L&amp;T Technology Services Limited</t>
  </si>
  <si>
    <t>HATSUN</t>
  </si>
  <si>
    <t>Hatsun Agro Product Limited</t>
  </si>
  <si>
    <t>CHENNPETRO</t>
  </si>
  <si>
    <t>Chennai Petroleum Corporation Limited</t>
  </si>
  <si>
    <t>GULFOILLUB</t>
  </si>
  <si>
    <t>Gulf Oil Lubricants India Limited</t>
  </si>
  <si>
    <t>IOC</t>
  </si>
  <si>
    <t>Indian Oil Corporation Limited</t>
  </si>
  <si>
    <t>PRSMJOHNSN</t>
  </si>
  <si>
    <t>Prism Johnson Limited</t>
  </si>
  <si>
    <t>THERMAX</t>
  </si>
  <si>
    <t>Thermax Limited</t>
  </si>
  <si>
    <t>JKCEMENT</t>
  </si>
  <si>
    <t>JK Cement Limited</t>
  </si>
  <si>
    <t>JAMNAAUTO</t>
  </si>
  <si>
    <t>Jamna Auto Industries Limited</t>
  </si>
  <si>
    <t>BALRAMCHIN</t>
  </si>
  <si>
    <t>Balrampur Chini Mills Limited</t>
  </si>
  <si>
    <t>VARROC</t>
  </si>
  <si>
    <t>Varroc Engineering Limited</t>
  </si>
  <si>
    <t>WELCORP</t>
  </si>
  <si>
    <t>Welspun Corp Limited</t>
  </si>
  <si>
    <t>PRESTIGE</t>
  </si>
  <si>
    <t>Prestige Estates Projects Limited</t>
  </si>
  <si>
    <t>BIRLACORPN</t>
  </si>
  <si>
    <t>Birla Corporation Limited</t>
  </si>
  <si>
    <t>PIDILITIND</t>
  </si>
  <si>
    <t>Pidilite Industries Limited</t>
  </si>
  <si>
    <t>BOSCHLTD</t>
  </si>
  <si>
    <t>Bosch Limited</t>
  </si>
  <si>
    <t>TIMETECHNO</t>
  </si>
  <si>
    <t>Time Technoplast Limited</t>
  </si>
  <si>
    <t>BALKRISIND</t>
  </si>
  <si>
    <t>Balkrishna Industries Limited</t>
  </si>
  <si>
    <t>KEC</t>
  </si>
  <si>
    <t>KEC International Limited</t>
  </si>
  <si>
    <t>DIXON</t>
  </si>
  <si>
    <t>Dixon Technologies (India) Limited</t>
  </si>
  <si>
    <t>AJANTPHARM</t>
  </si>
  <si>
    <t>Ajanta Pharma Limited</t>
  </si>
  <si>
    <t>TRENT</t>
  </si>
  <si>
    <t>Trent Limited</t>
  </si>
  <si>
    <t>CAPLIPOINT</t>
  </si>
  <si>
    <t>Caplin Point Laboratories Limited</t>
  </si>
  <si>
    <t>JKLAKSHMI</t>
  </si>
  <si>
    <t>JK Lakshmi Cement Limited</t>
  </si>
  <si>
    <t>BOMDYEING</t>
  </si>
  <si>
    <t>Bombay Dyeing &amp; Mfg Company Limited</t>
  </si>
  <si>
    <t>BIOCON</t>
  </si>
  <si>
    <t>Biocon Limited</t>
  </si>
  <si>
    <t>HEROMOTOCO</t>
  </si>
  <si>
    <t>Hero MotoCorp Limited</t>
  </si>
  <si>
    <t>BHARATFORG</t>
  </si>
  <si>
    <t>Bharat Forge Limited</t>
  </si>
  <si>
    <t>BASF</t>
  </si>
  <si>
    <t>BASF India Limited</t>
  </si>
  <si>
    <t>GPPL</t>
  </si>
  <si>
    <t>Gujarat Pipavav Port Limited</t>
  </si>
  <si>
    <t>SWSOLAR</t>
  </si>
  <si>
    <t>Sterling and Wilson Renewable Energy Limited</t>
  </si>
  <si>
    <t>ACC</t>
  </si>
  <si>
    <t>ACC Limited</t>
  </si>
  <si>
    <t>HFCL</t>
  </si>
  <si>
    <t>HFCL Limited</t>
  </si>
  <si>
    <t>Telecom</t>
  </si>
  <si>
    <t>SKFINDIA</t>
  </si>
  <si>
    <t>SKF India Limited</t>
  </si>
  <si>
    <t>LT</t>
  </si>
  <si>
    <t>Larsen &amp; Toubro Limited</t>
  </si>
  <si>
    <t>DLF</t>
  </si>
  <si>
    <t>DLF Limited</t>
  </si>
  <si>
    <t>BEML</t>
  </si>
  <si>
    <t>BEML Limited</t>
  </si>
  <si>
    <t>BBTC</t>
  </si>
  <si>
    <t>The Bombay Burmah Trading Corporation Limited</t>
  </si>
  <si>
    <t>HAL</t>
  </si>
  <si>
    <t>Hindustan Aeronautics Limited</t>
  </si>
  <si>
    <t>ENDURANCE</t>
  </si>
  <si>
    <t>Endurance Technologies Limited</t>
  </si>
  <si>
    <t>RVNL</t>
  </si>
  <si>
    <t>Rail Vikas Nigam Limited</t>
  </si>
  <si>
    <t>ZEEL</t>
  </si>
  <si>
    <t>Zee Entertainment Enterprises Limited</t>
  </si>
  <si>
    <t>JUBLFOOD</t>
  </si>
  <si>
    <t>Jubilant Foodworks Limited</t>
  </si>
  <si>
    <t>GRSE</t>
  </si>
  <si>
    <t>Garden Reach Shipbuilders &amp; Engineers Limited</t>
  </si>
  <si>
    <t>HERITGFOOD</t>
  </si>
  <si>
    <t>Heritage Foods Limited</t>
  </si>
  <si>
    <t>TVTODAY</t>
  </si>
  <si>
    <t>TV Today Network Limited</t>
  </si>
  <si>
    <t>SYMPHONY</t>
  </si>
  <si>
    <t>Symphony Limited</t>
  </si>
  <si>
    <t>BHARATRAS</t>
  </si>
  <si>
    <t>Bharat Rasayan Limited</t>
  </si>
  <si>
    <t>AARTIIND</t>
  </si>
  <si>
    <t>Aarti Industries Limited</t>
  </si>
  <si>
    <t>PNCINFRA</t>
  </si>
  <si>
    <t>PNC Infratech Limited</t>
  </si>
  <si>
    <t>VOLTAS</t>
  </si>
  <si>
    <t>Voltas Limited</t>
  </si>
  <si>
    <t>WIPRO</t>
  </si>
  <si>
    <t>Wipro Limited</t>
  </si>
  <si>
    <t>TECHM</t>
  </si>
  <si>
    <t>Tech Mahindra Limited</t>
  </si>
  <si>
    <t>INDIAMART</t>
  </si>
  <si>
    <t>Indiamart Intermesh Limited</t>
  </si>
  <si>
    <t>STAR</t>
  </si>
  <si>
    <t>Strides Pharma Science Limited</t>
  </si>
  <si>
    <t>GILLETTE</t>
  </si>
  <si>
    <t>Gillette India Limited</t>
  </si>
  <si>
    <t>ALKYLAMINE</t>
  </si>
  <si>
    <t>Alkyl Amines Chemicals Limited</t>
  </si>
  <si>
    <t>INDHOTEL</t>
  </si>
  <si>
    <t>The Indian Hotels Company Limited</t>
  </si>
  <si>
    <t>APOLLOHOSP</t>
  </si>
  <si>
    <t>Apollo Hospitals Enterprise Limited</t>
  </si>
  <si>
    <t>VEDL</t>
  </si>
  <si>
    <t>Vedanta Limited</t>
  </si>
  <si>
    <t>SIS</t>
  </si>
  <si>
    <t>SIS LIMITED</t>
  </si>
  <si>
    <t>AMBUJACEM</t>
  </si>
  <si>
    <t>Ambuja Cements Limited</t>
  </si>
  <si>
    <t>ASAHIINDIA</t>
  </si>
  <si>
    <t>Asahi India Glass Limited</t>
  </si>
  <si>
    <t>RADICO</t>
  </si>
  <si>
    <t>Radico Khaitan Limited</t>
  </si>
  <si>
    <t>BHARTIARTL</t>
  </si>
  <si>
    <t>Bharti Airtel Limited</t>
  </si>
  <si>
    <t>TATACOMM</t>
  </si>
  <si>
    <t>Tata Communications Limited</t>
  </si>
  <si>
    <t>TATACONSUM</t>
  </si>
  <si>
    <t>TATA CONSUMER PRODUCTS LIMITED</t>
  </si>
  <si>
    <t>LAURUSLABS</t>
  </si>
  <si>
    <t>Laurus Labs Limited</t>
  </si>
  <si>
    <t>LALPATHLAB</t>
  </si>
  <si>
    <t>Dr. Lal Path Labs Ltd.</t>
  </si>
  <si>
    <t>HINDZINC</t>
  </si>
  <si>
    <t>Hindustan Zinc Limited</t>
  </si>
  <si>
    <t>VMART</t>
  </si>
  <si>
    <t>V-Mart Retail Limited</t>
  </si>
  <si>
    <t>GODREJCP</t>
  </si>
  <si>
    <t>Godrej Consumer Products Limited</t>
  </si>
  <si>
    <t>DBL</t>
  </si>
  <si>
    <t>Dilip Buildcon Limited</t>
  </si>
  <si>
    <t>BAJAJELEC</t>
  </si>
  <si>
    <t>Bajaj Electricals Limited</t>
  </si>
  <si>
    <t>RALLIS</t>
  </si>
  <si>
    <t>Rallis India Limited</t>
  </si>
  <si>
    <t>DALBHARAT</t>
  </si>
  <si>
    <t>Dalmia Bharat Limited</t>
  </si>
  <si>
    <t>ORIENTCEM</t>
  </si>
  <si>
    <t>Orient Cement Limited</t>
  </si>
  <si>
    <t>TORNTPHARM</t>
  </si>
  <si>
    <t>Torrent Pharmaceuticals Limited</t>
  </si>
  <si>
    <t>NAVINFLUOR</t>
  </si>
  <si>
    <t>Navin Fluorine International Limited</t>
  </si>
  <si>
    <t>HEG</t>
  </si>
  <si>
    <t>HEG Limited</t>
  </si>
  <si>
    <t>KAJARIACER</t>
  </si>
  <si>
    <t>Kajaria Ceramics Limited</t>
  </si>
  <si>
    <t>BLUEDART</t>
  </si>
  <si>
    <t>Blue Dart Express Limited</t>
  </si>
  <si>
    <t>APLAPOLLO</t>
  </si>
  <si>
    <t>APL Apollo Tubes Limited</t>
  </si>
  <si>
    <t>VAIBHAVGBL</t>
  </si>
  <si>
    <t>Vaibhav Global Limited</t>
  </si>
  <si>
    <t>SCHAEFFLER</t>
  </si>
  <si>
    <t>Schaeffler India Limited</t>
  </si>
  <si>
    <t>PHOENIXLTD</t>
  </si>
  <si>
    <t>The Phoenix Mills Limited</t>
  </si>
  <si>
    <t>SUZLON</t>
  </si>
  <si>
    <t>Suzlon Energy Limited</t>
  </si>
  <si>
    <t>LINDEINDIA</t>
  </si>
  <si>
    <t>Linde India Limited</t>
  </si>
  <si>
    <t>BAJAJ-AUTO</t>
  </si>
  <si>
    <t>Bajaj Auto Limited</t>
  </si>
  <si>
    <t>HINDCOPPER</t>
  </si>
  <si>
    <t>Hindustan Copper Limited</t>
  </si>
  <si>
    <t>MAHLOG</t>
  </si>
  <si>
    <t>Mahindra Logistics Limited</t>
  </si>
  <si>
    <t>METROPOLIS</t>
  </si>
  <si>
    <t>Metropolis Healthcare Limited</t>
  </si>
  <si>
    <t>NESTLEIND</t>
  </si>
  <si>
    <t>Nestle India Limited</t>
  </si>
  <si>
    <t>SUPREMEIND</t>
  </si>
  <si>
    <t>Supreme Industries Limited</t>
  </si>
  <si>
    <t>BHEL</t>
  </si>
  <si>
    <t>Bharat Heavy Electricals Limited</t>
  </si>
  <si>
    <t>WOCKPHARMA</t>
  </si>
  <si>
    <t>Wockhardt Limited</t>
  </si>
  <si>
    <t>ARVINDFASN</t>
  </si>
  <si>
    <t>Arvind Fashions Limited</t>
  </si>
  <si>
    <t>ADVENZYMES</t>
  </si>
  <si>
    <t>Advanced Enzyme Technologies Limited</t>
  </si>
  <si>
    <t>NLCINDIA</t>
  </si>
  <si>
    <t>NLC India Limited</t>
  </si>
  <si>
    <t>TOTALS</t>
  </si>
  <si>
    <t>avg net →</t>
  </si>
  <si>
    <t>win rate →</t>
  </si>
  <si>
    <t>Source: corrected/trade_ledger_corrected.csv; price paths from pead/cache/px (NSE-calendar filtered)  ·  Built from CORRECTED_REPORT.md (revision 2) outputs  ·  Workbook generated 2026-09-23</t>
  </si>
  <si>
    <t>Risk &amp; Robustness Diagnostics</t>
  </si>
  <si>
    <t>Forward-test candidate — not validated. Signal tests use the cross-sectional event sample; KT5 is the only portfolio-level kill test.</t>
  </si>
  <si>
    <t>Tail risk (daily NAV returns)</t>
  </si>
  <si>
    <t>VaR 95% (1-day)</t>
  </si>
  <si>
    <t>CVaR 95% (1-day)</t>
  </si>
  <si>
    <t>Skewness (daily)</t>
  </si>
  <si>
    <t>Excess kurtosis (daily)</t>
  </si>
  <si>
    <t>Signal breakdown — Q5 minus Q1, 60 trading days, excess vs event universe</t>
  </si>
  <si>
    <t>Cut</t>
  </si>
  <si>
    <t>Q5 n</t>
  </si>
  <si>
    <t>Q1 n</t>
  </si>
  <si>
    <t>Q5</t>
  </si>
  <si>
    <t>Q1</t>
  </si>
  <si>
    <t>Spread</t>
  </si>
  <si>
    <t>p-value</t>
  </si>
  <si>
    <t>Folds +</t>
  </si>
  <si>
    <t>Folds</t>
  </si>
  <si>
    <t>Ex-best fold</t>
  </si>
  <si>
    <t>All events</t>
  </si>
  <si>
    <t>Discovery (≤ 2023)</t>
  </si>
  <si>
    <t>Holdout (≥ 2024)</t>
  </si>
  <si>
    <t>Size: Small (turnover tercile)</t>
  </si>
  <si>
    <t>Size: Mid</t>
  </si>
  <si>
    <t>Size: Large</t>
  </si>
  <si>
    <t>Non-Financials (traded universe)</t>
  </si>
  <si>
    <t>Financials (EXCLUDED)</t>
  </si>
  <si>
    <t>Financials excluded: banks, NBFCs, housing finance, insurers, AMCs, exchanges/market infrastructure and rating agencies, identified by the XBRL pipeline 'fin' flag (taxonomy BANKING/NBFC or industry = FINANCIAL SERVICES). Provision-driven profits make a seasonal-random-walk SUE a poor surprise proxy; the financials spread is negative and not significant.</t>
  </si>
  <si>
    <t>Kill tests (corrected)</t>
  </si>
  <si>
    <t>Test</t>
  </si>
  <si>
    <t>Perturbation</t>
  </si>
  <si>
    <t>Pass?</t>
  </si>
  <si>
    <t>Reading: every signal-level test passes; the portfolio-level cost test (KT5) fails because at 1.0% round-trip cost the holdout book trails NIFTY 500. KT1 compares the mean of quarterly fold spreads with and without the two best quarters (2021Q3, 2022Q1).</t>
  </si>
  <si>
    <t>Cost sensitivity</t>
  </si>
  <si>
    <t>Round-trip cost</t>
  </si>
  <si>
    <t>Full CAGR</t>
  </si>
  <si>
    <t>Full excess*</t>
  </si>
  <si>
    <t>Full Sharpe (rf 0)</t>
  </si>
  <si>
    <t>Full max DD</t>
  </si>
  <si>
    <t>Holdout CAGR</t>
  </si>
  <si>
    <t>Holdout excess*</t>
  </si>
  <si>
    <t>Capacity — share of trades that fit within 1% / 5% of 20-day median traded value</t>
  </si>
  <si>
    <t>Source: corrected/period_metrics_corrected.csv, signal_cells.csv, kill_tests_corrected.csv, cost_sensitivity_corrected.csv, capacity_curve_corrected.csv  ·  Built from CORRECTED_REPORT.md (revision 2) outputs  ·  Workbook generated 2026-09-23</t>
  </si>
  <si>
    <t>Methodology &amp; Disclaimers</t>
  </si>
  <si>
    <t>Status</t>
  </si>
  <si>
    <t>DISCOVERY — NOT VALIDATED. StackFlow PEAD V2 is a FORWARD-TEST CANDIDATE. The cross-sectional signal is confirmed; the long-only trading strategy is not validated. Nothing in this workbook is investment advice or a live-trading recommendation.</t>
  </si>
  <si>
    <t>Signal — Standardised Unexpected Earnings (SUE)</t>
  </si>
  <si>
    <t>SUE_q = (PAT_q − PAT of the same fiscal quarter one year earlier) ÷ standard deviation of the YoY PAT changes of the 8 prior quarters (at least 6 required). Seasonal random walk: NO analyst estimates are used. YoY is matched by fiscal quarter-end date (audit fix 5), so gaps in the XBRL series never compare the wrong quarters.</t>
  </si>
  <si>
    <t>Ex-ante buckets (model M1): for an event on day T, quintile cut-offs are the 20/40/60/80th percentiles of SUE across all qualifying events with event day in [T−365, T), minimum 150 prior events (pre-registration said 200; disclosed deviation; with 200 the spread is unchanged). Events 2021-08-10 → 2022-02-09 use truncated windows because data begins 2021-02-10. The strategy buys Q5 only.</t>
  </si>
  <si>
    <t>Universe and filters</t>
  </si>
  <si>
    <t>NSE equities with quarterly XBRL PAT (earliest parseable filing per company-quarter, Consolidated first, Standalone fallback). 20-session average traded value before the event day ≥ INR 1 crore; entry Open &gt; INR 50. Prices restricted to NSE sessions (phantom zero-volume holiday rows removed, audit fix 6). Financial sector excluded by the XBRL pipeline 'fin' flag: taxonomy BANKING/NBFC or industry FINANCIAL SERVICES — banks, NBFCs, housing finance, insurers, AMCs, exchanges, rating agencies (audit fix 4). Universe = 421 symbols with a price history today: survivorship bias is not removed.</t>
  </si>
  <si>
    <t>Entry / exit timing (reconciled rule, TIMING_RULES.md)</t>
  </si>
  <si>
    <t>Case A — filing ≤ 15:30 IST on a session day D: event day = D; entry = OPEN of the next session.</t>
  </si>
  <si>
    <t>Case B — filing &gt; 15:30 IST on a session day D: event day = next session; entry = OPEN of the session after that.</t>
  </si>
  <si>
    <t>Case C — filing on a weekend/holiday: ≤ 15:30 IST → event day = first session D1, entry = OPEN of D2; &gt; 15:30 IST → event day = D2, entry = OPEN of D3 (as coded; conservative).</t>
  </si>
  <si>
    <t>Exit = CLOSE of the 60th session after entry. 30 slots; a slot freed at an exit CLOSE is reusable only from the next session's OPEN. Queue: FIFO across dates, same-day ties to the highest SUE. Sizing: min(cash, NAV of prior close ÷ 30) at entry; shares held and marked at every close; cash earns 0%; no leverage.</t>
  </si>
  <si>
    <t>Costs</t>
  </si>
  <si>
    <t>0.585% round trip on every trade — the LeadFlow NSE cost model — charged 0.2925% on the entry and 0.2925% on the exit. Sensitivity at 0.300% and 1.000% is on Risk Diagnostics.</t>
  </si>
  <si>
    <t>Benchmark and its caveat</t>
  </si>
  <si>
    <t>NIFTY 500 PRICE index (cache/sector_close_panel.csv). Strategy prices are dividend-adjusted (yfinance auto_adjust=True), the index is not, and no NIFTY 500 Total Return Index series exists in the repository. Every excess figure is therefore overstated by roughly the index dividend yield, ~1.0–1.5 pp/yr. Sharpe is shown at rf = 0% and rf = 6% (≈ 91-day T-bill, 2021–26).</t>
  </si>
  <si>
    <t>Periods</t>
  </si>
  <si>
    <t>Discovery = trades signalled on/before 2023-12-31; Holdout = trades signalled on/after 2024-01-01, in a book started empty. The calendar split of the continuous book is shown only for transparency: its holdout slice contains discovery trades still open in Jan–Feb 2024 and flatters the holdout by ~4 pp/yr.</t>
  </si>
  <si>
    <t>What This Is Not</t>
  </si>
  <si>
    <t>• Not a validated live strategy. On trades signalled in 2024–26 the book returned +8.71% CAGR vs +7.89% for the NIFTY 500 price index (+0.82% excess; ≈ 0% or below vs a total-return index), with the same Sharpe as the index; at 1% cost the holdout excess is negative.</t>
  </si>
  <si>
    <t>• The discovery AND holdout windows have both been seen multiple times (V1 results, the V2 full-period grid, the V2 exit-rule study, this audit). Neither can serve as further out-of-sample evidence. The configuration (30 slots, non-financials, Q5, 60d) was chosen with 2024–26 in view.</t>
  </si>
  <si>
    <t>• The forward record (forward_record_pead_v2.csv, no backfill of events filed on/before 2026-09-22) is the only remaining clean test.</t>
  </si>
  <si>
    <t>• The short-side edge is real in the data (Q1 lags the event universe by −1.60% over 60 days, larger than Q5's +1.41% lead) but is NOT captured by this long-only book.</t>
  </si>
  <si>
    <t>• Capacity is small: ~INR 1.6 Cr at 1% of ADV (90% of trades fit); ~INR 8 Cr at 5%.</t>
  </si>
  <si>
    <t>Pre-registered forward-test evaluation plan (verbatim from CORRECTED_REPORT.md §5 / live_config_pead_v2_corrected.md §3)</t>
  </si>
  <si>
    <t>Evaluation standard: realised daily mark-to-market NAV, discrete share-and-cash accounting, evaluated against NIFTY 500 and the equal-weight event-universe mean.</t>
  </si>
  <si>
    <t>Minimum forward horizon: at least 4 to 6 earnings seasons (12–18 calendar months of live forward records).</t>
  </si>
  <si>
    <t>Kill criteria — the strategy is permanently killed if: (1) Cumulative strategy return trails NIFTY 500 over 4 consecutive earnings seasons (excess ≤ 0%); (2) Average Q5 net trade return trails the cross-sectional event-universe average (excess vs event universe ≤ 0%); (3) Realised portfolio drawdown exceeds −25.0%.</t>
  </si>
  <si>
    <t>No backfill: only events filed after 2026-09-22 may enter forward_record_pead_v2.csv.</t>
  </si>
  <si>
    <t>Data not available (left out rather than estimated)</t>
  </si>
  <si>
    <t>Intraday prices/fills, NIFTY 500 Total Return Index, a daily equal-weight event-universe NAV, and point-in-time (delisted) constituents are not in the corrected outputs. Metrics that would need them are omitted and require a data source first.</t>
  </si>
  <si>
    <t>Source: CORRECTED_REPORT.md (rev 2), live_config_pead_v2_corrected.md, TIMING_RULES.md, AUDIT_REPORT.md  ·  Built from CORRECTED_REPORT.md (revision 2) outputs  ·  Workbook generated 2026-09-23</t>
  </si>
  <si>
    <t>Period metrics (corrected/period_metrics_corrected.csv)</t>
  </si>
  <si>
    <t>Daily NAV, rebased to 100 (corrected/nav_daily_corrected.csv)</t>
  </si>
  <si>
    <t>Monthly returns (corrected/monthly_returns_corrected.csv)</t>
  </si>
  <si>
    <t>Calendar-year returns (corrected/yearly_returns_corrected.csv)</t>
  </si>
  <si>
    <t>Rolling 12-month (252-session) returns (corrected/rolling_12m_corrected.csv)</t>
  </si>
  <si>
    <t>Signal: quarterly Q5-Q1 spread, 60d, xs event universe (corrected/signal_folds_60d.csv)</t>
  </si>
  <si>
    <t>Portfolio: quarterly return vs NIFTY 500 (corrected/quarterly_portfolio_excess_corrected.csv)</t>
  </si>
  <si>
    <t>Placebo: 40 random books, same mechanics (corrected/placebo_random_books.csv)</t>
  </si>
  <si>
    <t>Placebo trade-level net returns (corrected/placebo_trade_returns.csv)</t>
  </si>
  <si>
    <t>Capacity curve (corrected/capacity_curve_corrected.csv)</t>
  </si>
  <si>
    <t>Cost sensitivity (corrected/cost_sensitivity_corrected.csv)</t>
  </si>
  <si>
    <t>Signal cells, 60d unless stated (corrected/signal_cells.csv)</t>
  </si>
  <si>
    <t>Kill tests (corrected/kill_tests_corrected.csv)</t>
  </si>
  <si>
    <t>Per-trade price path: Close / entry Open, entry day to exit day (calendar-filtered pead/cache/px)</t>
  </si>
  <si>
    <t>band height =</t>
  </si>
  <si>
    <t>key</t>
  </si>
  <si>
    <t>metric</t>
  </si>
  <si>
    <t>Discovery (calendar split of full book)</t>
  </si>
  <si>
    <t>Holdout (calendar split of full book)</t>
  </si>
  <si>
    <t>date</t>
  </si>
  <si>
    <t>strategy_nav</t>
  </si>
  <si>
    <t>nifty500</t>
  </si>
  <si>
    <t>strategy_dd</t>
  </si>
  <si>
    <t>nifty500_dd</t>
  </si>
  <si>
    <t>positions_held</t>
  </si>
  <si>
    <t>period</t>
  </si>
  <si>
    <t>band_discovery</t>
  </si>
  <si>
    <t>band_holdout</t>
  </si>
  <si>
    <t>month_end</t>
  </si>
  <si>
    <t>year</t>
  </si>
  <si>
    <t>month</t>
  </si>
  <si>
    <t>strategy</t>
  </si>
  <si>
    <t>excess</t>
  </si>
  <si>
    <t>window</t>
  </si>
  <si>
    <t>trades_entered</t>
  </si>
  <si>
    <t>strategy_12m</t>
  </si>
  <si>
    <t>nifty500_12m</t>
  </si>
  <si>
    <t>excess_12m</t>
  </si>
  <si>
    <t>qtr</t>
  </si>
  <si>
    <t>n_hi</t>
  </si>
  <si>
    <t>n_lo</t>
  </si>
  <si>
    <t>spread</t>
  </si>
  <si>
    <t>positive</t>
  </si>
  <si>
    <t>negative</t>
  </si>
  <si>
    <t>quarter</t>
  </si>
  <si>
    <t>draw</t>
  </si>
  <si>
    <t>trades</t>
  </si>
  <si>
    <t>cagr</t>
  </si>
  <si>
    <t>excess_cagr</t>
  </si>
  <si>
    <t>sharpe_rf0</t>
  </si>
  <si>
    <t>holdout_excess_cagr</t>
  </si>
  <si>
    <t>net_return</t>
  </si>
  <si>
    <t>aum_cr</t>
  </si>
  <si>
    <t>pct_trades_within_1pct_adv</t>
  </si>
  <si>
    <t>pct_trades_within_5pct_adv</t>
  </si>
  <si>
    <t>round_trip_cost</t>
  </si>
  <si>
    <t>full_cagr</t>
  </si>
  <si>
    <t>full_excess</t>
  </si>
  <si>
    <t>full_sharpe_rf0</t>
  </si>
  <si>
    <t>full_max_dd</t>
  </si>
  <si>
    <t>holdout_cagr</t>
  </si>
  <si>
    <t>holdout_excess</t>
  </si>
  <si>
    <t>label</t>
  </si>
  <si>
    <t>n_q5</t>
  </si>
  <si>
    <t>n_q1</t>
  </si>
  <si>
    <t>q5_pct</t>
  </si>
  <si>
    <t>q1_pct</t>
  </si>
  <si>
    <t>spread_pct</t>
  </si>
  <si>
    <t>p_val</t>
  </si>
  <si>
    <t>folds_pos</t>
  </si>
  <si>
    <t>folds_total</t>
  </si>
  <si>
    <t>spread_ex_best_pct</t>
  </si>
  <si>
    <t>inversions</t>
  </si>
  <si>
    <t>test</t>
  </si>
  <si>
    <t>perturbation</t>
  </si>
  <si>
    <t>result</t>
  </si>
  <si>
    <t>passed</t>
  </si>
  <si>
    <t>trade_id</t>
  </si>
  <si>
    <t>s0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</si>
  <si>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</si>
  <si>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</si>
  <si>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</si>
  <si>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</si>
  <si>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</si>
  <si>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</si>
  <si>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</si>
  <si>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</si>
  <si>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</si>
  <si>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</si>
  <si>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</si>
  <si>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</si>
  <si>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</si>
  <si>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</si>
  <si>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</si>
  <si>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</si>
  <si>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</si>
  <si>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</si>
  <si>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</si>
  <si>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</si>
  <si>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</si>
  <si>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</si>
  <si>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</si>
  <si>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</si>
  <si>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</si>
  <si>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</si>
  <si>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</si>
  <si>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</si>
  <si>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</si>
  <si>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</si>
  <si>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</si>
  <si>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</si>
  <si>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</si>
  <si>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</si>
  <si>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</si>
  <si>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</si>
  <si>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</si>
  <si>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</si>
  <si>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</si>
  <si>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</si>
  <si>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</si>
  <si>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</si>
  <si>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</si>
  <si>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</si>
  <si>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</si>
  <si>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</si>
  <si>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</si>
  <si>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</si>
  <si>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</si>
  <si>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</si>
  <si>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</si>
  <si>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</si>
  <si>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</si>
  <si>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</si>
  <si>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</si>
  <si>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</si>
  <si>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</si>
  <si>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</si>
  <si>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</si>
  <si>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</si>
  <si>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start</t>
  </si>
  <si>
    <t>2021-08-11</t>
  </si>
  <si>
    <t>2024-01-17</t>
  </si>
  <si>
    <t>2023-12-29</t>
  </si>
  <si>
    <t>2021-08-11 to 2021-12-31</t>
  </si>
  <si>
    <t>2021Q3</t>
  </si>
  <si>
    <t>Primary 60d (all)</t>
  </si>
  <si>
    <t>KT1</t>
  </si>
  <si>
    <t>Drop top-2 quarterly folds (2021Q3 &amp; 2022Q1)</t>
  </si>
  <si>
    <t>fold-mean +3.45% -&gt; +2.75%, folds+ 83.3%; event-level spread +2.62%</t>
  </si>
  <si>
    <t>T0001</t>
  </si>
  <si>
    <t>end</t>
  </si>
  <si>
    <t>2026-08-11</t>
  </si>
  <si>
    <t>2024-02-13</t>
  </si>
  <si>
    <t>2022-01-01 to 2022-12-31</t>
  </si>
  <si>
    <t>2021Q4</t>
  </si>
  <si>
    <t>Discovery 60d</t>
  </si>
  <si>
    <t>KT2</t>
  </si>
  <si>
    <t>Drop 2021</t>
  </si>
  <si>
    <t>spread +2.88%, p=7.9e-07</t>
  </si>
  <si>
    <t>T0002</t>
  </si>
  <si>
    <t>years</t>
  </si>
  <si>
    <t>2023-01-01 to 2023-12-31</t>
  </si>
  <si>
    <t>2022Q1</t>
  </si>
  <si>
    <t>Holdout 60d</t>
  </si>
  <si>
    <t>KT3</t>
  </si>
  <si>
    <t>Mid + Large caps only</t>
  </si>
  <si>
    <t>spread +2.19%, p=0.0017</t>
  </si>
  <si>
    <t>T0003</t>
  </si>
  <si>
    <t>total_return</t>
  </si>
  <si>
    <t>2024-01-01 to 2024-12-31</t>
  </si>
  <si>
    <t>2022Q2</t>
  </si>
  <si>
    <t>Horizon 5d</t>
  </si>
  <si>
    <t>KT4</t>
  </si>
  <si>
    <t>Exclude Layer-4-seen events</t>
  </si>
  <si>
    <t>spread +3.05%, folds+ 85.0%</t>
  </si>
  <si>
    <t>T0004</t>
  </si>
  <si>
    <t>2025-01-01 to 2025-12-31</t>
  </si>
  <si>
    <t>2022Q3</t>
  </si>
  <si>
    <t>Horizon 10d</t>
  </si>
  <si>
    <t>KT5</t>
  </si>
  <si>
    <t>1.000% round-trip cost (portfolio)</t>
  </si>
  <si>
    <t>full excess +4.06%, HOLDOUT excess -0.88%</t>
  </si>
  <si>
    <t>T0005</t>
  </si>
  <si>
    <t>bench_total_return</t>
  </si>
  <si>
    <t>NIFTY 500 (PR) total return</t>
  </si>
  <si>
    <t>2026-01-01 to 2026-08-11</t>
  </si>
  <si>
    <t>2022Q4</t>
  </si>
  <si>
    <t>Horizon 20d</t>
  </si>
  <si>
    <t>KT6</t>
  </si>
  <si>
    <t>8Q / expanding threshold windows</t>
  </si>
  <si>
    <t>8Q +2.91%, expanding +2.83%</t>
  </si>
  <si>
    <t>T0006</t>
  </si>
  <si>
    <t>bench_cagr</t>
  </si>
  <si>
    <t>2023Q1</t>
  </si>
  <si>
    <t>Horizon 30d</t>
  </si>
  <si>
    <t>KT7</t>
  </si>
  <si>
    <t>Horizon jitter 40d / 90d</t>
  </si>
  <si>
    <t>40d +1.82%, 90d +3.92%</t>
  </si>
  <si>
    <t>T0007</t>
  </si>
  <si>
    <t>2023Q2</t>
  </si>
  <si>
    <t>Horizon 40d</t>
  </si>
  <si>
    <t>T0008</t>
  </si>
  <si>
    <t>mean_trade_xs_univ_60d</t>
  </si>
  <si>
    <t>2023Q3</t>
  </si>
  <si>
    <t>Horizon 90d</t>
  </si>
  <si>
    <t>T0009</t>
  </si>
  <si>
    <t>mean_trade_xs_nifty</t>
  </si>
  <si>
    <t>2023Q4</t>
  </si>
  <si>
    <t>Horizon 126d</t>
  </si>
  <si>
    <t>T0010</t>
  </si>
  <si>
    <t>vol</t>
  </si>
  <si>
    <t>2024Q1</t>
  </si>
  <si>
    <t>Non-Financials 60d</t>
  </si>
  <si>
    <t>T0011</t>
  </si>
  <si>
    <t>bench_vol</t>
  </si>
  <si>
    <t>2024Q2</t>
  </si>
  <si>
    <t>Financials 60d</t>
  </si>
  <si>
    <t>T0012</t>
  </si>
  <si>
    <t>2024Q3</t>
  </si>
  <si>
    <t>Size Small 60d</t>
  </si>
  <si>
    <t>T0013</t>
  </si>
  <si>
    <t>sharpe_rf6</t>
  </si>
  <si>
    <t>2024Q4</t>
  </si>
  <si>
    <t>Size Mid 60d</t>
  </si>
  <si>
    <t>T0014</t>
  </si>
  <si>
    <t>bench_sharpe_rf0</t>
  </si>
  <si>
    <t>2025Q1</t>
  </si>
  <si>
    <t>Size Large 60d</t>
  </si>
  <si>
    <t>T0015</t>
  </si>
  <si>
    <t>bench_sharpe_rf6</t>
  </si>
  <si>
    <t>2025Q2</t>
  </si>
  <si>
    <t>KT2 ex-2021</t>
  </si>
  <si>
    <t>T0016</t>
  </si>
  <si>
    <t>sortino_rf0</t>
  </si>
  <si>
    <t>2025Q3</t>
  </si>
  <si>
    <t>KT3 Mid+Large only</t>
  </si>
  <si>
    <t>T0017</t>
  </si>
  <si>
    <t>calmar</t>
  </si>
  <si>
    <t>2025Q4</t>
  </si>
  <si>
    <t>KT4 ex-Layer-4-seen</t>
  </si>
  <si>
    <t>T0018</t>
  </si>
  <si>
    <t>max_dd</t>
  </si>
  <si>
    <t>2026Q1</t>
  </si>
  <si>
    <t>KT6 8Q window</t>
  </si>
  <si>
    <t>T0019</t>
  </si>
  <si>
    <t>bench_max_dd</t>
  </si>
  <si>
    <t>2026Q2</t>
  </si>
  <si>
    <t>KT6 expanding window</t>
  </si>
  <si>
    <t>T0020</t>
  </si>
  <si>
    <t>avg_dd_episode</t>
  </si>
  <si>
    <t>2026Q3</t>
  </si>
  <si>
    <t>KT1 ex top-2 quarters (event level)</t>
  </si>
  <si>
    <t>T0021</t>
  </si>
  <si>
    <t>longest_dd_sessions</t>
  </si>
  <si>
    <t>T0022</t>
  </si>
  <si>
    <t>beta</t>
  </si>
  <si>
    <t>T0023</t>
  </si>
  <si>
    <t>var95_daily</t>
  </si>
  <si>
    <t>T0024</t>
  </si>
  <si>
    <t>cvar95_daily</t>
  </si>
  <si>
    <t>T0025</t>
  </si>
  <si>
    <t>skew_daily</t>
  </si>
  <si>
    <t>T0026</t>
  </si>
  <si>
    <t>excess_kurt_daily</t>
  </si>
  <si>
    <t>T0027</t>
  </si>
  <si>
    <t>T0028</t>
  </si>
  <si>
    <t>win_rate</t>
  </si>
  <si>
    <t>T0029</t>
  </si>
  <si>
    <t>profit_factor</t>
  </si>
  <si>
    <t>T0030</t>
  </si>
  <si>
    <t>avg_trade_net</t>
  </si>
  <si>
    <t>T0031</t>
  </si>
  <si>
    <t>avg_win</t>
  </si>
  <si>
    <t>T0032</t>
  </si>
  <si>
    <t>avg_loss</t>
  </si>
  <si>
    <t>T0033</t>
  </si>
  <si>
    <t>payoff</t>
  </si>
  <si>
    <t>T0034</t>
  </si>
  <si>
    <t>best_trade</t>
  </si>
  <si>
    <t>T0035</t>
  </si>
  <si>
    <t>worst_trade</t>
  </si>
  <si>
    <t>T0036</t>
  </si>
  <si>
    <t>avg_holding_sessions</t>
  </si>
  <si>
    <t>T0037</t>
  </si>
  <si>
    <t>turnover_one_way</t>
  </si>
  <si>
    <t>T0038</t>
  </si>
  <si>
    <t>median_adv20_cr</t>
  </si>
  <si>
    <t>T0039</t>
  </si>
  <si>
    <t>p10_adv20_cr</t>
  </si>
  <si>
    <t>T0040</t>
  </si>
  <si>
    <t>capacity_1pct_90fit_cr</t>
  </si>
  <si>
    <t>T0041</t>
  </si>
  <si>
    <t>capacity_5pct_90fit_cr</t>
  </si>
  <si>
    <t>T0042</t>
  </si>
  <si>
    <t>capacity_1pct_50fit_cr</t>
  </si>
  <si>
    <t>T0043</t>
  </si>
  <si>
    <t>T0044</t>
  </si>
  <si>
    <t>T0045</t>
  </si>
  <si>
    <t>Source: corrected/*.csv (see block titles)  ·  Built from CORRECTED_REPORT.md (revision 2) outputs  ·  Workbook generated 2026-09-23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</si>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</sst>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INR &quot;0.0&quot; Cr&quot;"/>
    <numFmt numFmtId="166" formatCode="yyyy\-mm\-dd"/>
    <numFmt numFmtId="167" formatCode="0.0"/>
    <numFmt numFmtId="168" formatCode="0.0%"/>
    <numFmt numFmtId="169" formatCode="0.000%"/>
    <numFmt numFmtId="170" formatCode="0.0E+00"/>
    <numFmt numFmtId="171" formatCode="yyyy\-mm\-dd\ hh:mm"/>
    <numFmt numFmtId="172" formatCode="0&quot; trades&quot;"/>
  </numFmts>
  <fonts count="14" x14ac:knownFonts="1">
    <font>
      <sz val="11"/>
      <color theme="1"/>
      <name val="Calibri"/>
      <family val="2"/>
      <scheme val="minor"/>
    </font>
    <font>
      <b/>
      <sz val="20"/>
      <color rgb="FF1F2A44"/>
      <name val="Arial"/>
    </font>
    <font>
      <i/>
      <sz val="11"/>
      <color rgb="FF555555"/>
      <name val="Arial"/>
    </font>
    <font>
      <b/>
      <sz val="14"/>
      <color rgb="FF1F2A44"/>
      <name val="Arial"/>
    </font>
    <font>
      <b/>
      <sz val="10"/>
      <color rgb="FFFFFFFF"/>
      <name val="Arial"/>
    </font>
    <font>
      <b/>
      <sz val="10"/>
      <color rgb="FF1F2A44"/>
      <name val="Arial"/>
    </font>
    <font>
      <sz val="10"/>
      <name val="Arial"/>
    </font>
    <font>
      <i/>
      <sz val="9"/>
      <color rgb="FF555555"/>
      <name val="Arial"/>
    </font>
    <font>
      <i/>
      <sz val="8"/>
      <color rgb="FF7F7F7F"/>
      <name val="Arial"/>
    </font>
    <font>
      <b/>
      <sz val="20"/>
      <color rgb="FF2E86AB"/>
      <name val="Arial"/>
    </font>
    <font>
      <sz val="9"/>
      <color rgb="FF555555"/>
      <name val="Arial"/>
    </font>
    <font>
      <b/>
      <sz val="11"/>
      <color rgb="FFFFFFFF"/>
      <name val="Arial"/>
    </font>
    <font>
      <b/>
      <sz val="16"/>
      <color rgb="FF1F2A44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F2F4F7"/>
      </patternFill>
    </fill>
    <fill>
      <patternFill patternType="solid">
        <fgColor rgb="FFB23A48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  <border>
      <left style="thin">
        <color rgb="FFC9CED6"/>
      </left>
      <right/>
      <top style="thin">
        <color rgb="FFC9CED6"/>
      </top>
      <bottom/>
      <diagonal/>
    </border>
    <border>
      <left/>
      <right style="thin">
        <color rgb="FFC9CED6"/>
      </right>
      <top style="thin">
        <color rgb="FFC9CED6"/>
      </top>
      <bottom/>
      <diagonal/>
    </border>
    <border>
      <left style="thin">
        <color rgb="FFC9CED6"/>
      </left>
      <right/>
      <top/>
      <bottom/>
      <diagonal/>
    </border>
    <border>
      <left/>
      <right style="thin">
        <color rgb="FFC9CED6"/>
      </right>
      <top/>
      <bottom/>
      <diagonal/>
    </border>
    <border>
      <left style="thin">
        <color rgb="FFC9CED6"/>
      </left>
      <right/>
      <top/>
      <bottom style="thin">
        <color rgb="FFC9CED6"/>
      </bottom>
      <diagonal/>
    </border>
    <border>
      <left/>
      <right style="thin">
        <color rgb="FFC9CED6"/>
      </right>
      <top/>
      <bottom style="thin">
        <color rgb="FFC9CED6"/>
      </bottom>
      <diagonal/>
    </border>
    <border>
      <left/>
      <right style="thin">
        <color rgb="FFC9CED6"/>
      </right>
      <top style="thin">
        <color rgb="FFC9CED6"/>
      </top>
      <bottom style="thin">
        <color rgb="FFC9CED6"/>
      </bottom>
      <diagonal/>
    </border>
    <border>
      <left/>
      <right/>
      <top style="thin">
        <color rgb="FFC9CED6"/>
      </top>
      <bottom style="thin">
        <color rgb="FFC9CED6"/>
      </bottom>
      <diagonal/>
    </border>
  </borders>
  <cellStyleXfs count="14">
    <xf numFmtId="0" fontId="0" fillId="0" borderId="0"/>
    <xf numFmtId="0" fontId="1" fillId="0" borderId="1">
      <alignment vertical="center"/>
    </xf>
    <xf numFmtId="0" fontId="2" fillId="0" borderId="1">
      <alignment vertical="center" wrapText="1"/>
    </xf>
    <xf numFmtId="0" fontId="3" fillId="0" borderId="1">
      <alignment vertical="center"/>
    </xf>
    <xf numFmtId="0" fontId="4" fillId="2" borderId="2">
      <alignment horizontal="center" vertical="center" wrapText="1"/>
    </xf>
    <xf numFmtId="0" fontId="5" fillId="3" borderId="2">
      <alignment vertical="center"/>
    </xf>
    <xf numFmtId="0" fontId="6" fillId="0" borderId="2">
      <alignment vertical="center"/>
    </xf>
    <xf numFmtId="0" fontId="6" fillId="0" borderId="1">
      <alignment vertical="top" wrapText="1"/>
    </xf>
    <xf numFmtId="0" fontId="6" fillId="0" borderId="2">
      <alignment horizontal="right" vertical="center"/>
    </xf>
    <xf numFmtId="0" fontId="7" fillId="0" borderId="1">
      <alignment vertical="top" wrapText="1"/>
    </xf>
    <xf numFmtId="0" fontId="8" fillId="0" borderId="1">
      <alignment vertical="center"/>
    </xf>
    <xf numFmtId="0" fontId="9" fillId="0" borderId="1">
      <alignment horizontal="center" vertical="center"/>
    </xf>
    <xf numFmtId="0" fontId="10" fillId="0" borderId="1">
      <alignment horizontal="center" vertical="top" wrapText="1"/>
    </xf>
    <xf numFmtId="0" fontId="11" fillId="4" borderId="2">
      <alignment horizontal="center" vertical="center" wrapText="1"/>
    </xf>
  </cellStyleXfs>
  <cellXfs count="62">
    <xf numFmtId="0" fontId="0" fillId="0" borderId="0" xfId="0"/>
    <xf numFmtId="0" fontId="1" fillId="0" borderId="1" xfId="1">
      <alignment vertical="center"/>
    </xf>
    <xf numFmtId="0" fontId="5" fillId="0" borderId="1" xfId="3" applyFont="1" applyAlignment="1">
      <alignment horizontal="right" vertical="center"/>
    </xf>
    <xf numFmtId="0" fontId="7" fillId="0" borderId="1" xfId="9">
      <alignment vertical="top" wrapText="1"/>
    </xf>
    <xf numFmtId="0" fontId="3" fillId="0" borderId="1" xfId="3">
      <alignment vertical="center"/>
    </xf>
    <xf numFmtId="0" fontId="4" fillId="2" borderId="2" xfId="4">
      <alignment horizontal="center" vertical="center" wrapText="1"/>
    </xf>
    <xf numFmtId="0" fontId="6" fillId="0" borderId="2" xfId="6">
      <alignment vertical="center"/>
    </xf>
    <xf numFmtId="10" fontId="6" fillId="0" borderId="2" xfId="8" applyNumberFormat="1">
      <alignment horizontal="right" vertical="center"/>
    </xf>
    <xf numFmtId="2" fontId="6" fillId="0" borderId="2" xfId="8" applyNumberFormat="1">
      <alignment horizontal="right" vertical="center"/>
    </xf>
    <xf numFmtId="3" fontId="6" fillId="0" borderId="2" xfId="8" applyNumberFormat="1">
      <alignment horizontal="right" vertical="center"/>
    </xf>
    <xf numFmtId="0" fontId="8" fillId="0" borderId="1" xfId="10">
      <alignment vertical="center"/>
    </xf>
    <xf numFmtId="0" fontId="12" fillId="0" borderId="1" xfId="1" applyFont="1">
      <alignment vertical="center"/>
    </xf>
    <xf numFmtId="0" fontId="5" fillId="3" borderId="2" xfId="5">
      <alignment vertical="center"/>
    </xf>
    <xf numFmtId="49" fontId="6" fillId="0" borderId="2" xfId="8" applyNumberFormat="1">
      <alignment horizontal="right" vertical="center"/>
    </xf>
    <xf numFmtId="9" fontId="6" fillId="0" borderId="2" xfId="8" applyNumberFormat="1">
      <alignment horizontal="right" vertical="center"/>
    </xf>
    <xf numFmtId="164" fontId="6" fillId="0" borderId="2" xfId="8" applyNumberFormat="1">
      <alignment horizontal="right" vertical="center"/>
    </xf>
    <xf numFmtId="168" fontId="6" fillId="0" borderId="2" xfId="8" applyNumberFormat="1">
      <alignment horizontal="right" vertical="center"/>
    </xf>
    <xf numFmtId="166" fontId="13" fillId="0" borderId="0" xfId="0" applyNumberFormat="1" applyFont="1"/>
    <xf numFmtId="0" fontId="13" fillId="0" borderId="0" xfId="0" applyFont="1"/>
    <xf numFmtId="171" fontId="13" fillId="0" borderId="0" xfId="0" applyNumberFormat="1" applyFont="1"/>
    <xf numFmtId="4" fontId="13" fillId="0" borderId="0" xfId="0" applyNumberFormat="1" applyFont="1"/>
    <xf numFmtId="1" fontId="13" fillId="0" borderId="0" xfId="0" applyNumberFormat="1" applyFont="1"/>
    <xf numFmtId="2" fontId="13" fillId="0" borderId="0" xfId="0" applyNumberFormat="1" applyFont="1"/>
    <xf numFmtId="10" fontId="13" fillId="0" borderId="0" xfId="0" applyNumberFormat="1" applyFont="1"/>
    <xf numFmtId="169" fontId="13" fillId="0" borderId="0" xfId="0" applyNumberFormat="1" applyFont="1"/>
    <xf numFmtId="172" fontId="6" fillId="0" borderId="2" xfId="8" applyNumberFormat="1">
      <alignment horizontal="right" vertical="center"/>
    </xf>
    <xf numFmtId="170" fontId="6" fillId="0" borderId="2" xfId="8" applyNumberFormat="1">
      <alignment horizontal="right" vertical="center"/>
    </xf>
    <xf numFmtId="0" fontId="6" fillId="0" borderId="2" xfId="8">
      <alignment horizontal="right" vertical="center"/>
    </xf>
    <xf numFmtId="169" fontId="6" fillId="0" borderId="2" xfId="8" applyNumberFormat="1">
      <alignment horizontal="right" vertical="center"/>
    </xf>
    <xf numFmtId="0" fontId="6" fillId="0" borderId="1" xfId="7">
      <alignment vertical="top" wrapText="1"/>
    </xf>
    <xf numFmtId="49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0" fontId="0" fillId="0" borderId="0" xfId="0" applyNumberFormat="1"/>
    <xf numFmtId="2" fontId="0" fillId="0" borderId="0" xfId="0" applyNumberFormat="1"/>
    <xf numFmtId="169" fontId="0" fillId="0" borderId="0" xfId="0" applyNumberFormat="1"/>
    <xf numFmtId="170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0" fontId="6" fillId="0" borderId="2" xfId="6">
      <alignment vertical="center"/>
    </xf>
    <xf numFmtId="0" fontId="0" fillId="0" borderId="0" xfId="0"/>
    <xf numFmtId="0" fontId="10" fillId="3" borderId="7" xfId="12" applyFill="1" applyBorder="1">
      <alignment horizontal="center" vertical="top" wrapText="1"/>
    </xf>
    <xf numFmtId="0" fontId="0" fillId="3" borderId="8" xfId="0" applyFill="1" applyBorder="1"/>
    <xf numFmtId="10" fontId="9" fillId="3" borderId="3" xfId="11" applyNumberFormat="1" applyFill="1" applyBorder="1">
      <alignment horizontal="center" vertical="center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5" fillId="3" borderId="2" xfId="5" applyAlignment="1">
      <alignment horizontal="center" vertical="center"/>
    </xf>
    <xf numFmtId="0" fontId="4" fillId="2" borderId="2" xfId="4">
      <alignment horizontal="center" vertical="center" wrapText="1"/>
    </xf>
    <xf numFmtId="0" fontId="0" fillId="0" borderId="9" xfId="0" applyBorder="1"/>
    <xf numFmtId="0" fontId="7" fillId="0" borderId="1" xfId="9" applyAlignment="1">
      <alignment vertical="center"/>
    </xf>
    <xf numFmtId="0" fontId="2" fillId="0" borderId="1" xfId="2">
      <alignment vertical="center" wrapText="1"/>
    </xf>
    <xf numFmtId="0" fontId="7" fillId="0" borderId="1" xfId="9">
      <alignment vertical="top" wrapText="1"/>
    </xf>
    <xf numFmtId="0" fontId="11" fillId="4" borderId="2" xfId="13">
      <alignment horizontal="center" vertical="center" wrapText="1"/>
    </xf>
    <xf numFmtId="2" fontId="9" fillId="3" borderId="3" xfId="11" applyNumberFormat="1" applyFill="1" applyBorder="1">
      <alignment horizontal="center" vertical="center"/>
    </xf>
    <xf numFmtId="0" fontId="1" fillId="0" borderId="1" xfId="1">
      <alignment vertical="center"/>
    </xf>
    <xf numFmtId="168" fontId="9" fillId="3" borderId="3" xfId="11" applyNumberFormat="1" applyFill="1" applyBorder="1">
      <alignment horizontal="center" vertical="center"/>
    </xf>
    <xf numFmtId="3" fontId="9" fillId="3" borderId="3" xfId="11" applyNumberFormat="1" applyFill="1" applyBorder="1">
      <alignment horizontal="center" vertical="center"/>
    </xf>
    <xf numFmtId="0" fontId="5" fillId="3" borderId="2" xfId="5">
      <alignment vertical="center"/>
    </xf>
    <xf numFmtId="0" fontId="0" fillId="0" borderId="10" xfId="0" applyBorder="1"/>
  </cellXfs>
  <cellStyles count="14">
    <cellStyle name="Normal" xfId="0" builtinId="0"/>
    <cellStyle name="sf_badge" xfId="13" xr:uid="{00000000-0005-0000-0000-00000D000000}"/>
    <cellStyle name="sf_body" xfId="6" xr:uid="{00000000-0005-0000-0000-000006000000}"/>
    <cellStyle name="sf_footer" xfId="10" xr:uid="{00000000-0005-0000-0000-00000A000000}"/>
    <cellStyle name="sf_h1" xfId="3" xr:uid="{00000000-0005-0000-0000-000003000000}"/>
    <cellStyle name="sf_h2" xfId="4" xr:uid="{00000000-0005-0000-0000-000004000000}"/>
    <cellStyle name="sf_kpi_label" xfId="12" xr:uid="{00000000-0005-0000-0000-00000C000000}"/>
    <cellStyle name="sf_kpi_value" xfId="11" xr:uid="{00000000-0005-0000-0000-00000B000000}"/>
    <cellStyle name="sf_note" xfId="9" xr:uid="{00000000-0005-0000-0000-000009000000}"/>
    <cellStyle name="sf_num" xfId="8" xr:uid="{00000000-0005-0000-0000-000008000000}"/>
    <cellStyle name="sf_section" xfId="5" xr:uid="{00000000-0005-0000-0000-000005000000}"/>
    <cellStyle name="sf_subtitle" xfId="2" xr:uid="{00000000-0005-0000-0000-000002000000}"/>
    <cellStyle name="sf_text" xfId="7" xr:uid="{00000000-0005-0000-0000-000007000000}"/>
    <cellStyle name="sf_title" xfId="1" xr:uid="{00000000-0005-0000-0000-000001000000}"/>
  </cellStyles>
  <dxfs count="6">
    <dxf>
      <font>
        <b/>
        <color rgb="FFC62828"/>
      </font>
      <fill>
        <patternFill patternType="solid">
          <fgColor rgb="FFF8D7D7"/>
        </patternFill>
      </fill>
    </dxf>
    <dxf>
      <font>
        <b/>
        <color rgb="FF2E7D32"/>
      </font>
      <fill>
        <patternFill patternType="solid">
          <fgColor rgb="FFD7EFD9"/>
        </patternFill>
      </fill>
    </dxf>
    <dxf>
      <font>
        <color rgb="FFC62828"/>
      </font>
    </dxf>
    <dxf>
      <font>
        <color rgb="FF2E7D32"/>
      </font>
    </dxf>
    <dxf>
      <font>
        <color rgb="FFC62828"/>
      </font>
      <fill>
        <patternFill patternType="solid">
          <fgColor rgb="FFF8D7D7"/>
        </patternFill>
      </fill>
    </dxf>
    <dxf>
      <font>
        <color rgb="FF2E7D32"/>
      </font>
      <fill>
        <patternFill patternType="solid">
          <fgColor rgb="FFD7EF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Equity curve — strategy vs NIFTY 500 (rebased to 100)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v>Discovery period (2021-08 to 2023-12)</c:v>
          </c:tx>
          <c:spPr>
            <a:solidFill>
              <a:srgbClr val="DCE3EE"/>
            </a:solidFill>
            <a:ln>
              <a:noFill/>
              <a:prstDash val="solid"/>
            </a:ln>
          </c:spPr>
          <c:cat>
            <c:numRef>
              <c:f>Data!$I$4:$I$1243</c:f>
              <c:numCache>
                <c:formatCode>yyyy\-mm\-dd</c:formatCode>
                <c:ptCount val="1240"/>
                <c:pt idx="0">
                  <c:v>44419</c:v>
                </c:pt>
                <c:pt idx="1">
                  <c:v>44420</c:v>
                </c:pt>
                <c:pt idx="2">
                  <c:v>44421</c:v>
                </c:pt>
                <c:pt idx="3">
                  <c:v>44424</c:v>
                </c:pt>
                <c:pt idx="4">
                  <c:v>44425</c:v>
                </c:pt>
                <c:pt idx="5">
                  <c:v>44426</c:v>
                </c:pt>
                <c:pt idx="6">
                  <c:v>44428</c:v>
                </c:pt>
                <c:pt idx="7">
                  <c:v>44431</c:v>
                </c:pt>
                <c:pt idx="8">
                  <c:v>44432</c:v>
                </c:pt>
                <c:pt idx="9">
                  <c:v>44433</c:v>
                </c:pt>
                <c:pt idx="10">
                  <c:v>44434</c:v>
                </c:pt>
                <c:pt idx="11">
                  <c:v>44435</c:v>
                </c:pt>
                <c:pt idx="12">
                  <c:v>44438</c:v>
                </c:pt>
                <c:pt idx="13">
                  <c:v>44439</c:v>
                </c:pt>
                <c:pt idx="14">
                  <c:v>44440</c:v>
                </c:pt>
                <c:pt idx="15">
                  <c:v>44441</c:v>
                </c:pt>
                <c:pt idx="16">
                  <c:v>44442</c:v>
                </c:pt>
                <c:pt idx="17">
                  <c:v>44445</c:v>
                </c:pt>
                <c:pt idx="18">
                  <c:v>44446</c:v>
                </c:pt>
                <c:pt idx="19">
                  <c:v>44447</c:v>
                </c:pt>
                <c:pt idx="20">
                  <c:v>44448</c:v>
                </c:pt>
                <c:pt idx="21">
                  <c:v>44452</c:v>
                </c:pt>
                <c:pt idx="22">
                  <c:v>44453</c:v>
                </c:pt>
                <c:pt idx="23">
                  <c:v>44454</c:v>
                </c:pt>
                <c:pt idx="24">
                  <c:v>44455</c:v>
                </c:pt>
                <c:pt idx="25">
                  <c:v>44456</c:v>
                </c:pt>
                <c:pt idx="26">
                  <c:v>44459</c:v>
                </c:pt>
                <c:pt idx="27">
                  <c:v>44460</c:v>
                </c:pt>
                <c:pt idx="28">
                  <c:v>44461</c:v>
                </c:pt>
                <c:pt idx="29">
                  <c:v>44462</c:v>
                </c:pt>
                <c:pt idx="30">
                  <c:v>44463</c:v>
                </c:pt>
                <c:pt idx="31">
                  <c:v>44466</c:v>
                </c:pt>
                <c:pt idx="32">
                  <c:v>44467</c:v>
                </c:pt>
                <c:pt idx="33">
                  <c:v>44468</c:v>
                </c:pt>
                <c:pt idx="34">
                  <c:v>44469</c:v>
                </c:pt>
                <c:pt idx="35">
                  <c:v>44470</c:v>
                </c:pt>
                <c:pt idx="36">
                  <c:v>44473</c:v>
                </c:pt>
                <c:pt idx="37">
                  <c:v>44474</c:v>
                </c:pt>
                <c:pt idx="38">
                  <c:v>44475</c:v>
                </c:pt>
                <c:pt idx="39">
                  <c:v>44476</c:v>
                </c:pt>
                <c:pt idx="40">
                  <c:v>44477</c:v>
                </c:pt>
                <c:pt idx="41">
                  <c:v>44480</c:v>
                </c:pt>
                <c:pt idx="42">
                  <c:v>44481</c:v>
                </c:pt>
                <c:pt idx="43">
                  <c:v>44482</c:v>
                </c:pt>
                <c:pt idx="44">
                  <c:v>44483</c:v>
                </c:pt>
                <c:pt idx="45">
                  <c:v>44487</c:v>
                </c:pt>
                <c:pt idx="46">
                  <c:v>44488</c:v>
                </c:pt>
                <c:pt idx="47">
                  <c:v>44489</c:v>
                </c:pt>
                <c:pt idx="48">
                  <c:v>44490</c:v>
                </c:pt>
                <c:pt idx="49">
                  <c:v>44491</c:v>
                </c:pt>
                <c:pt idx="50">
                  <c:v>44494</c:v>
                </c:pt>
                <c:pt idx="51">
                  <c:v>44495</c:v>
                </c:pt>
                <c:pt idx="52">
                  <c:v>44496</c:v>
                </c:pt>
                <c:pt idx="53">
                  <c:v>44497</c:v>
                </c:pt>
                <c:pt idx="54">
                  <c:v>44498</c:v>
                </c:pt>
                <c:pt idx="55">
                  <c:v>44501</c:v>
                </c:pt>
                <c:pt idx="56">
                  <c:v>44502</c:v>
                </c:pt>
                <c:pt idx="57">
                  <c:v>44503</c:v>
                </c:pt>
                <c:pt idx="58">
                  <c:v>44504</c:v>
                </c:pt>
                <c:pt idx="59">
                  <c:v>44508</c:v>
                </c:pt>
                <c:pt idx="60">
                  <c:v>44509</c:v>
                </c:pt>
                <c:pt idx="61">
                  <c:v>44510</c:v>
                </c:pt>
                <c:pt idx="62">
                  <c:v>44511</c:v>
                </c:pt>
                <c:pt idx="63">
                  <c:v>44512</c:v>
                </c:pt>
                <c:pt idx="64">
                  <c:v>44515</c:v>
                </c:pt>
                <c:pt idx="65">
                  <c:v>44516</c:v>
                </c:pt>
                <c:pt idx="66">
                  <c:v>44517</c:v>
                </c:pt>
                <c:pt idx="67">
                  <c:v>44518</c:v>
                </c:pt>
                <c:pt idx="68">
                  <c:v>44522</c:v>
                </c:pt>
                <c:pt idx="69">
                  <c:v>44523</c:v>
                </c:pt>
                <c:pt idx="70">
                  <c:v>44524</c:v>
                </c:pt>
                <c:pt idx="71">
                  <c:v>44525</c:v>
                </c:pt>
                <c:pt idx="72">
                  <c:v>44526</c:v>
                </c:pt>
                <c:pt idx="73">
                  <c:v>44529</c:v>
                </c:pt>
                <c:pt idx="74">
                  <c:v>44530</c:v>
                </c:pt>
                <c:pt idx="75">
                  <c:v>44531</c:v>
                </c:pt>
                <c:pt idx="76">
                  <c:v>44532</c:v>
                </c:pt>
                <c:pt idx="77">
                  <c:v>44533</c:v>
                </c:pt>
                <c:pt idx="78">
                  <c:v>44536</c:v>
                </c:pt>
                <c:pt idx="79">
                  <c:v>44537</c:v>
                </c:pt>
                <c:pt idx="80">
                  <c:v>44538</c:v>
                </c:pt>
                <c:pt idx="81">
                  <c:v>44539</c:v>
                </c:pt>
                <c:pt idx="82">
                  <c:v>44540</c:v>
                </c:pt>
                <c:pt idx="83">
                  <c:v>44543</c:v>
                </c:pt>
                <c:pt idx="84">
                  <c:v>44544</c:v>
                </c:pt>
                <c:pt idx="85">
                  <c:v>44545</c:v>
                </c:pt>
                <c:pt idx="86">
                  <c:v>44546</c:v>
                </c:pt>
                <c:pt idx="87">
                  <c:v>44547</c:v>
                </c:pt>
                <c:pt idx="88">
                  <c:v>44550</c:v>
                </c:pt>
                <c:pt idx="89">
                  <c:v>44551</c:v>
                </c:pt>
                <c:pt idx="90">
                  <c:v>44552</c:v>
                </c:pt>
                <c:pt idx="91">
                  <c:v>44553</c:v>
                </c:pt>
                <c:pt idx="92">
                  <c:v>44554</c:v>
                </c:pt>
                <c:pt idx="93">
                  <c:v>44557</c:v>
                </c:pt>
                <c:pt idx="94">
                  <c:v>44558</c:v>
                </c:pt>
                <c:pt idx="95">
                  <c:v>44559</c:v>
                </c:pt>
                <c:pt idx="96">
                  <c:v>44560</c:v>
                </c:pt>
                <c:pt idx="97">
                  <c:v>44561</c:v>
                </c:pt>
                <c:pt idx="98">
                  <c:v>44564</c:v>
                </c:pt>
                <c:pt idx="99">
                  <c:v>44565</c:v>
                </c:pt>
                <c:pt idx="100">
                  <c:v>44566</c:v>
                </c:pt>
                <c:pt idx="101">
                  <c:v>44567</c:v>
                </c:pt>
                <c:pt idx="102">
                  <c:v>44568</c:v>
                </c:pt>
                <c:pt idx="103">
                  <c:v>44571</c:v>
                </c:pt>
                <c:pt idx="104">
                  <c:v>44572</c:v>
                </c:pt>
                <c:pt idx="105">
                  <c:v>44573</c:v>
                </c:pt>
                <c:pt idx="106">
                  <c:v>44574</c:v>
                </c:pt>
                <c:pt idx="107">
                  <c:v>44575</c:v>
                </c:pt>
                <c:pt idx="108">
                  <c:v>44578</c:v>
                </c:pt>
                <c:pt idx="109">
                  <c:v>44579</c:v>
                </c:pt>
                <c:pt idx="110">
                  <c:v>44580</c:v>
                </c:pt>
                <c:pt idx="111">
                  <c:v>44581</c:v>
                </c:pt>
                <c:pt idx="112">
                  <c:v>44582</c:v>
                </c:pt>
                <c:pt idx="113">
                  <c:v>44585</c:v>
                </c:pt>
                <c:pt idx="114">
                  <c:v>44586</c:v>
                </c:pt>
                <c:pt idx="115">
                  <c:v>44588</c:v>
                </c:pt>
                <c:pt idx="116">
                  <c:v>44589</c:v>
                </c:pt>
                <c:pt idx="117">
                  <c:v>44592</c:v>
                </c:pt>
                <c:pt idx="118">
                  <c:v>44593</c:v>
                </c:pt>
                <c:pt idx="119">
                  <c:v>44594</c:v>
                </c:pt>
                <c:pt idx="120">
                  <c:v>44595</c:v>
                </c:pt>
                <c:pt idx="121">
                  <c:v>44596</c:v>
                </c:pt>
                <c:pt idx="122">
                  <c:v>44599</c:v>
                </c:pt>
                <c:pt idx="123">
                  <c:v>44600</c:v>
                </c:pt>
                <c:pt idx="124">
                  <c:v>44601</c:v>
                </c:pt>
                <c:pt idx="125">
                  <c:v>44602</c:v>
                </c:pt>
                <c:pt idx="126">
                  <c:v>44603</c:v>
                </c:pt>
                <c:pt idx="127">
                  <c:v>44606</c:v>
                </c:pt>
                <c:pt idx="128">
                  <c:v>44607</c:v>
                </c:pt>
                <c:pt idx="129">
                  <c:v>44608</c:v>
                </c:pt>
                <c:pt idx="130">
                  <c:v>44609</c:v>
                </c:pt>
                <c:pt idx="131">
                  <c:v>44610</c:v>
                </c:pt>
                <c:pt idx="132">
                  <c:v>44613</c:v>
                </c:pt>
                <c:pt idx="133">
                  <c:v>44614</c:v>
                </c:pt>
                <c:pt idx="134">
                  <c:v>44615</c:v>
                </c:pt>
                <c:pt idx="135">
                  <c:v>44616</c:v>
                </c:pt>
                <c:pt idx="136">
                  <c:v>44617</c:v>
                </c:pt>
                <c:pt idx="137">
                  <c:v>44620</c:v>
                </c:pt>
                <c:pt idx="138">
                  <c:v>44622</c:v>
                </c:pt>
                <c:pt idx="139">
                  <c:v>44623</c:v>
                </c:pt>
                <c:pt idx="140">
                  <c:v>44624</c:v>
                </c:pt>
                <c:pt idx="141">
                  <c:v>44627</c:v>
                </c:pt>
                <c:pt idx="142">
                  <c:v>44628</c:v>
                </c:pt>
                <c:pt idx="143">
                  <c:v>44629</c:v>
                </c:pt>
                <c:pt idx="144">
                  <c:v>44630</c:v>
                </c:pt>
                <c:pt idx="145">
                  <c:v>44631</c:v>
                </c:pt>
                <c:pt idx="146">
                  <c:v>44634</c:v>
                </c:pt>
                <c:pt idx="147">
                  <c:v>44635</c:v>
                </c:pt>
                <c:pt idx="148">
                  <c:v>44636</c:v>
                </c:pt>
                <c:pt idx="149">
                  <c:v>44637</c:v>
                </c:pt>
                <c:pt idx="150">
                  <c:v>44641</c:v>
                </c:pt>
                <c:pt idx="151">
                  <c:v>44642</c:v>
                </c:pt>
                <c:pt idx="152">
                  <c:v>44643</c:v>
                </c:pt>
                <c:pt idx="153">
                  <c:v>44644</c:v>
                </c:pt>
                <c:pt idx="154">
                  <c:v>44645</c:v>
                </c:pt>
                <c:pt idx="155">
                  <c:v>44648</c:v>
                </c:pt>
                <c:pt idx="156">
                  <c:v>44649</c:v>
                </c:pt>
                <c:pt idx="157">
                  <c:v>44650</c:v>
                </c:pt>
                <c:pt idx="158">
                  <c:v>44651</c:v>
                </c:pt>
                <c:pt idx="159">
                  <c:v>44652</c:v>
                </c:pt>
                <c:pt idx="160">
                  <c:v>44655</c:v>
                </c:pt>
                <c:pt idx="161">
                  <c:v>44656</c:v>
                </c:pt>
                <c:pt idx="162">
                  <c:v>44657</c:v>
                </c:pt>
                <c:pt idx="163">
                  <c:v>44658</c:v>
                </c:pt>
                <c:pt idx="164">
                  <c:v>44659</c:v>
                </c:pt>
                <c:pt idx="165">
                  <c:v>44662</c:v>
                </c:pt>
                <c:pt idx="166">
                  <c:v>44663</c:v>
                </c:pt>
                <c:pt idx="167">
                  <c:v>44664</c:v>
                </c:pt>
                <c:pt idx="168">
                  <c:v>44669</c:v>
                </c:pt>
                <c:pt idx="169">
                  <c:v>44670</c:v>
                </c:pt>
                <c:pt idx="170">
                  <c:v>44671</c:v>
                </c:pt>
                <c:pt idx="171">
                  <c:v>44672</c:v>
                </c:pt>
                <c:pt idx="172">
                  <c:v>44673</c:v>
                </c:pt>
                <c:pt idx="173">
                  <c:v>44676</c:v>
                </c:pt>
                <c:pt idx="174">
                  <c:v>44677</c:v>
                </c:pt>
                <c:pt idx="175">
                  <c:v>44678</c:v>
                </c:pt>
                <c:pt idx="176">
                  <c:v>44679</c:v>
                </c:pt>
                <c:pt idx="177">
                  <c:v>44680</c:v>
                </c:pt>
                <c:pt idx="178">
                  <c:v>44683</c:v>
                </c:pt>
                <c:pt idx="179">
                  <c:v>44685</c:v>
                </c:pt>
                <c:pt idx="180">
                  <c:v>44686</c:v>
                </c:pt>
                <c:pt idx="181">
                  <c:v>44687</c:v>
                </c:pt>
                <c:pt idx="182">
                  <c:v>44690</c:v>
                </c:pt>
                <c:pt idx="183">
                  <c:v>44691</c:v>
                </c:pt>
                <c:pt idx="184">
                  <c:v>44692</c:v>
                </c:pt>
                <c:pt idx="185">
                  <c:v>44693</c:v>
                </c:pt>
                <c:pt idx="186">
                  <c:v>44694</c:v>
                </c:pt>
                <c:pt idx="187">
                  <c:v>44697</c:v>
                </c:pt>
                <c:pt idx="188">
                  <c:v>44698</c:v>
                </c:pt>
                <c:pt idx="189">
                  <c:v>44699</c:v>
                </c:pt>
                <c:pt idx="190">
                  <c:v>44700</c:v>
                </c:pt>
                <c:pt idx="191">
                  <c:v>44701</c:v>
                </c:pt>
                <c:pt idx="192">
                  <c:v>44704</c:v>
                </c:pt>
                <c:pt idx="193">
                  <c:v>44705</c:v>
                </c:pt>
                <c:pt idx="194">
                  <c:v>44706</c:v>
                </c:pt>
                <c:pt idx="195">
                  <c:v>44707</c:v>
                </c:pt>
                <c:pt idx="196">
                  <c:v>44708</c:v>
                </c:pt>
                <c:pt idx="197">
                  <c:v>44711</c:v>
                </c:pt>
                <c:pt idx="198">
                  <c:v>44712</c:v>
                </c:pt>
                <c:pt idx="199">
                  <c:v>44713</c:v>
                </c:pt>
                <c:pt idx="200">
                  <c:v>44714</c:v>
                </c:pt>
                <c:pt idx="201">
                  <c:v>44715</c:v>
                </c:pt>
                <c:pt idx="202">
                  <c:v>44718</c:v>
                </c:pt>
                <c:pt idx="203">
                  <c:v>44719</c:v>
                </c:pt>
                <c:pt idx="204">
                  <c:v>44720</c:v>
                </c:pt>
                <c:pt idx="205">
                  <c:v>44721</c:v>
                </c:pt>
                <c:pt idx="206">
                  <c:v>44722</c:v>
                </c:pt>
                <c:pt idx="207">
                  <c:v>44725</c:v>
                </c:pt>
                <c:pt idx="208">
                  <c:v>44726</c:v>
                </c:pt>
                <c:pt idx="209">
                  <c:v>44727</c:v>
                </c:pt>
                <c:pt idx="210">
                  <c:v>44728</c:v>
                </c:pt>
                <c:pt idx="211">
                  <c:v>44729</c:v>
                </c:pt>
                <c:pt idx="212">
                  <c:v>44732</c:v>
                </c:pt>
                <c:pt idx="213">
                  <c:v>44733</c:v>
                </c:pt>
                <c:pt idx="214">
                  <c:v>44734</c:v>
                </c:pt>
                <c:pt idx="215">
                  <c:v>44735</c:v>
                </c:pt>
                <c:pt idx="216">
                  <c:v>44736</c:v>
                </c:pt>
                <c:pt idx="217">
                  <c:v>44739</c:v>
                </c:pt>
                <c:pt idx="218">
                  <c:v>44740</c:v>
                </c:pt>
                <c:pt idx="219">
                  <c:v>44741</c:v>
                </c:pt>
                <c:pt idx="220">
                  <c:v>44742</c:v>
                </c:pt>
                <c:pt idx="221">
                  <c:v>44743</c:v>
                </c:pt>
                <c:pt idx="222">
                  <c:v>44746</c:v>
                </c:pt>
                <c:pt idx="223">
                  <c:v>44747</c:v>
                </c:pt>
                <c:pt idx="224">
                  <c:v>44748</c:v>
                </c:pt>
                <c:pt idx="225">
                  <c:v>44749</c:v>
                </c:pt>
                <c:pt idx="226">
                  <c:v>44750</c:v>
                </c:pt>
                <c:pt idx="227">
                  <c:v>44753</c:v>
                </c:pt>
                <c:pt idx="228">
                  <c:v>44754</c:v>
                </c:pt>
                <c:pt idx="229">
                  <c:v>44755</c:v>
                </c:pt>
                <c:pt idx="230">
                  <c:v>44756</c:v>
                </c:pt>
                <c:pt idx="231">
                  <c:v>44757</c:v>
                </c:pt>
                <c:pt idx="232">
                  <c:v>44760</c:v>
                </c:pt>
                <c:pt idx="233">
                  <c:v>44761</c:v>
                </c:pt>
                <c:pt idx="234">
                  <c:v>44762</c:v>
                </c:pt>
                <c:pt idx="235">
                  <c:v>44763</c:v>
                </c:pt>
                <c:pt idx="236">
                  <c:v>44764</c:v>
                </c:pt>
                <c:pt idx="237">
                  <c:v>44767</c:v>
                </c:pt>
                <c:pt idx="238">
                  <c:v>44768</c:v>
                </c:pt>
                <c:pt idx="239">
                  <c:v>44769</c:v>
                </c:pt>
                <c:pt idx="240">
                  <c:v>44770</c:v>
                </c:pt>
                <c:pt idx="241">
                  <c:v>44771</c:v>
                </c:pt>
                <c:pt idx="242">
                  <c:v>44774</c:v>
                </c:pt>
                <c:pt idx="243">
                  <c:v>44775</c:v>
                </c:pt>
                <c:pt idx="244">
                  <c:v>44776</c:v>
                </c:pt>
                <c:pt idx="245">
                  <c:v>44777</c:v>
                </c:pt>
                <c:pt idx="246">
                  <c:v>44778</c:v>
                </c:pt>
                <c:pt idx="247">
                  <c:v>44781</c:v>
                </c:pt>
                <c:pt idx="248">
                  <c:v>44783</c:v>
                </c:pt>
                <c:pt idx="249">
                  <c:v>44784</c:v>
                </c:pt>
                <c:pt idx="250">
                  <c:v>44785</c:v>
                </c:pt>
                <c:pt idx="251">
                  <c:v>44789</c:v>
                </c:pt>
                <c:pt idx="252">
                  <c:v>44790</c:v>
                </c:pt>
                <c:pt idx="253">
                  <c:v>44791</c:v>
                </c:pt>
                <c:pt idx="254">
                  <c:v>44792</c:v>
                </c:pt>
                <c:pt idx="255">
                  <c:v>44795</c:v>
                </c:pt>
                <c:pt idx="256">
                  <c:v>44796</c:v>
                </c:pt>
                <c:pt idx="257">
                  <c:v>44797</c:v>
                </c:pt>
                <c:pt idx="258">
                  <c:v>44798</c:v>
                </c:pt>
                <c:pt idx="259">
                  <c:v>44799</c:v>
                </c:pt>
                <c:pt idx="260">
                  <c:v>44802</c:v>
                </c:pt>
                <c:pt idx="261">
                  <c:v>44803</c:v>
                </c:pt>
                <c:pt idx="262">
                  <c:v>44805</c:v>
                </c:pt>
                <c:pt idx="263">
                  <c:v>44806</c:v>
                </c:pt>
                <c:pt idx="264">
                  <c:v>44809</c:v>
                </c:pt>
                <c:pt idx="265">
                  <c:v>44810</c:v>
                </c:pt>
                <c:pt idx="266">
                  <c:v>44811</c:v>
                </c:pt>
                <c:pt idx="267">
                  <c:v>44812</c:v>
                </c:pt>
                <c:pt idx="268">
                  <c:v>44813</c:v>
                </c:pt>
                <c:pt idx="269">
                  <c:v>44816</c:v>
                </c:pt>
                <c:pt idx="270">
                  <c:v>44817</c:v>
                </c:pt>
                <c:pt idx="271">
                  <c:v>44818</c:v>
                </c:pt>
                <c:pt idx="272">
                  <c:v>44819</c:v>
                </c:pt>
                <c:pt idx="273">
                  <c:v>44820</c:v>
                </c:pt>
                <c:pt idx="274">
                  <c:v>44823</c:v>
                </c:pt>
                <c:pt idx="275">
                  <c:v>44824</c:v>
                </c:pt>
                <c:pt idx="276">
                  <c:v>44825</c:v>
                </c:pt>
                <c:pt idx="277">
                  <c:v>44826</c:v>
                </c:pt>
                <c:pt idx="278">
                  <c:v>44827</c:v>
                </c:pt>
                <c:pt idx="279">
                  <c:v>44830</c:v>
                </c:pt>
                <c:pt idx="280">
                  <c:v>44831</c:v>
                </c:pt>
                <c:pt idx="281">
                  <c:v>44832</c:v>
                </c:pt>
                <c:pt idx="282">
                  <c:v>44833</c:v>
                </c:pt>
                <c:pt idx="283">
                  <c:v>44834</c:v>
                </c:pt>
                <c:pt idx="284">
                  <c:v>44837</c:v>
                </c:pt>
                <c:pt idx="285">
                  <c:v>44838</c:v>
                </c:pt>
                <c:pt idx="286">
                  <c:v>44840</c:v>
                </c:pt>
                <c:pt idx="287">
                  <c:v>44841</c:v>
                </c:pt>
                <c:pt idx="288">
                  <c:v>44844</c:v>
                </c:pt>
                <c:pt idx="289">
                  <c:v>44845</c:v>
                </c:pt>
                <c:pt idx="290">
                  <c:v>44846</c:v>
                </c:pt>
                <c:pt idx="291">
                  <c:v>44847</c:v>
                </c:pt>
                <c:pt idx="292">
                  <c:v>44848</c:v>
                </c:pt>
                <c:pt idx="293">
                  <c:v>44851</c:v>
                </c:pt>
                <c:pt idx="294">
                  <c:v>44852</c:v>
                </c:pt>
                <c:pt idx="295">
                  <c:v>44853</c:v>
                </c:pt>
                <c:pt idx="296">
                  <c:v>44854</c:v>
                </c:pt>
                <c:pt idx="297">
                  <c:v>44855</c:v>
                </c:pt>
                <c:pt idx="298">
                  <c:v>44858</c:v>
                </c:pt>
                <c:pt idx="299">
                  <c:v>44859</c:v>
                </c:pt>
                <c:pt idx="300">
                  <c:v>44861</c:v>
                </c:pt>
                <c:pt idx="301">
                  <c:v>44862</c:v>
                </c:pt>
                <c:pt idx="302">
                  <c:v>44865</c:v>
                </c:pt>
                <c:pt idx="303">
                  <c:v>44866</c:v>
                </c:pt>
                <c:pt idx="304">
                  <c:v>44867</c:v>
                </c:pt>
                <c:pt idx="305">
                  <c:v>44868</c:v>
                </c:pt>
                <c:pt idx="306">
                  <c:v>44869</c:v>
                </c:pt>
                <c:pt idx="307">
                  <c:v>44872</c:v>
                </c:pt>
                <c:pt idx="308">
                  <c:v>44874</c:v>
                </c:pt>
                <c:pt idx="309">
                  <c:v>44875</c:v>
                </c:pt>
                <c:pt idx="310">
                  <c:v>44876</c:v>
                </c:pt>
                <c:pt idx="311">
                  <c:v>44879</c:v>
                </c:pt>
                <c:pt idx="312">
                  <c:v>44880</c:v>
                </c:pt>
                <c:pt idx="313">
                  <c:v>44881</c:v>
                </c:pt>
                <c:pt idx="314">
                  <c:v>44882</c:v>
                </c:pt>
                <c:pt idx="315">
                  <c:v>44883</c:v>
                </c:pt>
                <c:pt idx="316">
                  <c:v>44886</c:v>
                </c:pt>
                <c:pt idx="317">
                  <c:v>44887</c:v>
                </c:pt>
                <c:pt idx="318">
                  <c:v>44888</c:v>
                </c:pt>
                <c:pt idx="319">
                  <c:v>44889</c:v>
                </c:pt>
                <c:pt idx="320">
                  <c:v>44890</c:v>
                </c:pt>
                <c:pt idx="321">
                  <c:v>44893</c:v>
                </c:pt>
                <c:pt idx="322">
                  <c:v>44894</c:v>
                </c:pt>
                <c:pt idx="323">
                  <c:v>44895</c:v>
                </c:pt>
                <c:pt idx="324">
                  <c:v>44896</c:v>
                </c:pt>
                <c:pt idx="325">
                  <c:v>44897</c:v>
                </c:pt>
                <c:pt idx="326">
                  <c:v>44900</c:v>
                </c:pt>
                <c:pt idx="327">
                  <c:v>44901</c:v>
                </c:pt>
                <c:pt idx="328">
                  <c:v>44902</c:v>
                </c:pt>
                <c:pt idx="329">
                  <c:v>44903</c:v>
                </c:pt>
                <c:pt idx="330">
                  <c:v>44904</c:v>
                </c:pt>
                <c:pt idx="331">
                  <c:v>44907</c:v>
                </c:pt>
                <c:pt idx="332">
                  <c:v>44908</c:v>
                </c:pt>
                <c:pt idx="333">
                  <c:v>44909</c:v>
                </c:pt>
                <c:pt idx="334">
                  <c:v>44910</c:v>
                </c:pt>
                <c:pt idx="335">
                  <c:v>44911</c:v>
                </c:pt>
                <c:pt idx="336">
                  <c:v>44914</c:v>
                </c:pt>
                <c:pt idx="337">
                  <c:v>44915</c:v>
                </c:pt>
                <c:pt idx="338">
                  <c:v>44916</c:v>
                </c:pt>
                <c:pt idx="339">
                  <c:v>44917</c:v>
                </c:pt>
                <c:pt idx="340">
                  <c:v>44918</c:v>
                </c:pt>
                <c:pt idx="341">
                  <c:v>44921</c:v>
                </c:pt>
                <c:pt idx="342">
                  <c:v>44922</c:v>
                </c:pt>
                <c:pt idx="343">
                  <c:v>44923</c:v>
                </c:pt>
                <c:pt idx="344">
                  <c:v>44924</c:v>
                </c:pt>
                <c:pt idx="345">
                  <c:v>44925</c:v>
                </c:pt>
                <c:pt idx="346">
                  <c:v>44928</c:v>
                </c:pt>
                <c:pt idx="347">
                  <c:v>44929</c:v>
                </c:pt>
                <c:pt idx="348">
                  <c:v>44930</c:v>
                </c:pt>
                <c:pt idx="349">
                  <c:v>44931</c:v>
                </c:pt>
                <c:pt idx="350">
                  <c:v>44932</c:v>
                </c:pt>
                <c:pt idx="351">
                  <c:v>44935</c:v>
                </c:pt>
                <c:pt idx="352">
                  <c:v>44936</c:v>
                </c:pt>
                <c:pt idx="353">
                  <c:v>44937</c:v>
                </c:pt>
                <c:pt idx="354">
                  <c:v>44938</c:v>
                </c:pt>
                <c:pt idx="355">
                  <c:v>44939</c:v>
                </c:pt>
                <c:pt idx="356">
                  <c:v>44942</c:v>
                </c:pt>
                <c:pt idx="357">
                  <c:v>44943</c:v>
                </c:pt>
                <c:pt idx="358">
                  <c:v>44944</c:v>
                </c:pt>
                <c:pt idx="359">
                  <c:v>44945</c:v>
                </c:pt>
                <c:pt idx="360">
                  <c:v>44946</c:v>
                </c:pt>
                <c:pt idx="361">
                  <c:v>44949</c:v>
                </c:pt>
                <c:pt idx="362">
                  <c:v>44950</c:v>
                </c:pt>
                <c:pt idx="363">
                  <c:v>44951</c:v>
                </c:pt>
                <c:pt idx="364">
                  <c:v>44953</c:v>
                </c:pt>
                <c:pt idx="365">
                  <c:v>44956</c:v>
                </c:pt>
                <c:pt idx="366">
                  <c:v>44957</c:v>
                </c:pt>
                <c:pt idx="367">
                  <c:v>44958</c:v>
                </c:pt>
                <c:pt idx="368">
                  <c:v>44959</c:v>
                </c:pt>
                <c:pt idx="369">
                  <c:v>44960</c:v>
                </c:pt>
                <c:pt idx="370">
                  <c:v>44963</c:v>
                </c:pt>
                <c:pt idx="371">
                  <c:v>44964</c:v>
                </c:pt>
                <c:pt idx="372">
                  <c:v>44965</c:v>
                </c:pt>
                <c:pt idx="373">
                  <c:v>44966</c:v>
                </c:pt>
                <c:pt idx="374">
                  <c:v>44967</c:v>
                </c:pt>
                <c:pt idx="375">
                  <c:v>44970</c:v>
                </c:pt>
                <c:pt idx="376">
                  <c:v>44971</c:v>
                </c:pt>
                <c:pt idx="377">
                  <c:v>44972</c:v>
                </c:pt>
                <c:pt idx="378">
                  <c:v>44973</c:v>
                </c:pt>
                <c:pt idx="379">
                  <c:v>44974</c:v>
                </c:pt>
                <c:pt idx="380">
                  <c:v>44977</c:v>
                </c:pt>
                <c:pt idx="381">
                  <c:v>44978</c:v>
                </c:pt>
                <c:pt idx="382">
                  <c:v>44979</c:v>
                </c:pt>
                <c:pt idx="383">
                  <c:v>44980</c:v>
                </c:pt>
                <c:pt idx="384">
                  <c:v>44981</c:v>
                </c:pt>
                <c:pt idx="385">
                  <c:v>44984</c:v>
                </c:pt>
                <c:pt idx="386">
                  <c:v>44985</c:v>
                </c:pt>
                <c:pt idx="387">
                  <c:v>44986</c:v>
                </c:pt>
                <c:pt idx="388">
                  <c:v>44987</c:v>
                </c:pt>
                <c:pt idx="389">
                  <c:v>44988</c:v>
                </c:pt>
                <c:pt idx="390">
                  <c:v>44991</c:v>
                </c:pt>
                <c:pt idx="391">
                  <c:v>44993</c:v>
                </c:pt>
                <c:pt idx="392">
                  <c:v>44994</c:v>
                </c:pt>
                <c:pt idx="393">
                  <c:v>44995</c:v>
                </c:pt>
                <c:pt idx="394">
                  <c:v>44998</c:v>
                </c:pt>
                <c:pt idx="395">
                  <c:v>44999</c:v>
                </c:pt>
                <c:pt idx="396">
                  <c:v>45000</c:v>
                </c:pt>
                <c:pt idx="397">
                  <c:v>45001</c:v>
                </c:pt>
                <c:pt idx="398">
                  <c:v>45002</c:v>
                </c:pt>
                <c:pt idx="399">
                  <c:v>45005</c:v>
                </c:pt>
                <c:pt idx="400">
                  <c:v>45006</c:v>
                </c:pt>
                <c:pt idx="401">
                  <c:v>45007</c:v>
                </c:pt>
                <c:pt idx="402">
                  <c:v>45008</c:v>
                </c:pt>
                <c:pt idx="403">
                  <c:v>45009</c:v>
                </c:pt>
                <c:pt idx="404">
                  <c:v>45012</c:v>
                </c:pt>
                <c:pt idx="405">
                  <c:v>45013</c:v>
                </c:pt>
                <c:pt idx="406">
                  <c:v>45014</c:v>
                </c:pt>
                <c:pt idx="407">
                  <c:v>45016</c:v>
                </c:pt>
                <c:pt idx="408">
                  <c:v>45019</c:v>
                </c:pt>
                <c:pt idx="409">
                  <c:v>45021</c:v>
                </c:pt>
                <c:pt idx="410">
                  <c:v>45022</c:v>
                </c:pt>
                <c:pt idx="411">
                  <c:v>45026</c:v>
                </c:pt>
                <c:pt idx="412">
                  <c:v>45027</c:v>
                </c:pt>
                <c:pt idx="413">
                  <c:v>45028</c:v>
                </c:pt>
                <c:pt idx="414">
                  <c:v>45029</c:v>
                </c:pt>
                <c:pt idx="415">
                  <c:v>45033</c:v>
                </c:pt>
                <c:pt idx="416">
                  <c:v>45034</c:v>
                </c:pt>
                <c:pt idx="417">
                  <c:v>45035</c:v>
                </c:pt>
                <c:pt idx="418">
                  <c:v>45036</c:v>
                </c:pt>
                <c:pt idx="419">
                  <c:v>45037</c:v>
                </c:pt>
                <c:pt idx="420">
                  <c:v>45040</c:v>
                </c:pt>
                <c:pt idx="421">
                  <c:v>45041</c:v>
                </c:pt>
                <c:pt idx="422">
                  <c:v>45042</c:v>
                </c:pt>
                <c:pt idx="423">
                  <c:v>45043</c:v>
                </c:pt>
                <c:pt idx="424">
                  <c:v>45044</c:v>
                </c:pt>
                <c:pt idx="425">
                  <c:v>45048</c:v>
                </c:pt>
                <c:pt idx="426">
                  <c:v>45049</c:v>
                </c:pt>
                <c:pt idx="427">
                  <c:v>45050</c:v>
                </c:pt>
                <c:pt idx="428">
                  <c:v>45051</c:v>
                </c:pt>
                <c:pt idx="429">
                  <c:v>45054</c:v>
                </c:pt>
                <c:pt idx="430">
                  <c:v>45055</c:v>
                </c:pt>
                <c:pt idx="431">
                  <c:v>45056</c:v>
                </c:pt>
                <c:pt idx="432">
                  <c:v>45057</c:v>
                </c:pt>
                <c:pt idx="433">
                  <c:v>45058</c:v>
                </c:pt>
                <c:pt idx="434">
                  <c:v>45061</c:v>
                </c:pt>
                <c:pt idx="435">
                  <c:v>45062</c:v>
                </c:pt>
                <c:pt idx="436">
                  <c:v>45063</c:v>
                </c:pt>
                <c:pt idx="437">
                  <c:v>45064</c:v>
                </c:pt>
                <c:pt idx="438">
                  <c:v>45065</c:v>
                </c:pt>
                <c:pt idx="439">
                  <c:v>45068</c:v>
                </c:pt>
                <c:pt idx="440">
                  <c:v>45069</c:v>
                </c:pt>
                <c:pt idx="441">
                  <c:v>45070</c:v>
                </c:pt>
                <c:pt idx="442">
                  <c:v>45071</c:v>
                </c:pt>
                <c:pt idx="443">
                  <c:v>45072</c:v>
                </c:pt>
                <c:pt idx="444">
                  <c:v>45075</c:v>
                </c:pt>
                <c:pt idx="445">
                  <c:v>45076</c:v>
                </c:pt>
                <c:pt idx="446">
                  <c:v>45077</c:v>
                </c:pt>
                <c:pt idx="447">
                  <c:v>45078</c:v>
                </c:pt>
                <c:pt idx="448">
                  <c:v>45079</c:v>
                </c:pt>
                <c:pt idx="449">
                  <c:v>45082</c:v>
                </c:pt>
                <c:pt idx="450">
                  <c:v>45083</c:v>
                </c:pt>
                <c:pt idx="451">
                  <c:v>45084</c:v>
                </c:pt>
                <c:pt idx="452">
                  <c:v>45085</c:v>
                </c:pt>
                <c:pt idx="453">
                  <c:v>45086</c:v>
                </c:pt>
                <c:pt idx="454">
                  <c:v>45089</c:v>
                </c:pt>
                <c:pt idx="455">
                  <c:v>45090</c:v>
                </c:pt>
                <c:pt idx="456">
                  <c:v>45091</c:v>
                </c:pt>
                <c:pt idx="457">
                  <c:v>45092</c:v>
                </c:pt>
                <c:pt idx="458">
                  <c:v>45093</c:v>
                </c:pt>
                <c:pt idx="459">
                  <c:v>45096</c:v>
                </c:pt>
                <c:pt idx="460">
                  <c:v>45097</c:v>
                </c:pt>
                <c:pt idx="461">
                  <c:v>45098</c:v>
                </c:pt>
                <c:pt idx="462">
                  <c:v>45099</c:v>
                </c:pt>
                <c:pt idx="463">
                  <c:v>45100</c:v>
                </c:pt>
                <c:pt idx="464">
                  <c:v>45103</c:v>
                </c:pt>
                <c:pt idx="465">
                  <c:v>45104</c:v>
                </c:pt>
                <c:pt idx="466">
                  <c:v>45105</c:v>
                </c:pt>
                <c:pt idx="467">
                  <c:v>45107</c:v>
                </c:pt>
                <c:pt idx="468">
                  <c:v>45110</c:v>
                </c:pt>
                <c:pt idx="469">
                  <c:v>45111</c:v>
                </c:pt>
                <c:pt idx="470">
                  <c:v>45112</c:v>
                </c:pt>
                <c:pt idx="471">
                  <c:v>45113</c:v>
                </c:pt>
                <c:pt idx="472">
                  <c:v>45114</c:v>
                </c:pt>
                <c:pt idx="473">
                  <c:v>45117</c:v>
                </c:pt>
                <c:pt idx="474">
                  <c:v>45118</c:v>
                </c:pt>
                <c:pt idx="475">
                  <c:v>45119</c:v>
                </c:pt>
                <c:pt idx="476">
                  <c:v>45120</c:v>
                </c:pt>
                <c:pt idx="477">
                  <c:v>45121</c:v>
                </c:pt>
                <c:pt idx="478">
                  <c:v>45124</c:v>
                </c:pt>
                <c:pt idx="479">
                  <c:v>45125</c:v>
                </c:pt>
                <c:pt idx="480">
                  <c:v>45126</c:v>
                </c:pt>
                <c:pt idx="481">
                  <c:v>45127</c:v>
                </c:pt>
                <c:pt idx="482">
                  <c:v>45128</c:v>
                </c:pt>
                <c:pt idx="483">
                  <c:v>45131</c:v>
                </c:pt>
                <c:pt idx="484">
                  <c:v>45132</c:v>
                </c:pt>
                <c:pt idx="485">
                  <c:v>45133</c:v>
                </c:pt>
                <c:pt idx="486">
                  <c:v>45134</c:v>
                </c:pt>
                <c:pt idx="487">
                  <c:v>45135</c:v>
                </c:pt>
                <c:pt idx="488">
                  <c:v>45138</c:v>
                </c:pt>
                <c:pt idx="489">
                  <c:v>45139</c:v>
                </c:pt>
                <c:pt idx="490">
                  <c:v>45140</c:v>
                </c:pt>
                <c:pt idx="491">
                  <c:v>45141</c:v>
                </c:pt>
                <c:pt idx="492">
                  <c:v>45142</c:v>
                </c:pt>
                <c:pt idx="493">
                  <c:v>45145</c:v>
                </c:pt>
                <c:pt idx="494">
                  <c:v>45146</c:v>
                </c:pt>
                <c:pt idx="495">
                  <c:v>45147</c:v>
                </c:pt>
                <c:pt idx="496">
                  <c:v>45148</c:v>
                </c:pt>
                <c:pt idx="497">
                  <c:v>45149</c:v>
                </c:pt>
                <c:pt idx="498">
                  <c:v>45152</c:v>
                </c:pt>
                <c:pt idx="499">
                  <c:v>45154</c:v>
                </c:pt>
                <c:pt idx="500">
                  <c:v>45155</c:v>
                </c:pt>
                <c:pt idx="501">
                  <c:v>45156</c:v>
                </c:pt>
                <c:pt idx="502">
                  <c:v>45159</c:v>
                </c:pt>
                <c:pt idx="503">
                  <c:v>45160</c:v>
                </c:pt>
                <c:pt idx="504">
                  <c:v>45161</c:v>
                </c:pt>
                <c:pt idx="505">
                  <c:v>45162</c:v>
                </c:pt>
                <c:pt idx="506">
                  <c:v>45163</c:v>
                </c:pt>
                <c:pt idx="507">
                  <c:v>45166</c:v>
                </c:pt>
                <c:pt idx="508">
                  <c:v>45167</c:v>
                </c:pt>
                <c:pt idx="509">
                  <c:v>45168</c:v>
                </c:pt>
                <c:pt idx="510">
                  <c:v>45169</c:v>
                </c:pt>
                <c:pt idx="511">
                  <c:v>45170</c:v>
                </c:pt>
                <c:pt idx="512">
                  <c:v>45173</c:v>
                </c:pt>
                <c:pt idx="513">
                  <c:v>45174</c:v>
                </c:pt>
                <c:pt idx="514">
                  <c:v>45175</c:v>
                </c:pt>
                <c:pt idx="515">
                  <c:v>45176</c:v>
                </c:pt>
                <c:pt idx="516">
                  <c:v>45177</c:v>
                </c:pt>
                <c:pt idx="517">
                  <c:v>45180</c:v>
                </c:pt>
                <c:pt idx="518">
                  <c:v>45181</c:v>
                </c:pt>
                <c:pt idx="519">
                  <c:v>45182</c:v>
                </c:pt>
                <c:pt idx="520">
                  <c:v>45183</c:v>
                </c:pt>
                <c:pt idx="521">
                  <c:v>45184</c:v>
                </c:pt>
                <c:pt idx="522">
                  <c:v>45187</c:v>
                </c:pt>
                <c:pt idx="523">
                  <c:v>45189</c:v>
                </c:pt>
                <c:pt idx="524">
                  <c:v>45190</c:v>
                </c:pt>
                <c:pt idx="525">
                  <c:v>45191</c:v>
                </c:pt>
                <c:pt idx="526">
                  <c:v>45194</c:v>
                </c:pt>
                <c:pt idx="527">
                  <c:v>45195</c:v>
                </c:pt>
                <c:pt idx="528">
                  <c:v>45196</c:v>
                </c:pt>
                <c:pt idx="529">
                  <c:v>45197</c:v>
                </c:pt>
                <c:pt idx="530">
                  <c:v>45198</c:v>
                </c:pt>
                <c:pt idx="531">
                  <c:v>45202</c:v>
                </c:pt>
                <c:pt idx="532">
                  <c:v>45203</c:v>
                </c:pt>
                <c:pt idx="533">
                  <c:v>45204</c:v>
                </c:pt>
                <c:pt idx="534">
                  <c:v>45205</c:v>
                </c:pt>
                <c:pt idx="535">
                  <c:v>45208</c:v>
                </c:pt>
                <c:pt idx="536">
                  <c:v>45209</c:v>
                </c:pt>
                <c:pt idx="537">
                  <c:v>45210</c:v>
                </c:pt>
                <c:pt idx="538">
                  <c:v>45211</c:v>
                </c:pt>
                <c:pt idx="539">
                  <c:v>45212</c:v>
                </c:pt>
                <c:pt idx="540">
                  <c:v>45215</c:v>
                </c:pt>
                <c:pt idx="541">
                  <c:v>45216</c:v>
                </c:pt>
                <c:pt idx="542">
                  <c:v>45217</c:v>
                </c:pt>
                <c:pt idx="543">
                  <c:v>45218</c:v>
                </c:pt>
                <c:pt idx="544">
                  <c:v>45219</c:v>
                </c:pt>
                <c:pt idx="545">
                  <c:v>45222</c:v>
                </c:pt>
                <c:pt idx="546">
                  <c:v>45224</c:v>
                </c:pt>
                <c:pt idx="547">
                  <c:v>45225</c:v>
                </c:pt>
                <c:pt idx="548">
                  <c:v>45226</c:v>
                </c:pt>
                <c:pt idx="549">
                  <c:v>45229</c:v>
                </c:pt>
                <c:pt idx="550">
                  <c:v>45230</c:v>
                </c:pt>
                <c:pt idx="551">
                  <c:v>45231</c:v>
                </c:pt>
                <c:pt idx="552">
                  <c:v>45232</c:v>
                </c:pt>
                <c:pt idx="553">
                  <c:v>45233</c:v>
                </c:pt>
                <c:pt idx="554">
                  <c:v>45236</c:v>
                </c:pt>
                <c:pt idx="555">
                  <c:v>45237</c:v>
                </c:pt>
                <c:pt idx="556">
                  <c:v>45238</c:v>
                </c:pt>
                <c:pt idx="557">
                  <c:v>45239</c:v>
                </c:pt>
                <c:pt idx="558">
                  <c:v>45240</c:v>
                </c:pt>
                <c:pt idx="559">
                  <c:v>45242</c:v>
                </c:pt>
                <c:pt idx="560">
                  <c:v>45243</c:v>
                </c:pt>
                <c:pt idx="561">
                  <c:v>45245</c:v>
                </c:pt>
                <c:pt idx="562">
                  <c:v>45246</c:v>
                </c:pt>
                <c:pt idx="563">
                  <c:v>45247</c:v>
                </c:pt>
                <c:pt idx="564">
                  <c:v>45250</c:v>
                </c:pt>
                <c:pt idx="565">
                  <c:v>45251</c:v>
                </c:pt>
                <c:pt idx="566">
                  <c:v>45252</c:v>
                </c:pt>
                <c:pt idx="567">
                  <c:v>45253</c:v>
                </c:pt>
                <c:pt idx="568">
                  <c:v>45254</c:v>
                </c:pt>
                <c:pt idx="569">
                  <c:v>45258</c:v>
                </c:pt>
                <c:pt idx="570">
                  <c:v>45259</c:v>
                </c:pt>
                <c:pt idx="571">
                  <c:v>45260</c:v>
                </c:pt>
                <c:pt idx="572">
                  <c:v>45261</c:v>
                </c:pt>
                <c:pt idx="573">
                  <c:v>45264</c:v>
                </c:pt>
                <c:pt idx="574">
                  <c:v>45265</c:v>
                </c:pt>
                <c:pt idx="575">
                  <c:v>45266</c:v>
                </c:pt>
                <c:pt idx="576">
                  <c:v>45267</c:v>
                </c:pt>
                <c:pt idx="577">
                  <c:v>45268</c:v>
                </c:pt>
                <c:pt idx="578">
                  <c:v>45271</c:v>
                </c:pt>
                <c:pt idx="579">
                  <c:v>45272</c:v>
                </c:pt>
                <c:pt idx="580">
                  <c:v>45273</c:v>
                </c:pt>
                <c:pt idx="581">
                  <c:v>45274</c:v>
                </c:pt>
                <c:pt idx="582">
                  <c:v>45275</c:v>
                </c:pt>
                <c:pt idx="583">
                  <c:v>45278</c:v>
                </c:pt>
                <c:pt idx="584">
                  <c:v>45279</c:v>
                </c:pt>
                <c:pt idx="585">
                  <c:v>45280</c:v>
                </c:pt>
                <c:pt idx="586">
                  <c:v>45281</c:v>
                </c:pt>
                <c:pt idx="587">
                  <c:v>45282</c:v>
                </c:pt>
                <c:pt idx="588">
                  <c:v>45286</c:v>
                </c:pt>
                <c:pt idx="589">
                  <c:v>45287</c:v>
                </c:pt>
                <c:pt idx="590">
                  <c:v>45288</c:v>
                </c:pt>
                <c:pt idx="591">
                  <c:v>45289</c:v>
                </c:pt>
                <c:pt idx="592">
                  <c:v>45292</c:v>
                </c:pt>
                <c:pt idx="593">
                  <c:v>45293</c:v>
                </c:pt>
                <c:pt idx="594">
                  <c:v>45294</c:v>
                </c:pt>
                <c:pt idx="595">
                  <c:v>45295</c:v>
                </c:pt>
                <c:pt idx="596">
                  <c:v>45296</c:v>
                </c:pt>
                <c:pt idx="597">
                  <c:v>45299</c:v>
                </c:pt>
                <c:pt idx="598">
                  <c:v>45300</c:v>
                </c:pt>
                <c:pt idx="599">
                  <c:v>45301</c:v>
                </c:pt>
                <c:pt idx="600">
                  <c:v>45302</c:v>
                </c:pt>
                <c:pt idx="601">
                  <c:v>45303</c:v>
                </c:pt>
                <c:pt idx="602">
                  <c:v>45306</c:v>
                </c:pt>
                <c:pt idx="603">
                  <c:v>45307</c:v>
                </c:pt>
                <c:pt idx="604">
                  <c:v>45308</c:v>
                </c:pt>
                <c:pt idx="605">
                  <c:v>45309</c:v>
                </c:pt>
                <c:pt idx="606">
                  <c:v>45310</c:v>
                </c:pt>
                <c:pt idx="607">
                  <c:v>45311</c:v>
                </c:pt>
                <c:pt idx="608">
                  <c:v>45314</c:v>
                </c:pt>
                <c:pt idx="609">
                  <c:v>45315</c:v>
                </c:pt>
                <c:pt idx="610">
                  <c:v>45316</c:v>
                </c:pt>
                <c:pt idx="611">
                  <c:v>45320</c:v>
                </c:pt>
                <c:pt idx="612">
                  <c:v>45321</c:v>
                </c:pt>
                <c:pt idx="613">
                  <c:v>45322</c:v>
                </c:pt>
                <c:pt idx="614">
                  <c:v>45323</c:v>
                </c:pt>
                <c:pt idx="615">
                  <c:v>45324</c:v>
                </c:pt>
                <c:pt idx="616">
                  <c:v>45327</c:v>
                </c:pt>
                <c:pt idx="617">
                  <c:v>45328</c:v>
                </c:pt>
                <c:pt idx="618">
                  <c:v>45329</c:v>
                </c:pt>
                <c:pt idx="619">
                  <c:v>45330</c:v>
                </c:pt>
                <c:pt idx="620">
                  <c:v>45331</c:v>
                </c:pt>
                <c:pt idx="621">
                  <c:v>45334</c:v>
                </c:pt>
                <c:pt idx="622">
                  <c:v>45335</c:v>
                </c:pt>
                <c:pt idx="623">
                  <c:v>45336</c:v>
                </c:pt>
                <c:pt idx="624">
                  <c:v>45337</c:v>
                </c:pt>
                <c:pt idx="625">
                  <c:v>45338</c:v>
                </c:pt>
                <c:pt idx="626">
                  <c:v>45341</c:v>
                </c:pt>
                <c:pt idx="627">
                  <c:v>45342</c:v>
                </c:pt>
                <c:pt idx="628">
                  <c:v>45343</c:v>
                </c:pt>
                <c:pt idx="629">
                  <c:v>45344</c:v>
                </c:pt>
                <c:pt idx="630">
                  <c:v>45345</c:v>
                </c:pt>
                <c:pt idx="631">
                  <c:v>45348</c:v>
                </c:pt>
                <c:pt idx="632">
                  <c:v>45349</c:v>
                </c:pt>
                <c:pt idx="633">
                  <c:v>45350</c:v>
                </c:pt>
                <c:pt idx="634">
                  <c:v>45351</c:v>
                </c:pt>
                <c:pt idx="635">
                  <c:v>45352</c:v>
                </c:pt>
                <c:pt idx="636">
                  <c:v>45353</c:v>
                </c:pt>
                <c:pt idx="637">
                  <c:v>45355</c:v>
                </c:pt>
                <c:pt idx="638">
                  <c:v>45356</c:v>
                </c:pt>
                <c:pt idx="639">
                  <c:v>45357</c:v>
                </c:pt>
                <c:pt idx="640">
                  <c:v>45358</c:v>
                </c:pt>
                <c:pt idx="641">
                  <c:v>45362</c:v>
                </c:pt>
                <c:pt idx="642">
                  <c:v>45363</c:v>
                </c:pt>
                <c:pt idx="643">
                  <c:v>45364</c:v>
                </c:pt>
                <c:pt idx="644">
                  <c:v>45365</c:v>
                </c:pt>
                <c:pt idx="645">
                  <c:v>45366</c:v>
                </c:pt>
                <c:pt idx="646">
                  <c:v>45369</c:v>
                </c:pt>
                <c:pt idx="647">
                  <c:v>45370</c:v>
                </c:pt>
                <c:pt idx="648">
                  <c:v>45371</c:v>
                </c:pt>
                <c:pt idx="649">
                  <c:v>45372</c:v>
                </c:pt>
                <c:pt idx="650">
                  <c:v>45373</c:v>
                </c:pt>
                <c:pt idx="651">
                  <c:v>45377</c:v>
                </c:pt>
                <c:pt idx="652">
                  <c:v>45378</c:v>
                </c:pt>
                <c:pt idx="653">
                  <c:v>45379</c:v>
                </c:pt>
                <c:pt idx="654">
                  <c:v>45383</c:v>
                </c:pt>
                <c:pt idx="655">
                  <c:v>45384</c:v>
                </c:pt>
                <c:pt idx="656">
                  <c:v>45385</c:v>
                </c:pt>
                <c:pt idx="657">
                  <c:v>45386</c:v>
                </c:pt>
                <c:pt idx="658">
                  <c:v>45387</c:v>
                </c:pt>
                <c:pt idx="659">
                  <c:v>45390</c:v>
                </c:pt>
                <c:pt idx="660">
                  <c:v>45391</c:v>
                </c:pt>
                <c:pt idx="661">
                  <c:v>45392</c:v>
                </c:pt>
                <c:pt idx="662">
                  <c:v>45394</c:v>
                </c:pt>
                <c:pt idx="663">
                  <c:v>45397</c:v>
                </c:pt>
                <c:pt idx="664">
                  <c:v>45398</c:v>
                </c:pt>
                <c:pt idx="665">
                  <c:v>45400</c:v>
                </c:pt>
                <c:pt idx="666">
                  <c:v>45401</c:v>
                </c:pt>
                <c:pt idx="667">
                  <c:v>45404</c:v>
                </c:pt>
                <c:pt idx="668">
                  <c:v>45405</c:v>
                </c:pt>
                <c:pt idx="669">
                  <c:v>45406</c:v>
                </c:pt>
                <c:pt idx="670">
                  <c:v>45407</c:v>
                </c:pt>
                <c:pt idx="671">
                  <c:v>45408</c:v>
                </c:pt>
                <c:pt idx="672">
                  <c:v>45411</c:v>
                </c:pt>
                <c:pt idx="673">
                  <c:v>45412</c:v>
                </c:pt>
                <c:pt idx="674">
                  <c:v>45414</c:v>
                </c:pt>
                <c:pt idx="675">
                  <c:v>45415</c:v>
                </c:pt>
                <c:pt idx="676">
                  <c:v>45418</c:v>
                </c:pt>
                <c:pt idx="677">
                  <c:v>45419</c:v>
                </c:pt>
                <c:pt idx="678">
                  <c:v>45420</c:v>
                </c:pt>
                <c:pt idx="679">
                  <c:v>45421</c:v>
                </c:pt>
                <c:pt idx="680">
                  <c:v>45422</c:v>
                </c:pt>
                <c:pt idx="681">
                  <c:v>45425</c:v>
                </c:pt>
                <c:pt idx="682">
                  <c:v>45426</c:v>
                </c:pt>
                <c:pt idx="683">
                  <c:v>45427</c:v>
                </c:pt>
                <c:pt idx="684">
                  <c:v>45428</c:v>
                </c:pt>
                <c:pt idx="685">
                  <c:v>45429</c:v>
                </c:pt>
                <c:pt idx="686">
                  <c:v>45430</c:v>
                </c:pt>
                <c:pt idx="687">
                  <c:v>45433</c:v>
                </c:pt>
                <c:pt idx="688">
                  <c:v>45434</c:v>
                </c:pt>
                <c:pt idx="689">
                  <c:v>45435</c:v>
                </c:pt>
                <c:pt idx="690">
                  <c:v>45436</c:v>
                </c:pt>
                <c:pt idx="691">
                  <c:v>45439</c:v>
                </c:pt>
                <c:pt idx="692">
                  <c:v>45440</c:v>
                </c:pt>
                <c:pt idx="693">
                  <c:v>45441</c:v>
                </c:pt>
                <c:pt idx="694">
                  <c:v>45442</c:v>
                </c:pt>
                <c:pt idx="695">
                  <c:v>45443</c:v>
                </c:pt>
                <c:pt idx="696">
                  <c:v>45446</c:v>
                </c:pt>
                <c:pt idx="697">
                  <c:v>45447</c:v>
                </c:pt>
                <c:pt idx="698">
                  <c:v>45448</c:v>
                </c:pt>
                <c:pt idx="699">
                  <c:v>45449</c:v>
                </c:pt>
                <c:pt idx="700">
                  <c:v>45450</c:v>
                </c:pt>
                <c:pt idx="701">
                  <c:v>45453</c:v>
                </c:pt>
                <c:pt idx="702">
                  <c:v>45454</c:v>
                </c:pt>
                <c:pt idx="703">
                  <c:v>45455</c:v>
                </c:pt>
                <c:pt idx="704">
                  <c:v>45456</c:v>
                </c:pt>
                <c:pt idx="705">
                  <c:v>45457</c:v>
                </c:pt>
                <c:pt idx="706">
                  <c:v>45461</c:v>
                </c:pt>
                <c:pt idx="707">
                  <c:v>45462</c:v>
                </c:pt>
                <c:pt idx="708">
                  <c:v>45463</c:v>
                </c:pt>
                <c:pt idx="709">
                  <c:v>45464</c:v>
                </c:pt>
                <c:pt idx="710">
                  <c:v>45467</c:v>
                </c:pt>
                <c:pt idx="711">
                  <c:v>45468</c:v>
                </c:pt>
                <c:pt idx="712">
                  <c:v>45469</c:v>
                </c:pt>
                <c:pt idx="713">
                  <c:v>45470</c:v>
                </c:pt>
                <c:pt idx="714">
                  <c:v>45471</c:v>
                </c:pt>
                <c:pt idx="715">
                  <c:v>45474</c:v>
                </c:pt>
                <c:pt idx="716">
                  <c:v>45475</c:v>
                </c:pt>
                <c:pt idx="717">
                  <c:v>45476</c:v>
                </c:pt>
                <c:pt idx="718">
                  <c:v>45477</c:v>
                </c:pt>
                <c:pt idx="719">
                  <c:v>45478</c:v>
                </c:pt>
                <c:pt idx="720">
                  <c:v>45481</c:v>
                </c:pt>
                <c:pt idx="721">
                  <c:v>45482</c:v>
                </c:pt>
                <c:pt idx="722">
                  <c:v>45483</c:v>
                </c:pt>
                <c:pt idx="723">
                  <c:v>45484</c:v>
                </c:pt>
                <c:pt idx="724">
                  <c:v>45485</c:v>
                </c:pt>
                <c:pt idx="725">
                  <c:v>45488</c:v>
                </c:pt>
                <c:pt idx="726">
                  <c:v>45489</c:v>
                </c:pt>
                <c:pt idx="727">
                  <c:v>45491</c:v>
                </c:pt>
                <c:pt idx="728">
                  <c:v>45492</c:v>
                </c:pt>
                <c:pt idx="729">
                  <c:v>45495</c:v>
                </c:pt>
                <c:pt idx="730">
                  <c:v>45496</c:v>
                </c:pt>
                <c:pt idx="731">
                  <c:v>45497</c:v>
                </c:pt>
                <c:pt idx="732">
                  <c:v>45498</c:v>
                </c:pt>
                <c:pt idx="733">
                  <c:v>45499</c:v>
                </c:pt>
                <c:pt idx="734">
                  <c:v>45502</c:v>
                </c:pt>
                <c:pt idx="735">
                  <c:v>45503</c:v>
                </c:pt>
                <c:pt idx="736">
                  <c:v>45504</c:v>
                </c:pt>
                <c:pt idx="737">
                  <c:v>45505</c:v>
                </c:pt>
                <c:pt idx="738">
                  <c:v>45506</c:v>
                </c:pt>
                <c:pt idx="739">
                  <c:v>45509</c:v>
                </c:pt>
                <c:pt idx="740">
                  <c:v>45510</c:v>
                </c:pt>
                <c:pt idx="741">
                  <c:v>45511</c:v>
                </c:pt>
                <c:pt idx="742">
                  <c:v>45512</c:v>
                </c:pt>
                <c:pt idx="743">
                  <c:v>45513</c:v>
                </c:pt>
                <c:pt idx="744">
                  <c:v>45516</c:v>
                </c:pt>
                <c:pt idx="745">
                  <c:v>45517</c:v>
                </c:pt>
                <c:pt idx="746">
                  <c:v>45518</c:v>
                </c:pt>
                <c:pt idx="747">
                  <c:v>45520</c:v>
                </c:pt>
                <c:pt idx="748">
                  <c:v>45523</c:v>
                </c:pt>
                <c:pt idx="749">
                  <c:v>45524</c:v>
                </c:pt>
                <c:pt idx="750">
                  <c:v>45525</c:v>
                </c:pt>
                <c:pt idx="751">
                  <c:v>45526</c:v>
                </c:pt>
                <c:pt idx="752">
                  <c:v>45527</c:v>
                </c:pt>
                <c:pt idx="753">
                  <c:v>45530</c:v>
                </c:pt>
                <c:pt idx="754">
                  <c:v>45531</c:v>
                </c:pt>
                <c:pt idx="755">
                  <c:v>45532</c:v>
                </c:pt>
                <c:pt idx="756">
                  <c:v>45533</c:v>
                </c:pt>
                <c:pt idx="757">
                  <c:v>45534</c:v>
                </c:pt>
                <c:pt idx="758">
                  <c:v>45537</c:v>
                </c:pt>
                <c:pt idx="759">
                  <c:v>45538</c:v>
                </c:pt>
                <c:pt idx="760">
                  <c:v>45539</c:v>
                </c:pt>
                <c:pt idx="761">
                  <c:v>45540</c:v>
                </c:pt>
                <c:pt idx="762">
                  <c:v>45541</c:v>
                </c:pt>
                <c:pt idx="763">
                  <c:v>45544</c:v>
                </c:pt>
                <c:pt idx="764">
                  <c:v>45545</c:v>
                </c:pt>
                <c:pt idx="765">
                  <c:v>45546</c:v>
                </c:pt>
                <c:pt idx="766">
                  <c:v>45547</c:v>
                </c:pt>
                <c:pt idx="767">
                  <c:v>45548</c:v>
                </c:pt>
                <c:pt idx="768">
                  <c:v>45551</c:v>
                </c:pt>
                <c:pt idx="769">
                  <c:v>45552</c:v>
                </c:pt>
                <c:pt idx="770">
                  <c:v>45553</c:v>
                </c:pt>
                <c:pt idx="771">
                  <c:v>45554</c:v>
                </c:pt>
                <c:pt idx="772">
                  <c:v>45555</c:v>
                </c:pt>
                <c:pt idx="773">
                  <c:v>45558</c:v>
                </c:pt>
                <c:pt idx="774">
                  <c:v>45559</c:v>
                </c:pt>
                <c:pt idx="775">
                  <c:v>45560</c:v>
                </c:pt>
                <c:pt idx="776">
                  <c:v>45561</c:v>
                </c:pt>
                <c:pt idx="777">
                  <c:v>45562</c:v>
                </c:pt>
                <c:pt idx="778">
                  <c:v>45565</c:v>
                </c:pt>
                <c:pt idx="779">
                  <c:v>45566</c:v>
                </c:pt>
                <c:pt idx="780">
                  <c:v>45568</c:v>
                </c:pt>
                <c:pt idx="781">
                  <c:v>45569</c:v>
                </c:pt>
                <c:pt idx="782">
                  <c:v>45572</c:v>
                </c:pt>
                <c:pt idx="783">
                  <c:v>45573</c:v>
                </c:pt>
                <c:pt idx="784">
                  <c:v>45574</c:v>
                </c:pt>
                <c:pt idx="785">
                  <c:v>45575</c:v>
                </c:pt>
                <c:pt idx="786">
                  <c:v>45576</c:v>
                </c:pt>
                <c:pt idx="787">
                  <c:v>45579</c:v>
                </c:pt>
                <c:pt idx="788">
                  <c:v>45580</c:v>
                </c:pt>
                <c:pt idx="789">
                  <c:v>45581</c:v>
                </c:pt>
                <c:pt idx="790">
                  <c:v>45582</c:v>
                </c:pt>
                <c:pt idx="791">
                  <c:v>45583</c:v>
                </c:pt>
                <c:pt idx="792">
                  <c:v>45586</c:v>
                </c:pt>
                <c:pt idx="793">
                  <c:v>45587</c:v>
                </c:pt>
                <c:pt idx="794">
                  <c:v>45588</c:v>
                </c:pt>
                <c:pt idx="795">
                  <c:v>45589</c:v>
                </c:pt>
                <c:pt idx="796">
                  <c:v>45590</c:v>
                </c:pt>
                <c:pt idx="797">
                  <c:v>45593</c:v>
                </c:pt>
                <c:pt idx="798">
                  <c:v>45594</c:v>
                </c:pt>
                <c:pt idx="799">
                  <c:v>45595</c:v>
                </c:pt>
                <c:pt idx="800">
                  <c:v>45596</c:v>
                </c:pt>
                <c:pt idx="801">
                  <c:v>45597</c:v>
                </c:pt>
                <c:pt idx="802">
                  <c:v>45600</c:v>
                </c:pt>
                <c:pt idx="803">
                  <c:v>45601</c:v>
                </c:pt>
                <c:pt idx="804">
                  <c:v>45602</c:v>
                </c:pt>
                <c:pt idx="805">
                  <c:v>45603</c:v>
                </c:pt>
                <c:pt idx="806">
                  <c:v>45604</c:v>
                </c:pt>
                <c:pt idx="807">
                  <c:v>45607</c:v>
                </c:pt>
                <c:pt idx="808">
                  <c:v>45608</c:v>
                </c:pt>
                <c:pt idx="809">
                  <c:v>45609</c:v>
                </c:pt>
                <c:pt idx="810">
                  <c:v>45610</c:v>
                </c:pt>
                <c:pt idx="811">
                  <c:v>45614</c:v>
                </c:pt>
                <c:pt idx="812">
                  <c:v>45615</c:v>
                </c:pt>
                <c:pt idx="813">
                  <c:v>45617</c:v>
                </c:pt>
                <c:pt idx="814">
                  <c:v>45618</c:v>
                </c:pt>
                <c:pt idx="815">
                  <c:v>45621</c:v>
                </c:pt>
                <c:pt idx="816">
                  <c:v>45622</c:v>
                </c:pt>
                <c:pt idx="817">
                  <c:v>45623</c:v>
                </c:pt>
                <c:pt idx="818">
                  <c:v>45624</c:v>
                </c:pt>
                <c:pt idx="819">
                  <c:v>45625</c:v>
                </c:pt>
                <c:pt idx="820">
                  <c:v>45628</c:v>
                </c:pt>
                <c:pt idx="821">
                  <c:v>45629</c:v>
                </c:pt>
                <c:pt idx="822">
                  <c:v>45630</c:v>
                </c:pt>
                <c:pt idx="823">
                  <c:v>45631</c:v>
                </c:pt>
                <c:pt idx="824">
                  <c:v>45632</c:v>
                </c:pt>
                <c:pt idx="825">
                  <c:v>45635</c:v>
                </c:pt>
                <c:pt idx="826">
                  <c:v>45636</c:v>
                </c:pt>
                <c:pt idx="827">
                  <c:v>45637</c:v>
                </c:pt>
                <c:pt idx="828">
                  <c:v>45638</c:v>
                </c:pt>
                <c:pt idx="829">
                  <c:v>45639</c:v>
                </c:pt>
                <c:pt idx="830">
                  <c:v>45642</c:v>
                </c:pt>
                <c:pt idx="831">
                  <c:v>45643</c:v>
                </c:pt>
                <c:pt idx="832">
                  <c:v>45644</c:v>
                </c:pt>
                <c:pt idx="833">
                  <c:v>45645</c:v>
                </c:pt>
                <c:pt idx="834">
                  <c:v>45646</c:v>
                </c:pt>
                <c:pt idx="835">
                  <c:v>45649</c:v>
                </c:pt>
                <c:pt idx="836">
                  <c:v>45650</c:v>
                </c:pt>
                <c:pt idx="837">
                  <c:v>45652</c:v>
                </c:pt>
                <c:pt idx="838">
                  <c:v>45653</c:v>
                </c:pt>
                <c:pt idx="839">
                  <c:v>45656</c:v>
                </c:pt>
                <c:pt idx="840">
                  <c:v>45657</c:v>
                </c:pt>
                <c:pt idx="841">
                  <c:v>45658</c:v>
                </c:pt>
                <c:pt idx="842">
                  <c:v>45659</c:v>
                </c:pt>
                <c:pt idx="843">
                  <c:v>45660</c:v>
                </c:pt>
                <c:pt idx="844">
                  <c:v>45663</c:v>
                </c:pt>
                <c:pt idx="845">
                  <c:v>45664</c:v>
                </c:pt>
                <c:pt idx="846">
                  <c:v>45665</c:v>
                </c:pt>
                <c:pt idx="847">
                  <c:v>45666</c:v>
                </c:pt>
                <c:pt idx="848">
                  <c:v>45667</c:v>
                </c:pt>
                <c:pt idx="849">
                  <c:v>45670</c:v>
                </c:pt>
                <c:pt idx="850">
                  <c:v>45671</c:v>
                </c:pt>
                <c:pt idx="851">
                  <c:v>45672</c:v>
                </c:pt>
                <c:pt idx="852">
                  <c:v>45673</c:v>
                </c:pt>
                <c:pt idx="853">
                  <c:v>45674</c:v>
                </c:pt>
                <c:pt idx="854">
                  <c:v>45677</c:v>
                </c:pt>
                <c:pt idx="855">
                  <c:v>45678</c:v>
                </c:pt>
                <c:pt idx="856">
                  <c:v>45679</c:v>
                </c:pt>
                <c:pt idx="857">
                  <c:v>45680</c:v>
                </c:pt>
                <c:pt idx="858">
                  <c:v>45681</c:v>
                </c:pt>
                <c:pt idx="859">
                  <c:v>45684</c:v>
                </c:pt>
                <c:pt idx="860">
                  <c:v>45685</c:v>
                </c:pt>
                <c:pt idx="861">
                  <c:v>45686</c:v>
                </c:pt>
                <c:pt idx="862">
                  <c:v>45687</c:v>
                </c:pt>
                <c:pt idx="863">
                  <c:v>45688</c:v>
                </c:pt>
                <c:pt idx="864">
                  <c:v>45689</c:v>
                </c:pt>
                <c:pt idx="865">
                  <c:v>45691</c:v>
                </c:pt>
                <c:pt idx="866">
                  <c:v>45692</c:v>
                </c:pt>
                <c:pt idx="867">
                  <c:v>45693</c:v>
                </c:pt>
                <c:pt idx="868">
                  <c:v>45694</c:v>
                </c:pt>
                <c:pt idx="869">
                  <c:v>45695</c:v>
                </c:pt>
                <c:pt idx="870">
                  <c:v>45698</c:v>
                </c:pt>
                <c:pt idx="871">
                  <c:v>45699</c:v>
                </c:pt>
                <c:pt idx="872">
                  <c:v>45700</c:v>
                </c:pt>
                <c:pt idx="873">
                  <c:v>45701</c:v>
                </c:pt>
                <c:pt idx="874">
                  <c:v>45702</c:v>
                </c:pt>
                <c:pt idx="875">
                  <c:v>45705</c:v>
                </c:pt>
                <c:pt idx="876">
                  <c:v>45706</c:v>
                </c:pt>
                <c:pt idx="877">
                  <c:v>45707</c:v>
                </c:pt>
                <c:pt idx="878">
                  <c:v>45708</c:v>
                </c:pt>
                <c:pt idx="879">
                  <c:v>45709</c:v>
                </c:pt>
                <c:pt idx="880">
                  <c:v>45712</c:v>
                </c:pt>
                <c:pt idx="881">
                  <c:v>45713</c:v>
                </c:pt>
                <c:pt idx="882">
                  <c:v>45715</c:v>
                </c:pt>
                <c:pt idx="883">
                  <c:v>45716</c:v>
                </c:pt>
                <c:pt idx="884">
                  <c:v>45719</c:v>
                </c:pt>
                <c:pt idx="885">
                  <c:v>45720</c:v>
                </c:pt>
                <c:pt idx="886">
                  <c:v>45721</c:v>
                </c:pt>
                <c:pt idx="887">
                  <c:v>45722</c:v>
                </c:pt>
                <c:pt idx="888">
                  <c:v>45723</c:v>
                </c:pt>
                <c:pt idx="889">
                  <c:v>45726</c:v>
                </c:pt>
                <c:pt idx="890">
                  <c:v>45727</c:v>
                </c:pt>
                <c:pt idx="891">
                  <c:v>45728</c:v>
                </c:pt>
                <c:pt idx="892">
                  <c:v>45729</c:v>
                </c:pt>
                <c:pt idx="893">
                  <c:v>45733</c:v>
                </c:pt>
                <c:pt idx="894">
                  <c:v>45734</c:v>
                </c:pt>
                <c:pt idx="895">
                  <c:v>45735</c:v>
                </c:pt>
                <c:pt idx="896">
                  <c:v>45736</c:v>
                </c:pt>
                <c:pt idx="897">
                  <c:v>45737</c:v>
                </c:pt>
                <c:pt idx="898">
                  <c:v>45740</c:v>
                </c:pt>
                <c:pt idx="899">
                  <c:v>45741</c:v>
                </c:pt>
                <c:pt idx="900">
                  <c:v>45742</c:v>
                </c:pt>
                <c:pt idx="901">
                  <c:v>45743</c:v>
                </c:pt>
                <c:pt idx="902">
                  <c:v>45744</c:v>
                </c:pt>
                <c:pt idx="903">
                  <c:v>45748</c:v>
                </c:pt>
                <c:pt idx="904">
                  <c:v>45749</c:v>
                </c:pt>
                <c:pt idx="905">
                  <c:v>45750</c:v>
                </c:pt>
                <c:pt idx="906">
                  <c:v>45751</c:v>
                </c:pt>
                <c:pt idx="907">
                  <c:v>45754</c:v>
                </c:pt>
                <c:pt idx="908">
                  <c:v>45755</c:v>
                </c:pt>
                <c:pt idx="909">
                  <c:v>45756</c:v>
                </c:pt>
                <c:pt idx="910">
                  <c:v>45758</c:v>
                </c:pt>
                <c:pt idx="911">
                  <c:v>45762</c:v>
                </c:pt>
                <c:pt idx="912">
                  <c:v>45763</c:v>
                </c:pt>
                <c:pt idx="913">
                  <c:v>45764</c:v>
                </c:pt>
                <c:pt idx="914">
                  <c:v>45768</c:v>
                </c:pt>
                <c:pt idx="915">
                  <c:v>45769</c:v>
                </c:pt>
                <c:pt idx="916">
                  <c:v>45770</c:v>
                </c:pt>
                <c:pt idx="917">
                  <c:v>45771</c:v>
                </c:pt>
                <c:pt idx="918">
                  <c:v>45772</c:v>
                </c:pt>
                <c:pt idx="919">
                  <c:v>45775</c:v>
                </c:pt>
                <c:pt idx="920">
                  <c:v>45776</c:v>
                </c:pt>
                <c:pt idx="921">
                  <c:v>45777</c:v>
                </c:pt>
                <c:pt idx="922">
                  <c:v>45779</c:v>
                </c:pt>
                <c:pt idx="923">
                  <c:v>45782</c:v>
                </c:pt>
                <c:pt idx="924">
                  <c:v>45783</c:v>
                </c:pt>
                <c:pt idx="925">
                  <c:v>45784</c:v>
                </c:pt>
                <c:pt idx="926">
                  <c:v>45785</c:v>
                </c:pt>
                <c:pt idx="927">
                  <c:v>45786</c:v>
                </c:pt>
                <c:pt idx="928">
                  <c:v>45789</c:v>
                </c:pt>
                <c:pt idx="929">
                  <c:v>45790</c:v>
                </c:pt>
                <c:pt idx="930">
                  <c:v>45791</c:v>
                </c:pt>
                <c:pt idx="931">
                  <c:v>45792</c:v>
                </c:pt>
                <c:pt idx="932">
                  <c:v>45793</c:v>
                </c:pt>
                <c:pt idx="933">
                  <c:v>45796</c:v>
                </c:pt>
                <c:pt idx="934">
                  <c:v>45797</c:v>
                </c:pt>
                <c:pt idx="935">
                  <c:v>45798</c:v>
                </c:pt>
                <c:pt idx="936">
                  <c:v>45799</c:v>
                </c:pt>
                <c:pt idx="937">
                  <c:v>45800</c:v>
                </c:pt>
                <c:pt idx="938">
                  <c:v>45803</c:v>
                </c:pt>
                <c:pt idx="939">
                  <c:v>45804</c:v>
                </c:pt>
                <c:pt idx="940">
                  <c:v>45805</c:v>
                </c:pt>
                <c:pt idx="941">
                  <c:v>45806</c:v>
                </c:pt>
                <c:pt idx="942">
                  <c:v>45807</c:v>
                </c:pt>
                <c:pt idx="943">
                  <c:v>45810</c:v>
                </c:pt>
                <c:pt idx="944">
                  <c:v>45811</c:v>
                </c:pt>
                <c:pt idx="945">
                  <c:v>45812</c:v>
                </c:pt>
                <c:pt idx="946">
                  <c:v>45813</c:v>
                </c:pt>
                <c:pt idx="947">
                  <c:v>45814</c:v>
                </c:pt>
                <c:pt idx="948">
                  <c:v>45817</c:v>
                </c:pt>
                <c:pt idx="949">
                  <c:v>45818</c:v>
                </c:pt>
                <c:pt idx="950">
                  <c:v>45819</c:v>
                </c:pt>
                <c:pt idx="951">
                  <c:v>45820</c:v>
                </c:pt>
                <c:pt idx="952">
                  <c:v>45821</c:v>
                </c:pt>
                <c:pt idx="953">
                  <c:v>45824</c:v>
                </c:pt>
                <c:pt idx="954">
                  <c:v>45825</c:v>
                </c:pt>
                <c:pt idx="955">
                  <c:v>45826</c:v>
                </c:pt>
                <c:pt idx="956">
                  <c:v>45827</c:v>
                </c:pt>
                <c:pt idx="957">
                  <c:v>45828</c:v>
                </c:pt>
                <c:pt idx="958">
                  <c:v>45831</c:v>
                </c:pt>
                <c:pt idx="959">
                  <c:v>45832</c:v>
                </c:pt>
                <c:pt idx="960">
                  <c:v>45833</c:v>
                </c:pt>
                <c:pt idx="961">
                  <c:v>45834</c:v>
                </c:pt>
                <c:pt idx="962">
                  <c:v>45835</c:v>
                </c:pt>
                <c:pt idx="963">
                  <c:v>45838</c:v>
                </c:pt>
                <c:pt idx="964">
                  <c:v>45839</c:v>
                </c:pt>
                <c:pt idx="965">
                  <c:v>45840</c:v>
                </c:pt>
                <c:pt idx="966">
                  <c:v>45841</c:v>
                </c:pt>
                <c:pt idx="967">
                  <c:v>45842</c:v>
                </c:pt>
                <c:pt idx="968">
                  <c:v>45845</c:v>
                </c:pt>
                <c:pt idx="969">
                  <c:v>45846</c:v>
                </c:pt>
                <c:pt idx="970">
                  <c:v>45847</c:v>
                </c:pt>
                <c:pt idx="971">
                  <c:v>45848</c:v>
                </c:pt>
                <c:pt idx="972">
                  <c:v>45849</c:v>
                </c:pt>
                <c:pt idx="973">
                  <c:v>45852</c:v>
                </c:pt>
                <c:pt idx="974">
                  <c:v>45853</c:v>
                </c:pt>
                <c:pt idx="975">
                  <c:v>45854</c:v>
                </c:pt>
                <c:pt idx="976">
                  <c:v>45855</c:v>
                </c:pt>
                <c:pt idx="977">
                  <c:v>45856</c:v>
                </c:pt>
                <c:pt idx="978">
                  <c:v>45859</c:v>
                </c:pt>
                <c:pt idx="979">
                  <c:v>45860</c:v>
                </c:pt>
                <c:pt idx="980">
                  <c:v>45861</c:v>
                </c:pt>
                <c:pt idx="981">
                  <c:v>45862</c:v>
                </c:pt>
                <c:pt idx="982">
                  <c:v>45863</c:v>
                </c:pt>
                <c:pt idx="983">
                  <c:v>45866</c:v>
                </c:pt>
                <c:pt idx="984">
                  <c:v>45867</c:v>
                </c:pt>
                <c:pt idx="985">
                  <c:v>45868</c:v>
                </c:pt>
                <c:pt idx="986">
                  <c:v>45869</c:v>
                </c:pt>
                <c:pt idx="987">
                  <c:v>45870</c:v>
                </c:pt>
                <c:pt idx="988">
                  <c:v>45873</c:v>
                </c:pt>
                <c:pt idx="989">
                  <c:v>45874</c:v>
                </c:pt>
                <c:pt idx="990">
                  <c:v>45875</c:v>
                </c:pt>
                <c:pt idx="991">
                  <c:v>45876</c:v>
                </c:pt>
                <c:pt idx="992">
                  <c:v>45877</c:v>
                </c:pt>
                <c:pt idx="993">
                  <c:v>45880</c:v>
                </c:pt>
                <c:pt idx="994">
                  <c:v>45881</c:v>
                </c:pt>
                <c:pt idx="995">
                  <c:v>45882</c:v>
                </c:pt>
                <c:pt idx="996">
                  <c:v>45883</c:v>
                </c:pt>
                <c:pt idx="997">
                  <c:v>45887</c:v>
                </c:pt>
                <c:pt idx="998">
                  <c:v>45888</c:v>
                </c:pt>
                <c:pt idx="999">
                  <c:v>45889</c:v>
                </c:pt>
                <c:pt idx="1000">
                  <c:v>45890</c:v>
                </c:pt>
                <c:pt idx="1001">
                  <c:v>45891</c:v>
                </c:pt>
                <c:pt idx="1002">
                  <c:v>45894</c:v>
                </c:pt>
                <c:pt idx="1003">
                  <c:v>45895</c:v>
                </c:pt>
                <c:pt idx="1004">
                  <c:v>45897</c:v>
                </c:pt>
                <c:pt idx="1005">
                  <c:v>45898</c:v>
                </c:pt>
                <c:pt idx="1006">
                  <c:v>45901</c:v>
                </c:pt>
                <c:pt idx="1007">
                  <c:v>45902</c:v>
                </c:pt>
                <c:pt idx="1008">
                  <c:v>45903</c:v>
                </c:pt>
                <c:pt idx="1009">
                  <c:v>45904</c:v>
                </c:pt>
                <c:pt idx="1010">
                  <c:v>45905</c:v>
                </c:pt>
                <c:pt idx="1011">
                  <c:v>45908</c:v>
                </c:pt>
                <c:pt idx="1012">
                  <c:v>45909</c:v>
                </c:pt>
                <c:pt idx="1013">
                  <c:v>45910</c:v>
                </c:pt>
                <c:pt idx="1014">
                  <c:v>45911</c:v>
                </c:pt>
                <c:pt idx="1015">
                  <c:v>45912</c:v>
                </c:pt>
                <c:pt idx="1016">
                  <c:v>45915</c:v>
                </c:pt>
                <c:pt idx="1017">
                  <c:v>45916</c:v>
                </c:pt>
                <c:pt idx="1018">
                  <c:v>45917</c:v>
                </c:pt>
                <c:pt idx="1019">
                  <c:v>45918</c:v>
                </c:pt>
                <c:pt idx="1020">
                  <c:v>45919</c:v>
                </c:pt>
                <c:pt idx="1021">
                  <c:v>45922</c:v>
                </c:pt>
                <c:pt idx="1022">
                  <c:v>45923</c:v>
                </c:pt>
                <c:pt idx="1023">
                  <c:v>45924</c:v>
                </c:pt>
                <c:pt idx="1024">
                  <c:v>45925</c:v>
                </c:pt>
                <c:pt idx="1025">
                  <c:v>45926</c:v>
                </c:pt>
                <c:pt idx="1026">
                  <c:v>45929</c:v>
                </c:pt>
                <c:pt idx="1027">
                  <c:v>45930</c:v>
                </c:pt>
                <c:pt idx="1028">
                  <c:v>45931</c:v>
                </c:pt>
                <c:pt idx="1029">
                  <c:v>45933</c:v>
                </c:pt>
                <c:pt idx="1030">
                  <c:v>45936</c:v>
                </c:pt>
                <c:pt idx="1031">
                  <c:v>45937</c:v>
                </c:pt>
                <c:pt idx="1032">
                  <c:v>45938</c:v>
                </c:pt>
                <c:pt idx="1033">
                  <c:v>45939</c:v>
                </c:pt>
                <c:pt idx="1034">
                  <c:v>45940</c:v>
                </c:pt>
                <c:pt idx="1035">
                  <c:v>45943</c:v>
                </c:pt>
                <c:pt idx="1036">
                  <c:v>45944</c:v>
                </c:pt>
                <c:pt idx="1037">
                  <c:v>45945</c:v>
                </c:pt>
                <c:pt idx="1038">
                  <c:v>45946</c:v>
                </c:pt>
                <c:pt idx="1039">
                  <c:v>45947</c:v>
                </c:pt>
                <c:pt idx="1040">
                  <c:v>45950</c:v>
                </c:pt>
                <c:pt idx="1041">
                  <c:v>45951</c:v>
                </c:pt>
                <c:pt idx="1042">
                  <c:v>45953</c:v>
                </c:pt>
                <c:pt idx="1043">
                  <c:v>45954</c:v>
                </c:pt>
                <c:pt idx="1044">
                  <c:v>45957</c:v>
                </c:pt>
                <c:pt idx="1045">
                  <c:v>45958</c:v>
                </c:pt>
                <c:pt idx="1046">
                  <c:v>45959</c:v>
                </c:pt>
                <c:pt idx="1047">
                  <c:v>45960</c:v>
                </c:pt>
                <c:pt idx="1048">
                  <c:v>45961</c:v>
                </c:pt>
                <c:pt idx="1049">
                  <c:v>45964</c:v>
                </c:pt>
                <c:pt idx="1050">
                  <c:v>45965</c:v>
                </c:pt>
                <c:pt idx="1051">
                  <c:v>45967</c:v>
                </c:pt>
                <c:pt idx="1052">
                  <c:v>45968</c:v>
                </c:pt>
                <c:pt idx="1053">
                  <c:v>45971</c:v>
                </c:pt>
                <c:pt idx="1054">
                  <c:v>45972</c:v>
                </c:pt>
                <c:pt idx="1055">
                  <c:v>45973</c:v>
                </c:pt>
                <c:pt idx="1056">
                  <c:v>45974</c:v>
                </c:pt>
                <c:pt idx="1057">
                  <c:v>45975</c:v>
                </c:pt>
                <c:pt idx="1058">
                  <c:v>45978</c:v>
                </c:pt>
                <c:pt idx="1059">
                  <c:v>45979</c:v>
                </c:pt>
                <c:pt idx="1060">
                  <c:v>45980</c:v>
                </c:pt>
                <c:pt idx="1061">
                  <c:v>45981</c:v>
                </c:pt>
                <c:pt idx="1062">
                  <c:v>45982</c:v>
                </c:pt>
                <c:pt idx="1063">
                  <c:v>45985</c:v>
                </c:pt>
                <c:pt idx="1064">
                  <c:v>45986</c:v>
                </c:pt>
                <c:pt idx="1065">
                  <c:v>45987</c:v>
                </c:pt>
                <c:pt idx="1066">
                  <c:v>45988</c:v>
                </c:pt>
                <c:pt idx="1067">
                  <c:v>45989</c:v>
                </c:pt>
                <c:pt idx="1068">
                  <c:v>45992</c:v>
                </c:pt>
                <c:pt idx="1069">
                  <c:v>45993</c:v>
                </c:pt>
                <c:pt idx="1070">
                  <c:v>45994</c:v>
                </c:pt>
                <c:pt idx="1071">
                  <c:v>45995</c:v>
                </c:pt>
                <c:pt idx="1072">
                  <c:v>45996</c:v>
                </c:pt>
                <c:pt idx="1073">
                  <c:v>45999</c:v>
                </c:pt>
                <c:pt idx="1074">
                  <c:v>46000</c:v>
                </c:pt>
                <c:pt idx="1075">
                  <c:v>46001</c:v>
                </c:pt>
                <c:pt idx="1076">
                  <c:v>46002</c:v>
                </c:pt>
                <c:pt idx="1077">
                  <c:v>46003</c:v>
                </c:pt>
                <c:pt idx="1078">
                  <c:v>46006</c:v>
                </c:pt>
                <c:pt idx="1079">
                  <c:v>46007</c:v>
                </c:pt>
                <c:pt idx="1080">
                  <c:v>46008</c:v>
                </c:pt>
                <c:pt idx="1081">
                  <c:v>46009</c:v>
                </c:pt>
                <c:pt idx="1082">
                  <c:v>46010</c:v>
                </c:pt>
                <c:pt idx="1083">
                  <c:v>46013</c:v>
                </c:pt>
                <c:pt idx="1084">
                  <c:v>46014</c:v>
                </c:pt>
                <c:pt idx="1085">
                  <c:v>46015</c:v>
                </c:pt>
                <c:pt idx="1086">
                  <c:v>46017</c:v>
                </c:pt>
                <c:pt idx="1087">
                  <c:v>46020</c:v>
                </c:pt>
                <c:pt idx="1088">
                  <c:v>46021</c:v>
                </c:pt>
                <c:pt idx="1089">
                  <c:v>46022</c:v>
                </c:pt>
                <c:pt idx="1090">
                  <c:v>46023</c:v>
                </c:pt>
                <c:pt idx="1091">
                  <c:v>46024</c:v>
                </c:pt>
                <c:pt idx="1092">
                  <c:v>46027</c:v>
                </c:pt>
                <c:pt idx="1093">
                  <c:v>46028</c:v>
                </c:pt>
                <c:pt idx="1094">
                  <c:v>46029</c:v>
                </c:pt>
                <c:pt idx="1095">
                  <c:v>46030</c:v>
                </c:pt>
                <c:pt idx="1096">
                  <c:v>46031</c:v>
                </c:pt>
                <c:pt idx="1097">
                  <c:v>46034</c:v>
                </c:pt>
                <c:pt idx="1098">
                  <c:v>46035</c:v>
                </c:pt>
                <c:pt idx="1099">
                  <c:v>46036</c:v>
                </c:pt>
                <c:pt idx="1100">
                  <c:v>46038</c:v>
                </c:pt>
                <c:pt idx="1101">
                  <c:v>46041</c:v>
                </c:pt>
                <c:pt idx="1102">
                  <c:v>46042</c:v>
                </c:pt>
                <c:pt idx="1103">
                  <c:v>46043</c:v>
                </c:pt>
                <c:pt idx="1104">
                  <c:v>46044</c:v>
                </c:pt>
                <c:pt idx="1105">
                  <c:v>46045</c:v>
                </c:pt>
                <c:pt idx="1106">
                  <c:v>46049</c:v>
                </c:pt>
                <c:pt idx="1107">
                  <c:v>46050</c:v>
                </c:pt>
                <c:pt idx="1108">
                  <c:v>46051</c:v>
                </c:pt>
                <c:pt idx="1109">
                  <c:v>46052</c:v>
                </c:pt>
                <c:pt idx="1110">
                  <c:v>46054</c:v>
                </c:pt>
                <c:pt idx="1111">
                  <c:v>46055</c:v>
                </c:pt>
                <c:pt idx="1112">
                  <c:v>46056</c:v>
                </c:pt>
                <c:pt idx="1113">
                  <c:v>46057</c:v>
                </c:pt>
                <c:pt idx="1114">
                  <c:v>46058</c:v>
                </c:pt>
                <c:pt idx="1115">
                  <c:v>46059</c:v>
                </c:pt>
                <c:pt idx="1116">
                  <c:v>46062</c:v>
                </c:pt>
                <c:pt idx="1117">
                  <c:v>46063</c:v>
                </c:pt>
                <c:pt idx="1118">
                  <c:v>46064</c:v>
                </c:pt>
                <c:pt idx="1119">
                  <c:v>46065</c:v>
                </c:pt>
                <c:pt idx="1120">
                  <c:v>46066</c:v>
                </c:pt>
                <c:pt idx="1121">
                  <c:v>46069</c:v>
                </c:pt>
                <c:pt idx="1122">
                  <c:v>46070</c:v>
                </c:pt>
                <c:pt idx="1123">
                  <c:v>46071</c:v>
                </c:pt>
                <c:pt idx="1124">
                  <c:v>46072</c:v>
                </c:pt>
                <c:pt idx="1125">
                  <c:v>46073</c:v>
                </c:pt>
                <c:pt idx="1126">
                  <c:v>46076</c:v>
                </c:pt>
                <c:pt idx="1127">
                  <c:v>46077</c:v>
                </c:pt>
                <c:pt idx="1128">
                  <c:v>46078</c:v>
                </c:pt>
                <c:pt idx="1129">
                  <c:v>46079</c:v>
                </c:pt>
                <c:pt idx="1130">
                  <c:v>46080</c:v>
                </c:pt>
                <c:pt idx="1131">
                  <c:v>46083</c:v>
                </c:pt>
                <c:pt idx="1132">
                  <c:v>46085</c:v>
                </c:pt>
                <c:pt idx="1133">
                  <c:v>46086</c:v>
                </c:pt>
                <c:pt idx="1134">
                  <c:v>46087</c:v>
                </c:pt>
                <c:pt idx="1135">
                  <c:v>46090</c:v>
                </c:pt>
                <c:pt idx="1136">
                  <c:v>46091</c:v>
                </c:pt>
                <c:pt idx="1137">
                  <c:v>46092</c:v>
                </c:pt>
                <c:pt idx="1138">
                  <c:v>46093</c:v>
                </c:pt>
                <c:pt idx="1139">
                  <c:v>46094</c:v>
                </c:pt>
                <c:pt idx="1140">
                  <c:v>46097</c:v>
                </c:pt>
                <c:pt idx="1141">
                  <c:v>46098</c:v>
                </c:pt>
                <c:pt idx="1142">
                  <c:v>46099</c:v>
                </c:pt>
                <c:pt idx="1143">
                  <c:v>46100</c:v>
                </c:pt>
                <c:pt idx="1144">
                  <c:v>46101</c:v>
                </c:pt>
                <c:pt idx="1145">
                  <c:v>46104</c:v>
                </c:pt>
                <c:pt idx="1146">
                  <c:v>46105</c:v>
                </c:pt>
                <c:pt idx="1147">
                  <c:v>46106</c:v>
                </c:pt>
                <c:pt idx="1148">
                  <c:v>46108</c:v>
                </c:pt>
                <c:pt idx="1149">
                  <c:v>46111</c:v>
                </c:pt>
                <c:pt idx="1150">
                  <c:v>46113</c:v>
                </c:pt>
                <c:pt idx="1151">
                  <c:v>46114</c:v>
                </c:pt>
                <c:pt idx="1152">
                  <c:v>46118</c:v>
                </c:pt>
                <c:pt idx="1153">
                  <c:v>46119</c:v>
                </c:pt>
                <c:pt idx="1154">
                  <c:v>46120</c:v>
                </c:pt>
                <c:pt idx="1155">
                  <c:v>46121</c:v>
                </c:pt>
                <c:pt idx="1156">
                  <c:v>46122</c:v>
                </c:pt>
                <c:pt idx="1157">
                  <c:v>46125</c:v>
                </c:pt>
                <c:pt idx="1158">
                  <c:v>46127</c:v>
                </c:pt>
                <c:pt idx="1159">
                  <c:v>46128</c:v>
                </c:pt>
                <c:pt idx="1160">
                  <c:v>46129</c:v>
                </c:pt>
                <c:pt idx="1161">
                  <c:v>46132</c:v>
                </c:pt>
                <c:pt idx="1162">
                  <c:v>46133</c:v>
                </c:pt>
                <c:pt idx="1163">
                  <c:v>46134</c:v>
                </c:pt>
                <c:pt idx="1164">
                  <c:v>46135</c:v>
                </c:pt>
                <c:pt idx="1165">
                  <c:v>46136</c:v>
                </c:pt>
                <c:pt idx="1166">
                  <c:v>46139</c:v>
                </c:pt>
                <c:pt idx="1167">
                  <c:v>46140</c:v>
                </c:pt>
                <c:pt idx="1168">
                  <c:v>46141</c:v>
                </c:pt>
                <c:pt idx="1169">
                  <c:v>46142</c:v>
                </c:pt>
                <c:pt idx="1170">
                  <c:v>46146</c:v>
                </c:pt>
                <c:pt idx="1171">
                  <c:v>46147</c:v>
                </c:pt>
                <c:pt idx="1172">
                  <c:v>46148</c:v>
                </c:pt>
                <c:pt idx="1173">
                  <c:v>46149</c:v>
                </c:pt>
                <c:pt idx="1174">
                  <c:v>46150</c:v>
                </c:pt>
                <c:pt idx="1175">
                  <c:v>46153</c:v>
                </c:pt>
                <c:pt idx="1176">
                  <c:v>46154</c:v>
                </c:pt>
                <c:pt idx="1177">
                  <c:v>46155</c:v>
                </c:pt>
                <c:pt idx="1178">
                  <c:v>46156</c:v>
                </c:pt>
                <c:pt idx="1179">
                  <c:v>46157</c:v>
                </c:pt>
                <c:pt idx="1180">
                  <c:v>46160</c:v>
                </c:pt>
                <c:pt idx="1181">
                  <c:v>46161</c:v>
                </c:pt>
                <c:pt idx="1182">
                  <c:v>46162</c:v>
                </c:pt>
                <c:pt idx="1183">
                  <c:v>46163</c:v>
                </c:pt>
                <c:pt idx="1184">
                  <c:v>46164</c:v>
                </c:pt>
                <c:pt idx="1185">
                  <c:v>46167</c:v>
                </c:pt>
                <c:pt idx="1186">
                  <c:v>46168</c:v>
                </c:pt>
                <c:pt idx="1187">
                  <c:v>46169</c:v>
                </c:pt>
                <c:pt idx="1188">
                  <c:v>46171</c:v>
                </c:pt>
                <c:pt idx="1189">
                  <c:v>46174</c:v>
                </c:pt>
                <c:pt idx="1190">
                  <c:v>46175</c:v>
                </c:pt>
                <c:pt idx="1191">
                  <c:v>46176</c:v>
                </c:pt>
                <c:pt idx="1192">
                  <c:v>46177</c:v>
                </c:pt>
                <c:pt idx="1193">
                  <c:v>46178</c:v>
                </c:pt>
                <c:pt idx="1194">
                  <c:v>46181</c:v>
                </c:pt>
                <c:pt idx="1195">
                  <c:v>46182</c:v>
                </c:pt>
                <c:pt idx="1196">
                  <c:v>46183</c:v>
                </c:pt>
                <c:pt idx="1197">
                  <c:v>46184</c:v>
                </c:pt>
                <c:pt idx="1198">
                  <c:v>46185</c:v>
                </c:pt>
                <c:pt idx="1199">
                  <c:v>46188</c:v>
                </c:pt>
                <c:pt idx="1200">
                  <c:v>46189</c:v>
                </c:pt>
                <c:pt idx="1201">
                  <c:v>46190</c:v>
                </c:pt>
                <c:pt idx="1202">
                  <c:v>46191</c:v>
                </c:pt>
                <c:pt idx="1203">
                  <c:v>46192</c:v>
                </c:pt>
                <c:pt idx="1204">
                  <c:v>46195</c:v>
                </c:pt>
                <c:pt idx="1205">
                  <c:v>46196</c:v>
                </c:pt>
                <c:pt idx="1206">
                  <c:v>46197</c:v>
                </c:pt>
                <c:pt idx="1207">
                  <c:v>46198</c:v>
                </c:pt>
                <c:pt idx="1208">
                  <c:v>46202</c:v>
                </c:pt>
                <c:pt idx="1209">
                  <c:v>46203</c:v>
                </c:pt>
                <c:pt idx="1210">
                  <c:v>46204</c:v>
                </c:pt>
                <c:pt idx="1211">
                  <c:v>46205</c:v>
                </c:pt>
                <c:pt idx="1212">
                  <c:v>46206</c:v>
                </c:pt>
                <c:pt idx="1213">
                  <c:v>46209</c:v>
                </c:pt>
                <c:pt idx="1214">
                  <c:v>46210</c:v>
                </c:pt>
                <c:pt idx="1215">
                  <c:v>46211</c:v>
                </c:pt>
                <c:pt idx="1216">
                  <c:v>46212</c:v>
                </c:pt>
                <c:pt idx="1217">
                  <c:v>46213</c:v>
                </c:pt>
                <c:pt idx="1218">
                  <c:v>46216</c:v>
                </c:pt>
                <c:pt idx="1219">
                  <c:v>46217</c:v>
                </c:pt>
                <c:pt idx="1220">
                  <c:v>46218</c:v>
                </c:pt>
                <c:pt idx="1221">
                  <c:v>46219</c:v>
                </c:pt>
                <c:pt idx="1222">
                  <c:v>46220</c:v>
                </c:pt>
                <c:pt idx="1223">
                  <c:v>46223</c:v>
                </c:pt>
                <c:pt idx="1224">
                  <c:v>46224</c:v>
                </c:pt>
                <c:pt idx="1225">
                  <c:v>46225</c:v>
                </c:pt>
                <c:pt idx="1226">
                  <c:v>46226</c:v>
                </c:pt>
                <c:pt idx="1227">
                  <c:v>46227</c:v>
                </c:pt>
                <c:pt idx="1228">
                  <c:v>46230</c:v>
                </c:pt>
                <c:pt idx="1229">
                  <c:v>46231</c:v>
                </c:pt>
                <c:pt idx="1230">
                  <c:v>46232</c:v>
                </c:pt>
                <c:pt idx="1231">
                  <c:v>46233</c:v>
                </c:pt>
                <c:pt idx="1232">
                  <c:v>46234</c:v>
                </c:pt>
                <c:pt idx="1233">
                  <c:v>46237</c:v>
                </c:pt>
                <c:pt idx="1234">
                  <c:v>46238</c:v>
                </c:pt>
                <c:pt idx="1235">
                  <c:v>46239</c:v>
                </c:pt>
                <c:pt idx="1236">
                  <c:v>46240</c:v>
                </c:pt>
                <c:pt idx="1237">
                  <c:v>46241</c:v>
                </c:pt>
                <c:pt idx="1238">
                  <c:v>46244</c:v>
                </c:pt>
                <c:pt idx="1239">
                  <c:v>46245</c:v>
                </c:pt>
              </c:numCache>
            </c:numRef>
          </c:cat>
          <c:val>
            <c:numRef>
              <c:f>Data!$P$4:$P$1243</c:f>
              <c:numCache>
                <c:formatCode>General</c:formatCode>
                <c:ptCount val="1240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  <c:pt idx="72">
                  <c:v>225</c:v>
                </c:pt>
                <c:pt idx="73">
                  <c:v>225</c:v>
                </c:pt>
                <c:pt idx="74">
                  <c:v>225</c:v>
                </c:pt>
                <c:pt idx="75">
                  <c:v>225</c:v>
                </c:pt>
                <c:pt idx="76">
                  <c:v>225</c:v>
                </c:pt>
                <c:pt idx="77">
                  <c:v>225</c:v>
                </c:pt>
                <c:pt idx="78">
                  <c:v>225</c:v>
                </c:pt>
                <c:pt idx="79">
                  <c:v>225</c:v>
                </c:pt>
                <c:pt idx="80">
                  <c:v>225</c:v>
                </c:pt>
                <c:pt idx="81">
                  <c:v>225</c:v>
                </c:pt>
                <c:pt idx="82">
                  <c:v>225</c:v>
                </c:pt>
                <c:pt idx="83">
                  <c:v>225</c:v>
                </c:pt>
                <c:pt idx="84">
                  <c:v>225</c:v>
                </c:pt>
                <c:pt idx="85">
                  <c:v>225</c:v>
                </c:pt>
                <c:pt idx="86">
                  <c:v>225</c:v>
                </c:pt>
                <c:pt idx="87">
                  <c:v>225</c:v>
                </c:pt>
                <c:pt idx="88">
                  <c:v>225</c:v>
                </c:pt>
                <c:pt idx="89">
                  <c:v>225</c:v>
                </c:pt>
                <c:pt idx="90">
                  <c:v>225</c:v>
                </c:pt>
                <c:pt idx="91">
                  <c:v>225</c:v>
                </c:pt>
                <c:pt idx="92">
                  <c:v>225</c:v>
                </c:pt>
                <c:pt idx="93">
                  <c:v>225</c:v>
                </c:pt>
                <c:pt idx="94">
                  <c:v>225</c:v>
                </c:pt>
                <c:pt idx="95">
                  <c:v>225</c:v>
                </c:pt>
                <c:pt idx="96">
                  <c:v>225</c:v>
                </c:pt>
                <c:pt idx="97">
                  <c:v>225</c:v>
                </c:pt>
                <c:pt idx="98">
                  <c:v>225</c:v>
                </c:pt>
                <c:pt idx="99">
                  <c:v>225</c:v>
                </c:pt>
                <c:pt idx="100">
                  <c:v>225</c:v>
                </c:pt>
                <c:pt idx="101">
                  <c:v>225</c:v>
                </c:pt>
                <c:pt idx="102">
                  <c:v>225</c:v>
                </c:pt>
                <c:pt idx="103">
                  <c:v>225</c:v>
                </c:pt>
                <c:pt idx="104">
                  <c:v>225</c:v>
                </c:pt>
                <c:pt idx="105">
                  <c:v>225</c:v>
                </c:pt>
                <c:pt idx="106">
                  <c:v>225</c:v>
                </c:pt>
                <c:pt idx="107">
                  <c:v>225</c:v>
                </c:pt>
                <c:pt idx="108">
                  <c:v>225</c:v>
                </c:pt>
                <c:pt idx="109">
                  <c:v>225</c:v>
                </c:pt>
                <c:pt idx="110">
                  <c:v>225</c:v>
                </c:pt>
                <c:pt idx="111">
                  <c:v>225</c:v>
                </c:pt>
                <c:pt idx="112">
                  <c:v>225</c:v>
                </c:pt>
                <c:pt idx="113">
                  <c:v>225</c:v>
                </c:pt>
                <c:pt idx="114">
                  <c:v>225</c:v>
                </c:pt>
                <c:pt idx="115">
                  <c:v>225</c:v>
                </c:pt>
                <c:pt idx="116">
                  <c:v>225</c:v>
                </c:pt>
                <c:pt idx="117">
                  <c:v>225</c:v>
                </c:pt>
                <c:pt idx="118">
                  <c:v>225</c:v>
                </c:pt>
                <c:pt idx="119">
                  <c:v>225</c:v>
                </c:pt>
                <c:pt idx="120">
                  <c:v>225</c:v>
                </c:pt>
                <c:pt idx="121">
                  <c:v>225</c:v>
                </c:pt>
                <c:pt idx="122">
                  <c:v>225</c:v>
                </c:pt>
                <c:pt idx="123">
                  <c:v>225</c:v>
                </c:pt>
                <c:pt idx="124">
                  <c:v>225</c:v>
                </c:pt>
                <c:pt idx="125">
                  <c:v>225</c:v>
                </c:pt>
                <c:pt idx="126">
                  <c:v>225</c:v>
                </c:pt>
                <c:pt idx="127">
                  <c:v>225</c:v>
                </c:pt>
                <c:pt idx="128">
                  <c:v>225</c:v>
                </c:pt>
                <c:pt idx="129">
                  <c:v>225</c:v>
                </c:pt>
                <c:pt idx="130">
                  <c:v>225</c:v>
                </c:pt>
                <c:pt idx="131">
                  <c:v>225</c:v>
                </c:pt>
                <c:pt idx="132">
                  <c:v>225</c:v>
                </c:pt>
                <c:pt idx="133">
                  <c:v>225</c:v>
                </c:pt>
                <c:pt idx="134">
                  <c:v>225</c:v>
                </c:pt>
                <c:pt idx="135">
                  <c:v>225</c:v>
                </c:pt>
                <c:pt idx="136">
                  <c:v>225</c:v>
                </c:pt>
                <c:pt idx="137">
                  <c:v>225</c:v>
                </c:pt>
                <c:pt idx="138">
                  <c:v>225</c:v>
                </c:pt>
                <c:pt idx="139">
                  <c:v>225</c:v>
                </c:pt>
                <c:pt idx="140">
                  <c:v>225</c:v>
                </c:pt>
                <c:pt idx="141">
                  <c:v>225</c:v>
                </c:pt>
                <c:pt idx="142">
                  <c:v>225</c:v>
                </c:pt>
                <c:pt idx="143">
                  <c:v>225</c:v>
                </c:pt>
                <c:pt idx="144">
                  <c:v>225</c:v>
                </c:pt>
                <c:pt idx="145">
                  <c:v>225</c:v>
                </c:pt>
                <c:pt idx="146">
                  <c:v>225</c:v>
                </c:pt>
                <c:pt idx="147">
                  <c:v>225</c:v>
                </c:pt>
                <c:pt idx="148">
                  <c:v>225</c:v>
                </c:pt>
                <c:pt idx="149">
                  <c:v>225</c:v>
                </c:pt>
                <c:pt idx="150">
                  <c:v>225</c:v>
                </c:pt>
                <c:pt idx="151">
                  <c:v>225</c:v>
                </c:pt>
                <c:pt idx="152">
                  <c:v>225</c:v>
                </c:pt>
                <c:pt idx="153">
                  <c:v>225</c:v>
                </c:pt>
                <c:pt idx="154">
                  <c:v>225</c:v>
                </c:pt>
                <c:pt idx="155">
                  <c:v>225</c:v>
                </c:pt>
                <c:pt idx="156">
                  <c:v>225</c:v>
                </c:pt>
                <c:pt idx="157">
                  <c:v>225</c:v>
                </c:pt>
                <c:pt idx="158">
                  <c:v>225</c:v>
                </c:pt>
                <c:pt idx="159">
                  <c:v>225</c:v>
                </c:pt>
                <c:pt idx="160">
                  <c:v>225</c:v>
                </c:pt>
                <c:pt idx="161">
                  <c:v>225</c:v>
                </c:pt>
                <c:pt idx="162">
                  <c:v>225</c:v>
                </c:pt>
                <c:pt idx="163">
                  <c:v>225</c:v>
                </c:pt>
                <c:pt idx="164">
                  <c:v>225</c:v>
                </c:pt>
                <c:pt idx="165">
                  <c:v>225</c:v>
                </c:pt>
                <c:pt idx="166">
                  <c:v>225</c:v>
                </c:pt>
                <c:pt idx="167">
                  <c:v>225</c:v>
                </c:pt>
                <c:pt idx="168">
                  <c:v>225</c:v>
                </c:pt>
                <c:pt idx="169">
                  <c:v>225</c:v>
                </c:pt>
                <c:pt idx="170">
                  <c:v>225</c:v>
                </c:pt>
                <c:pt idx="171">
                  <c:v>225</c:v>
                </c:pt>
                <c:pt idx="172">
                  <c:v>225</c:v>
                </c:pt>
                <c:pt idx="173">
                  <c:v>225</c:v>
                </c:pt>
                <c:pt idx="174">
                  <c:v>225</c:v>
                </c:pt>
                <c:pt idx="175">
                  <c:v>225</c:v>
                </c:pt>
                <c:pt idx="176">
                  <c:v>225</c:v>
                </c:pt>
                <c:pt idx="177">
                  <c:v>225</c:v>
                </c:pt>
                <c:pt idx="178">
                  <c:v>225</c:v>
                </c:pt>
                <c:pt idx="179">
                  <c:v>225</c:v>
                </c:pt>
                <c:pt idx="180">
                  <c:v>225</c:v>
                </c:pt>
                <c:pt idx="181">
                  <c:v>225</c:v>
                </c:pt>
                <c:pt idx="182">
                  <c:v>225</c:v>
                </c:pt>
                <c:pt idx="183">
                  <c:v>225</c:v>
                </c:pt>
                <c:pt idx="184">
                  <c:v>225</c:v>
                </c:pt>
                <c:pt idx="185">
                  <c:v>225</c:v>
                </c:pt>
                <c:pt idx="186">
                  <c:v>225</c:v>
                </c:pt>
                <c:pt idx="187">
                  <c:v>225</c:v>
                </c:pt>
                <c:pt idx="188">
                  <c:v>225</c:v>
                </c:pt>
                <c:pt idx="189">
                  <c:v>225</c:v>
                </c:pt>
                <c:pt idx="190">
                  <c:v>225</c:v>
                </c:pt>
                <c:pt idx="191">
                  <c:v>225</c:v>
                </c:pt>
                <c:pt idx="192">
                  <c:v>225</c:v>
                </c:pt>
                <c:pt idx="193">
                  <c:v>225</c:v>
                </c:pt>
                <c:pt idx="194">
                  <c:v>225</c:v>
                </c:pt>
                <c:pt idx="195">
                  <c:v>225</c:v>
                </c:pt>
                <c:pt idx="196">
                  <c:v>225</c:v>
                </c:pt>
                <c:pt idx="197">
                  <c:v>225</c:v>
                </c:pt>
                <c:pt idx="198">
                  <c:v>225</c:v>
                </c:pt>
                <c:pt idx="199">
                  <c:v>225</c:v>
                </c:pt>
                <c:pt idx="200">
                  <c:v>225</c:v>
                </c:pt>
                <c:pt idx="201">
                  <c:v>225</c:v>
                </c:pt>
                <c:pt idx="202">
                  <c:v>225</c:v>
                </c:pt>
                <c:pt idx="203">
                  <c:v>225</c:v>
                </c:pt>
                <c:pt idx="204">
                  <c:v>225</c:v>
                </c:pt>
                <c:pt idx="205">
                  <c:v>225</c:v>
                </c:pt>
                <c:pt idx="206">
                  <c:v>225</c:v>
                </c:pt>
                <c:pt idx="207">
                  <c:v>225</c:v>
                </c:pt>
                <c:pt idx="208">
                  <c:v>225</c:v>
                </c:pt>
                <c:pt idx="209">
                  <c:v>225</c:v>
                </c:pt>
                <c:pt idx="210">
                  <c:v>225</c:v>
                </c:pt>
                <c:pt idx="211">
                  <c:v>225</c:v>
                </c:pt>
                <c:pt idx="212">
                  <c:v>225</c:v>
                </c:pt>
                <c:pt idx="213">
                  <c:v>225</c:v>
                </c:pt>
                <c:pt idx="214">
                  <c:v>225</c:v>
                </c:pt>
                <c:pt idx="215">
                  <c:v>225</c:v>
                </c:pt>
                <c:pt idx="216">
                  <c:v>225</c:v>
                </c:pt>
                <c:pt idx="217">
                  <c:v>225</c:v>
                </c:pt>
                <c:pt idx="218">
                  <c:v>225</c:v>
                </c:pt>
                <c:pt idx="219">
                  <c:v>225</c:v>
                </c:pt>
                <c:pt idx="220">
                  <c:v>225</c:v>
                </c:pt>
                <c:pt idx="221">
                  <c:v>225</c:v>
                </c:pt>
                <c:pt idx="222">
                  <c:v>225</c:v>
                </c:pt>
                <c:pt idx="223">
                  <c:v>225</c:v>
                </c:pt>
                <c:pt idx="224">
                  <c:v>225</c:v>
                </c:pt>
                <c:pt idx="225">
                  <c:v>225</c:v>
                </c:pt>
                <c:pt idx="226">
                  <c:v>225</c:v>
                </c:pt>
                <c:pt idx="227">
                  <c:v>225</c:v>
                </c:pt>
                <c:pt idx="228">
                  <c:v>225</c:v>
                </c:pt>
                <c:pt idx="229">
                  <c:v>225</c:v>
                </c:pt>
                <c:pt idx="230">
                  <c:v>225</c:v>
                </c:pt>
                <c:pt idx="231">
                  <c:v>225</c:v>
                </c:pt>
                <c:pt idx="232">
                  <c:v>225</c:v>
                </c:pt>
                <c:pt idx="233">
                  <c:v>225</c:v>
                </c:pt>
                <c:pt idx="234">
                  <c:v>225</c:v>
                </c:pt>
                <c:pt idx="235">
                  <c:v>225</c:v>
                </c:pt>
                <c:pt idx="236">
                  <c:v>225</c:v>
                </c:pt>
                <c:pt idx="237">
                  <c:v>225</c:v>
                </c:pt>
                <c:pt idx="238">
                  <c:v>225</c:v>
                </c:pt>
                <c:pt idx="239">
                  <c:v>225</c:v>
                </c:pt>
                <c:pt idx="240">
                  <c:v>225</c:v>
                </c:pt>
                <c:pt idx="241">
                  <c:v>225</c:v>
                </c:pt>
                <c:pt idx="242">
                  <c:v>225</c:v>
                </c:pt>
                <c:pt idx="243">
                  <c:v>225</c:v>
                </c:pt>
                <c:pt idx="244">
                  <c:v>225</c:v>
                </c:pt>
                <c:pt idx="245">
                  <c:v>225</c:v>
                </c:pt>
                <c:pt idx="246">
                  <c:v>225</c:v>
                </c:pt>
                <c:pt idx="247">
                  <c:v>225</c:v>
                </c:pt>
                <c:pt idx="248">
                  <c:v>225</c:v>
                </c:pt>
                <c:pt idx="249">
                  <c:v>225</c:v>
                </c:pt>
                <c:pt idx="250">
                  <c:v>225</c:v>
                </c:pt>
                <c:pt idx="251">
                  <c:v>225</c:v>
                </c:pt>
                <c:pt idx="252">
                  <c:v>225</c:v>
                </c:pt>
                <c:pt idx="253">
                  <c:v>225</c:v>
                </c:pt>
                <c:pt idx="254">
                  <c:v>225</c:v>
                </c:pt>
                <c:pt idx="255">
                  <c:v>225</c:v>
                </c:pt>
                <c:pt idx="256">
                  <c:v>225</c:v>
                </c:pt>
                <c:pt idx="257">
                  <c:v>225</c:v>
                </c:pt>
                <c:pt idx="258">
                  <c:v>225</c:v>
                </c:pt>
                <c:pt idx="259">
                  <c:v>225</c:v>
                </c:pt>
                <c:pt idx="260">
                  <c:v>225</c:v>
                </c:pt>
                <c:pt idx="261">
                  <c:v>225</c:v>
                </c:pt>
                <c:pt idx="262">
                  <c:v>225</c:v>
                </c:pt>
                <c:pt idx="263">
                  <c:v>225</c:v>
                </c:pt>
                <c:pt idx="264">
                  <c:v>225</c:v>
                </c:pt>
                <c:pt idx="265">
                  <c:v>225</c:v>
                </c:pt>
                <c:pt idx="266">
                  <c:v>225</c:v>
                </c:pt>
                <c:pt idx="267">
                  <c:v>225</c:v>
                </c:pt>
                <c:pt idx="268">
                  <c:v>225</c:v>
                </c:pt>
                <c:pt idx="269">
                  <c:v>225</c:v>
                </c:pt>
                <c:pt idx="270">
                  <c:v>225</c:v>
                </c:pt>
                <c:pt idx="271">
                  <c:v>225</c:v>
                </c:pt>
                <c:pt idx="272">
                  <c:v>225</c:v>
                </c:pt>
                <c:pt idx="273">
                  <c:v>225</c:v>
                </c:pt>
                <c:pt idx="274">
                  <c:v>225</c:v>
                </c:pt>
                <c:pt idx="275">
                  <c:v>225</c:v>
                </c:pt>
                <c:pt idx="276">
                  <c:v>225</c:v>
                </c:pt>
                <c:pt idx="277">
                  <c:v>225</c:v>
                </c:pt>
                <c:pt idx="278">
                  <c:v>225</c:v>
                </c:pt>
                <c:pt idx="279">
                  <c:v>225</c:v>
                </c:pt>
                <c:pt idx="280">
                  <c:v>225</c:v>
                </c:pt>
                <c:pt idx="281">
                  <c:v>225</c:v>
                </c:pt>
                <c:pt idx="282">
                  <c:v>225</c:v>
                </c:pt>
                <c:pt idx="283">
                  <c:v>225</c:v>
                </c:pt>
                <c:pt idx="284">
                  <c:v>225</c:v>
                </c:pt>
                <c:pt idx="285">
                  <c:v>225</c:v>
                </c:pt>
                <c:pt idx="286">
                  <c:v>225</c:v>
                </c:pt>
                <c:pt idx="287">
                  <c:v>225</c:v>
                </c:pt>
                <c:pt idx="288">
                  <c:v>225</c:v>
                </c:pt>
                <c:pt idx="289">
                  <c:v>225</c:v>
                </c:pt>
                <c:pt idx="290">
                  <c:v>225</c:v>
                </c:pt>
                <c:pt idx="291">
                  <c:v>225</c:v>
                </c:pt>
                <c:pt idx="292">
                  <c:v>225</c:v>
                </c:pt>
                <c:pt idx="293">
                  <c:v>225</c:v>
                </c:pt>
                <c:pt idx="294">
                  <c:v>225</c:v>
                </c:pt>
                <c:pt idx="295">
                  <c:v>225</c:v>
                </c:pt>
                <c:pt idx="296">
                  <c:v>225</c:v>
                </c:pt>
                <c:pt idx="297">
                  <c:v>225</c:v>
                </c:pt>
                <c:pt idx="298">
                  <c:v>225</c:v>
                </c:pt>
                <c:pt idx="299">
                  <c:v>225</c:v>
                </c:pt>
                <c:pt idx="300">
                  <c:v>225</c:v>
                </c:pt>
                <c:pt idx="301">
                  <c:v>225</c:v>
                </c:pt>
                <c:pt idx="302">
                  <c:v>225</c:v>
                </c:pt>
                <c:pt idx="303">
                  <c:v>225</c:v>
                </c:pt>
                <c:pt idx="304">
                  <c:v>225</c:v>
                </c:pt>
                <c:pt idx="305">
                  <c:v>225</c:v>
                </c:pt>
                <c:pt idx="306">
                  <c:v>225</c:v>
                </c:pt>
                <c:pt idx="307">
                  <c:v>225</c:v>
                </c:pt>
                <c:pt idx="308">
                  <c:v>225</c:v>
                </c:pt>
                <c:pt idx="309">
                  <c:v>225</c:v>
                </c:pt>
                <c:pt idx="310">
                  <c:v>225</c:v>
                </c:pt>
                <c:pt idx="311">
                  <c:v>225</c:v>
                </c:pt>
                <c:pt idx="312">
                  <c:v>225</c:v>
                </c:pt>
                <c:pt idx="313">
                  <c:v>225</c:v>
                </c:pt>
                <c:pt idx="314">
                  <c:v>225</c:v>
                </c:pt>
                <c:pt idx="315">
                  <c:v>225</c:v>
                </c:pt>
                <c:pt idx="316">
                  <c:v>225</c:v>
                </c:pt>
                <c:pt idx="317">
                  <c:v>225</c:v>
                </c:pt>
                <c:pt idx="318">
                  <c:v>225</c:v>
                </c:pt>
                <c:pt idx="319">
                  <c:v>225</c:v>
                </c:pt>
                <c:pt idx="320">
                  <c:v>225</c:v>
                </c:pt>
                <c:pt idx="321">
                  <c:v>225</c:v>
                </c:pt>
                <c:pt idx="322">
                  <c:v>225</c:v>
                </c:pt>
                <c:pt idx="323">
                  <c:v>225</c:v>
                </c:pt>
                <c:pt idx="324">
                  <c:v>225</c:v>
                </c:pt>
                <c:pt idx="325">
                  <c:v>225</c:v>
                </c:pt>
                <c:pt idx="326">
                  <c:v>225</c:v>
                </c:pt>
                <c:pt idx="327">
                  <c:v>225</c:v>
                </c:pt>
                <c:pt idx="328">
                  <c:v>225</c:v>
                </c:pt>
                <c:pt idx="329">
                  <c:v>225</c:v>
                </c:pt>
                <c:pt idx="330">
                  <c:v>225</c:v>
                </c:pt>
                <c:pt idx="331">
                  <c:v>225</c:v>
                </c:pt>
                <c:pt idx="332">
                  <c:v>225</c:v>
                </c:pt>
                <c:pt idx="333">
                  <c:v>225</c:v>
                </c:pt>
                <c:pt idx="334">
                  <c:v>225</c:v>
                </c:pt>
                <c:pt idx="335">
                  <c:v>225</c:v>
                </c:pt>
                <c:pt idx="336">
                  <c:v>225</c:v>
                </c:pt>
                <c:pt idx="337">
                  <c:v>225</c:v>
                </c:pt>
                <c:pt idx="338">
                  <c:v>225</c:v>
                </c:pt>
                <c:pt idx="339">
                  <c:v>225</c:v>
                </c:pt>
                <c:pt idx="340">
                  <c:v>225</c:v>
                </c:pt>
                <c:pt idx="341">
                  <c:v>225</c:v>
                </c:pt>
                <c:pt idx="342">
                  <c:v>225</c:v>
                </c:pt>
                <c:pt idx="343">
                  <c:v>225</c:v>
                </c:pt>
                <c:pt idx="344">
                  <c:v>225</c:v>
                </c:pt>
                <c:pt idx="345">
                  <c:v>225</c:v>
                </c:pt>
                <c:pt idx="346">
                  <c:v>225</c:v>
                </c:pt>
                <c:pt idx="347">
                  <c:v>225</c:v>
                </c:pt>
                <c:pt idx="348">
                  <c:v>225</c:v>
                </c:pt>
                <c:pt idx="349">
                  <c:v>225</c:v>
                </c:pt>
                <c:pt idx="350">
                  <c:v>225</c:v>
                </c:pt>
                <c:pt idx="351">
                  <c:v>225</c:v>
                </c:pt>
                <c:pt idx="352">
                  <c:v>225</c:v>
                </c:pt>
                <c:pt idx="353">
                  <c:v>225</c:v>
                </c:pt>
                <c:pt idx="354">
                  <c:v>225</c:v>
                </c:pt>
                <c:pt idx="355">
                  <c:v>225</c:v>
                </c:pt>
                <c:pt idx="356">
                  <c:v>225</c:v>
                </c:pt>
                <c:pt idx="357">
                  <c:v>225</c:v>
                </c:pt>
                <c:pt idx="358">
                  <c:v>225</c:v>
                </c:pt>
                <c:pt idx="359">
                  <c:v>225</c:v>
                </c:pt>
                <c:pt idx="360">
                  <c:v>225</c:v>
                </c:pt>
                <c:pt idx="361">
                  <c:v>225</c:v>
                </c:pt>
                <c:pt idx="362">
                  <c:v>225</c:v>
                </c:pt>
                <c:pt idx="363">
                  <c:v>225</c:v>
                </c:pt>
                <c:pt idx="364">
                  <c:v>225</c:v>
                </c:pt>
                <c:pt idx="365">
                  <c:v>225</c:v>
                </c:pt>
                <c:pt idx="366">
                  <c:v>225</c:v>
                </c:pt>
                <c:pt idx="367">
                  <c:v>225</c:v>
                </c:pt>
                <c:pt idx="368">
                  <c:v>225</c:v>
                </c:pt>
                <c:pt idx="369">
                  <c:v>225</c:v>
                </c:pt>
                <c:pt idx="370">
                  <c:v>225</c:v>
                </c:pt>
                <c:pt idx="371">
                  <c:v>225</c:v>
                </c:pt>
                <c:pt idx="372">
                  <c:v>225</c:v>
                </c:pt>
                <c:pt idx="373">
                  <c:v>225</c:v>
                </c:pt>
                <c:pt idx="374">
                  <c:v>225</c:v>
                </c:pt>
                <c:pt idx="375">
                  <c:v>225</c:v>
                </c:pt>
                <c:pt idx="376">
                  <c:v>225</c:v>
                </c:pt>
                <c:pt idx="377">
                  <c:v>225</c:v>
                </c:pt>
                <c:pt idx="378">
                  <c:v>225</c:v>
                </c:pt>
                <c:pt idx="379">
                  <c:v>225</c:v>
                </c:pt>
                <c:pt idx="380">
                  <c:v>225</c:v>
                </c:pt>
                <c:pt idx="381">
                  <c:v>225</c:v>
                </c:pt>
                <c:pt idx="382">
                  <c:v>225</c:v>
                </c:pt>
                <c:pt idx="383">
                  <c:v>225</c:v>
                </c:pt>
                <c:pt idx="384">
                  <c:v>225</c:v>
                </c:pt>
                <c:pt idx="385">
                  <c:v>225</c:v>
                </c:pt>
                <c:pt idx="386">
                  <c:v>225</c:v>
                </c:pt>
                <c:pt idx="387">
                  <c:v>225</c:v>
                </c:pt>
                <c:pt idx="388">
                  <c:v>225</c:v>
                </c:pt>
                <c:pt idx="389">
                  <c:v>225</c:v>
                </c:pt>
                <c:pt idx="390">
                  <c:v>225</c:v>
                </c:pt>
                <c:pt idx="391">
                  <c:v>225</c:v>
                </c:pt>
                <c:pt idx="392">
                  <c:v>225</c:v>
                </c:pt>
                <c:pt idx="393">
                  <c:v>225</c:v>
                </c:pt>
                <c:pt idx="394">
                  <c:v>225</c:v>
                </c:pt>
                <c:pt idx="395">
                  <c:v>225</c:v>
                </c:pt>
                <c:pt idx="396">
                  <c:v>225</c:v>
                </c:pt>
                <c:pt idx="397">
                  <c:v>225</c:v>
                </c:pt>
                <c:pt idx="398">
                  <c:v>225</c:v>
                </c:pt>
                <c:pt idx="399">
                  <c:v>225</c:v>
                </c:pt>
                <c:pt idx="400">
                  <c:v>225</c:v>
                </c:pt>
                <c:pt idx="401">
                  <c:v>225</c:v>
                </c:pt>
                <c:pt idx="402">
                  <c:v>225</c:v>
                </c:pt>
                <c:pt idx="403">
                  <c:v>225</c:v>
                </c:pt>
                <c:pt idx="404">
                  <c:v>225</c:v>
                </c:pt>
                <c:pt idx="405">
                  <c:v>225</c:v>
                </c:pt>
                <c:pt idx="406">
                  <c:v>225</c:v>
                </c:pt>
                <c:pt idx="407">
                  <c:v>225</c:v>
                </c:pt>
                <c:pt idx="408">
                  <c:v>225</c:v>
                </c:pt>
                <c:pt idx="409">
                  <c:v>225</c:v>
                </c:pt>
                <c:pt idx="410">
                  <c:v>225</c:v>
                </c:pt>
                <c:pt idx="411">
                  <c:v>225</c:v>
                </c:pt>
                <c:pt idx="412">
                  <c:v>225</c:v>
                </c:pt>
                <c:pt idx="413">
                  <c:v>225</c:v>
                </c:pt>
                <c:pt idx="414">
                  <c:v>225</c:v>
                </c:pt>
                <c:pt idx="415">
                  <c:v>225</c:v>
                </c:pt>
                <c:pt idx="416">
                  <c:v>225</c:v>
                </c:pt>
                <c:pt idx="417">
                  <c:v>225</c:v>
                </c:pt>
                <c:pt idx="418">
                  <c:v>225</c:v>
                </c:pt>
                <c:pt idx="419">
                  <c:v>225</c:v>
                </c:pt>
                <c:pt idx="420">
                  <c:v>225</c:v>
                </c:pt>
                <c:pt idx="421">
                  <c:v>225</c:v>
                </c:pt>
                <c:pt idx="422">
                  <c:v>225</c:v>
                </c:pt>
                <c:pt idx="423">
                  <c:v>225</c:v>
                </c:pt>
                <c:pt idx="424">
                  <c:v>225</c:v>
                </c:pt>
                <c:pt idx="425">
                  <c:v>225</c:v>
                </c:pt>
                <c:pt idx="426">
                  <c:v>225</c:v>
                </c:pt>
                <c:pt idx="427">
                  <c:v>225</c:v>
                </c:pt>
                <c:pt idx="428">
                  <c:v>225</c:v>
                </c:pt>
                <c:pt idx="429">
                  <c:v>225</c:v>
                </c:pt>
                <c:pt idx="430">
                  <c:v>225</c:v>
                </c:pt>
                <c:pt idx="431">
                  <c:v>225</c:v>
                </c:pt>
                <c:pt idx="432">
                  <c:v>225</c:v>
                </c:pt>
                <c:pt idx="433">
                  <c:v>225</c:v>
                </c:pt>
                <c:pt idx="434">
                  <c:v>225</c:v>
                </c:pt>
                <c:pt idx="435">
                  <c:v>225</c:v>
                </c:pt>
                <c:pt idx="436">
                  <c:v>225</c:v>
                </c:pt>
                <c:pt idx="437">
                  <c:v>225</c:v>
                </c:pt>
                <c:pt idx="438">
                  <c:v>225</c:v>
                </c:pt>
                <c:pt idx="439">
                  <c:v>225</c:v>
                </c:pt>
                <c:pt idx="440">
                  <c:v>225</c:v>
                </c:pt>
                <c:pt idx="441">
                  <c:v>225</c:v>
                </c:pt>
                <c:pt idx="442">
                  <c:v>225</c:v>
                </c:pt>
                <c:pt idx="443">
                  <c:v>225</c:v>
                </c:pt>
                <c:pt idx="444">
                  <c:v>225</c:v>
                </c:pt>
                <c:pt idx="445">
                  <c:v>225</c:v>
                </c:pt>
                <c:pt idx="446">
                  <c:v>225</c:v>
                </c:pt>
                <c:pt idx="447">
                  <c:v>225</c:v>
                </c:pt>
                <c:pt idx="448">
                  <c:v>225</c:v>
                </c:pt>
                <c:pt idx="449">
                  <c:v>225</c:v>
                </c:pt>
                <c:pt idx="450">
                  <c:v>225</c:v>
                </c:pt>
                <c:pt idx="451">
                  <c:v>225</c:v>
                </c:pt>
                <c:pt idx="452">
                  <c:v>225</c:v>
                </c:pt>
                <c:pt idx="453">
                  <c:v>225</c:v>
                </c:pt>
                <c:pt idx="454">
                  <c:v>225</c:v>
                </c:pt>
                <c:pt idx="455">
                  <c:v>225</c:v>
                </c:pt>
                <c:pt idx="456">
                  <c:v>225</c:v>
                </c:pt>
                <c:pt idx="457">
                  <c:v>225</c:v>
                </c:pt>
                <c:pt idx="458">
                  <c:v>225</c:v>
                </c:pt>
                <c:pt idx="459">
                  <c:v>225</c:v>
                </c:pt>
                <c:pt idx="460">
                  <c:v>225</c:v>
                </c:pt>
                <c:pt idx="461">
                  <c:v>225</c:v>
                </c:pt>
                <c:pt idx="462">
                  <c:v>225</c:v>
                </c:pt>
                <c:pt idx="463">
                  <c:v>225</c:v>
                </c:pt>
                <c:pt idx="464">
                  <c:v>225</c:v>
                </c:pt>
                <c:pt idx="465">
                  <c:v>225</c:v>
                </c:pt>
                <c:pt idx="466">
                  <c:v>225</c:v>
                </c:pt>
                <c:pt idx="467">
                  <c:v>225</c:v>
                </c:pt>
                <c:pt idx="468">
                  <c:v>225</c:v>
                </c:pt>
                <c:pt idx="469">
                  <c:v>225</c:v>
                </c:pt>
                <c:pt idx="470">
                  <c:v>225</c:v>
                </c:pt>
                <c:pt idx="471">
                  <c:v>225</c:v>
                </c:pt>
                <c:pt idx="472">
                  <c:v>225</c:v>
                </c:pt>
                <c:pt idx="473">
                  <c:v>225</c:v>
                </c:pt>
                <c:pt idx="474">
                  <c:v>225</c:v>
                </c:pt>
                <c:pt idx="475">
                  <c:v>225</c:v>
                </c:pt>
                <c:pt idx="476">
                  <c:v>225</c:v>
                </c:pt>
                <c:pt idx="477">
                  <c:v>225</c:v>
                </c:pt>
                <c:pt idx="478">
                  <c:v>225</c:v>
                </c:pt>
                <c:pt idx="479">
                  <c:v>225</c:v>
                </c:pt>
                <c:pt idx="480">
                  <c:v>225</c:v>
                </c:pt>
                <c:pt idx="481">
                  <c:v>225</c:v>
                </c:pt>
                <c:pt idx="482">
                  <c:v>225</c:v>
                </c:pt>
                <c:pt idx="483">
                  <c:v>225</c:v>
                </c:pt>
                <c:pt idx="484">
                  <c:v>225</c:v>
                </c:pt>
                <c:pt idx="485">
                  <c:v>225</c:v>
                </c:pt>
                <c:pt idx="486">
                  <c:v>225</c:v>
                </c:pt>
                <c:pt idx="487">
                  <c:v>225</c:v>
                </c:pt>
                <c:pt idx="488">
                  <c:v>225</c:v>
                </c:pt>
                <c:pt idx="489">
                  <c:v>225</c:v>
                </c:pt>
                <c:pt idx="490">
                  <c:v>225</c:v>
                </c:pt>
                <c:pt idx="491">
                  <c:v>225</c:v>
                </c:pt>
                <c:pt idx="492">
                  <c:v>225</c:v>
                </c:pt>
                <c:pt idx="493">
                  <c:v>225</c:v>
                </c:pt>
                <c:pt idx="494">
                  <c:v>225</c:v>
                </c:pt>
                <c:pt idx="495">
                  <c:v>225</c:v>
                </c:pt>
                <c:pt idx="496">
                  <c:v>225</c:v>
                </c:pt>
                <c:pt idx="497">
                  <c:v>225</c:v>
                </c:pt>
                <c:pt idx="498">
                  <c:v>225</c:v>
                </c:pt>
                <c:pt idx="499">
                  <c:v>225</c:v>
                </c:pt>
                <c:pt idx="500">
                  <c:v>225</c:v>
                </c:pt>
                <c:pt idx="501">
                  <c:v>225</c:v>
                </c:pt>
                <c:pt idx="502">
                  <c:v>225</c:v>
                </c:pt>
                <c:pt idx="503">
                  <c:v>225</c:v>
                </c:pt>
                <c:pt idx="504">
                  <c:v>225</c:v>
                </c:pt>
                <c:pt idx="505">
                  <c:v>225</c:v>
                </c:pt>
                <c:pt idx="506">
                  <c:v>225</c:v>
                </c:pt>
                <c:pt idx="507">
                  <c:v>225</c:v>
                </c:pt>
                <c:pt idx="508">
                  <c:v>225</c:v>
                </c:pt>
                <c:pt idx="509">
                  <c:v>225</c:v>
                </c:pt>
                <c:pt idx="510">
                  <c:v>225</c:v>
                </c:pt>
                <c:pt idx="511">
                  <c:v>225</c:v>
                </c:pt>
                <c:pt idx="512">
                  <c:v>225</c:v>
                </c:pt>
                <c:pt idx="513">
                  <c:v>225</c:v>
                </c:pt>
                <c:pt idx="514">
                  <c:v>225</c:v>
                </c:pt>
                <c:pt idx="515">
                  <c:v>225</c:v>
                </c:pt>
                <c:pt idx="516">
                  <c:v>225</c:v>
                </c:pt>
                <c:pt idx="517">
                  <c:v>225</c:v>
                </c:pt>
                <c:pt idx="518">
                  <c:v>225</c:v>
                </c:pt>
                <c:pt idx="519">
                  <c:v>225</c:v>
                </c:pt>
                <c:pt idx="520">
                  <c:v>225</c:v>
                </c:pt>
                <c:pt idx="521">
                  <c:v>225</c:v>
                </c:pt>
                <c:pt idx="522">
                  <c:v>225</c:v>
                </c:pt>
                <c:pt idx="523">
                  <c:v>225</c:v>
                </c:pt>
                <c:pt idx="524">
                  <c:v>225</c:v>
                </c:pt>
                <c:pt idx="525">
                  <c:v>225</c:v>
                </c:pt>
                <c:pt idx="526">
                  <c:v>225</c:v>
                </c:pt>
                <c:pt idx="527">
                  <c:v>225</c:v>
                </c:pt>
                <c:pt idx="528">
                  <c:v>225</c:v>
                </c:pt>
                <c:pt idx="529">
                  <c:v>225</c:v>
                </c:pt>
                <c:pt idx="530">
                  <c:v>225</c:v>
                </c:pt>
                <c:pt idx="531">
                  <c:v>225</c:v>
                </c:pt>
                <c:pt idx="532">
                  <c:v>225</c:v>
                </c:pt>
                <c:pt idx="533">
                  <c:v>225</c:v>
                </c:pt>
                <c:pt idx="534">
                  <c:v>225</c:v>
                </c:pt>
                <c:pt idx="535">
                  <c:v>225</c:v>
                </c:pt>
                <c:pt idx="536">
                  <c:v>225</c:v>
                </c:pt>
                <c:pt idx="537">
                  <c:v>225</c:v>
                </c:pt>
                <c:pt idx="538">
                  <c:v>225</c:v>
                </c:pt>
                <c:pt idx="539">
                  <c:v>225</c:v>
                </c:pt>
                <c:pt idx="540">
                  <c:v>225</c:v>
                </c:pt>
                <c:pt idx="541">
                  <c:v>225</c:v>
                </c:pt>
                <c:pt idx="542">
                  <c:v>225</c:v>
                </c:pt>
                <c:pt idx="543">
                  <c:v>225</c:v>
                </c:pt>
                <c:pt idx="544">
                  <c:v>225</c:v>
                </c:pt>
                <c:pt idx="545">
                  <c:v>225</c:v>
                </c:pt>
                <c:pt idx="546">
                  <c:v>225</c:v>
                </c:pt>
                <c:pt idx="547">
                  <c:v>225</c:v>
                </c:pt>
                <c:pt idx="548">
                  <c:v>225</c:v>
                </c:pt>
                <c:pt idx="549">
                  <c:v>225</c:v>
                </c:pt>
                <c:pt idx="550">
                  <c:v>225</c:v>
                </c:pt>
                <c:pt idx="551">
                  <c:v>225</c:v>
                </c:pt>
                <c:pt idx="552">
                  <c:v>225</c:v>
                </c:pt>
                <c:pt idx="553">
                  <c:v>225</c:v>
                </c:pt>
                <c:pt idx="554">
                  <c:v>225</c:v>
                </c:pt>
                <c:pt idx="555">
                  <c:v>225</c:v>
                </c:pt>
                <c:pt idx="556">
                  <c:v>225</c:v>
                </c:pt>
                <c:pt idx="557">
                  <c:v>225</c:v>
                </c:pt>
                <c:pt idx="558">
                  <c:v>225</c:v>
                </c:pt>
                <c:pt idx="559">
                  <c:v>225</c:v>
                </c:pt>
                <c:pt idx="560">
                  <c:v>225</c:v>
                </c:pt>
                <c:pt idx="561">
                  <c:v>225</c:v>
                </c:pt>
                <c:pt idx="562">
                  <c:v>225</c:v>
                </c:pt>
                <c:pt idx="563">
                  <c:v>225</c:v>
                </c:pt>
                <c:pt idx="564">
                  <c:v>225</c:v>
                </c:pt>
                <c:pt idx="565">
                  <c:v>225</c:v>
                </c:pt>
                <c:pt idx="566">
                  <c:v>225</c:v>
                </c:pt>
                <c:pt idx="567">
                  <c:v>225</c:v>
                </c:pt>
                <c:pt idx="568">
                  <c:v>225</c:v>
                </c:pt>
                <c:pt idx="569">
                  <c:v>225</c:v>
                </c:pt>
                <c:pt idx="570">
                  <c:v>225</c:v>
                </c:pt>
                <c:pt idx="571">
                  <c:v>225</c:v>
                </c:pt>
                <c:pt idx="572">
                  <c:v>225</c:v>
                </c:pt>
                <c:pt idx="573">
                  <c:v>225</c:v>
                </c:pt>
                <c:pt idx="574">
                  <c:v>225</c:v>
                </c:pt>
                <c:pt idx="575">
                  <c:v>225</c:v>
                </c:pt>
                <c:pt idx="576">
                  <c:v>225</c:v>
                </c:pt>
                <c:pt idx="577">
                  <c:v>225</c:v>
                </c:pt>
                <c:pt idx="578">
                  <c:v>225</c:v>
                </c:pt>
                <c:pt idx="579">
                  <c:v>225</c:v>
                </c:pt>
                <c:pt idx="580">
                  <c:v>225</c:v>
                </c:pt>
                <c:pt idx="581">
                  <c:v>225</c:v>
                </c:pt>
                <c:pt idx="582">
                  <c:v>225</c:v>
                </c:pt>
                <c:pt idx="583">
                  <c:v>225</c:v>
                </c:pt>
                <c:pt idx="584">
                  <c:v>225</c:v>
                </c:pt>
                <c:pt idx="585">
                  <c:v>225</c:v>
                </c:pt>
                <c:pt idx="586">
                  <c:v>225</c:v>
                </c:pt>
                <c:pt idx="587">
                  <c:v>225</c:v>
                </c:pt>
                <c:pt idx="588">
                  <c:v>225</c:v>
                </c:pt>
                <c:pt idx="589">
                  <c:v>225</c:v>
                </c:pt>
                <c:pt idx="590">
                  <c:v>225</c:v>
                </c:pt>
                <c:pt idx="591">
                  <c:v>225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A-4FCA-9FF6-7A2CF34EA21C}"/>
            </c:ext>
          </c:extLst>
        </c:ser>
        <c:ser>
          <c:idx val="1"/>
          <c:order val="1"/>
          <c:tx>
            <c:v>Holdout period (2024-01 onward)</c:v>
          </c:tx>
          <c:spPr>
            <a:solidFill>
              <a:srgbClr val="FBE9D0"/>
            </a:solidFill>
            <a:ln>
              <a:noFill/>
              <a:prstDash val="solid"/>
            </a:ln>
          </c:spPr>
          <c:cat>
            <c:numRef>
              <c:f>Data!$I$4:$I$1243</c:f>
              <c:numCache>
                <c:formatCode>yyyy\-mm\-dd</c:formatCode>
                <c:ptCount val="1240"/>
                <c:pt idx="0">
                  <c:v>44419</c:v>
                </c:pt>
                <c:pt idx="1">
                  <c:v>44420</c:v>
                </c:pt>
                <c:pt idx="2">
                  <c:v>44421</c:v>
                </c:pt>
                <c:pt idx="3">
                  <c:v>44424</c:v>
                </c:pt>
                <c:pt idx="4">
                  <c:v>44425</c:v>
                </c:pt>
                <c:pt idx="5">
                  <c:v>44426</c:v>
                </c:pt>
                <c:pt idx="6">
                  <c:v>44428</c:v>
                </c:pt>
                <c:pt idx="7">
                  <c:v>44431</c:v>
                </c:pt>
                <c:pt idx="8">
                  <c:v>44432</c:v>
                </c:pt>
                <c:pt idx="9">
                  <c:v>44433</c:v>
                </c:pt>
                <c:pt idx="10">
                  <c:v>44434</c:v>
                </c:pt>
                <c:pt idx="11">
                  <c:v>44435</c:v>
                </c:pt>
                <c:pt idx="12">
                  <c:v>44438</c:v>
                </c:pt>
                <c:pt idx="13">
                  <c:v>44439</c:v>
                </c:pt>
                <c:pt idx="14">
                  <c:v>44440</c:v>
                </c:pt>
                <c:pt idx="15">
                  <c:v>44441</c:v>
                </c:pt>
                <c:pt idx="16">
                  <c:v>44442</c:v>
                </c:pt>
                <c:pt idx="17">
                  <c:v>44445</c:v>
                </c:pt>
                <c:pt idx="18">
                  <c:v>44446</c:v>
                </c:pt>
                <c:pt idx="19">
                  <c:v>44447</c:v>
                </c:pt>
                <c:pt idx="20">
                  <c:v>44448</c:v>
                </c:pt>
                <c:pt idx="21">
                  <c:v>44452</c:v>
                </c:pt>
                <c:pt idx="22">
                  <c:v>44453</c:v>
                </c:pt>
                <c:pt idx="23">
                  <c:v>44454</c:v>
                </c:pt>
                <c:pt idx="24">
                  <c:v>44455</c:v>
                </c:pt>
                <c:pt idx="25">
                  <c:v>44456</c:v>
                </c:pt>
                <c:pt idx="26">
                  <c:v>44459</c:v>
                </c:pt>
                <c:pt idx="27">
                  <c:v>44460</c:v>
                </c:pt>
                <c:pt idx="28">
                  <c:v>44461</c:v>
                </c:pt>
                <c:pt idx="29">
                  <c:v>44462</c:v>
                </c:pt>
                <c:pt idx="30">
                  <c:v>44463</c:v>
                </c:pt>
                <c:pt idx="31">
                  <c:v>44466</c:v>
                </c:pt>
                <c:pt idx="32">
                  <c:v>44467</c:v>
                </c:pt>
                <c:pt idx="33">
                  <c:v>44468</c:v>
                </c:pt>
                <c:pt idx="34">
                  <c:v>44469</c:v>
                </c:pt>
                <c:pt idx="35">
                  <c:v>44470</c:v>
                </c:pt>
                <c:pt idx="36">
                  <c:v>44473</c:v>
                </c:pt>
                <c:pt idx="37">
                  <c:v>44474</c:v>
                </c:pt>
                <c:pt idx="38">
                  <c:v>44475</c:v>
                </c:pt>
                <c:pt idx="39">
                  <c:v>44476</c:v>
                </c:pt>
                <c:pt idx="40">
                  <c:v>44477</c:v>
                </c:pt>
                <c:pt idx="41">
                  <c:v>44480</c:v>
                </c:pt>
                <c:pt idx="42">
                  <c:v>44481</c:v>
                </c:pt>
                <c:pt idx="43">
                  <c:v>44482</c:v>
                </c:pt>
                <c:pt idx="44">
                  <c:v>44483</c:v>
                </c:pt>
                <c:pt idx="45">
                  <c:v>44487</c:v>
                </c:pt>
                <c:pt idx="46">
                  <c:v>44488</c:v>
                </c:pt>
                <c:pt idx="47">
                  <c:v>44489</c:v>
                </c:pt>
                <c:pt idx="48">
                  <c:v>44490</c:v>
                </c:pt>
                <c:pt idx="49">
                  <c:v>44491</c:v>
                </c:pt>
                <c:pt idx="50">
                  <c:v>44494</c:v>
                </c:pt>
                <c:pt idx="51">
                  <c:v>44495</c:v>
                </c:pt>
                <c:pt idx="52">
                  <c:v>44496</c:v>
                </c:pt>
                <c:pt idx="53">
                  <c:v>44497</c:v>
                </c:pt>
                <c:pt idx="54">
                  <c:v>44498</c:v>
                </c:pt>
                <c:pt idx="55">
                  <c:v>44501</c:v>
                </c:pt>
                <c:pt idx="56">
                  <c:v>44502</c:v>
                </c:pt>
                <c:pt idx="57">
                  <c:v>44503</c:v>
                </c:pt>
                <c:pt idx="58">
                  <c:v>44504</c:v>
                </c:pt>
                <c:pt idx="59">
                  <c:v>44508</c:v>
                </c:pt>
                <c:pt idx="60">
                  <c:v>44509</c:v>
                </c:pt>
                <c:pt idx="61">
                  <c:v>44510</c:v>
                </c:pt>
                <c:pt idx="62">
                  <c:v>44511</c:v>
                </c:pt>
                <c:pt idx="63">
                  <c:v>44512</c:v>
                </c:pt>
                <c:pt idx="64">
                  <c:v>44515</c:v>
                </c:pt>
                <c:pt idx="65">
                  <c:v>44516</c:v>
                </c:pt>
                <c:pt idx="66">
                  <c:v>44517</c:v>
                </c:pt>
                <c:pt idx="67">
                  <c:v>44518</c:v>
                </c:pt>
                <c:pt idx="68">
                  <c:v>44522</c:v>
                </c:pt>
                <c:pt idx="69">
                  <c:v>44523</c:v>
                </c:pt>
                <c:pt idx="70">
                  <c:v>44524</c:v>
                </c:pt>
                <c:pt idx="71">
                  <c:v>44525</c:v>
                </c:pt>
                <c:pt idx="72">
                  <c:v>44526</c:v>
                </c:pt>
                <c:pt idx="73">
                  <c:v>44529</c:v>
                </c:pt>
                <c:pt idx="74">
                  <c:v>44530</c:v>
                </c:pt>
                <c:pt idx="75">
                  <c:v>44531</c:v>
                </c:pt>
                <c:pt idx="76">
                  <c:v>44532</c:v>
                </c:pt>
                <c:pt idx="77">
                  <c:v>44533</c:v>
                </c:pt>
                <c:pt idx="78">
                  <c:v>44536</c:v>
                </c:pt>
                <c:pt idx="79">
                  <c:v>44537</c:v>
                </c:pt>
                <c:pt idx="80">
                  <c:v>44538</c:v>
                </c:pt>
                <c:pt idx="81">
                  <c:v>44539</c:v>
                </c:pt>
                <c:pt idx="82">
                  <c:v>44540</c:v>
                </c:pt>
                <c:pt idx="83">
                  <c:v>44543</c:v>
                </c:pt>
                <c:pt idx="84">
                  <c:v>44544</c:v>
                </c:pt>
                <c:pt idx="85">
                  <c:v>44545</c:v>
                </c:pt>
                <c:pt idx="86">
                  <c:v>44546</c:v>
                </c:pt>
                <c:pt idx="87">
                  <c:v>44547</c:v>
                </c:pt>
                <c:pt idx="88">
                  <c:v>44550</c:v>
                </c:pt>
                <c:pt idx="89">
                  <c:v>44551</c:v>
                </c:pt>
                <c:pt idx="90">
                  <c:v>44552</c:v>
                </c:pt>
                <c:pt idx="91">
                  <c:v>44553</c:v>
                </c:pt>
                <c:pt idx="92">
                  <c:v>44554</c:v>
                </c:pt>
                <c:pt idx="93">
                  <c:v>44557</c:v>
                </c:pt>
                <c:pt idx="94">
                  <c:v>44558</c:v>
                </c:pt>
                <c:pt idx="95">
                  <c:v>44559</c:v>
                </c:pt>
                <c:pt idx="96">
                  <c:v>44560</c:v>
                </c:pt>
                <c:pt idx="97">
                  <c:v>44561</c:v>
                </c:pt>
                <c:pt idx="98">
                  <c:v>44564</c:v>
                </c:pt>
                <c:pt idx="99">
                  <c:v>44565</c:v>
                </c:pt>
                <c:pt idx="100">
                  <c:v>44566</c:v>
                </c:pt>
                <c:pt idx="101">
                  <c:v>44567</c:v>
                </c:pt>
                <c:pt idx="102">
                  <c:v>44568</c:v>
                </c:pt>
                <c:pt idx="103">
                  <c:v>44571</c:v>
                </c:pt>
                <c:pt idx="104">
                  <c:v>44572</c:v>
                </c:pt>
                <c:pt idx="105">
                  <c:v>44573</c:v>
                </c:pt>
                <c:pt idx="106">
                  <c:v>44574</c:v>
                </c:pt>
                <c:pt idx="107">
                  <c:v>44575</c:v>
                </c:pt>
                <c:pt idx="108">
                  <c:v>44578</c:v>
                </c:pt>
                <c:pt idx="109">
                  <c:v>44579</c:v>
                </c:pt>
                <c:pt idx="110">
                  <c:v>44580</c:v>
                </c:pt>
                <c:pt idx="111">
                  <c:v>44581</c:v>
                </c:pt>
                <c:pt idx="112">
                  <c:v>44582</c:v>
                </c:pt>
                <c:pt idx="113">
                  <c:v>44585</c:v>
                </c:pt>
                <c:pt idx="114">
                  <c:v>44586</c:v>
                </c:pt>
                <c:pt idx="115">
                  <c:v>44588</c:v>
                </c:pt>
                <c:pt idx="116">
                  <c:v>44589</c:v>
                </c:pt>
                <c:pt idx="117">
                  <c:v>44592</c:v>
                </c:pt>
                <c:pt idx="118">
                  <c:v>44593</c:v>
                </c:pt>
                <c:pt idx="119">
                  <c:v>44594</c:v>
                </c:pt>
                <c:pt idx="120">
                  <c:v>44595</c:v>
                </c:pt>
                <c:pt idx="121">
                  <c:v>44596</c:v>
                </c:pt>
                <c:pt idx="122">
                  <c:v>44599</c:v>
                </c:pt>
                <c:pt idx="123">
                  <c:v>44600</c:v>
                </c:pt>
                <c:pt idx="124">
                  <c:v>44601</c:v>
                </c:pt>
                <c:pt idx="125">
                  <c:v>44602</c:v>
                </c:pt>
                <c:pt idx="126">
                  <c:v>44603</c:v>
                </c:pt>
                <c:pt idx="127">
                  <c:v>44606</c:v>
                </c:pt>
                <c:pt idx="128">
                  <c:v>44607</c:v>
                </c:pt>
                <c:pt idx="129">
                  <c:v>44608</c:v>
                </c:pt>
                <c:pt idx="130">
                  <c:v>44609</c:v>
                </c:pt>
                <c:pt idx="131">
                  <c:v>44610</c:v>
                </c:pt>
                <c:pt idx="132">
                  <c:v>44613</c:v>
                </c:pt>
                <c:pt idx="133">
                  <c:v>44614</c:v>
                </c:pt>
                <c:pt idx="134">
                  <c:v>44615</c:v>
                </c:pt>
                <c:pt idx="135">
                  <c:v>44616</c:v>
                </c:pt>
                <c:pt idx="136">
                  <c:v>44617</c:v>
                </c:pt>
                <c:pt idx="137">
                  <c:v>44620</c:v>
                </c:pt>
                <c:pt idx="138">
                  <c:v>44622</c:v>
                </c:pt>
                <c:pt idx="139">
                  <c:v>44623</c:v>
                </c:pt>
                <c:pt idx="140">
                  <c:v>44624</c:v>
                </c:pt>
                <c:pt idx="141">
                  <c:v>44627</c:v>
                </c:pt>
                <c:pt idx="142">
                  <c:v>44628</c:v>
                </c:pt>
                <c:pt idx="143">
                  <c:v>44629</c:v>
                </c:pt>
                <c:pt idx="144">
                  <c:v>44630</c:v>
                </c:pt>
                <c:pt idx="145">
                  <c:v>44631</c:v>
                </c:pt>
                <c:pt idx="146">
                  <c:v>44634</c:v>
                </c:pt>
                <c:pt idx="147">
                  <c:v>44635</c:v>
                </c:pt>
                <c:pt idx="148">
                  <c:v>44636</c:v>
                </c:pt>
                <c:pt idx="149">
                  <c:v>44637</c:v>
                </c:pt>
                <c:pt idx="150">
                  <c:v>44641</c:v>
                </c:pt>
                <c:pt idx="151">
                  <c:v>44642</c:v>
                </c:pt>
                <c:pt idx="152">
                  <c:v>44643</c:v>
                </c:pt>
                <c:pt idx="153">
                  <c:v>44644</c:v>
                </c:pt>
                <c:pt idx="154">
                  <c:v>44645</c:v>
                </c:pt>
                <c:pt idx="155">
                  <c:v>44648</c:v>
                </c:pt>
                <c:pt idx="156">
                  <c:v>44649</c:v>
                </c:pt>
                <c:pt idx="157">
                  <c:v>44650</c:v>
                </c:pt>
                <c:pt idx="158">
                  <c:v>44651</c:v>
                </c:pt>
                <c:pt idx="159">
                  <c:v>44652</c:v>
                </c:pt>
                <c:pt idx="160">
                  <c:v>44655</c:v>
                </c:pt>
                <c:pt idx="161">
                  <c:v>44656</c:v>
                </c:pt>
                <c:pt idx="162">
                  <c:v>44657</c:v>
                </c:pt>
                <c:pt idx="163">
                  <c:v>44658</c:v>
                </c:pt>
                <c:pt idx="164">
                  <c:v>44659</c:v>
                </c:pt>
                <c:pt idx="165">
                  <c:v>44662</c:v>
                </c:pt>
                <c:pt idx="166">
                  <c:v>44663</c:v>
                </c:pt>
                <c:pt idx="167">
                  <c:v>44664</c:v>
                </c:pt>
                <c:pt idx="168">
                  <c:v>44669</c:v>
                </c:pt>
                <c:pt idx="169">
                  <c:v>44670</c:v>
                </c:pt>
                <c:pt idx="170">
                  <c:v>44671</c:v>
                </c:pt>
                <c:pt idx="171">
                  <c:v>44672</c:v>
                </c:pt>
                <c:pt idx="172">
                  <c:v>44673</c:v>
                </c:pt>
                <c:pt idx="173">
                  <c:v>44676</c:v>
                </c:pt>
                <c:pt idx="174">
                  <c:v>44677</c:v>
                </c:pt>
                <c:pt idx="175">
                  <c:v>44678</c:v>
                </c:pt>
                <c:pt idx="176">
                  <c:v>44679</c:v>
                </c:pt>
                <c:pt idx="177">
                  <c:v>44680</c:v>
                </c:pt>
                <c:pt idx="178">
                  <c:v>44683</c:v>
                </c:pt>
                <c:pt idx="179">
                  <c:v>44685</c:v>
                </c:pt>
                <c:pt idx="180">
                  <c:v>44686</c:v>
                </c:pt>
                <c:pt idx="181">
                  <c:v>44687</c:v>
                </c:pt>
                <c:pt idx="182">
                  <c:v>44690</c:v>
                </c:pt>
                <c:pt idx="183">
                  <c:v>44691</c:v>
                </c:pt>
                <c:pt idx="184">
                  <c:v>44692</c:v>
                </c:pt>
                <c:pt idx="185">
                  <c:v>44693</c:v>
                </c:pt>
                <c:pt idx="186">
                  <c:v>44694</c:v>
                </c:pt>
                <c:pt idx="187">
                  <c:v>44697</c:v>
                </c:pt>
                <c:pt idx="188">
                  <c:v>44698</c:v>
                </c:pt>
                <c:pt idx="189">
                  <c:v>44699</c:v>
                </c:pt>
                <c:pt idx="190">
                  <c:v>44700</c:v>
                </c:pt>
                <c:pt idx="191">
                  <c:v>44701</c:v>
                </c:pt>
                <c:pt idx="192">
                  <c:v>44704</c:v>
                </c:pt>
                <c:pt idx="193">
                  <c:v>44705</c:v>
                </c:pt>
                <c:pt idx="194">
                  <c:v>44706</c:v>
                </c:pt>
                <c:pt idx="195">
                  <c:v>44707</c:v>
                </c:pt>
                <c:pt idx="196">
                  <c:v>44708</c:v>
                </c:pt>
                <c:pt idx="197">
                  <c:v>44711</c:v>
                </c:pt>
                <c:pt idx="198">
                  <c:v>44712</c:v>
                </c:pt>
                <c:pt idx="199">
                  <c:v>44713</c:v>
                </c:pt>
                <c:pt idx="200">
                  <c:v>44714</c:v>
                </c:pt>
                <c:pt idx="201">
                  <c:v>44715</c:v>
                </c:pt>
                <c:pt idx="202">
                  <c:v>44718</c:v>
                </c:pt>
                <c:pt idx="203">
                  <c:v>44719</c:v>
                </c:pt>
                <c:pt idx="204">
                  <c:v>44720</c:v>
                </c:pt>
                <c:pt idx="205">
                  <c:v>44721</c:v>
                </c:pt>
                <c:pt idx="206">
                  <c:v>44722</c:v>
                </c:pt>
                <c:pt idx="207">
                  <c:v>44725</c:v>
                </c:pt>
                <c:pt idx="208">
                  <c:v>44726</c:v>
                </c:pt>
                <c:pt idx="209">
                  <c:v>44727</c:v>
                </c:pt>
                <c:pt idx="210">
                  <c:v>44728</c:v>
                </c:pt>
                <c:pt idx="211">
                  <c:v>44729</c:v>
                </c:pt>
                <c:pt idx="212">
                  <c:v>44732</c:v>
                </c:pt>
                <c:pt idx="213">
                  <c:v>44733</c:v>
                </c:pt>
                <c:pt idx="214">
                  <c:v>44734</c:v>
                </c:pt>
                <c:pt idx="215">
                  <c:v>44735</c:v>
                </c:pt>
                <c:pt idx="216">
                  <c:v>44736</c:v>
                </c:pt>
                <c:pt idx="217">
                  <c:v>44739</c:v>
                </c:pt>
                <c:pt idx="218">
                  <c:v>44740</c:v>
                </c:pt>
                <c:pt idx="219">
                  <c:v>44741</c:v>
                </c:pt>
                <c:pt idx="220">
                  <c:v>44742</c:v>
                </c:pt>
                <c:pt idx="221">
                  <c:v>44743</c:v>
                </c:pt>
                <c:pt idx="222">
                  <c:v>44746</c:v>
                </c:pt>
                <c:pt idx="223">
                  <c:v>44747</c:v>
                </c:pt>
                <c:pt idx="224">
                  <c:v>44748</c:v>
                </c:pt>
                <c:pt idx="225">
                  <c:v>44749</c:v>
                </c:pt>
                <c:pt idx="226">
                  <c:v>44750</c:v>
                </c:pt>
                <c:pt idx="227">
                  <c:v>44753</c:v>
                </c:pt>
                <c:pt idx="228">
                  <c:v>44754</c:v>
                </c:pt>
                <c:pt idx="229">
                  <c:v>44755</c:v>
                </c:pt>
                <c:pt idx="230">
                  <c:v>44756</c:v>
                </c:pt>
                <c:pt idx="231">
                  <c:v>44757</c:v>
                </c:pt>
                <c:pt idx="232">
                  <c:v>44760</c:v>
                </c:pt>
                <c:pt idx="233">
                  <c:v>44761</c:v>
                </c:pt>
                <c:pt idx="234">
                  <c:v>44762</c:v>
                </c:pt>
                <c:pt idx="235">
                  <c:v>44763</c:v>
                </c:pt>
                <c:pt idx="236">
                  <c:v>44764</c:v>
                </c:pt>
                <c:pt idx="237">
                  <c:v>44767</c:v>
                </c:pt>
                <c:pt idx="238">
                  <c:v>44768</c:v>
                </c:pt>
                <c:pt idx="239">
                  <c:v>44769</c:v>
                </c:pt>
                <c:pt idx="240">
                  <c:v>44770</c:v>
                </c:pt>
                <c:pt idx="241">
                  <c:v>44771</c:v>
                </c:pt>
                <c:pt idx="242">
                  <c:v>44774</c:v>
                </c:pt>
                <c:pt idx="243">
                  <c:v>44775</c:v>
                </c:pt>
                <c:pt idx="244">
                  <c:v>44776</c:v>
                </c:pt>
                <c:pt idx="245">
                  <c:v>44777</c:v>
                </c:pt>
                <c:pt idx="246">
                  <c:v>44778</c:v>
                </c:pt>
                <c:pt idx="247">
                  <c:v>44781</c:v>
                </c:pt>
                <c:pt idx="248">
                  <c:v>44783</c:v>
                </c:pt>
                <c:pt idx="249">
                  <c:v>44784</c:v>
                </c:pt>
                <c:pt idx="250">
                  <c:v>44785</c:v>
                </c:pt>
                <c:pt idx="251">
                  <c:v>44789</c:v>
                </c:pt>
                <c:pt idx="252">
                  <c:v>44790</c:v>
                </c:pt>
                <c:pt idx="253">
                  <c:v>44791</c:v>
                </c:pt>
                <c:pt idx="254">
                  <c:v>44792</c:v>
                </c:pt>
                <c:pt idx="255">
                  <c:v>44795</c:v>
                </c:pt>
                <c:pt idx="256">
                  <c:v>44796</c:v>
                </c:pt>
                <c:pt idx="257">
                  <c:v>44797</c:v>
                </c:pt>
                <c:pt idx="258">
                  <c:v>44798</c:v>
                </c:pt>
                <c:pt idx="259">
                  <c:v>44799</c:v>
                </c:pt>
                <c:pt idx="260">
                  <c:v>44802</c:v>
                </c:pt>
                <c:pt idx="261">
                  <c:v>44803</c:v>
                </c:pt>
                <c:pt idx="262">
                  <c:v>44805</c:v>
                </c:pt>
                <c:pt idx="263">
                  <c:v>44806</c:v>
                </c:pt>
                <c:pt idx="264">
                  <c:v>44809</c:v>
                </c:pt>
                <c:pt idx="265">
                  <c:v>44810</c:v>
                </c:pt>
                <c:pt idx="266">
                  <c:v>44811</c:v>
                </c:pt>
                <c:pt idx="267">
                  <c:v>44812</c:v>
                </c:pt>
                <c:pt idx="268">
                  <c:v>44813</c:v>
                </c:pt>
                <c:pt idx="269">
                  <c:v>44816</c:v>
                </c:pt>
                <c:pt idx="270">
                  <c:v>44817</c:v>
                </c:pt>
                <c:pt idx="271">
                  <c:v>44818</c:v>
                </c:pt>
                <c:pt idx="272">
                  <c:v>44819</c:v>
                </c:pt>
                <c:pt idx="273">
                  <c:v>44820</c:v>
                </c:pt>
                <c:pt idx="274">
                  <c:v>44823</c:v>
                </c:pt>
                <c:pt idx="275">
                  <c:v>44824</c:v>
                </c:pt>
                <c:pt idx="276">
                  <c:v>44825</c:v>
                </c:pt>
                <c:pt idx="277">
                  <c:v>44826</c:v>
                </c:pt>
                <c:pt idx="278">
                  <c:v>44827</c:v>
                </c:pt>
                <c:pt idx="279">
                  <c:v>44830</c:v>
                </c:pt>
                <c:pt idx="280">
                  <c:v>44831</c:v>
                </c:pt>
                <c:pt idx="281">
                  <c:v>44832</c:v>
                </c:pt>
                <c:pt idx="282">
                  <c:v>44833</c:v>
                </c:pt>
                <c:pt idx="283">
                  <c:v>44834</c:v>
                </c:pt>
                <c:pt idx="284">
                  <c:v>44837</c:v>
                </c:pt>
                <c:pt idx="285">
                  <c:v>44838</c:v>
                </c:pt>
                <c:pt idx="286">
                  <c:v>44840</c:v>
                </c:pt>
                <c:pt idx="287">
                  <c:v>44841</c:v>
                </c:pt>
                <c:pt idx="288">
                  <c:v>44844</c:v>
                </c:pt>
                <c:pt idx="289">
                  <c:v>44845</c:v>
                </c:pt>
                <c:pt idx="290">
                  <c:v>44846</c:v>
                </c:pt>
                <c:pt idx="291">
                  <c:v>44847</c:v>
                </c:pt>
                <c:pt idx="292">
                  <c:v>44848</c:v>
                </c:pt>
                <c:pt idx="293">
                  <c:v>44851</c:v>
                </c:pt>
                <c:pt idx="294">
                  <c:v>44852</c:v>
                </c:pt>
                <c:pt idx="295">
                  <c:v>44853</c:v>
                </c:pt>
                <c:pt idx="296">
                  <c:v>44854</c:v>
                </c:pt>
                <c:pt idx="297">
                  <c:v>44855</c:v>
                </c:pt>
                <c:pt idx="298">
                  <c:v>44858</c:v>
                </c:pt>
                <c:pt idx="299">
                  <c:v>44859</c:v>
                </c:pt>
                <c:pt idx="300">
                  <c:v>44861</c:v>
                </c:pt>
                <c:pt idx="301">
                  <c:v>44862</c:v>
                </c:pt>
                <c:pt idx="302">
                  <c:v>44865</c:v>
                </c:pt>
                <c:pt idx="303">
                  <c:v>44866</c:v>
                </c:pt>
                <c:pt idx="304">
                  <c:v>44867</c:v>
                </c:pt>
                <c:pt idx="305">
                  <c:v>44868</c:v>
                </c:pt>
                <c:pt idx="306">
                  <c:v>44869</c:v>
                </c:pt>
                <c:pt idx="307">
                  <c:v>44872</c:v>
                </c:pt>
                <c:pt idx="308">
                  <c:v>44874</c:v>
                </c:pt>
                <c:pt idx="309">
                  <c:v>44875</c:v>
                </c:pt>
                <c:pt idx="310">
                  <c:v>44876</c:v>
                </c:pt>
                <c:pt idx="311">
                  <c:v>44879</c:v>
                </c:pt>
                <c:pt idx="312">
                  <c:v>44880</c:v>
                </c:pt>
                <c:pt idx="313">
                  <c:v>44881</c:v>
                </c:pt>
                <c:pt idx="314">
                  <c:v>44882</c:v>
                </c:pt>
                <c:pt idx="315">
                  <c:v>44883</c:v>
                </c:pt>
                <c:pt idx="316">
                  <c:v>44886</c:v>
                </c:pt>
                <c:pt idx="317">
                  <c:v>44887</c:v>
                </c:pt>
                <c:pt idx="318">
                  <c:v>44888</c:v>
                </c:pt>
                <c:pt idx="319">
                  <c:v>44889</c:v>
                </c:pt>
                <c:pt idx="320">
                  <c:v>44890</c:v>
                </c:pt>
                <c:pt idx="321">
                  <c:v>44893</c:v>
                </c:pt>
                <c:pt idx="322">
                  <c:v>44894</c:v>
                </c:pt>
                <c:pt idx="323">
                  <c:v>44895</c:v>
                </c:pt>
                <c:pt idx="324">
                  <c:v>44896</c:v>
                </c:pt>
                <c:pt idx="325">
                  <c:v>44897</c:v>
                </c:pt>
                <c:pt idx="326">
                  <c:v>44900</c:v>
                </c:pt>
                <c:pt idx="327">
                  <c:v>44901</c:v>
                </c:pt>
                <c:pt idx="328">
                  <c:v>44902</c:v>
                </c:pt>
                <c:pt idx="329">
                  <c:v>44903</c:v>
                </c:pt>
                <c:pt idx="330">
                  <c:v>44904</c:v>
                </c:pt>
                <c:pt idx="331">
                  <c:v>44907</c:v>
                </c:pt>
                <c:pt idx="332">
                  <c:v>44908</c:v>
                </c:pt>
                <c:pt idx="333">
                  <c:v>44909</c:v>
                </c:pt>
                <c:pt idx="334">
                  <c:v>44910</c:v>
                </c:pt>
                <c:pt idx="335">
                  <c:v>44911</c:v>
                </c:pt>
                <c:pt idx="336">
                  <c:v>44914</c:v>
                </c:pt>
                <c:pt idx="337">
                  <c:v>44915</c:v>
                </c:pt>
                <c:pt idx="338">
                  <c:v>44916</c:v>
                </c:pt>
                <c:pt idx="339">
                  <c:v>44917</c:v>
                </c:pt>
                <c:pt idx="340">
                  <c:v>44918</c:v>
                </c:pt>
                <c:pt idx="341">
                  <c:v>44921</c:v>
                </c:pt>
                <c:pt idx="342">
                  <c:v>44922</c:v>
                </c:pt>
                <c:pt idx="343">
                  <c:v>44923</c:v>
                </c:pt>
                <c:pt idx="344">
                  <c:v>44924</c:v>
                </c:pt>
                <c:pt idx="345">
                  <c:v>44925</c:v>
                </c:pt>
                <c:pt idx="346">
                  <c:v>44928</c:v>
                </c:pt>
                <c:pt idx="347">
                  <c:v>44929</c:v>
                </c:pt>
                <c:pt idx="348">
                  <c:v>44930</c:v>
                </c:pt>
                <c:pt idx="349">
                  <c:v>44931</c:v>
                </c:pt>
                <c:pt idx="350">
                  <c:v>44932</c:v>
                </c:pt>
                <c:pt idx="351">
                  <c:v>44935</c:v>
                </c:pt>
                <c:pt idx="352">
                  <c:v>44936</c:v>
                </c:pt>
                <c:pt idx="353">
                  <c:v>44937</c:v>
                </c:pt>
                <c:pt idx="354">
                  <c:v>44938</c:v>
                </c:pt>
                <c:pt idx="355">
                  <c:v>44939</c:v>
                </c:pt>
                <c:pt idx="356">
                  <c:v>44942</c:v>
                </c:pt>
                <c:pt idx="357">
                  <c:v>44943</c:v>
                </c:pt>
                <c:pt idx="358">
                  <c:v>44944</c:v>
                </c:pt>
                <c:pt idx="359">
                  <c:v>44945</c:v>
                </c:pt>
                <c:pt idx="360">
                  <c:v>44946</c:v>
                </c:pt>
                <c:pt idx="361">
                  <c:v>44949</c:v>
                </c:pt>
                <c:pt idx="362">
                  <c:v>44950</c:v>
                </c:pt>
                <c:pt idx="363">
                  <c:v>44951</c:v>
                </c:pt>
                <c:pt idx="364">
                  <c:v>44953</c:v>
                </c:pt>
                <c:pt idx="365">
                  <c:v>44956</c:v>
                </c:pt>
                <c:pt idx="366">
                  <c:v>44957</c:v>
                </c:pt>
                <c:pt idx="367">
                  <c:v>44958</c:v>
                </c:pt>
                <c:pt idx="368">
                  <c:v>44959</c:v>
                </c:pt>
                <c:pt idx="369">
                  <c:v>44960</c:v>
                </c:pt>
                <c:pt idx="370">
                  <c:v>44963</c:v>
                </c:pt>
                <c:pt idx="371">
                  <c:v>44964</c:v>
                </c:pt>
                <c:pt idx="372">
                  <c:v>44965</c:v>
                </c:pt>
                <c:pt idx="373">
                  <c:v>44966</c:v>
                </c:pt>
                <c:pt idx="374">
                  <c:v>44967</c:v>
                </c:pt>
                <c:pt idx="375">
                  <c:v>44970</c:v>
                </c:pt>
                <c:pt idx="376">
                  <c:v>44971</c:v>
                </c:pt>
                <c:pt idx="377">
                  <c:v>44972</c:v>
                </c:pt>
                <c:pt idx="378">
                  <c:v>44973</c:v>
                </c:pt>
                <c:pt idx="379">
                  <c:v>44974</c:v>
                </c:pt>
                <c:pt idx="380">
                  <c:v>44977</c:v>
                </c:pt>
                <c:pt idx="381">
                  <c:v>44978</c:v>
                </c:pt>
                <c:pt idx="382">
                  <c:v>44979</c:v>
                </c:pt>
                <c:pt idx="383">
                  <c:v>44980</c:v>
                </c:pt>
                <c:pt idx="384">
                  <c:v>44981</c:v>
                </c:pt>
                <c:pt idx="385">
                  <c:v>44984</c:v>
                </c:pt>
                <c:pt idx="386">
                  <c:v>44985</c:v>
                </c:pt>
                <c:pt idx="387">
                  <c:v>44986</c:v>
                </c:pt>
                <c:pt idx="388">
                  <c:v>44987</c:v>
                </c:pt>
                <c:pt idx="389">
                  <c:v>44988</c:v>
                </c:pt>
                <c:pt idx="390">
                  <c:v>44991</c:v>
                </c:pt>
                <c:pt idx="391">
                  <c:v>44993</c:v>
                </c:pt>
                <c:pt idx="392">
                  <c:v>44994</c:v>
                </c:pt>
                <c:pt idx="393">
                  <c:v>44995</c:v>
                </c:pt>
                <c:pt idx="394">
                  <c:v>44998</c:v>
                </c:pt>
                <c:pt idx="395">
                  <c:v>44999</c:v>
                </c:pt>
                <c:pt idx="396">
                  <c:v>45000</c:v>
                </c:pt>
                <c:pt idx="397">
                  <c:v>45001</c:v>
                </c:pt>
                <c:pt idx="398">
                  <c:v>45002</c:v>
                </c:pt>
                <c:pt idx="399">
                  <c:v>45005</c:v>
                </c:pt>
                <c:pt idx="400">
                  <c:v>45006</c:v>
                </c:pt>
                <c:pt idx="401">
                  <c:v>45007</c:v>
                </c:pt>
                <c:pt idx="402">
                  <c:v>45008</c:v>
                </c:pt>
                <c:pt idx="403">
                  <c:v>45009</c:v>
                </c:pt>
                <c:pt idx="404">
                  <c:v>45012</c:v>
                </c:pt>
                <c:pt idx="405">
                  <c:v>45013</c:v>
                </c:pt>
                <c:pt idx="406">
                  <c:v>45014</c:v>
                </c:pt>
                <c:pt idx="407">
                  <c:v>45016</c:v>
                </c:pt>
                <c:pt idx="408">
                  <c:v>45019</c:v>
                </c:pt>
                <c:pt idx="409">
                  <c:v>45021</c:v>
                </c:pt>
                <c:pt idx="410">
                  <c:v>45022</c:v>
                </c:pt>
                <c:pt idx="411">
                  <c:v>45026</c:v>
                </c:pt>
                <c:pt idx="412">
                  <c:v>45027</c:v>
                </c:pt>
                <c:pt idx="413">
                  <c:v>45028</c:v>
                </c:pt>
                <c:pt idx="414">
                  <c:v>45029</c:v>
                </c:pt>
                <c:pt idx="415">
                  <c:v>45033</c:v>
                </c:pt>
                <c:pt idx="416">
                  <c:v>45034</c:v>
                </c:pt>
                <c:pt idx="417">
                  <c:v>45035</c:v>
                </c:pt>
                <c:pt idx="418">
                  <c:v>45036</c:v>
                </c:pt>
                <c:pt idx="419">
                  <c:v>45037</c:v>
                </c:pt>
                <c:pt idx="420">
                  <c:v>45040</c:v>
                </c:pt>
                <c:pt idx="421">
                  <c:v>45041</c:v>
                </c:pt>
                <c:pt idx="422">
                  <c:v>45042</c:v>
                </c:pt>
                <c:pt idx="423">
                  <c:v>45043</c:v>
                </c:pt>
                <c:pt idx="424">
                  <c:v>45044</c:v>
                </c:pt>
                <c:pt idx="425">
                  <c:v>45048</c:v>
                </c:pt>
                <c:pt idx="426">
                  <c:v>45049</c:v>
                </c:pt>
                <c:pt idx="427">
                  <c:v>45050</c:v>
                </c:pt>
                <c:pt idx="428">
                  <c:v>45051</c:v>
                </c:pt>
                <c:pt idx="429">
                  <c:v>45054</c:v>
                </c:pt>
                <c:pt idx="430">
                  <c:v>45055</c:v>
                </c:pt>
                <c:pt idx="431">
                  <c:v>45056</c:v>
                </c:pt>
                <c:pt idx="432">
                  <c:v>45057</c:v>
                </c:pt>
                <c:pt idx="433">
                  <c:v>45058</c:v>
                </c:pt>
                <c:pt idx="434">
                  <c:v>45061</c:v>
                </c:pt>
                <c:pt idx="435">
                  <c:v>45062</c:v>
                </c:pt>
                <c:pt idx="436">
                  <c:v>45063</c:v>
                </c:pt>
                <c:pt idx="437">
                  <c:v>45064</c:v>
                </c:pt>
                <c:pt idx="438">
                  <c:v>45065</c:v>
                </c:pt>
                <c:pt idx="439">
                  <c:v>45068</c:v>
                </c:pt>
                <c:pt idx="440">
                  <c:v>45069</c:v>
                </c:pt>
                <c:pt idx="441">
                  <c:v>45070</c:v>
                </c:pt>
                <c:pt idx="442">
                  <c:v>45071</c:v>
                </c:pt>
                <c:pt idx="443">
                  <c:v>45072</c:v>
                </c:pt>
                <c:pt idx="444">
                  <c:v>45075</c:v>
                </c:pt>
                <c:pt idx="445">
                  <c:v>45076</c:v>
                </c:pt>
                <c:pt idx="446">
                  <c:v>45077</c:v>
                </c:pt>
                <c:pt idx="447">
                  <c:v>45078</c:v>
                </c:pt>
                <c:pt idx="448">
                  <c:v>45079</c:v>
                </c:pt>
                <c:pt idx="449">
                  <c:v>45082</c:v>
                </c:pt>
                <c:pt idx="450">
                  <c:v>45083</c:v>
                </c:pt>
                <c:pt idx="451">
                  <c:v>45084</c:v>
                </c:pt>
                <c:pt idx="452">
                  <c:v>45085</c:v>
                </c:pt>
                <c:pt idx="453">
                  <c:v>45086</c:v>
                </c:pt>
                <c:pt idx="454">
                  <c:v>45089</c:v>
                </c:pt>
                <c:pt idx="455">
                  <c:v>45090</c:v>
                </c:pt>
                <c:pt idx="456">
                  <c:v>45091</c:v>
                </c:pt>
                <c:pt idx="457">
                  <c:v>45092</c:v>
                </c:pt>
                <c:pt idx="458">
                  <c:v>45093</c:v>
                </c:pt>
                <c:pt idx="459">
                  <c:v>45096</c:v>
                </c:pt>
                <c:pt idx="460">
                  <c:v>45097</c:v>
                </c:pt>
                <c:pt idx="461">
                  <c:v>45098</c:v>
                </c:pt>
                <c:pt idx="462">
                  <c:v>45099</c:v>
                </c:pt>
                <c:pt idx="463">
                  <c:v>45100</c:v>
                </c:pt>
                <c:pt idx="464">
                  <c:v>45103</c:v>
                </c:pt>
                <c:pt idx="465">
                  <c:v>45104</c:v>
                </c:pt>
                <c:pt idx="466">
                  <c:v>45105</c:v>
                </c:pt>
                <c:pt idx="467">
                  <c:v>45107</c:v>
                </c:pt>
                <c:pt idx="468">
                  <c:v>45110</c:v>
                </c:pt>
                <c:pt idx="469">
                  <c:v>45111</c:v>
                </c:pt>
                <c:pt idx="470">
                  <c:v>45112</c:v>
                </c:pt>
                <c:pt idx="471">
                  <c:v>45113</c:v>
                </c:pt>
                <c:pt idx="472">
                  <c:v>45114</c:v>
                </c:pt>
                <c:pt idx="473">
                  <c:v>45117</c:v>
                </c:pt>
                <c:pt idx="474">
                  <c:v>45118</c:v>
                </c:pt>
                <c:pt idx="475">
                  <c:v>45119</c:v>
                </c:pt>
                <c:pt idx="476">
                  <c:v>45120</c:v>
                </c:pt>
                <c:pt idx="477">
                  <c:v>45121</c:v>
                </c:pt>
                <c:pt idx="478">
                  <c:v>45124</c:v>
                </c:pt>
                <c:pt idx="479">
                  <c:v>45125</c:v>
                </c:pt>
                <c:pt idx="480">
                  <c:v>45126</c:v>
                </c:pt>
                <c:pt idx="481">
                  <c:v>45127</c:v>
                </c:pt>
                <c:pt idx="482">
                  <c:v>45128</c:v>
                </c:pt>
                <c:pt idx="483">
                  <c:v>45131</c:v>
                </c:pt>
                <c:pt idx="484">
                  <c:v>45132</c:v>
                </c:pt>
                <c:pt idx="485">
                  <c:v>45133</c:v>
                </c:pt>
                <c:pt idx="486">
                  <c:v>45134</c:v>
                </c:pt>
                <c:pt idx="487">
                  <c:v>45135</c:v>
                </c:pt>
                <c:pt idx="488">
                  <c:v>45138</c:v>
                </c:pt>
                <c:pt idx="489">
                  <c:v>45139</c:v>
                </c:pt>
                <c:pt idx="490">
                  <c:v>45140</c:v>
                </c:pt>
                <c:pt idx="491">
                  <c:v>45141</c:v>
                </c:pt>
                <c:pt idx="492">
                  <c:v>45142</c:v>
                </c:pt>
                <c:pt idx="493">
                  <c:v>45145</c:v>
                </c:pt>
                <c:pt idx="494">
                  <c:v>45146</c:v>
                </c:pt>
                <c:pt idx="495">
                  <c:v>45147</c:v>
                </c:pt>
                <c:pt idx="496">
                  <c:v>45148</c:v>
                </c:pt>
                <c:pt idx="497">
                  <c:v>45149</c:v>
                </c:pt>
                <c:pt idx="498">
                  <c:v>45152</c:v>
                </c:pt>
                <c:pt idx="499">
                  <c:v>45154</c:v>
                </c:pt>
                <c:pt idx="500">
                  <c:v>45155</c:v>
                </c:pt>
                <c:pt idx="501">
                  <c:v>45156</c:v>
                </c:pt>
                <c:pt idx="502">
                  <c:v>45159</c:v>
                </c:pt>
                <c:pt idx="503">
                  <c:v>45160</c:v>
                </c:pt>
                <c:pt idx="504">
                  <c:v>45161</c:v>
                </c:pt>
                <c:pt idx="505">
                  <c:v>45162</c:v>
                </c:pt>
                <c:pt idx="506">
                  <c:v>45163</c:v>
                </c:pt>
                <c:pt idx="507">
                  <c:v>45166</c:v>
                </c:pt>
                <c:pt idx="508">
                  <c:v>45167</c:v>
                </c:pt>
                <c:pt idx="509">
                  <c:v>45168</c:v>
                </c:pt>
                <c:pt idx="510">
                  <c:v>45169</c:v>
                </c:pt>
                <c:pt idx="511">
                  <c:v>45170</c:v>
                </c:pt>
                <c:pt idx="512">
                  <c:v>45173</c:v>
                </c:pt>
                <c:pt idx="513">
                  <c:v>45174</c:v>
                </c:pt>
                <c:pt idx="514">
                  <c:v>45175</c:v>
                </c:pt>
                <c:pt idx="515">
                  <c:v>45176</c:v>
                </c:pt>
                <c:pt idx="516">
                  <c:v>45177</c:v>
                </c:pt>
                <c:pt idx="517">
                  <c:v>45180</c:v>
                </c:pt>
                <c:pt idx="518">
                  <c:v>45181</c:v>
                </c:pt>
                <c:pt idx="519">
                  <c:v>45182</c:v>
                </c:pt>
                <c:pt idx="520">
                  <c:v>45183</c:v>
                </c:pt>
                <c:pt idx="521">
                  <c:v>45184</c:v>
                </c:pt>
                <c:pt idx="522">
                  <c:v>45187</c:v>
                </c:pt>
                <c:pt idx="523">
                  <c:v>45189</c:v>
                </c:pt>
                <c:pt idx="524">
                  <c:v>45190</c:v>
                </c:pt>
                <c:pt idx="525">
                  <c:v>45191</c:v>
                </c:pt>
                <c:pt idx="526">
                  <c:v>45194</c:v>
                </c:pt>
                <c:pt idx="527">
                  <c:v>45195</c:v>
                </c:pt>
                <c:pt idx="528">
                  <c:v>45196</c:v>
                </c:pt>
                <c:pt idx="529">
                  <c:v>45197</c:v>
                </c:pt>
                <c:pt idx="530">
                  <c:v>45198</c:v>
                </c:pt>
                <c:pt idx="531">
                  <c:v>45202</c:v>
                </c:pt>
                <c:pt idx="532">
                  <c:v>45203</c:v>
                </c:pt>
                <c:pt idx="533">
                  <c:v>45204</c:v>
                </c:pt>
                <c:pt idx="534">
                  <c:v>45205</c:v>
                </c:pt>
                <c:pt idx="535">
                  <c:v>45208</c:v>
                </c:pt>
                <c:pt idx="536">
                  <c:v>45209</c:v>
                </c:pt>
                <c:pt idx="537">
                  <c:v>45210</c:v>
                </c:pt>
                <c:pt idx="538">
                  <c:v>45211</c:v>
                </c:pt>
                <c:pt idx="539">
                  <c:v>45212</c:v>
                </c:pt>
                <c:pt idx="540">
                  <c:v>45215</c:v>
                </c:pt>
                <c:pt idx="541">
                  <c:v>45216</c:v>
                </c:pt>
                <c:pt idx="542">
                  <c:v>45217</c:v>
                </c:pt>
                <c:pt idx="543">
                  <c:v>45218</c:v>
                </c:pt>
                <c:pt idx="544">
                  <c:v>45219</c:v>
                </c:pt>
                <c:pt idx="545">
                  <c:v>45222</c:v>
                </c:pt>
                <c:pt idx="546">
                  <c:v>45224</c:v>
                </c:pt>
                <c:pt idx="547">
                  <c:v>45225</c:v>
                </c:pt>
                <c:pt idx="548">
                  <c:v>45226</c:v>
                </c:pt>
                <c:pt idx="549">
                  <c:v>45229</c:v>
                </c:pt>
                <c:pt idx="550">
                  <c:v>45230</c:v>
                </c:pt>
                <c:pt idx="551">
                  <c:v>45231</c:v>
                </c:pt>
                <c:pt idx="552">
                  <c:v>45232</c:v>
                </c:pt>
                <c:pt idx="553">
                  <c:v>45233</c:v>
                </c:pt>
                <c:pt idx="554">
                  <c:v>45236</c:v>
                </c:pt>
                <c:pt idx="555">
                  <c:v>45237</c:v>
                </c:pt>
                <c:pt idx="556">
                  <c:v>45238</c:v>
                </c:pt>
                <c:pt idx="557">
                  <c:v>45239</c:v>
                </c:pt>
                <c:pt idx="558">
                  <c:v>45240</c:v>
                </c:pt>
                <c:pt idx="559">
                  <c:v>45242</c:v>
                </c:pt>
                <c:pt idx="560">
                  <c:v>45243</c:v>
                </c:pt>
                <c:pt idx="561">
                  <c:v>45245</c:v>
                </c:pt>
                <c:pt idx="562">
                  <c:v>45246</c:v>
                </c:pt>
                <c:pt idx="563">
                  <c:v>45247</c:v>
                </c:pt>
                <c:pt idx="564">
                  <c:v>45250</c:v>
                </c:pt>
                <c:pt idx="565">
                  <c:v>45251</c:v>
                </c:pt>
                <c:pt idx="566">
                  <c:v>45252</c:v>
                </c:pt>
                <c:pt idx="567">
                  <c:v>45253</c:v>
                </c:pt>
                <c:pt idx="568">
                  <c:v>45254</c:v>
                </c:pt>
                <c:pt idx="569">
                  <c:v>45258</c:v>
                </c:pt>
                <c:pt idx="570">
                  <c:v>45259</c:v>
                </c:pt>
                <c:pt idx="571">
                  <c:v>45260</c:v>
                </c:pt>
                <c:pt idx="572">
                  <c:v>45261</c:v>
                </c:pt>
                <c:pt idx="573">
                  <c:v>45264</c:v>
                </c:pt>
                <c:pt idx="574">
                  <c:v>45265</c:v>
                </c:pt>
                <c:pt idx="575">
                  <c:v>45266</c:v>
                </c:pt>
                <c:pt idx="576">
                  <c:v>45267</c:v>
                </c:pt>
                <c:pt idx="577">
                  <c:v>45268</c:v>
                </c:pt>
                <c:pt idx="578">
                  <c:v>45271</c:v>
                </c:pt>
                <c:pt idx="579">
                  <c:v>45272</c:v>
                </c:pt>
                <c:pt idx="580">
                  <c:v>45273</c:v>
                </c:pt>
                <c:pt idx="581">
                  <c:v>45274</c:v>
                </c:pt>
                <c:pt idx="582">
                  <c:v>45275</c:v>
                </c:pt>
                <c:pt idx="583">
                  <c:v>45278</c:v>
                </c:pt>
                <c:pt idx="584">
                  <c:v>45279</c:v>
                </c:pt>
                <c:pt idx="585">
                  <c:v>45280</c:v>
                </c:pt>
                <c:pt idx="586">
                  <c:v>45281</c:v>
                </c:pt>
                <c:pt idx="587">
                  <c:v>45282</c:v>
                </c:pt>
                <c:pt idx="588">
                  <c:v>45286</c:v>
                </c:pt>
                <c:pt idx="589">
                  <c:v>45287</c:v>
                </c:pt>
                <c:pt idx="590">
                  <c:v>45288</c:v>
                </c:pt>
                <c:pt idx="591">
                  <c:v>45289</c:v>
                </c:pt>
                <c:pt idx="592">
                  <c:v>45292</c:v>
                </c:pt>
                <c:pt idx="593">
                  <c:v>45293</c:v>
                </c:pt>
                <c:pt idx="594">
                  <c:v>45294</c:v>
                </c:pt>
                <c:pt idx="595">
                  <c:v>45295</c:v>
                </c:pt>
                <c:pt idx="596">
                  <c:v>45296</c:v>
                </c:pt>
                <c:pt idx="597">
                  <c:v>45299</c:v>
                </c:pt>
                <c:pt idx="598">
                  <c:v>45300</c:v>
                </c:pt>
                <c:pt idx="599">
                  <c:v>45301</c:v>
                </c:pt>
                <c:pt idx="600">
                  <c:v>45302</c:v>
                </c:pt>
                <c:pt idx="601">
                  <c:v>45303</c:v>
                </c:pt>
                <c:pt idx="602">
                  <c:v>45306</c:v>
                </c:pt>
                <c:pt idx="603">
                  <c:v>45307</c:v>
                </c:pt>
                <c:pt idx="604">
                  <c:v>45308</c:v>
                </c:pt>
                <c:pt idx="605">
                  <c:v>45309</c:v>
                </c:pt>
                <c:pt idx="606">
                  <c:v>45310</c:v>
                </c:pt>
                <c:pt idx="607">
                  <c:v>45311</c:v>
                </c:pt>
                <c:pt idx="608">
                  <c:v>45314</c:v>
                </c:pt>
                <c:pt idx="609">
                  <c:v>45315</c:v>
                </c:pt>
                <c:pt idx="610">
                  <c:v>45316</c:v>
                </c:pt>
                <c:pt idx="611">
                  <c:v>45320</c:v>
                </c:pt>
                <c:pt idx="612">
                  <c:v>45321</c:v>
                </c:pt>
                <c:pt idx="613">
                  <c:v>45322</c:v>
                </c:pt>
                <c:pt idx="614">
                  <c:v>45323</c:v>
                </c:pt>
                <c:pt idx="615">
                  <c:v>45324</c:v>
                </c:pt>
                <c:pt idx="616">
                  <c:v>45327</c:v>
                </c:pt>
                <c:pt idx="617">
                  <c:v>45328</c:v>
                </c:pt>
                <c:pt idx="618">
                  <c:v>45329</c:v>
                </c:pt>
                <c:pt idx="619">
                  <c:v>45330</c:v>
                </c:pt>
                <c:pt idx="620">
                  <c:v>45331</c:v>
                </c:pt>
                <c:pt idx="621">
                  <c:v>45334</c:v>
                </c:pt>
                <c:pt idx="622">
                  <c:v>45335</c:v>
                </c:pt>
                <c:pt idx="623">
                  <c:v>45336</c:v>
                </c:pt>
                <c:pt idx="624">
                  <c:v>45337</c:v>
                </c:pt>
                <c:pt idx="625">
                  <c:v>45338</c:v>
                </c:pt>
                <c:pt idx="626">
                  <c:v>45341</c:v>
                </c:pt>
                <c:pt idx="627">
                  <c:v>45342</c:v>
                </c:pt>
                <c:pt idx="628">
                  <c:v>45343</c:v>
                </c:pt>
                <c:pt idx="629">
                  <c:v>45344</c:v>
                </c:pt>
                <c:pt idx="630">
                  <c:v>45345</c:v>
                </c:pt>
                <c:pt idx="631">
                  <c:v>45348</c:v>
                </c:pt>
                <c:pt idx="632">
                  <c:v>45349</c:v>
                </c:pt>
                <c:pt idx="633">
                  <c:v>45350</c:v>
                </c:pt>
                <c:pt idx="634">
                  <c:v>45351</c:v>
                </c:pt>
                <c:pt idx="635">
                  <c:v>45352</c:v>
                </c:pt>
                <c:pt idx="636">
                  <c:v>45353</c:v>
                </c:pt>
                <c:pt idx="637">
                  <c:v>45355</c:v>
                </c:pt>
                <c:pt idx="638">
                  <c:v>45356</c:v>
                </c:pt>
                <c:pt idx="639">
                  <c:v>45357</c:v>
                </c:pt>
                <c:pt idx="640">
                  <c:v>45358</c:v>
                </c:pt>
                <c:pt idx="641">
                  <c:v>45362</c:v>
                </c:pt>
                <c:pt idx="642">
                  <c:v>45363</c:v>
                </c:pt>
                <c:pt idx="643">
                  <c:v>45364</c:v>
                </c:pt>
                <c:pt idx="644">
                  <c:v>45365</c:v>
                </c:pt>
                <c:pt idx="645">
                  <c:v>45366</c:v>
                </c:pt>
                <c:pt idx="646">
                  <c:v>45369</c:v>
                </c:pt>
                <c:pt idx="647">
                  <c:v>45370</c:v>
                </c:pt>
                <c:pt idx="648">
                  <c:v>45371</c:v>
                </c:pt>
                <c:pt idx="649">
                  <c:v>45372</c:v>
                </c:pt>
                <c:pt idx="650">
                  <c:v>45373</c:v>
                </c:pt>
                <c:pt idx="651">
                  <c:v>45377</c:v>
                </c:pt>
                <c:pt idx="652">
                  <c:v>45378</c:v>
                </c:pt>
                <c:pt idx="653">
                  <c:v>45379</c:v>
                </c:pt>
                <c:pt idx="654">
                  <c:v>45383</c:v>
                </c:pt>
                <c:pt idx="655">
                  <c:v>45384</c:v>
                </c:pt>
                <c:pt idx="656">
                  <c:v>45385</c:v>
                </c:pt>
                <c:pt idx="657">
                  <c:v>45386</c:v>
                </c:pt>
                <c:pt idx="658">
                  <c:v>45387</c:v>
                </c:pt>
                <c:pt idx="659">
                  <c:v>45390</c:v>
                </c:pt>
                <c:pt idx="660">
                  <c:v>45391</c:v>
                </c:pt>
                <c:pt idx="661">
                  <c:v>45392</c:v>
                </c:pt>
                <c:pt idx="662">
                  <c:v>45394</c:v>
                </c:pt>
                <c:pt idx="663">
                  <c:v>45397</c:v>
                </c:pt>
                <c:pt idx="664">
                  <c:v>45398</c:v>
                </c:pt>
                <c:pt idx="665">
                  <c:v>45400</c:v>
                </c:pt>
                <c:pt idx="666">
                  <c:v>45401</c:v>
                </c:pt>
                <c:pt idx="667">
                  <c:v>45404</c:v>
                </c:pt>
                <c:pt idx="668">
                  <c:v>45405</c:v>
                </c:pt>
                <c:pt idx="669">
                  <c:v>45406</c:v>
                </c:pt>
                <c:pt idx="670">
                  <c:v>45407</c:v>
                </c:pt>
                <c:pt idx="671">
                  <c:v>45408</c:v>
                </c:pt>
                <c:pt idx="672">
                  <c:v>45411</c:v>
                </c:pt>
                <c:pt idx="673">
                  <c:v>45412</c:v>
                </c:pt>
                <c:pt idx="674">
                  <c:v>45414</c:v>
                </c:pt>
                <c:pt idx="675">
                  <c:v>45415</c:v>
                </c:pt>
                <c:pt idx="676">
                  <c:v>45418</c:v>
                </c:pt>
                <c:pt idx="677">
                  <c:v>45419</c:v>
                </c:pt>
                <c:pt idx="678">
                  <c:v>45420</c:v>
                </c:pt>
                <c:pt idx="679">
                  <c:v>45421</c:v>
                </c:pt>
                <c:pt idx="680">
                  <c:v>45422</c:v>
                </c:pt>
                <c:pt idx="681">
                  <c:v>45425</c:v>
                </c:pt>
                <c:pt idx="682">
                  <c:v>45426</c:v>
                </c:pt>
                <c:pt idx="683">
                  <c:v>45427</c:v>
                </c:pt>
                <c:pt idx="684">
                  <c:v>45428</c:v>
                </c:pt>
                <c:pt idx="685">
                  <c:v>45429</c:v>
                </c:pt>
                <c:pt idx="686">
                  <c:v>45430</c:v>
                </c:pt>
                <c:pt idx="687">
                  <c:v>45433</c:v>
                </c:pt>
                <c:pt idx="688">
                  <c:v>45434</c:v>
                </c:pt>
                <c:pt idx="689">
                  <c:v>45435</c:v>
                </c:pt>
                <c:pt idx="690">
                  <c:v>45436</c:v>
                </c:pt>
                <c:pt idx="691">
                  <c:v>45439</c:v>
                </c:pt>
                <c:pt idx="692">
                  <c:v>45440</c:v>
                </c:pt>
                <c:pt idx="693">
                  <c:v>45441</c:v>
                </c:pt>
                <c:pt idx="694">
                  <c:v>45442</c:v>
                </c:pt>
                <c:pt idx="695">
                  <c:v>45443</c:v>
                </c:pt>
                <c:pt idx="696">
                  <c:v>45446</c:v>
                </c:pt>
                <c:pt idx="697">
                  <c:v>45447</c:v>
                </c:pt>
                <c:pt idx="698">
                  <c:v>45448</c:v>
                </c:pt>
                <c:pt idx="699">
                  <c:v>45449</c:v>
                </c:pt>
                <c:pt idx="700">
                  <c:v>45450</c:v>
                </c:pt>
                <c:pt idx="701">
                  <c:v>45453</c:v>
                </c:pt>
                <c:pt idx="702">
                  <c:v>45454</c:v>
                </c:pt>
                <c:pt idx="703">
                  <c:v>45455</c:v>
                </c:pt>
                <c:pt idx="704">
                  <c:v>45456</c:v>
                </c:pt>
                <c:pt idx="705">
                  <c:v>45457</c:v>
                </c:pt>
                <c:pt idx="706">
                  <c:v>45461</c:v>
                </c:pt>
                <c:pt idx="707">
                  <c:v>45462</c:v>
                </c:pt>
                <c:pt idx="708">
                  <c:v>45463</c:v>
                </c:pt>
                <c:pt idx="709">
                  <c:v>45464</c:v>
                </c:pt>
                <c:pt idx="710">
                  <c:v>45467</c:v>
                </c:pt>
                <c:pt idx="711">
                  <c:v>45468</c:v>
                </c:pt>
                <c:pt idx="712">
                  <c:v>45469</c:v>
                </c:pt>
                <c:pt idx="713">
                  <c:v>45470</c:v>
                </c:pt>
                <c:pt idx="714">
                  <c:v>45471</c:v>
                </c:pt>
                <c:pt idx="715">
                  <c:v>45474</c:v>
                </c:pt>
                <c:pt idx="716">
                  <c:v>45475</c:v>
                </c:pt>
                <c:pt idx="717">
                  <c:v>45476</c:v>
                </c:pt>
                <c:pt idx="718">
                  <c:v>45477</c:v>
                </c:pt>
                <c:pt idx="719">
                  <c:v>45478</c:v>
                </c:pt>
                <c:pt idx="720">
                  <c:v>45481</c:v>
                </c:pt>
                <c:pt idx="721">
                  <c:v>45482</c:v>
                </c:pt>
                <c:pt idx="722">
                  <c:v>45483</c:v>
                </c:pt>
                <c:pt idx="723">
                  <c:v>45484</c:v>
                </c:pt>
                <c:pt idx="724">
                  <c:v>45485</c:v>
                </c:pt>
                <c:pt idx="725">
                  <c:v>45488</c:v>
                </c:pt>
                <c:pt idx="726">
                  <c:v>45489</c:v>
                </c:pt>
                <c:pt idx="727">
                  <c:v>45491</c:v>
                </c:pt>
                <c:pt idx="728">
                  <c:v>45492</c:v>
                </c:pt>
                <c:pt idx="729">
                  <c:v>45495</c:v>
                </c:pt>
                <c:pt idx="730">
                  <c:v>45496</c:v>
                </c:pt>
                <c:pt idx="731">
                  <c:v>45497</c:v>
                </c:pt>
                <c:pt idx="732">
                  <c:v>45498</c:v>
                </c:pt>
                <c:pt idx="733">
                  <c:v>45499</c:v>
                </c:pt>
                <c:pt idx="734">
                  <c:v>45502</c:v>
                </c:pt>
                <c:pt idx="735">
                  <c:v>45503</c:v>
                </c:pt>
                <c:pt idx="736">
                  <c:v>45504</c:v>
                </c:pt>
                <c:pt idx="737">
                  <c:v>45505</c:v>
                </c:pt>
                <c:pt idx="738">
                  <c:v>45506</c:v>
                </c:pt>
                <c:pt idx="739">
                  <c:v>45509</c:v>
                </c:pt>
                <c:pt idx="740">
                  <c:v>45510</c:v>
                </c:pt>
                <c:pt idx="741">
                  <c:v>45511</c:v>
                </c:pt>
                <c:pt idx="742">
                  <c:v>45512</c:v>
                </c:pt>
                <c:pt idx="743">
                  <c:v>45513</c:v>
                </c:pt>
                <c:pt idx="744">
                  <c:v>45516</c:v>
                </c:pt>
                <c:pt idx="745">
                  <c:v>45517</c:v>
                </c:pt>
                <c:pt idx="746">
                  <c:v>45518</c:v>
                </c:pt>
                <c:pt idx="747">
                  <c:v>45520</c:v>
                </c:pt>
                <c:pt idx="748">
                  <c:v>45523</c:v>
                </c:pt>
                <c:pt idx="749">
                  <c:v>45524</c:v>
                </c:pt>
                <c:pt idx="750">
                  <c:v>45525</c:v>
                </c:pt>
                <c:pt idx="751">
                  <c:v>45526</c:v>
                </c:pt>
                <c:pt idx="752">
                  <c:v>45527</c:v>
                </c:pt>
                <c:pt idx="753">
                  <c:v>45530</c:v>
                </c:pt>
                <c:pt idx="754">
                  <c:v>45531</c:v>
                </c:pt>
                <c:pt idx="755">
                  <c:v>45532</c:v>
                </c:pt>
                <c:pt idx="756">
                  <c:v>45533</c:v>
                </c:pt>
                <c:pt idx="757">
                  <c:v>45534</c:v>
                </c:pt>
                <c:pt idx="758">
                  <c:v>45537</c:v>
                </c:pt>
                <c:pt idx="759">
                  <c:v>45538</c:v>
                </c:pt>
                <c:pt idx="760">
                  <c:v>45539</c:v>
                </c:pt>
                <c:pt idx="761">
                  <c:v>45540</c:v>
                </c:pt>
                <c:pt idx="762">
                  <c:v>45541</c:v>
                </c:pt>
                <c:pt idx="763">
                  <c:v>45544</c:v>
                </c:pt>
                <c:pt idx="764">
                  <c:v>45545</c:v>
                </c:pt>
                <c:pt idx="765">
                  <c:v>45546</c:v>
                </c:pt>
                <c:pt idx="766">
                  <c:v>45547</c:v>
                </c:pt>
                <c:pt idx="767">
                  <c:v>45548</c:v>
                </c:pt>
                <c:pt idx="768">
                  <c:v>45551</c:v>
                </c:pt>
                <c:pt idx="769">
                  <c:v>45552</c:v>
                </c:pt>
                <c:pt idx="770">
                  <c:v>45553</c:v>
                </c:pt>
                <c:pt idx="771">
                  <c:v>45554</c:v>
                </c:pt>
                <c:pt idx="772">
                  <c:v>45555</c:v>
                </c:pt>
                <c:pt idx="773">
                  <c:v>45558</c:v>
                </c:pt>
                <c:pt idx="774">
                  <c:v>45559</c:v>
                </c:pt>
                <c:pt idx="775">
                  <c:v>45560</c:v>
                </c:pt>
                <c:pt idx="776">
                  <c:v>45561</c:v>
                </c:pt>
                <c:pt idx="777">
                  <c:v>45562</c:v>
                </c:pt>
                <c:pt idx="778">
                  <c:v>45565</c:v>
                </c:pt>
                <c:pt idx="779">
                  <c:v>45566</c:v>
                </c:pt>
                <c:pt idx="780">
                  <c:v>45568</c:v>
                </c:pt>
                <c:pt idx="781">
                  <c:v>45569</c:v>
                </c:pt>
                <c:pt idx="782">
                  <c:v>45572</c:v>
                </c:pt>
                <c:pt idx="783">
                  <c:v>45573</c:v>
                </c:pt>
                <c:pt idx="784">
                  <c:v>45574</c:v>
                </c:pt>
                <c:pt idx="785">
                  <c:v>45575</c:v>
                </c:pt>
                <c:pt idx="786">
                  <c:v>45576</c:v>
                </c:pt>
                <c:pt idx="787">
                  <c:v>45579</c:v>
                </c:pt>
                <c:pt idx="788">
                  <c:v>45580</c:v>
                </c:pt>
                <c:pt idx="789">
                  <c:v>45581</c:v>
                </c:pt>
                <c:pt idx="790">
                  <c:v>45582</c:v>
                </c:pt>
                <c:pt idx="791">
                  <c:v>45583</c:v>
                </c:pt>
                <c:pt idx="792">
                  <c:v>45586</c:v>
                </c:pt>
                <c:pt idx="793">
                  <c:v>45587</c:v>
                </c:pt>
                <c:pt idx="794">
                  <c:v>45588</c:v>
                </c:pt>
                <c:pt idx="795">
                  <c:v>45589</c:v>
                </c:pt>
                <c:pt idx="796">
                  <c:v>45590</c:v>
                </c:pt>
                <c:pt idx="797">
                  <c:v>45593</c:v>
                </c:pt>
                <c:pt idx="798">
                  <c:v>45594</c:v>
                </c:pt>
                <c:pt idx="799">
                  <c:v>45595</c:v>
                </c:pt>
                <c:pt idx="800">
                  <c:v>45596</c:v>
                </c:pt>
                <c:pt idx="801">
                  <c:v>45597</c:v>
                </c:pt>
                <c:pt idx="802">
                  <c:v>45600</c:v>
                </c:pt>
                <c:pt idx="803">
                  <c:v>45601</c:v>
                </c:pt>
                <c:pt idx="804">
                  <c:v>45602</c:v>
                </c:pt>
                <c:pt idx="805">
                  <c:v>45603</c:v>
                </c:pt>
                <c:pt idx="806">
                  <c:v>45604</c:v>
                </c:pt>
                <c:pt idx="807">
                  <c:v>45607</c:v>
                </c:pt>
                <c:pt idx="808">
                  <c:v>45608</c:v>
                </c:pt>
                <c:pt idx="809">
                  <c:v>45609</c:v>
                </c:pt>
                <c:pt idx="810">
                  <c:v>45610</c:v>
                </c:pt>
                <c:pt idx="811">
                  <c:v>45614</c:v>
                </c:pt>
                <c:pt idx="812">
                  <c:v>45615</c:v>
                </c:pt>
                <c:pt idx="813">
                  <c:v>45617</c:v>
                </c:pt>
                <c:pt idx="814">
                  <c:v>45618</c:v>
                </c:pt>
                <c:pt idx="815">
                  <c:v>45621</c:v>
                </c:pt>
                <c:pt idx="816">
                  <c:v>45622</c:v>
                </c:pt>
                <c:pt idx="817">
                  <c:v>45623</c:v>
                </c:pt>
                <c:pt idx="818">
                  <c:v>45624</c:v>
                </c:pt>
                <c:pt idx="819">
                  <c:v>45625</c:v>
                </c:pt>
                <c:pt idx="820">
                  <c:v>45628</c:v>
                </c:pt>
                <c:pt idx="821">
                  <c:v>45629</c:v>
                </c:pt>
                <c:pt idx="822">
                  <c:v>45630</c:v>
                </c:pt>
                <c:pt idx="823">
                  <c:v>45631</c:v>
                </c:pt>
                <c:pt idx="824">
                  <c:v>45632</c:v>
                </c:pt>
                <c:pt idx="825">
                  <c:v>45635</c:v>
                </c:pt>
                <c:pt idx="826">
                  <c:v>45636</c:v>
                </c:pt>
                <c:pt idx="827">
                  <c:v>45637</c:v>
                </c:pt>
                <c:pt idx="828">
                  <c:v>45638</c:v>
                </c:pt>
                <c:pt idx="829">
                  <c:v>45639</c:v>
                </c:pt>
                <c:pt idx="830">
                  <c:v>45642</c:v>
                </c:pt>
                <c:pt idx="831">
                  <c:v>45643</c:v>
                </c:pt>
                <c:pt idx="832">
                  <c:v>45644</c:v>
                </c:pt>
                <c:pt idx="833">
                  <c:v>45645</c:v>
                </c:pt>
                <c:pt idx="834">
                  <c:v>45646</c:v>
                </c:pt>
                <c:pt idx="835">
                  <c:v>45649</c:v>
                </c:pt>
                <c:pt idx="836">
                  <c:v>45650</c:v>
                </c:pt>
                <c:pt idx="837">
                  <c:v>45652</c:v>
                </c:pt>
                <c:pt idx="838">
                  <c:v>45653</c:v>
                </c:pt>
                <c:pt idx="839">
                  <c:v>45656</c:v>
                </c:pt>
                <c:pt idx="840">
                  <c:v>45657</c:v>
                </c:pt>
                <c:pt idx="841">
                  <c:v>45658</c:v>
                </c:pt>
                <c:pt idx="842">
                  <c:v>45659</c:v>
                </c:pt>
                <c:pt idx="843">
                  <c:v>45660</c:v>
                </c:pt>
                <c:pt idx="844">
                  <c:v>45663</c:v>
                </c:pt>
                <c:pt idx="845">
                  <c:v>45664</c:v>
                </c:pt>
                <c:pt idx="846">
                  <c:v>45665</c:v>
                </c:pt>
                <c:pt idx="847">
                  <c:v>45666</c:v>
                </c:pt>
                <c:pt idx="848">
                  <c:v>45667</c:v>
                </c:pt>
                <c:pt idx="849">
                  <c:v>45670</c:v>
                </c:pt>
                <c:pt idx="850">
                  <c:v>45671</c:v>
                </c:pt>
                <c:pt idx="851">
                  <c:v>45672</c:v>
                </c:pt>
                <c:pt idx="852">
                  <c:v>45673</c:v>
                </c:pt>
                <c:pt idx="853">
                  <c:v>45674</c:v>
                </c:pt>
                <c:pt idx="854">
                  <c:v>45677</c:v>
                </c:pt>
                <c:pt idx="855">
                  <c:v>45678</c:v>
                </c:pt>
                <c:pt idx="856">
                  <c:v>45679</c:v>
                </c:pt>
                <c:pt idx="857">
                  <c:v>45680</c:v>
                </c:pt>
                <c:pt idx="858">
                  <c:v>45681</c:v>
                </c:pt>
                <c:pt idx="859">
                  <c:v>45684</c:v>
                </c:pt>
                <c:pt idx="860">
                  <c:v>45685</c:v>
                </c:pt>
                <c:pt idx="861">
                  <c:v>45686</c:v>
                </c:pt>
                <c:pt idx="862">
                  <c:v>45687</c:v>
                </c:pt>
                <c:pt idx="863">
                  <c:v>45688</c:v>
                </c:pt>
                <c:pt idx="864">
                  <c:v>45689</c:v>
                </c:pt>
                <c:pt idx="865">
                  <c:v>45691</c:v>
                </c:pt>
                <c:pt idx="866">
                  <c:v>45692</c:v>
                </c:pt>
                <c:pt idx="867">
                  <c:v>45693</c:v>
                </c:pt>
                <c:pt idx="868">
                  <c:v>45694</c:v>
                </c:pt>
                <c:pt idx="869">
                  <c:v>45695</c:v>
                </c:pt>
                <c:pt idx="870">
                  <c:v>45698</c:v>
                </c:pt>
                <c:pt idx="871">
                  <c:v>45699</c:v>
                </c:pt>
                <c:pt idx="872">
                  <c:v>45700</c:v>
                </c:pt>
                <c:pt idx="873">
                  <c:v>45701</c:v>
                </c:pt>
                <c:pt idx="874">
                  <c:v>45702</c:v>
                </c:pt>
                <c:pt idx="875">
                  <c:v>45705</c:v>
                </c:pt>
                <c:pt idx="876">
                  <c:v>45706</c:v>
                </c:pt>
                <c:pt idx="877">
                  <c:v>45707</c:v>
                </c:pt>
                <c:pt idx="878">
                  <c:v>45708</c:v>
                </c:pt>
                <c:pt idx="879">
                  <c:v>45709</c:v>
                </c:pt>
                <c:pt idx="880">
                  <c:v>45712</c:v>
                </c:pt>
                <c:pt idx="881">
                  <c:v>45713</c:v>
                </c:pt>
                <c:pt idx="882">
                  <c:v>45715</c:v>
                </c:pt>
                <c:pt idx="883">
                  <c:v>45716</c:v>
                </c:pt>
                <c:pt idx="884">
                  <c:v>45719</c:v>
                </c:pt>
                <c:pt idx="885">
                  <c:v>45720</c:v>
                </c:pt>
                <c:pt idx="886">
                  <c:v>45721</c:v>
                </c:pt>
                <c:pt idx="887">
                  <c:v>45722</c:v>
                </c:pt>
                <c:pt idx="888">
                  <c:v>45723</c:v>
                </c:pt>
                <c:pt idx="889">
                  <c:v>45726</c:v>
                </c:pt>
                <c:pt idx="890">
                  <c:v>45727</c:v>
                </c:pt>
                <c:pt idx="891">
                  <c:v>45728</c:v>
                </c:pt>
                <c:pt idx="892">
                  <c:v>45729</c:v>
                </c:pt>
                <c:pt idx="893">
                  <c:v>45733</c:v>
                </c:pt>
                <c:pt idx="894">
                  <c:v>45734</c:v>
                </c:pt>
                <c:pt idx="895">
                  <c:v>45735</c:v>
                </c:pt>
                <c:pt idx="896">
                  <c:v>45736</c:v>
                </c:pt>
                <c:pt idx="897">
                  <c:v>45737</c:v>
                </c:pt>
                <c:pt idx="898">
                  <c:v>45740</c:v>
                </c:pt>
                <c:pt idx="899">
                  <c:v>45741</c:v>
                </c:pt>
                <c:pt idx="900">
                  <c:v>45742</c:v>
                </c:pt>
                <c:pt idx="901">
                  <c:v>45743</c:v>
                </c:pt>
                <c:pt idx="902">
                  <c:v>45744</c:v>
                </c:pt>
                <c:pt idx="903">
                  <c:v>45748</c:v>
                </c:pt>
                <c:pt idx="904">
                  <c:v>45749</c:v>
                </c:pt>
                <c:pt idx="905">
                  <c:v>45750</c:v>
                </c:pt>
                <c:pt idx="906">
                  <c:v>45751</c:v>
                </c:pt>
                <c:pt idx="907">
                  <c:v>45754</c:v>
                </c:pt>
                <c:pt idx="908">
                  <c:v>45755</c:v>
                </c:pt>
                <c:pt idx="909">
                  <c:v>45756</c:v>
                </c:pt>
                <c:pt idx="910">
                  <c:v>45758</c:v>
                </c:pt>
                <c:pt idx="911">
                  <c:v>45762</c:v>
                </c:pt>
                <c:pt idx="912">
                  <c:v>45763</c:v>
                </c:pt>
                <c:pt idx="913">
                  <c:v>45764</c:v>
                </c:pt>
                <c:pt idx="914">
                  <c:v>45768</c:v>
                </c:pt>
                <c:pt idx="915">
                  <c:v>45769</c:v>
                </c:pt>
                <c:pt idx="916">
                  <c:v>45770</c:v>
                </c:pt>
                <c:pt idx="917">
                  <c:v>45771</c:v>
                </c:pt>
                <c:pt idx="918">
                  <c:v>45772</c:v>
                </c:pt>
                <c:pt idx="919">
                  <c:v>45775</c:v>
                </c:pt>
                <c:pt idx="920">
                  <c:v>45776</c:v>
                </c:pt>
                <c:pt idx="921">
                  <c:v>45777</c:v>
                </c:pt>
                <c:pt idx="922">
                  <c:v>45779</c:v>
                </c:pt>
                <c:pt idx="923">
                  <c:v>45782</c:v>
                </c:pt>
                <c:pt idx="924">
                  <c:v>45783</c:v>
                </c:pt>
                <c:pt idx="925">
                  <c:v>45784</c:v>
                </c:pt>
                <c:pt idx="926">
                  <c:v>45785</c:v>
                </c:pt>
                <c:pt idx="927">
                  <c:v>45786</c:v>
                </c:pt>
                <c:pt idx="928">
                  <c:v>45789</c:v>
                </c:pt>
                <c:pt idx="929">
                  <c:v>45790</c:v>
                </c:pt>
                <c:pt idx="930">
                  <c:v>45791</c:v>
                </c:pt>
                <c:pt idx="931">
                  <c:v>45792</c:v>
                </c:pt>
                <c:pt idx="932">
                  <c:v>45793</c:v>
                </c:pt>
                <c:pt idx="933">
                  <c:v>45796</c:v>
                </c:pt>
                <c:pt idx="934">
                  <c:v>45797</c:v>
                </c:pt>
                <c:pt idx="935">
                  <c:v>45798</c:v>
                </c:pt>
                <c:pt idx="936">
                  <c:v>45799</c:v>
                </c:pt>
                <c:pt idx="937">
                  <c:v>45800</c:v>
                </c:pt>
                <c:pt idx="938">
                  <c:v>45803</c:v>
                </c:pt>
                <c:pt idx="939">
                  <c:v>45804</c:v>
                </c:pt>
                <c:pt idx="940">
                  <c:v>45805</c:v>
                </c:pt>
                <c:pt idx="941">
                  <c:v>45806</c:v>
                </c:pt>
                <c:pt idx="942">
                  <c:v>45807</c:v>
                </c:pt>
                <c:pt idx="943">
                  <c:v>45810</c:v>
                </c:pt>
                <c:pt idx="944">
                  <c:v>45811</c:v>
                </c:pt>
                <c:pt idx="945">
                  <c:v>45812</c:v>
                </c:pt>
                <c:pt idx="946">
                  <c:v>45813</c:v>
                </c:pt>
                <c:pt idx="947">
                  <c:v>45814</c:v>
                </c:pt>
                <c:pt idx="948">
                  <c:v>45817</c:v>
                </c:pt>
                <c:pt idx="949">
                  <c:v>45818</c:v>
                </c:pt>
                <c:pt idx="950">
                  <c:v>45819</c:v>
                </c:pt>
                <c:pt idx="951">
                  <c:v>45820</c:v>
                </c:pt>
                <c:pt idx="952">
                  <c:v>45821</c:v>
                </c:pt>
                <c:pt idx="953">
                  <c:v>45824</c:v>
                </c:pt>
                <c:pt idx="954">
                  <c:v>45825</c:v>
                </c:pt>
                <c:pt idx="955">
                  <c:v>45826</c:v>
                </c:pt>
                <c:pt idx="956">
                  <c:v>45827</c:v>
                </c:pt>
                <c:pt idx="957">
                  <c:v>45828</c:v>
                </c:pt>
                <c:pt idx="958">
                  <c:v>45831</c:v>
                </c:pt>
                <c:pt idx="959">
                  <c:v>45832</c:v>
                </c:pt>
                <c:pt idx="960">
                  <c:v>45833</c:v>
                </c:pt>
                <c:pt idx="961">
                  <c:v>45834</c:v>
                </c:pt>
                <c:pt idx="962">
                  <c:v>45835</c:v>
                </c:pt>
                <c:pt idx="963">
                  <c:v>45838</c:v>
                </c:pt>
                <c:pt idx="964">
                  <c:v>45839</c:v>
                </c:pt>
                <c:pt idx="965">
                  <c:v>45840</c:v>
                </c:pt>
                <c:pt idx="966">
                  <c:v>45841</c:v>
                </c:pt>
                <c:pt idx="967">
                  <c:v>45842</c:v>
                </c:pt>
                <c:pt idx="968">
                  <c:v>45845</c:v>
                </c:pt>
                <c:pt idx="969">
                  <c:v>45846</c:v>
                </c:pt>
                <c:pt idx="970">
                  <c:v>45847</c:v>
                </c:pt>
                <c:pt idx="971">
                  <c:v>45848</c:v>
                </c:pt>
                <c:pt idx="972">
                  <c:v>45849</c:v>
                </c:pt>
                <c:pt idx="973">
                  <c:v>45852</c:v>
                </c:pt>
                <c:pt idx="974">
                  <c:v>45853</c:v>
                </c:pt>
                <c:pt idx="975">
                  <c:v>45854</c:v>
                </c:pt>
                <c:pt idx="976">
                  <c:v>45855</c:v>
                </c:pt>
                <c:pt idx="977">
                  <c:v>45856</c:v>
                </c:pt>
                <c:pt idx="978">
                  <c:v>45859</c:v>
                </c:pt>
                <c:pt idx="979">
                  <c:v>45860</c:v>
                </c:pt>
                <c:pt idx="980">
                  <c:v>45861</c:v>
                </c:pt>
                <c:pt idx="981">
                  <c:v>45862</c:v>
                </c:pt>
                <c:pt idx="982">
                  <c:v>45863</c:v>
                </c:pt>
                <c:pt idx="983">
                  <c:v>45866</c:v>
                </c:pt>
                <c:pt idx="984">
                  <c:v>45867</c:v>
                </c:pt>
                <c:pt idx="985">
                  <c:v>45868</c:v>
                </c:pt>
                <c:pt idx="986">
                  <c:v>45869</c:v>
                </c:pt>
                <c:pt idx="987">
                  <c:v>45870</c:v>
                </c:pt>
                <c:pt idx="988">
                  <c:v>45873</c:v>
                </c:pt>
                <c:pt idx="989">
                  <c:v>45874</c:v>
                </c:pt>
                <c:pt idx="990">
                  <c:v>45875</c:v>
                </c:pt>
                <c:pt idx="991">
                  <c:v>45876</c:v>
                </c:pt>
                <c:pt idx="992">
                  <c:v>45877</c:v>
                </c:pt>
                <c:pt idx="993">
                  <c:v>45880</c:v>
                </c:pt>
                <c:pt idx="994">
                  <c:v>45881</c:v>
                </c:pt>
                <c:pt idx="995">
                  <c:v>45882</c:v>
                </c:pt>
                <c:pt idx="996">
                  <c:v>45883</c:v>
                </c:pt>
                <c:pt idx="997">
                  <c:v>45887</c:v>
                </c:pt>
                <c:pt idx="998">
                  <c:v>45888</c:v>
                </c:pt>
                <c:pt idx="999">
                  <c:v>45889</c:v>
                </c:pt>
                <c:pt idx="1000">
                  <c:v>45890</c:v>
                </c:pt>
                <c:pt idx="1001">
                  <c:v>45891</c:v>
                </c:pt>
                <c:pt idx="1002">
                  <c:v>45894</c:v>
                </c:pt>
                <c:pt idx="1003">
                  <c:v>45895</c:v>
                </c:pt>
                <c:pt idx="1004">
                  <c:v>45897</c:v>
                </c:pt>
                <c:pt idx="1005">
                  <c:v>45898</c:v>
                </c:pt>
                <c:pt idx="1006">
                  <c:v>45901</c:v>
                </c:pt>
                <c:pt idx="1007">
                  <c:v>45902</c:v>
                </c:pt>
                <c:pt idx="1008">
                  <c:v>45903</c:v>
                </c:pt>
                <c:pt idx="1009">
                  <c:v>45904</c:v>
                </c:pt>
                <c:pt idx="1010">
                  <c:v>45905</c:v>
                </c:pt>
                <c:pt idx="1011">
                  <c:v>45908</c:v>
                </c:pt>
                <c:pt idx="1012">
                  <c:v>45909</c:v>
                </c:pt>
                <c:pt idx="1013">
                  <c:v>45910</c:v>
                </c:pt>
                <c:pt idx="1014">
                  <c:v>45911</c:v>
                </c:pt>
                <c:pt idx="1015">
                  <c:v>45912</c:v>
                </c:pt>
                <c:pt idx="1016">
                  <c:v>45915</c:v>
                </c:pt>
                <c:pt idx="1017">
                  <c:v>45916</c:v>
                </c:pt>
                <c:pt idx="1018">
                  <c:v>45917</c:v>
                </c:pt>
                <c:pt idx="1019">
                  <c:v>45918</c:v>
                </c:pt>
                <c:pt idx="1020">
                  <c:v>45919</c:v>
                </c:pt>
                <c:pt idx="1021">
                  <c:v>45922</c:v>
                </c:pt>
                <c:pt idx="1022">
                  <c:v>45923</c:v>
                </c:pt>
                <c:pt idx="1023">
                  <c:v>45924</c:v>
                </c:pt>
                <c:pt idx="1024">
                  <c:v>45925</c:v>
                </c:pt>
                <c:pt idx="1025">
                  <c:v>45926</c:v>
                </c:pt>
                <c:pt idx="1026">
                  <c:v>45929</c:v>
                </c:pt>
                <c:pt idx="1027">
                  <c:v>45930</c:v>
                </c:pt>
                <c:pt idx="1028">
                  <c:v>45931</c:v>
                </c:pt>
                <c:pt idx="1029">
                  <c:v>45933</c:v>
                </c:pt>
                <c:pt idx="1030">
                  <c:v>45936</c:v>
                </c:pt>
                <c:pt idx="1031">
                  <c:v>45937</c:v>
                </c:pt>
                <c:pt idx="1032">
                  <c:v>45938</c:v>
                </c:pt>
                <c:pt idx="1033">
                  <c:v>45939</c:v>
                </c:pt>
                <c:pt idx="1034">
                  <c:v>45940</c:v>
                </c:pt>
                <c:pt idx="1035">
                  <c:v>45943</c:v>
                </c:pt>
                <c:pt idx="1036">
                  <c:v>45944</c:v>
                </c:pt>
                <c:pt idx="1037">
                  <c:v>45945</c:v>
                </c:pt>
                <c:pt idx="1038">
                  <c:v>45946</c:v>
                </c:pt>
                <c:pt idx="1039">
                  <c:v>45947</c:v>
                </c:pt>
                <c:pt idx="1040">
                  <c:v>45950</c:v>
                </c:pt>
                <c:pt idx="1041">
                  <c:v>45951</c:v>
                </c:pt>
                <c:pt idx="1042">
                  <c:v>45953</c:v>
                </c:pt>
                <c:pt idx="1043">
                  <c:v>45954</c:v>
                </c:pt>
                <c:pt idx="1044">
                  <c:v>45957</c:v>
                </c:pt>
                <c:pt idx="1045">
                  <c:v>45958</c:v>
                </c:pt>
                <c:pt idx="1046">
                  <c:v>45959</c:v>
                </c:pt>
                <c:pt idx="1047">
                  <c:v>45960</c:v>
                </c:pt>
                <c:pt idx="1048">
                  <c:v>45961</c:v>
                </c:pt>
                <c:pt idx="1049">
                  <c:v>45964</c:v>
                </c:pt>
                <c:pt idx="1050">
                  <c:v>45965</c:v>
                </c:pt>
                <c:pt idx="1051">
                  <c:v>45967</c:v>
                </c:pt>
                <c:pt idx="1052">
                  <c:v>45968</c:v>
                </c:pt>
                <c:pt idx="1053">
                  <c:v>45971</c:v>
                </c:pt>
                <c:pt idx="1054">
                  <c:v>45972</c:v>
                </c:pt>
                <c:pt idx="1055">
                  <c:v>45973</c:v>
                </c:pt>
                <c:pt idx="1056">
                  <c:v>45974</c:v>
                </c:pt>
                <c:pt idx="1057">
                  <c:v>45975</c:v>
                </c:pt>
                <c:pt idx="1058">
                  <c:v>45978</c:v>
                </c:pt>
                <c:pt idx="1059">
                  <c:v>45979</c:v>
                </c:pt>
                <c:pt idx="1060">
                  <c:v>45980</c:v>
                </c:pt>
                <c:pt idx="1061">
                  <c:v>45981</c:v>
                </c:pt>
                <c:pt idx="1062">
                  <c:v>45982</c:v>
                </c:pt>
                <c:pt idx="1063">
                  <c:v>45985</c:v>
                </c:pt>
                <c:pt idx="1064">
                  <c:v>45986</c:v>
                </c:pt>
                <c:pt idx="1065">
                  <c:v>45987</c:v>
                </c:pt>
                <c:pt idx="1066">
                  <c:v>45988</c:v>
                </c:pt>
                <c:pt idx="1067">
                  <c:v>45989</c:v>
                </c:pt>
                <c:pt idx="1068">
                  <c:v>45992</c:v>
                </c:pt>
                <c:pt idx="1069">
                  <c:v>45993</c:v>
                </c:pt>
                <c:pt idx="1070">
                  <c:v>45994</c:v>
                </c:pt>
                <c:pt idx="1071">
                  <c:v>45995</c:v>
                </c:pt>
                <c:pt idx="1072">
                  <c:v>45996</c:v>
                </c:pt>
                <c:pt idx="1073">
                  <c:v>45999</c:v>
                </c:pt>
                <c:pt idx="1074">
                  <c:v>46000</c:v>
                </c:pt>
                <c:pt idx="1075">
                  <c:v>46001</c:v>
                </c:pt>
                <c:pt idx="1076">
                  <c:v>46002</c:v>
                </c:pt>
                <c:pt idx="1077">
                  <c:v>46003</c:v>
                </c:pt>
                <c:pt idx="1078">
                  <c:v>46006</c:v>
                </c:pt>
                <c:pt idx="1079">
                  <c:v>46007</c:v>
                </c:pt>
                <c:pt idx="1080">
                  <c:v>46008</c:v>
                </c:pt>
                <c:pt idx="1081">
                  <c:v>46009</c:v>
                </c:pt>
                <c:pt idx="1082">
                  <c:v>46010</c:v>
                </c:pt>
                <c:pt idx="1083">
                  <c:v>46013</c:v>
                </c:pt>
                <c:pt idx="1084">
                  <c:v>46014</c:v>
                </c:pt>
                <c:pt idx="1085">
                  <c:v>46015</c:v>
                </c:pt>
                <c:pt idx="1086">
                  <c:v>46017</c:v>
                </c:pt>
                <c:pt idx="1087">
                  <c:v>46020</c:v>
                </c:pt>
                <c:pt idx="1088">
                  <c:v>46021</c:v>
                </c:pt>
                <c:pt idx="1089">
                  <c:v>46022</c:v>
                </c:pt>
                <c:pt idx="1090">
                  <c:v>46023</c:v>
                </c:pt>
                <c:pt idx="1091">
                  <c:v>46024</c:v>
                </c:pt>
                <c:pt idx="1092">
                  <c:v>46027</c:v>
                </c:pt>
                <c:pt idx="1093">
                  <c:v>46028</c:v>
                </c:pt>
                <c:pt idx="1094">
                  <c:v>46029</c:v>
                </c:pt>
                <c:pt idx="1095">
                  <c:v>46030</c:v>
                </c:pt>
                <c:pt idx="1096">
                  <c:v>46031</c:v>
                </c:pt>
                <c:pt idx="1097">
                  <c:v>46034</c:v>
                </c:pt>
                <c:pt idx="1098">
                  <c:v>46035</c:v>
                </c:pt>
                <c:pt idx="1099">
                  <c:v>46036</c:v>
                </c:pt>
                <c:pt idx="1100">
                  <c:v>46038</c:v>
                </c:pt>
                <c:pt idx="1101">
                  <c:v>46041</c:v>
                </c:pt>
                <c:pt idx="1102">
                  <c:v>46042</c:v>
                </c:pt>
                <c:pt idx="1103">
                  <c:v>46043</c:v>
                </c:pt>
                <c:pt idx="1104">
                  <c:v>46044</c:v>
                </c:pt>
                <c:pt idx="1105">
                  <c:v>46045</c:v>
                </c:pt>
                <c:pt idx="1106">
                  <c:v>46049</c:v>
                </c:pt>
                <c:pt idx="1107">
                  <c:v>46050</c:v>
                </c:pt>
                <c:pt idx="1108">
                  <c:v>46051</c:v>
                </c:pt>
                <c:pt idx="1109">
                  <c:v>46052</c:v>
                </c:pt>
                <c:pt idx="1110">
                  <c:v>46054</c:v>
                </c:pt>
                <c:pt idx="1111">
                  <c:v>46055</c:v>
                </c:pt>
                <c:pt idx="1112">
                  <c:v>46056</c:v>
                </c:pt>
                <c:pt idx="1113">
                  <c:v>46057</c:v>
                </c:pt>
                <c:pt idx="1114">
                  <c:v>46058</c:v>
                </c:pt>
                <c:pt idx="1115">
                  <c:v>46059</c:v>
                </c:pt>
                <c:pt idx="1116">
                  <c:v>46062</c:v>
                </c:pt>
                <c:pt idx="1117">
                  <c:v>46063</c:v>
                </c:pt>
                <c:pt idx="1118">
                  <c:v>46064</c:v>
                </c:pt>
                <c:pt idx="1119">
                  <c:v>46065</c:v>
                </c:pt>
                <c:pt idx="1120">
                  <c:v>46066</c:v>
                </c:pt>
                <c:pt idx="1121">
                  <c:v>46069</c:v>
                </c:pt>
                <c:pt idx="1122">
                  <c:v>46070</c:v>
                </c:pt>
                <c:pt idx="1123">
                  <c:v>46071</c:v>
                </c:pt>
                <c:pt idx="1124">
                  <c:v>46072</c:v>
                </c:pt>
                <c:pt idx="1125">
                  <c:v>46073</c:v>
                </c:pt>
                <c:pt idx="1126">
                  <c:v>46076</c:v>
                </c:pt>
                <c:pt idx="1127">
                  <c:v>46077</c:v>
                </c:pt>
                <c:pt idx="1128">
                  <c:v>46078</c:v>
                </c:pt>
                <c:pt idx="1129">
                  <c:v>46079</c:v>
                </c:pt>
                <c:pt idx="1130">
                  <c:v>46080</c:v>
                </c:pt>
                <c:pt idx="1131">
                  <c:v>46083</c:v>
                </c:pt>
                <c:pt idx="1132">
                  <c:v>46085</c:v>
                </c:pt>
                <c:pt idx="1133">
                  <c:v>46086</c:v>
                </c:pt>
                <c:pt idx="1134">
                  <c:v>46087</c:v>
                </c:pt>
                <c:pt idx="1135">
                  <c:v>46090</c:v>
                </c:pt>
                <c:pt idx="1136">
                  <c:v>46091</c:v>
                </c:pt>
                <c:pt idx="1137">
                  <c:v>46092</c:v>
                </c:pt>
                <c:pt idx="1138">
                  <c:v>46093</c:v>
                </c:pt>
                <c:pt idx="1139">
                  <c:v>46094</c:v>
                </c:pt>
                <c:pt idx="1140">
                  <c:v>46097</c:v>
                </c:pt>
                <c:pt idx="1141">
                  <c:v>46098</c:v>
                </c:pt>
                <c:pt idx="1142">
                  <c:v>46099</c:v>
                </c:pt>
                <c:pt idx="1143">
                  <c:v>46100</c:v>
                </c:pt>
                <c:pt idx="1144">
                  <c:v>46101</c:v>
                </c:pt>
                <c:pt idx="1145">
                  <c:v>46104</c:v>
                </c:pt>
                <c:pt idx="1146">
                  <c:v>46105</c:v>
                </c:pt>
                <c:pt idx="1147">
                  <c:v>46106</c:v>
                </c:pt>
                <c:pt idx="1148">
                  <c:v>46108</c:v>
                </c:pt>
                <c:pt idx="1149">
                  <c:v>46111</c:v>
                </c:pt>
                <c:pt idx="1150">
                  <c:v>46113</c:v>
                </c:pt>
                <c:pt idx="1151">
                  <c:v>46114</c:v>
                </c:pt>
                <c:pt idx="1152">
                  <c:v>46118</c:v>
                </c:pt>
                <c:pt idx="1153">
                  <c:v>46119</c:v>
                </c:pt>
                <c:pt idx="1154">
                  <c:v>46120</c:v>
                </c:pt>
                <c:pt idx="1155">
                  <c:v>46121</c:v>
                </c:pt>
                <c:pt idx="1156">
                  <c:v>46122</c:v>
                </c:pt>
                <c:pt idx="1157">
                  <c:v>46125</c:v>
                </c:pt>
                <c:pt idx="1158">
                  <c:v>46127</c:v>
                </c:pt>
                <c:pt idx="1159">
                  <c:v>46128</c:v>
                </c:pt>
                <c:pt idx="1160">
                  <c:v>46129</c:v>
                </c:pt>
                <c:pt idx="1161">
                  <c:v>46132</c:v>
                </c:pt>
                <c:pt idx="1162">
                  <c:v>46133</c:v>
                </c:pt>
                <c:pt idx="1163">
                  <c:v>46134</c:v>
                </c:pt>
                <c:pt idx="1164">
                  <c:v>46135</c:v>
                </c:pt>
                <c:pt idx="1165">
                  <c:v>46136</c:v>
                </c:pt>
                <c:pt idx="1166">
                  <c:v>46139</c:v>
                </c:pt>
                <c:pt idx="1167">
                  <c:v>46140</c:v>
                </c:pt>
                <c:pt idx="1168">
                  <c:v>46141</c:v>
                </c:pt>
                <c:pt idx="1169">
                  <c:v>46142</c:v>
                </c:pt>
                <c:pt idx="1170">
                  <c:v>46146</c:v>
                </c:pt>
                <c:pt idx="1171">
                  <c:v>46147</c:v>
                </c:pt>
                <c:pt idx="1172">
                  <c:v>46148</c:v>
                </c:pt>
                <c:pt idx="1173">
                  <c:v>46149</c:v>
                </c:pt>
                <c:pt idx="1174">
                  <c:v>46150</c:v>
                </c:pt>
                <c:pt idx="1175">
                  <c:v>46153</c:v>
                </c:pt>
                <c:pt idx="1176">
                  <c:v>46154</c:v>
                </c:pt>
                <c:pt idx="1177">
                  <c:v>46155</c:v>
                </c:pt>
                <c:pt idx="1178">
                  <c:v>46156</c:v>
                </c:pt>
                <c:pt idx="1179">
                  <c:v>46157</c:v>
                </c:pt>
                <c:pt idx="1180">
                  <c:v>46160</c:v>
                </c:pt>
                <c:pt idx="1181">
                  <c:v>46161</c:v>
                </c:pt>
                <c:pt idx="1182">
                  <c:v>46162</c:v>
                </c:pt>
                <c:pt idx="1183">
                  <c:v>46163</c:v>
                </c:pt>
                <c:pt idx="1184">
                  <c:v>46164</c:v>
                </c:pt>
                <c:pt idx="1185">
                  <c:v>46167</c:v>
                </c:pt>
                <c:pt idx="1186">
                  <c:v>46168</c:v>
                </c:pt>
                <c:pt idx="1187">
                  <c:v>46169</c:v>
                </c:pt>
                <c:pt idx="1188">
                  <c:v>46171</c:v>
                </c:pt>
                <c:pt idx="1189">
                  <c:v>46174</c:v>
                </c:pt>
                <c:pt idx="1190">
                  <c:v>46175</c:v>
                </c:pt>
                <c:pt idx="1191">
                  <c:v>46176</c:v>
                </c:pt>
                <c:pt idx="1192">
                  <c:v>46177</c:v>
                </c:pt>
                <c:pt idx="1193">
                  <c:v>46178</c:v>
                </c:pt>
                <c:pt idx="1194">
                  <c:v>46181</c:v>
                </c:pt>
                <c:pt idx="1195">
                  <c:v>46182</c:v>
                </c:pt>
                <c:pt idx="1196">
                  <c:v>46183</c:v>
                </c:pt>
                <c:pt idx="1197">
                  <c:v>46184</c:v>
                </c:pt>
                <c:pt idx="1198">
                  <c:v>46185</c:v>
                </c:pt>
                <c:pt idx="1199">
                  <c:v>46188</c:v>
                </c:pt>
                <c:pt idx="1200">
                  <c:v>46189</c:v>
                </c:pt>
                <c:pt idx="1201">
                  <c:v>46190</c:v>
                </c:pt>
                <c:pt idx="1202">
                  <c:v>46191</c:v>
                </c:pt>
                <c:pt idx="1203">
                  <c:v>46192</c:v>
                </c:pt>
                <c:pt idx="1204">
                  <c:v>46195</c:v>
                </c:pt>
                <c:pt idx="1205">
                  <c:v>46196</c:v>
                </c:pt>
                <c:pt idx="1206">
                  <c:v>46197</c:v>
                </c:pt>
                <c:pt idx="1207">
                  <c:v>46198</c:v>
                </c:pt>
                <c:pt idx="1208">
                  <c:v>46202</c:v>
                </c:pt>
                <c:pt idx="1209">
                  <c:v>46203</c:v>
                </c:pt>
                <c:pt idx="1210">
                  <c:v>46204</c:v>
                </c:pt>
                <c:pt idx="1211">
                  <c:v>46205</c:v>
                </c:pt>
                <c:pt idx="1212">
                  <c:v>46206</c:v>
                </c:pt>
                <c:pt idx="1213">
                  <c:v>46209</c:v>
                </c:pt>
                <c:pt idx="1214">
                  <c:v>46210</c:v>
                </c:pt>
                <c:pt idx="1215">
                  <c:v>46211</c:v>
                </c:pt>
                <c:pt idx="1216">
                  <c:v>46212</c:v>
                </c:pt>
                <c:pt idx="1217">
                  <c:v>46213</c:v>
                </c:pt>
                <c:pt idx="1218">
                  <c:v>46216</c:v>
                </c:pt>
                <c:pt idx="1219">
                  <c:v>46217</c:v>
                </c:pt>
                <c:pt idx="1220">
                  <c:v>46218</c:v>
                </c:pt>
                <c:pt idx="1221">
                  <c:v>46219</c:v>
                </c:pt>
                <c:pt idx="1222">
                  <c:v>46220</c:v>
                </c:pt>
                <c:pt idx="1223">
                  <c:v>46223</c:v>
                </c:pt>
                <c:pt idx="1224">
                  <c:v>46224</c:v>
                </c:pt>
                <c:pt idx="1225">
                  <c:v>46225</c:v>
                </c:pt>
                <c:pt idx="1226">
                  <c:v>46226</c:v>
                </c:pt>
                <c:pt idx="1227">
                  <c:v>46227</c:v>
                </c:pt>
                <c:pt idx="1228">
                  <c:v>46230</c:v>
                </c:pt>
                <c:pt idx="1229">
                  <c:v>46231</c:v>
                </c:pt>
                <c:pt idx="1230">
                  <c:v>46232</c:v>
                </c:pt>
                <c:pt idx="1231">
                  <c:v>46233</c:v>
                </c:pt>
                <c:pt idx="1232">
                  <c:v>46234</c:v>
                </c:pt>
                <c:pt idx="1233">
                  <c:v>46237</c:v>
                </c:pt>
                <c:pt idx="1234">
                  <c:v>46238</c:v>
                </c:pt>
                <c:pt idx="1235">
                  <c:v>46239</c:v>
                </c:pt>
                <c:pt idx="1236">
                  <c:v>46240</c:v>
                </c:pt>
                <c:pt idx="1237">
                  <c:v>46241</c:v>
                </c:pt>
                <c:pt idx="1238">
                  <c:v>46244</c:v>
                </c:pt>
                <c:pt idx="1239">
                  <c:v>46245</c:v>
                </c:pt>
              </c:numCache>
            </c:numRef>
          </c:cat>
          <c:val>
            <c:numRef>
              <c:f>Data!$Q$4:$Q$1243</c:f>
              <c:numCache>
                <c:formatCode>General</c:formatCode>
                <c:ptCount val="12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225</c:v>
                </c:pt>
                <c:pt idx="593">
                  <c:v>225</c:v>
                </c:pt>
                <c:pt idx="594">
                  <c:v>225</c:v>
                </c:pt>
                <c:pt idx="595">
                  <c:v>225</c:v>
                </c:pt>
                <c:pt idx="596">
                  <c:v>225</c:v>
                </c:pt>
                <c:pt idx="597">
                  <c:v>225</c:v>
                </c:pt>
                <c:pt idx="598">
                  <c:v>225</c:v>
                </c:pt>
                <c:pt idx="599">
                  <c:v>225</c:v>
                </c:pt>
                <c:pt idx="600">
                  <c:v>225</c:v>
                </c:pt>
                <c:pt idx="601">
                  <c:v>225</c:v>
                </c:pt>
                <c:pt idx="602">
                  <c:v>225</c:v>
                </c:pt>
                <c:pt idx="603">
                  <c:v>225</c:v>
                </c:pt>
                <c:pt idx="604">
                  <c:v>225</c:v>
                </c:pt>
                <c:pt idx="605">
                  <c:v>225</c:v>
                </c:pt>
                <c:pt idx="606">
                  <c:v>225</c:v>
                </c:pt>
                <c:pt idx="607">
                  <c:v>225</c:v>
                </c:pt>
                <c:pt idx="608">
                  <c:v>225</c:v>
                </c:pt>
                <c:pt idx="609">
                  <c:v>225</c:v>
                </c:pt>
                <c:pt idx="610">
                  <c:v>225</c:v>
                </c:pt>
                <c:pt idx="611">
                  <c:v>225</c:v>
                </c:pt>
                <c:pt idx="612">
                  <c:v>225</c:v>
                </c:pt>
                <c:pt idx="613">
                  <c:v>225</c:v>
                </c:pt>
                <c:pt idx="614">
                  <c:v>225</c:v>
                </c:pt>
                <c:pt idx="615">
                  <c:v>225</c:v>
                </c:pt>
                <c:pt idx="616">
                  <c:v>225</c:v>
                </c:pt>
                <c:pt idx="617">
                  <c:v>225</c:v>
                </c:pt>
                <c:pt idx="618">
                  <c:v>225</c:v>
                </c:pt>
                <c:pt idx="619">
                  <c:v>225</c:v>
                </c:pt>
                <c:pt idx="620">
                  <c:v>225</c:v>
                </c:pt>
                <c:pt idx="621">
                  <c:v>225</c:v>
                </c:pt>
                <c:pt idx="622">
                  <c:v>225</c:v>
                </c:pt>
                <c:pt idx="623">
                  <c:v>225</c:v>
                </c:pt>
                <c:pt idx="624">
                  <c:v>225</c:v>
                </c:pt>
                <c:pt idx="625">
                  <c:v>225</c:v>
                </c:pt>
                <c:pt idx="626">
                  <c:v>225</c:v>
                </c:pt>
                <c:pt idx="627">
                  <c:v>225</c:v>
                </c:pt>
                <c:pt idx="628">
                  <c:v>225</c:v>
                </c:pt>
                <c:pt idx="629">
                  <c:v>225</c:v>
                </c:pt>
                <c:pt idx="630">
                  <c:v>225</c:v>
                </c:pt>
                <c:pt idx="631">
                  <c:v>225</c:v>
                </c:pt>
                <c:pt idx="632">
                  <c:v>225</c:v>
                </c:pt>
                <c:pt idx="633">
                  <c:v>225</c:v>
                </c:pt>
                <c:pt idx="634">
                  <c:v>225</c:v>
                </c:pt>
                <c:pt idx="635">
                  <c:v>225</c:v>
                </c:pt>
                <c:pt idx="636">
                  <c:v>225</c:v>
                </c:pt>
                <c:pt idx="637">
                  <c:v>225</c:v>
                </c:pt>
                <c:pt idx="638">
                  <c:v>225</c:v>
                </c:pt>
                <c:pt idx="639">
                  <c:v>225</c:v>
                </c:pt>
                <c:pt idx="640">
                  <c:v>225</c:v>
                </c:pt>
                <c:pt idx="641">
                  <c:v>225</c:v>
                </c:pt>
                <c:pt idx="642">
                  <c:v>225</c:v>
                </c:pt>
                <c:pt idx="643">
                  <c:v>225</c:v>
                </c:pt>
                <c:pt idx="644">
                  <c:v>225</c:v>
                </c:pt>
                <c:pt idx="645">
                  <c:v>225</c:v>
                </c:pt>
                <c:pt idx="646">
                  <c:v>225</c:v>
                </c:pt>
                <c:pt idx="647">
                  <c:v>225</c:v>
                </c:pt>
                <c:pt idx="648">
                  <c:v>225</c:v>
                </c:pt>
                <c:pt idx="649">
                  <c:v>225</c:v>
                </c:pt>
                <c:pt idx="650">
                  <c:v>225</c:v>
                </c:pt>
                <c:pt idx="651">
                  <c:v>225</c:v>
                </c:pt>
                <c:pt idx="652">
                  <c:v>225</c:v>
                </c:pt>
                <c:pt idx="653">
                  <c:v>225</c:v>
                </c:pt>
                <c:pt idx="654">
                  <c:v>225</c:v>
                </c:pt>
                <c:pt idx="655">
                  <c:v>225</c:v>
                </c:pt>
                <c:pt idx="656">
                  <c:v>225</c:v>
                </c:pt>
                <c:pt idx="657">
                  <c:v>225</c:v>
                </c:pt>
                <c:pt idx="658">
                  <c:v>225</c:v>
                </c:pt>
                <c:pt idx="659">
                  <c:v>225</c:v>
                </c:pt>
                <c:pt idx="660">
                  <c:v>225</c:v>
                </c:pt>
                <c:pt idx="661">
                  <c:v>225</c:v>
                </c:pt>
                <c:pt idx="662">
                  <c:v>225</c:v>
                </c:pt>
                <c:pt idx="663">
                  <c:v>225</c:v>
                </c:pt>
                <c:pt idx="664">
                  <c:v>225</c:v>
                </c:pt>
                <c:pt idx="665">
                  <c:v>225</c:v>
                </c:pt>
                <c:pt idx="666">
                  <c:v>225</c:v>
                </c:pt>
                <c:pt idx="667">
                  <c:v>225</c:v>
                </c:pt>
                <c:pt idx="668">
                  <c:v>225</c:v>
                </c:pt>
                <c:pt idx="669">
                  <c:v>225</c:v>
                </c:pt>
                <c:pt idx="670">
                  <c:v>225</c:v>
                </c:pt>
                <c:pt idx="671">
                  <c:v>225</c:v>
                </c:pt>
                <c:pt idx="672">
                  <c:v>225</c:v>
                </c:pt>
                <c:pt idx="673">
                  <c:v>225</c:v>
                </c:pt>
                <c:pt idx="674">
                  <c:v>225</c:v>
                </c:pt>
                <c:pt idx="675">
                  <c:v>225</c:v>
                </c:pt>
                <c:pt idx="676">
                  <c:v>225</c:v>
                </c:pt>
                <c:pt idx="677">
                  <c:v>225</c:v>
                </c:pt>
                <c:pt idx="678">
                  <c:v>225</c:v>
                </c:pt>
                <c:pt idx="679">
                  <c:v>225</c:v>
                </c:pt>
                <c:pt idx="680">
                  <c:v>225</c:v>
                </c:pt>
                <c:pt idx="681">
                  <c:v>225</c:v>
                </c:pt>
                <c:pt idx="682">
                  <c:v>225</c:v>
                </c:pt>
                <c:pt idx="683">
                  <c:v>225</c:v>
                </c:pt>
                <c:pt idx="684">
                  <c:v>225</c:v>
                </c:pt>
                <c:pt idx="685">
                  <c:v>225</c:v>
                </c:pt>
                <c:pt idx="686">
                  <c:v>225</c:v>
                </c:pt>
                <c:pt idx="687">
                  <c:v>225</c:v>
                </c:pt>
                <c:pt idx="688">
                  <c:v>225</c:v>
                </c:pt>
                <c:pt idx="689">
                  <c:v>225</c:v>
                </c:pt>
                <c:pt idx="690">
                  <c:v>225</c:v>
                </c:pt>
                <c:pt idx="691">
                  <c:v>225</c:v>
                </c:pt>
                <c:pt idx="692">
                  <c:v>225</c:v>
                </c:pt>
                <c:pt idx="693">
                  <c:v>225</c:v>
                </c:pt>
                <c:pt idx="694">
                  <c:v>225</c:v>
                </c:pt>
                <c:pt idx="695">
                  <c:v>225</c:v>
                </c:pt>
                <c:pt idx="696">
                  <c:v>225</c:v>
                </c:pt>
                <c:pt idx="697">
                  <c:v>225</c:v>
                </c:pt>
                <c:pt idx="698">
                  <c:v>225</c:v>
                </c:pt>
                <c:pt idx="699">
                  <c:v>225</c:v>
                </c:pt>
                <c:pt idx="700">
                  <c:v>225</c:v>
                </c:pt>
                <c:pt idx="701">
                  <c:v>225</c:v>
                </c:pt>
                <c:pt idx="702">
                  <c:v>225</c:v>
                </c:pt>
                <c:pt idx="703">
                  <c:v>225</c:v>
                </c:pt>
                <c:pt idx="704">
                  <c:v>225</c:v>
                </c:pt>
                <c:pt idx="705">
                  <c:v>225</c:v>
                </c:pt>
                <c:pt idx="706">
                  <c:v>225</c:v>
                </c:pt>
                <c:pt idx="707">
                  <c:v>225</c:v>
                </c:pt>
                <c:pt idx="708">
                  <c:v>225</c:v>
                </c:pt>
                <c:pt idx="709">
                  <c:v>225</c:v>
                </c:pt>
                <c:pt idx="710">
                  <c:v>225</c:v>
                </c:pt>
                <c:pt idx="711">
                  <c:v>225</c:v>
                </c:pt>
                <c:pt idx="712">
                  <c:v>225</c:v>
                </c:pt>
                <c:pt idx="713">
                  <c:v>225</c:v>
                </c:pt>
                <c:pt idx="714">
                  <c:v>225</c:v>
                </c:pt>
                <c:pt idx="715">
                  <c:v>225</c:v>
                </c:pt>
                <c:pt idx="716">
                  <c:v>225</c:v>
                </c:pt>
                <c:pt idx="717">
                  <c:v>225</c:v>
                </c:pt>
                <c:pt idx="718">
                  <c:v>225</c:v>
                </c:pt>
                <c:pt idx="719">
                  <c:v>225</c:v>
                </c:pt>
                <c:pt idx="720">
                  <c:v>225</c:v>
                </c:pt>
                <c:pt idx="721">
                  <c:v>225</c:v>
                </c:pt>
                <c:pt idx="722">
                  <c:v>225</c:v>
                </c:pt>
                <c:pt idx="723">
                  <c:v>225</c:v>
                </c:pt>
                <c:pt idx="724">
                  <c:v>225</c:v>
                </c:pt>
                <c:pt idx="725">
                  <c:v>225</c:v>
                </c:pt>
                <c:pt idx="726">
                  <c:v>225</c:v>
                </c:pt>
                <c:pt idx="727">
                  <c:v>225</c:v>
                </c:pt>
                <c:pt idx="728">
                  <c:v>225</c:v>
                </c:pt>
                <c:pt idx="729">
                  <c:v>225</c:v>
                </c:pt>
                <c:pt idx="730">
                  <c:v>225</c:v>
                </c:pt>
                <c:pt idx="731">
                  <c:v>225</c:v>
                </c:pt>
                <c:pt idx="732">
                  <c:v>225</c:v>
                </c:pt>
                <c:pt idx="733">
                  <c:v>225</c:v>
                </c:pt>
                <c:pt idx="734">
                  <c:v>225</c:v>
                </c:pt>
                <c:pt idx="735">
                  <c:v>225</c:v>
                </c:pt>
                <c:pt idx="736">
                  <c:v>225</c:v>
                </c:pt>
                <c:pt idx="737">
                  <c:v>225</c:v>
                </c:pt>
                <c:pt idx="738">
                  <c:v>225</c:v>
                </c:pt>
                <c:pt idx="739">
                  <c:v>225</c:v>
                </c:pt>
                <c:pt idx="740">
                  <c:v>225</c:v>
                </c:pt>
                <c:pt idx="741">
                  <c:v>225</c:v>
                </c:pt>
                <c:pt idx="742">
                  <c:v>225</c:v>
                </c:pt>
                <c:pt idx="743">
                  <c:v>225</c:v>
                </c:pt>
                <c:pt idx="744">
                  <c:v>225</c:v>
                </c:pt>
                <c:pt idx="745">
                  <c:v>225</c:v>
                </c:pt>
                <c:pt idx="746">
                  <c:v>225</c:v>
                </c:pt>
                <c:pt idx="747">
                  <c:v>225</c:v>
                </c:pt>
                <c:pt idx="748">
                  <c:v>225</c:v>
                </c:pt>
                <c:pt idx="749">
                  <c:v>225</c:v>
                </c:pt>
                <c:pt idx="750">
                  <c:v>225</c:v>
                </c:pt>
                <c:pt idx="751">
                  <c:v>225</c:v>
                </c:pt>
                <c:pt idx="752">
                  <c:v>225</c:v>
                </c:pt>
                <c:pt idx="753">
                  <c:v>225</c:v>
                </c:pt>
                <c:pt idx="754">
                  <c:v>225</c:v>
                </c:pt>
                <c:pt idx="755">
                  <c:v>225</c:v>
                </c:pt>
                <c:pt idx="756">
                  <c:v>225</c:v>
                </c:pt>
                <c:pt idx="757">
                  <c:v>225</c:v>
                </c:pt>
                <c:pt idx="758">
                  <c:v>225</c:v>
                </c:pt>
                <c:pt idx="759">
                  <c:v>225</c:v>
                </c:pt>
                <c:pt idx="760">
                  <c:v>225</c:v>
                </c:pt>
                <c:pt idx="761">
                  <c:v>225</c:v>
                </c:pt>
                <c:pt idx="762">
                  <c:v>225</c:v>
                </c:pt>
                <c:pt idx="763">
                  <c:v>225</c:v>
                </c:pt>
                <c:pt idx="764">
                  <c:v>225</c:v>
                </c:pt>
                <c:pt idx="765">
                  <c:v>225</c:v>
                </c:pt>
                <c:pt idx="766">
                  <c:v>225</c:v>
                </c:pt>
                <c:pt idx="767">
                  <c:v>225</c:v>
                </c:pt>
                <c:pt idx="768">
                  <c:v>225</c:v>
                </c:pt>
                <c:pt idx="769">
                  <c:v>225</c:v>
                </c:pt>
                <c:pt idx="770">
                  <c:v>225</c:v>
                </c:pt>
                <c:pt idx="771">
                  <c:v>225</c:v>
                </c:pt>
                <c:pt idx="772">
                  <c:v>225</c:v>
                </c:pt>
                <c:pt idx="773">
                  <c:v>225</c:v>
                </c:pt>
                <c:pt idx="774">
                  <c:v>225</c:v>
                </c:pt>
                <c:pt idx="775">
                  <c:v>225</c:v>
                </c:pt>
                <c:pt idx="776">
                  <c:v>225</c:v>
                </c:pt>
                <c:pt idx="777">
                  <c:v>225</c:v>
                </c:pt>
                <c:pt idx="778">
                  <c:v>225</c:v>
                </c:pt>
                <c:pt idx="779">
                  <c:v>225</c:v>
                </c:pt>
                <c:pt idx="780">
                  <c:v>225</c:v>
                </c:pt>
                <c:pt idx="781">
                  <c:v>225</c:v>
                </c:pt>
                <c:pt idx="782">
                  <c:v>225</c:v>
                </c:pt>
                <c:pt idx="783">
                  <c:v>225</c:v>
                </c:pt>
                <c:pt idx="784">
                  <c:v>225</c:v>
                </c:pt>
                <c:pt idx="785">
                  <c:v>225</c:v>
                </c:pt>
                <c:pt idx="786">
                  <c:v>225</c:v>
                </c:pt>
                <c:pt idx="787">
                  <c:v>225</c:v>
                </c:pt>
                <c:pt idx="788">
                  <c:v>225</c:v>
                </c:pt>
                <c:pt idx="789">
                  <c:v>225</c:v>
                </c:pt>
                <c:pt idx="790">
                  <c:v>225</c:v>
                </c:pt>
                <c:pt idx="791">
                  <c:v>225</c:v>
                </c:pt>
                <c:pt idx="792">
                  <c:v>225</c:v>
                </c:pt>
                <c:pt idx="793">
                  <c:v>225</c:v>
                </c:pt>
                <c:pt idx="794">
                  <c:v>225</c:v>
                </c:pt>
                <c:pt idx="795">
                  <c:v>225</c:v>
                </c:pt>
                <c:pt idx="796">
                  <c:v>225</c:v>
                </c:pt>
                <c:pt idx="797">
                  <c:v>225</c:v>
                </c:pt>
                <c:pt idx="798">
                  <c:v>225</c:v>
                </c:pt>
                <c:pt idx="799">
                  <c:v>225</c:v>
                </c:pt>
                <c:pt idx="800">
                  <c:v>225</c:v>
                </c:pt>
                <c:pt idx="801">
                  <c:v>225</c:v>
                </c:pt>
                <c:pt idx="802">
                  <c:v>225</c:v>
                </c:pt>
                <c:pt idx="803">
                  <c:v>225</c:v>
                </c:pt>
                <c:pt idx="804">
                  <c:v>225</c:v>
                </c:pt>
                <c:pt idx="805">
                  <c:v>225</c:v>
                </c:pt>
                <c:pt idx="806">
                  <c:v>225</c:v>
                </c:pt>
                <c:pt idx="807">
                  <c:v>225</c:v>
                </c:pt>
                <c:pt idx="808">
                  <c:v>225</c:v>
                </c:pt>
                <c:pt idx="809">
                  <c:v>225</c:v>
                </c:pt>
                <c:pt idx="810">
                  <c:v>225</c:v>
                </c:pt>
                <c:pt idx="811">
                  <c:v>225</c:v>
                </c:pt>
                <c:pt idx="812">
                  <c:v>225</c:v>
                </c:pt>
                <c:pt idx="813">
                  <c:v>225</c:v>
                </c:pt>
                <c:pt idx="814">
                  <c:v>225</c:v>
                </c:pt>
                <c:pt idx="815">
                  <c:v>225</c:v>
                </c:pt>
                <c:pt idx="816">
                  <c:v>225</c:v>
                </c:pt>
                <c:pt idx="817">
                  <c:v>225</c:v>
                </c:pt>
                <c:pt idx="818">
                  <c:v>225</c:v>
                </c:pt>
                <c:pt idx="819">
                  <c:v>225</c:v>
                </c:pt>
                <c:pt idx="820">
                  <c:v>225</c:v>
                </c:pt>
                <c:pt idx="821">
                  <c:v>225</c:v>
                </c:pt>
                <c:pt idx="822">
                  <c:v>225</c:v>
                </c:pt>
                <c:pt idx="823">
                  <c:v>225</c:v>
                </c:pt>
                <c:pt idx="824">
                  <c:v>225</c:v>
                </c:pt>
                <c:pt idx="825">
                  <c:v>225</c:v>
                </c:pt>
                <c:pt idx="826">
                  <c:v>225</c:v>
                </c:pt>
                <c:pt idx="827">
                  <c:v>225</c:v>
                </c:pt>
                <c:pt idx="828">
                  <c:v>225</c:v>
                </c:pt>
                <c:pt idx="829">
                  <c:v>225</c:v>
                </c:pt>
                <c:pt idx="830">
                  <c:v>225</c:v>
                </c:pt>
                <c:pt idx="831">
                  <c:v>225</c:v>
                </c:pt>
                <c:pt idx="832">
                  <c:v>225</c:v>
                </c:pt>
                <c:pt idx="833">
                  <c:v>225</c:v>
                </c:pt>
                <c:pt idx="834">
                  <c:v>225</c:v>
                </c:pt>
                <c:pt idx="835">
                  <c:v>225</c:v>
                </c:pt>
                <c:pt idx="836">
                  <c:v>225</c:v>
                </c:pt>
                <c:pt idx="837">
                  <c:v>225</c:v>
                </c:pt>
                <c:pt idx="838">
                  <c:v>225</c:v>
                </c:pt>
                <c:pt idx="839">
                  <c:v>225</c:v>
                </c:pt>
                <c:pt idx="840">
                  <c:v>225</c:v>
                </c:pt>
                <c:pt idx="841">
                  <c:v>225</c:v>
                </c:pt>
                <c:pt idx="842">
                  <c:v>225</c:v>
                </c:pt>
                <c:pt idx="843">
                  <c:v>225</c:v>
                </c:pt>
                <c:pt idx="844">
                  <c:v>225</c:v>
                </c:pt>
                <c:pt idx="845">
                  <c:v>225</c:v>
                </c:pt>
                <c:pt idx="846">
                  <c:v>225</c:v>
                </c:pt>
                <c:pt idx="847">
                  <c:v>225</c:v>
                </c:pt>
                <c:pt idx="848">
                  <c:v>225</c:v>
                </c:pt>
                <c:pt idx="849">
                  <c:v>225</c:v>
                </c:pt>
                <c:pt idx="850">
                  <c:v>225</c:v>
                </c:pt>
                <c:pt idx="851">
                  <c:v>225</c:v>
                </c:pt>
                <c:pt idx="852">
                  <c:v>225</c:v>
                </c:pt>
                <c:pt idx="853">
                  <c:v>225</c:v>
                </c:pt>
                <c:pt idx="854">
                  <c:v>225</c:v>
                </c:pt>
                <c:pt idx="855">
                  <c:v>225</c:v>
                </c:pt>
                <c:pt idx="856">
                  <c:v>225</c:v>
                </c:pt>
                <c:pt idx="857">
                  <c:v>225</c:v>
                </c:pt>
                <c:pt idx="858">
                  <c:v>225</c:v>
                </c:pt>
                <c:pt idx="859">
                  <c:v>225</c:v>
                </c:pt>
                <c:pt idx="860">
                  <c:v>225</c:v>
                </c:pt>
                <c:pt idx="861">
                  <c:v>225</c:v>
                </c:pt>
                <c:pt idx="862">
                  <c:v>225</c:v>
                </c:pt>
                <c:pt idx="863">
                  <c:v>225</c:v>
                </c:pt>
                <c:pt idx="864">
                  <c:v>225</c:v>
                </c:pt>
                <c:pt idx="865">
                  <c:v>225</c:v>
                </c:pt>
                <c:pt idx="866">
                  <c:v>225</c:v>
                </c:pt>
                <c:pt idx="867">
                  <c:v>225</c:v>
                </c:pt>
                <c:pt idx="868">
                  <c:v>225</c:v>
                </c:pt>
                <c:pt idx="869">
                  <c:v>225</c:v>
                </c:pt>
                <c:pt idx="870">
                  <c:v>225</c:v>
                </c:pt>
                <c:pt idx="871">
                  <c:v>225</c:v>
                </c:pt>
                <c:pt idx="872">
                  <c:v>225</c:v>
                </c:pt>
                <c:pt idx="873">
                  <c:v>225</c:v>
                </c:pt>
                <c:pt idx="874">
                  <c:v>225</c:v>
                </c:pt>
                <c:pt idx="875">
                  <c:v>225</c:v>
                </c:pt>
                <c:pt idx="876">
                  <c:v>225</c:v>
                </c:pt>
                <c:pt idx="877">
                  <c:v>225</c:v>
                </c:pt>
                <c:pt idx="878">
                  <c:v>225</c:v>
                </c:pt>
                <c:pt idx="879">
                  <c:v>225</c:v>
                </c:pt>
                <c:pt idx="880">
                  <c:v>225</c:v>
                </c:pt>
                <c:pt idx="881">
                  <c:v>225</c:v>
                </c:pt>
                <c:pt idx="882">
                  <c:v>225</c:v>
                </c:pt>
                <c:pt idx="883">
                  <c:v>225</c:v>
                </c:pt>
                <c:pt idx="884">
                  <c:v>225</c:v>
                </c:pt>
                <c:pt idx="885">
                  <c:v>225</c:v>
                </c:pt>
                <c:pt idx="886">
                  <c:v>225</c:v>
                </c:pt>
                <c:pt idx="887">
                  <c:v>225</c:v>
                </c:pt>
                <c:pt idx="888">
                  <c:v>225</c:v>
                </c:pt>
                <c:pt idx="889">
                  <c:v>225</c:v>
                </c:pt>
                <c:pt idx="890">
                  <c:v>225</c:v>
                </c:pt>
                <c:pt idx="891">
                  <c:v>225</c:v>
                </c:pt>
                <c:pt idx="892">
                  <c:v>225</c:v>
                </c:pt>
                <c:pt idx="893">
                  <c:v>225</c:v>
                </c:pt>
                <c:pt idx="894">
                  <c:v>225</c:v>
                </c:pt>
                <c:pt idx="895">
                  <c:v>225</c:v>
                </c:pt>
                <c:pt idx="896">
                  <c:v>225</c:v>
                </c:pt>
                <c:pt idx="897">
                  <c:v>225</c:v>
                </c:pt>
                <c:pt idx="898">
                  <c:v>225</c:v>
                </c:pt>
                <c:pt idx="899">
                  <c:v>225</c:v>
                </c:pt>
                <c:pt idx="900">
                  <c:v>225</c:v>
                </c:pt>
                <c:pt idx="901">
                  <c:v>225</c:v>
                </c:pt>
                <c:pt idx="902">
                  <c:v>225</c:v>
                </c:pt>
                <c:pt idx="903">
                  <c:v>225</c:v>
                </c:pt>
                <c:pt idx="904">
                  <c:v>225</c:v>
                </c:pt>
                <c:pt idx="905">
                  <c:v>225</c:v>
                </c:pt>
                <c:pt idx="906">
                  <c:v>225</c:v>
                </c:pt>
                <c:pt idx="907">
                  <c:v>225</c:v>
                </c:pt>
                <c:pt idx="908">
                  <c:v>225</c:v>
                </c:pt>
                <c:pt idx="909">
                  <c:v>225</c:v>
                </c:pt>
                <c:pt idx="910">
                  <c:v>225</c:v>
                </c:pt>
                <c:pt idx="911">
                  <c:v>225</c:v>
                </c:pt>
                <c:pt idx="912">
                  <c:v>225</c:v>
                </c:pt>
                <c:pt idx="913">
                  <c:v>225</c:v>
                </c:pt>
                <c:pt idx="914">
                  <c:v>225</c:v>
                </c:pt>
                <c:pt idx="915">
                  <c:v>225</c:v>
                </c:pt>
                <c:pt idx="916">
                  <c:v>225</c:v>
                </c:pt>
                <c:pt idx="917">
                  <c:v>225</c:v>
                </c:pt>
                <c:pt idx="918">
                  <c:v>225</c:v>
                </c:pt>
                <c:pt idx="919">
                  <c:v>225</c:v>
                </c:pt>
                <c:pt idx="920">
                  <c:v>225</c:v>
                </c:pt>
                <c:pt idx="921">
                  <c:v>225</c:v>
                </c:pt>
                <c:pt idx="922">
                  <c:v>225</c:v>
                </c:pt>
                <c:pt idx="923">
                  <c:v>225</c:v>
                </c:pt>
                <c:pt idx="924">
                  <c:v>225</c:v>
                </c:pt>
                <c:pt idx="925">
                  <c:v>225</c:v>
                </c:pt>
                <c:pt idx="926">
                  <c:v>225</c:v>
                </c:pt>
                <c:pt idx="927">
                  <c:v>225</c:v>
                </c:pt>
                <c:pt idx="928">
                  <c:v>225</c:v>
                </c:pt>
                <c:pt idx="929">
                  <c:v>225</c:v>
                </c:pt>
                <c:pt idx="930">
                  <c:v>225</c:v>
                </c:pt>
                <c:pt idx="931">
                  <c:v>225</c:v>
                </c:pt>
                <c:pt idx="932">
                  <c:v>225</c:v>
                </c:pt>
                <c:pt idx="933">
                  <c:v>225</c:v>
                </c:pt>
                <c:pt idx="934">
                  <c:v>225</c:v>
                </c:pt>
                <c:pt idx="935">
                  <c:v>225</c:v>
                </c:pt>
                <c:pt idx="936">
                  <c:v>225</c:v>
                </c:pt>
                <c:pt idx="937">
                  <c:v>225</c:v>
                </c:pt>
                <c:pt idx="938">
                  <c:v>225</c:v>
                </c:pt>
                <c:pt idx="939">
                  <c:v>225</c:v>
                </c:pt>
                <c:pt idx="940">
                  <c:v>225</c:v>
                </c:pt>
                <c:pt idx="941">
                  <c:v>225</c:v>
                </c:pt>
                <c:pt idx="942">
                  <c:v>225</c:v>
                </c:pt>
                <c:pt idx="943">
                  <c:v>225</c:v>
                </c:pt>
                <c:pt idx="944">
                  <c:v>225</c:v>
                </c:pt>
                <c:pt idx="945">
                  <c:v>225</c:v>
                </c:pt>
                <c:pt idx="946">
                  <c:v>225</c:v>
                </c:pt>
                <c:pt idx="947">
                  <c:v>225</c:v>
                </c:pt>
                <c:pt idx="948">
                  <c:v>225</c:v>
                </c:pt>
                <c:pt idx="949">
                  <c:v>225</c:v>
                </c:pt>
                <c:pt idx="950">
                  <c:v>225</c:v>
                </c:pt>
                <c:pt idx="951">
                  <c:v>225</c:v>
                </c:pt>
                <c:pt idx="952">
                  <c:v>225</c:v>
                </c:pt>
                <c:pt idx="953">
                  <c:v>225</c:v>
                </c:pt>
                <c:pt idx="954">
                  <c:v>225</c:v>
                </c:pt>
                <c:pt idx="955">
                  <c:v>225</c:v>
                </c:pt>
                <c:pt idx="956">
                  <c:v>225</c:v>
                </c:pt>
                <c:pt idx="957">
                  <c:v>225</c:v>
                </c:pt>
                <c:pt idx="958">
                  <c:v>225</c:v>
                </c:pt>
                <c:pt idx="959">
                  <c:v>225</c:v>
                </c:pt>
                <c:pt idx="960">
                  <c:v>225</c:v>
                </c:pt>
                <c:pt idx="961">
                  <c:v>225</c:v>
                </c:pt>
                <c:pt idx="962">
                  <c:v>225</c:v>
                </c:pt>
                <c:pt idx="963">
                  <c:v>225</c:v>
                </c:pt>
                <c:pt idx="964">
                  <c:v>225</c:v>
                </c:pt>
                <c:pt idx="965">
                  <c:v>225</c:v>
                </c:pt>
                <c:pt idx="966">
                  <c:v>225</c:v>
                </c:pt>
                <c:pt idx="967">
                  <c:v>225</c:v>
                </c:pt>
                <c:pt idx="968">
                  <c:v>225</c:v>
                </c:pt>
                <c:pt idx="969">
                  <c:v>225</c:v>
                </c:pt>
                <c:pt idx="970">
                  <c:v>225</c:v>
                </c:pt>
                <c:pt idx="971">
                  <c:v>225</c:v>
                </c:pt>
                <c:pt idx="972">
                  <c:v>225</c:v>
                </c:pt>
                <c:pt idx="973">
                  <c:v>225</c:v>
                </c:pt>
                <c:pt idx="974">
                  <c:v>225</c:v>
                </c:pt>
                <c:pt idx="975">
                  <c:v>225</c:v>
                </c:pt>
                <c:pt idx="976">
                  <c:v>225</c:v>
                </c:pt>
                <c:pt idx="977">
                  <c:v>225</c:v>
                </c:pt>
                <c:pt idx="978">
                  <c:v>225</c:v>
                </c:pt>
                <c:pt idx="979">
                  <c:v>225</c:v>
                </c:pt>
                <c:pt idx="980">
                  <c:v>225</c:v>
                </c:pt>
                <c:pt idx="981">
                  <c:v>225</c:v>
                </c:pt>
                <c:pt idx="982">
                  <c:v>225</c:v>
                </c:pt>
                <c:pt idx="983">
                  <c:v>225</c:v>
                </c:pt>
                <c:pt idx="984">
                  <c:v>225</c:v>
                </c:pt>
                <c:pt idx="985">
                  <c:v>225</c:v>
                </c:pt>
                <c:pt idx="986">
                  <c:v>225</c:v>
                </c:pt>
                <c:pt idx="987">
                  <c:v>225</c:v>
                </c:pt>
                <c:pt idx="988">
                  <c:v>225</c:v>
                </c:pt>
                <c:pt idx="989">
                  <c:v>225</c:v>
                </c:pt>
                <c:pt idx="990">
                  <c:v>225</c:v>
                </c:pt>
                <c:pt idx="991">
                  <c:v>225</c:v>
                </c:pt>
                <c:pt idx="992">
                  <c:v>225</c:v>
                </c:pt>
                <c:pt idx="993">
                  <c:v>225</c:v>
                </c:pt>
                <c:pt idx="994">
                  <c:v>225</c:v>
                </c:pt>
                <c:pt idx="995">
                  <c:v>225</c:v>
                </c:pt>
                <c:pt idx="996">
                  <c:v>225</c:v>
                </c:pt>
                <c:pt idx="997">
                  <c:v>225</c:v>
                </c:pt>
                <c:pt idx="998">
                  <c:v>225</c:v>
                </c:pt>
                <c:pt idx="999">
                  <c:v>225</c:v>
                </c:pt>
                <c:pt idx="1000">
                  <c:v>225</c:v>
                </c:pt>
                <c:pt idx="1001">
                  <c:v>225</c:v>
                </c:pt>
                <c:pt idx="1002">
                  <c:v>225</c:v>
                </c:pt>
                <c:pt idx="1003">
                  <c:v>225</c:v>
                </c:pt>
                <c:pt idx="1004">
                  <c:v>225</c:v>
                </c:pt>
                <c:pt idx="1005">
                  <c:v>225</c:v>
                </c:pt>
                <c:pt idx="1006">
                  <c:v>225</c:v>
                </c:pt>
                <c:pt idx="1007">
                  <c:v>225</c:v>
                </c:pt>
                <c:pt idx="1008">
                  <c:v>225</c:v>
                </c:pt>
                <c:pt idx="1009">
                  <c:v>225</c:v>
                </c:pt>
                <c:pt idx="1010">
                  <c:v>225</c:v>
                </c:pt>
                <c:pt idx="1011">
                  <c:v>225</c:v>
                </c:pt>
                <c:pt idx="1012">
                  <c:v>225</c:v>
                </c:pt>
                <c:pt idx="1013">
                  <c:v>225</c:v>
                </c:pt>
                <c:pt idx="1014">
                  <c:v>225</c:v>
                </c:pt>
                <c:pt idx="1015">
                  <c:v>225</c:v>
                </c:pt>
                <c:pt idx="1016">
                  <c:v>225</c:v>
                </c:pt>
                <c:pt idx="1017">
                  <c:v>225</c:v>
                </c:pt>
                <c:pt idx="1018">
                  <c:v>225</c:v>
                </c:pt>
                <c:pt idx="1019">
                  <c:v>225</c:v>
                </c:pt>
                <c:pt idx="1020">
                  <c:v>225</c:v>
                </c:pt>
                <c:pt idx="1021">
                  <c:v>225</c:v>
                </c:pt>
                <c:pt idx="1022">
                  <c:v>225</c:v>
                </c:pt>
                <c:pt idx="1023">
                  <c:v>225</c:v>
                </c:pt>
                <c:pt idx="1024">
                  <c:v>225</c:v>
                </c:pt>
                <c:pt idx="1025">
                  <c:v>225</c:v>
                </c:pt>
                <c:pt idx="1026">
                  <c:v>225</c:v>
                </c:pt>
                <c:pt idx="1027">
                  <c:v>225</c:v>
                </c:pt>
                <c:pt idx="1028">
                  <c:v>225</c:v>
                </c:pt>
                <c:pt idx="1029">
                  <c:v>225</c:v>
                </c:pt>
                <c:pt idx="1030">
                  <c:v>225</c:v>
                </c:pt>
                <c:pt idx="1031">
                  <c:v>225</c:v>
                </c:pt>
                <c:pt idx="1032">
                  <c:v>225</c:v>
                </c:pt>
                <c:pt idx="1033">
                  <c:v>225</c:v>
                </c:pt>
                <c:pt idx="1034">
                  <c:v>225</c:v>
                </c:pt>
                <c:pt idx="1035">
                  <c:v>225</c:v>
                </c:pt>
                <c:pt idx="1036">
                  <c:v>225</c:v>
                </c:pt>
                <c:pt idx="1037">
                  <c:v>225</c:v>
                </c:pt>
                <c:pt idx="1038">
                  <c:v>225</c:v>
                </c:pt>
                <c:pt idx="1039">
                  <c:v>225</c:v>
                </c:pt>
                <c:pt idx="1040">
                  <c:v>225</c:v>
                </c:pt>
                <c:pt idx="1041">
                  <c:v>225</c:v>
                </c:pt>
                <c:pt idx="1042">
                  <c:v>225</c:v>
                </c:pt>
                <c:pt idx="1043">
                  <c:v>225</c:v>
                </c:pt>
                <c:pt idx="1044">
                  <c:v>225</c:v>
                </c:pt>
                <c:pt idx="1045">
                  <c:v>225</c:v>
                </c:pt>
                <c:pt idx="1046">
                  <c:v>225</c:v>
                </c:pt>
                <c:pt idx="1047">
                  <c:v>225</c:v>
                </c:pt>
                <c:pt idx="1048">
                  <c:v>225</c:v>
                </c:pt>
                <c:pt idx="1049">
                  <c:v>225</c:v>
                </c:pt>
                <c:pt idx="1050">
                  <c:v>225</c:v>
                </c:pt>
                <c:pt idx="1051">
                  <c:v>225</c:v>
                </c:pt>
                <c:pt idx="1052">
                  <c:v>225</c:v>
                </c:pt>
                <c:pt idx="1053">
                  <c:v>225</c:v>
                </c:pt>
                <c:pt idx="1054">
                  <c:v>225</c:v>
                </c:pt>
                <c:pt idx="1055">
                  <c:v>225</c:v>
                </c:pt>
                <c:pt idx="1056">
                  <c:v>225</c:v>
                </c:pt>
                <c:pt idx="1057">
                  <c:v>225</c:v>
                </c:pt>
                <c:pt idx="1058">
                  <c:v>225</c:v>
                </c:pt>
                <c:pt idx="1059">
                  <c:v>225</c:v>
                </c:pt>
                <c:pt idx="1060">
                  <c:v>225</c:v>
                </c:pt>
                <c:pt idx="1061">
                  <c:v>225</c:v>
                </c:pt>
                <c:pt idx="1062">
                  <c:v>225</c:v>
                </c:pt>
                <c:pt idx="1063">
                  <c:v>225</c:v>
                </c:pt>
                <c:pt idx="1064">
                  <c:v>225</c:v>
                </c:pt>
                <c:pt idx="1065">
                  <c:v>225</c:v>
                </c:pt>
                <c:pt idx="1066">
                  <c:v>225</c:v>
                </c:pt>
                <c:pt idx="1067">
                  <c:v>225</c:v>
                </c:pt>
                <c:pt idx="1068">
                  <c:v>225</c:v>
                </c:pt>
                <c:pt idx="1069">
                  <c:v>225</c:v>
                </c:pt>
                <c:pt idx="1070">
                  <c:v>225</c:v>
                </c:pt>
                <c:pt idx="1071">
                  <c:v>225</c:v>
                </c:pt>
                <c:pt idx="1072">
                  <c:v>225</c:v>
                </c:pt>
                <c:pt idx="1073">
                  <c:v>225</c:v>
                </c:pt>
                <c:pt idx="1074">
                  <c:v>225</c:v>
                </c:pt>
                <c:pt idx="1075">
                  <c:v>225</c:v>
                </c:pt>
                <c:pt idx="1076">
                  <c:v>225</c:v>
                </c:pt>
                <c:pt idx="1077">
                  <c:v>225</c:v>
                </c:pt>
                <c:pt idx="1078">
                  <c:v>225</c:v>
                </c:pt>
                <c:pt idx="1079">
                  <c:v>225</c:v>
                </c:pt>
                <c:pt idx="1080">
                  <c:v>225</c:v>
                </c:pt>
                <c:pt idx="1081">
                  <c:v>225</c:v>
                </c:pt>
                <c:pt idx="1082">
                  <c:v>225</c:v>
                </c:pt>
                <c:pt idx="1083">
                  <c:v>225</c:v>
                </c:pt>
                <c:pt idx="1084">
                  <c:v>225</c:v>
                </c:pt>
                <c:pt idx="1085">
                  <c:v>225</c:v>
                </c:pt>
                <c:pt idx="1086">
                  <c:v>225</c:v>
                </c:pt>
                <c:pt idx="1087">
                  <c:v>225</c:v>
                </c:pt>
                <c:pt idx="1088">
                  <c:v>225</c:v>
                </c:pt>
                <c:pt idx="1089">
                  <c:v>225</c:v>
                </c:pt>
                <c:pt idx="1090">
                  <c:v>225</c:v>
                </c:pt>
                <c:pt idx="1091">
                  <c:v>225</c:v>
                </c:pt>
                <c:pt idx="1092">
                  <c:v>225</c:v>
                </c:pt>
                <c:pt idx="1093">
                  <c:v>225</c:v>
                </c:pt>
                <c:pt idx="1094">
                  <c:v>225</c:v>
                </c:pt>
                <c:pt idx="1095">
                  <c:v>225</c:v>
                </c:pt>
                <c:pt idx="1096">
                  <c:v>225</c:v>
                </c:pt>
                <c:pt idx="1097">
                  <c:v>225</c:v>
                </c:pt>
                <c:pt idx="1098">
                  <c:v>225</c:v>
                </c:pt>
                <c:pt idx="1099">
                  <c:v>225</c:v>
                </c:pt>
                <c:pt idx="1100">
                  <c:v>225</c:v>
                </c:pt>
                <c:pt idx="1101">
                  <c:v>225</c:v>
                </c:pt>
                <c:pt idx="1102">
                  <c:v>225</c:v>
                </c:pt>
                <c:pt idx="1103">
                  <c:v>225</c:v>
                </c:pt>
                <c:pt idx="1104">
                  <c:v>225</c:v>
                </c:pt>
                <c:pt idx="1105">
                  <c:v>225</c:v>
                </c:pt>
                <c:pt idx="1106">
                  <c:v>225</c:v>
                </c:pt>
                <c:pt idx="1107">
                  <c:v>225</c:v>
                </c:pt>
                <c:pt idx="1108">
                  <c:v>225</c:v>
                </c:pt>
                <c:pt idx="1109">
                  <c:v>225</c:v>
                </c:pt>
                <c:pt idx="1110">
                  <c:v>225</c:v>
                </c:pt>
                <c:pt idx="1111">
                  <c:v>225</c:v>
                </c:pt>
                <c:pt idx="1112">
                  <c:v>225</c:v>
                </c:pt>
                <c:pt idx="1113">
                  <c:v>225</c:v>
                </c:pt>
                <c:pt idx="1114">
                  <c:v>225</c:v>
                </c:pt>
                <c:pt idx="1115">
                  <c:v>225</c:v>
                </c:pt>
                <c:pt idx="1116">
                  <c:v>225</c:v>
                </c:pt>
                <c:pt idx="1117">
                  <c:v>225</c:v>
                </c:pt>
                <c:pt idx="1118">
                  <c:v>225</c:v>
                </c:pt>
                <c:pt idx="1119">
                  <c:v>225</c:v>
                </c:pt>
                <c:pt idx="1120">
                  <c:v>225</c:v>
                </c:pt>
                <c:pt idx="1121">
                  <c:v>225</c:v>
                </c:pt>
                <c:pt idx="1122">
                  <c:v>225</c:v>
                </c:pt>
                <c:pt idx="1123">
                  <c:v>225</c:v>
                </c:pt>
                <c:pt idx="1124">
                  <c:v>225</c:v>
                </c:pt>
                <c:pt idx="1125">
                  <c:v>225</c:v>
                </c:pt>
                <c:pt idx="1126">
                  <c:v>225</c:v>
                </c:pt>
                <c:pt idx="1127">
                  <c:v>225</c:v>
                </c:pt>
                <c:pt idx="1128">
                  <c:v>225</c:v>
                </c:pt>
                <c:pt idx="1129">
                  <c:v>225</c:v>
                </c:pt>
                <c:pt idx="1130">
                  <c:v>225</c:v>
                </c:pt>
                <c:pt idx="1131">
                  <c:v>225</c:v>
                </c:pt>
                <c:pt idx="1132">
                  <c:v>225</c:v>
                </c:pt>
                <c:pt idx="1133">
                  <c:v>225</c:v>
                </c:pt>
                <c:pt idx="1134">
                  <c:v>225</c:v>
                </c:pt>
                <c:pt idx="1135">
                  <c:v>225</c:v>
                </c:pt>
                <c:pt idx="1136">
                  <c:v>225</c:v>
                </c:pt>
                <c:pt idx="1137">
                  <c:v>225</c:v>
                </c:pt>
                <c:pt idx="1138">
                  <c:v>225</c:v>
                </c:pt>
                <c:pt idx="1139">
                  <c:v>225</c:v>
                </c:pt>
                <c:pt idx="1140">
                  <c:v>225</c:v>
                </c:pt>
                <c:pt idx="1141">
                  <c:v>225</c:v>
                </c:pt>
                <c:pt idx="1142">
                  <c:v>225</c:v>
                </c:pt>
                <c:pt idx="1143">
                  <c:v>225</c:v>
                </c:pt>
                <c:pt idx="1144">
                  <c:v>225</c:v>
                </c:pt>
                <c:pt idx="1145">
                  <c:v>225</c:v>
                </c:pt>
                <c:pt idx="1146">
                  <c:v>225</c:v>
                </c:pt>
                <c:pt idx="1147">
                  <c:v>225</c:v>
                </c:pt>
                <c:pt idx="1148">
                  <c:v>225</c:v>
                </c:pt>
                <c:pt idx="1149">
                  <c:v>225</c:v>
                </c:pt>
                <c:pt idx="1150">
                  <c:v>225</c:v>
                </c:pt>
                <c:pt idx="1151">
                  <c:v>225</c:v>
                </c:pt>
                <c:pt idx="1152">
                  <c:v>225</c:v>
                </c:pt>
                <c:pt idx="1153">
                  <c:v>225</c:v>
                </c:pt>
                <c:pt idx="1154">
                  <c:v>225</c:v>
                </c:pt>
                <c:pt idx="1155">
                  <c:v>225</c:v>
                </c:pt>
                <c:pt idx="1156">
                  <c:v>225</c:v>
                </c:pt>
                <c:pt idx="1157">
                  <c:v>225</c:v>
                </c:pt>
                <c:pt idx="1158">
                  <c:v>225</c:v>
                </c:pt>
                <c:pt idx="1159">
                  <c:v>225</c:v>
                </c:pt>
                <c:pt idx="1160">
                  <c:v>225</c:v>
                </c:pt>
                <c:pt idx="1161">
                  <c:v>225</c:v>
                </c:pt>
                <c:pt idx="1162">
                  <c:v>225</c:v>
                </c:pt>
                <c:pt idx="1163">
                  <c:v>225</c:v>
                </c:pt>
                <c:pt idx="1164">
                  <c:v>225</c:v>
                </c:pt>
                <c:pt idx="1165">
                  <c:v>225</c:v>
                </c:pt>
                <c:pt idx="1166">
                  <c:v>225</c:v>
                </c:pt>
                <c:pt idx="1167">
                  <c:v>225</c:v>
                </c:pt>
                <c:pt idx="1168">
                  <c:v>225</c:v>
                </c:pt>
                <c:pt idx="1169">
                  <c:v>225</c:v>
                </c:pt>
                <c:pt idx="1170">
                  <c:v>225</c:v>
                </c:pt>
                <c:pt idx="1171">
                  <c:v>225</c:v>
                </c:pt>
                <c:pt idx="1172">
                  <c:v>225</c:v>
                </c:pt>
                <c:pt idx="1173">
                  <c:v>225</c:v>
                </c:pt>
                <c:pt idx="1174">
                  <c:v>225</c:v>
                </c:pt>
                <c:pt idx="1175">
                  <c:v>225</c:v>
                </c:pt>
                <c:pt idx="1176">
                  <c:v>225</c:v>
                </c:pt>
                <c:pt idx="1177">
                  <c:v>225</c:v>
                </c:pt>
                <c:pt idx="1178">
                  <c:v>225</c:v>
                </c:pt>
                <c:pt idx="1179">
                  <c:v>225</c:v>
                </c:pt>
                <c:pt idx="1180">
                  <c:v>225</c:v>
                </c:pt>
                <c:pt idx="1181">
                  <c:v>225</c:v>
                </c:pt>
                <c:pt idx="1182">
                  <c:v>225</c:v>
                </c:pt>
                <c:pt idx="1183">
                  <c:v>225</c:v>
                </c:pt>
                <c:pt idx="1184">
                  <c:v>225</c:v>
                </c:pt>
                <c:pt idx="1185">
                  <c:v>225</c:v>
                </c:pt>
                <c:pt idx="1186">
                  <c:v>225</c:v>
                </c:pt>
                <c:pt idx="1187">
                  <c:v>225</c:v>
                </c:pt>
                <c:pt idx="1188">
                  <c:v>225</c:v>
                </c:pt>
                <c:pt idx="1189">
                  <c:v>225</c:v>
                </c:pt>
                <c:pt idx="1190">
                  <c:v>225</c:v>
                </c:pt>
                <c:pt idx="1191">
                  <c:v>225</c:v>
                </c:pt>
                <c:pt idx="1192">
                  <c:v>225</c:v>
                </c:pt>
                <c:pt idx="1193">
                  <c:v>225</c:v>
                </c:pt>
                <c:pt idx="1194">
                  <c:v>225</c:v>
                </c:pt>
                <c:pt idx="1195">
                  <c:v>225</c:v>
                </c:pt>
                <c:pt idx="1196">
                  <c:v>225</c:v>
                </c:pt>
                <c:pt idx="1197">
                  <c:v>225</c:v>
                </c:pt>
                <c:pt idx="1198">
                  <c:v>225</c:v>
                </c:pt>
                <c:pt idx="1199">
                  <c:v>225</c:v>
                </c:pt>
                <c:pt idx="1200">
                  <c:v>225</c:v>
                </c:pt>
                <c:pt idx="1201">
                  <c:v>225</c:v>
                </c:pt>
                <c:pt idx="1202">
                  <c:v>225</c:v>
                </c:pt>
                <c:pt idx="1203">
                  <c:v>225</c:v>
                </c:pt>
                <c:pt idx="1204">
                  <c:v>225</c:v>
                </c:pt>
                <c:pt idx="1205">
                  <c:v>225</c:v>
                </c:pt>
                <c:pt idx="1206">
                  <c:v>225</c:v>
                </c:pt>
                <c:pt idx="1207">
                  <c:v>225</c:v>
                </c:pt>
                <c:pt idx="1208">
                  <c:v>225</c:v>
                </c:pt>
                <c:pt idx="1209">
                  <c:v>225</c:v>
                </c:pt>
                <c:pt idx="1210">
                  <c:v>225</c:v>
                </c:pt>
                <c:pt idx="1211">
                  <c:v>225</c:v>
                </c:pt>
                <c:pt idx="1212">
                  <c:v>225</c:v>
                </c:pt>
                <c:pt idx="1213">
                  <c:v>225</c:v>
                </c:pt>
                <c:pt idx="1214">
                  <c:v>225</c:v>
                </c:pt>
                <c:pt idx="1215">
                  <c:v>225</c:v>
                </c:pt>
                <c:pt idx="1216">
                  <c:v>225</c:v>
                </c:pt>
                <c:pt idx="1217">
                  <c:v>225</c:v>
                </c:pt>
                <c:pt idx="1218">
                  <c:v>225</c:v>
                </c:pt>
                <c:pt idx="1219">
                  <c:v>225</c:v>
                </c:pt>
                <c:pt idx="1220">
                  <c:v>225</c:v>
                </c:pt>
                <c:pt idx="1221">
                  <c:v>225</c:v>
                </c:pt>
                <c:pt idx="1222">
                  <c:v>225</c:v>
                </c:pt>
                <c:pt idx="1223">
                  <c:v>225</c:v>
                </c:pt>
                <c:pt idx="1224">
                  <c:v>225</c:v>
                </c:pt>
                <c:pt idx="1225">
                  <c:v>225</c:v>
                </c:pt>
                <c:pt idx="1226">
                  <c:v>225</c:v>
                </c:pt>
                <c:pt idx="1227">
                  <c:v>225</c:v>
                </c:pt>
                <c:pt idx="1228">
                  <c:v>225</c:v>
                </c:pt>
                <c:pt idx="1229">
                  <c:v>225</c:v>
                </c:pt>
                <c:pt idx="1230">
                  <c:v>225</c:v>
                </c:pt>
                <c:pt idx="1231">
                  <c:v>225</c:v>
                </c:pt>
                <c:pt idx="1232">
                  <c:v>225</c:v>
                </c:pt>
                <c:pt idx="1233">
                  <c:v>225</c:v>
                </c:pt>
                <c:pt idx="1234">
                  <c:v>225</c:v>
                </c:pt>
                <c:pt idx="1235">
                  <c:v>225</c:v>
                </c:pt>
                <c:pt idx="1236">
                  <c:v>225</c:v>
                </c:pt>
                <c:pt idx="1237">
                  <c:v>225</c:v>
                </c:pt>
                <c:pt idx="1238">
                  <c:v>225</c:v>
                </c:pt>
                <c:pt idx="1239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FA-4FCA-9FF6-7A2CF34EA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"/>
        <c:axId val="100"/>
      </c:areaChart>
      <c:lineChart>
        <c:grouping val="standard"/>
        <c:varyColors val="1"/>
        <c:ser>
          <c:idx val="2"/>
          <c:order val="2"/>
          <c:tx>
            <c:v>Strategy (NAV, rebased 100)</c:v>
          </c:tx>
          <c:spPr>
            <a:ln w="22225">
              <a:solidFill>
                <a:srgbClr val="2E86AB"/>
              </a:solidFill>
              <a:prstDash val="solid"/>
            </a:ln>
          </c:spPr>
          <c:marker>
            <c:symbol val="none"/>
          </c:marker>
          <c:val>
            <c:numRef>
              <c:f>Data!$J$4:$J$1243</c:f>
              <c:numCache>
                <c:formatCode>0.0</c:formatCode>
                <c:ptCount val="1240"/>
                <c:pt idx="0">
                  <c:v>100</c:v>
                </c:pt>
                <c:pt idx="1">
                  <c:v>100.0055614374005</c:v>
                </c:pt>
                <c:pt idx="2">
                  <c:v>100.04603265733719</c:v>
                </c:pt>
                <c:pt idx="3">
                  <c:v>99.966464797442384</c:v>
                </c:pt>
                <c:pt idx="4">
                  <c:v>100.34855263342681</c:v>
                </c:pt>
                <c:pt idx="5">
                  <c:v>100.41514405904191</c:v>
                </c:pt>
                <c:pt idx="6">
                  <c:v>98.778525430056163</c:v>
                </c:pt>
                <c:pt idx="7">
                  <c:v>97.763407179152424</c:v>
                </c:pt>
                <c:pt idx="8">
                  <c:v>99.002994795547906</c:v>
                </c:pt>
                <c:pt idx="9">
                  <c:v>99.247016293016117</c:v>
                </c:pt>
                <c:pt idx="10">
                  <c:v>99.130164141162382</c:v>
                </c:pt>
                <c:pt idx="11">
                  <c:v>99.904067863587017</c:v>
                </c:pt>
                <c:pt idx="12">
                  <c:v>100.7967170655362</c:v>
                </c:pt>
                <c:pt idx="13">
                  <c:v>101.7963758350174</c:v>
                </c:pt>
                <c:pt idx="14">
                  <c:v>101.62042034686399</c:v>
                </c:pt>
                <c:pt idx="15">
                  <c:v>102.21956765694441</c:v>
                </c:pt>
                <c:pt idx="16">
                  <c:v>102.2436865060496</c:v>
                </c:pt>
                <c:pt idx="17">
                  <c:v>102.4911360420752</c:v>
                </c:pt>
                <c:pt idx="18">
                  <c:v>102.1114876308061</c:v>
                </c:pt>
                <c:pt idx="19">
                  <c:v>102.4658050112168</c:v>
                </c:pt>
                <c:pt idx="20">
                  <c:v>102.73715006043329</c:v>
                </c:pt>
                <c:pt idx="21">
                  <c:v>102.7555325145027</c:v>
                </c:pt>
                <c:pt idx="22">
                  <c:v>102.99518286540869</c:v>
                </c:pt>
                <c:pt idx="23">
                  <c:v>103.71476510392201</c:v>
                </c:pt>
                <c:pt idx="24">
                  <c:v>103.7306321712137</c:v>
                </c:pt>
                <c:pt idx="25">
                  <c:v>102.69770819175361</c:v>
                </c:pt>
                <c:pt idx="26">
                  <c:v>101.47645639886601</c:v>
                </c:pt>
                <c:pt idx="27">
                  <c:v>101.9273706506518</c:v>
                </c:pt>
                <c:pt idx="28">
                  <c:v>102.0381695191035</c:v>
                </c:pt>
                <c:pt idx="29">
                  <c:v>102.4445082564495</c:v>
                </c:pt>
                <c:pt idx="30">
                  <c:v>102.085266981064</c:v>
                </c:pt>
                <c:pt idx="31">
                  <c:v>101.91661251206661</c:v>
                </c:pt>
                <c:pt idx="32">
                  <c:v>101.8552315459408</c:v>
                </c:pt>
                <c:pt idx="33">
                  <c:v>102.6004691636671</c:v>
                </c:pt>
                <c:pt idx="34">
                  <c:v>102.59657519485251</c:v>
                </c:pt>
                <c:pt idx="35">
                  <c:v>102.8912963846564</c:v>
                </c:pt>
                <c:pt idx="36">
                  <c:v>103.20921194576459</c:v>
                </c:pt>
                <c:pt idx="37">
                  <c:v>102.9887426923017</c:v>
                </c:pt>
                <c:pt idx="38">
                  <c:v>102.1868897818544</c:v>
                </c:pt>
                <c:pt idx="39">
                  <c:v>102.60809695188171</c:v>
                </c:pt>
                <c:pt idx="40">
                  <c:v>103.049207101929</c:v>
                </c:pt>
                <c:pt idx="41">
                  <c:v>104.0715822145818</c:v>
                </c:pt>
                <c:pt idx="42">
                  <c:v>103.5127291114385</c:v>
                </c:pt>
                <c:pt idx="43">
                  <c:v>104.6795796551623</c:v>
                </c:pt>
                <c:pt idx="44">
                  <c:v>105.02062835554401</c:v>
                </c:pt>
                <c:pt idx="45">
                  <c:v>105.3413395125461</c:v>
                </c:pt>
                <c:pt idx="46">
                  <c:v>103.7222794680188</c:v>
                </c:pt>
                <c:pt idx="47">
                  <c:v>102.3972664318518</c:v>
                </c:pt>
                <c:pt idx="48">
                  <c:v>102.53897551792291</c:v>
                </c:pt>
                <c:pt idx="49">
                  <c:v>101.2837385960306</c:v>
                </c:pt>
                <c:pt idx="50">
                  <c:v>100.29649354085279</c:v>
                </c:pt>
                <c:pt idx="51">
                  <c:v>101.7088551446768</c:v>
                </c:pt>
                <c:pt idx="52">
                  <c:v>101.8796945019598</c:v>
                </c:pt>
                <c:pt idx="53">
                  <c:v>100.35810609409999</c:v>
                </c:pt>
                <c:pt idx="54">
                  <c:v>100.0865399614746</c:v>
                </c:pt>
                <c:pt idx="55">
                  <c:v>101.63553338673699</c:v>
                </c:pt>
                <c:pt idx="56">
                  <c:v>103.2323515040278</c:v>
                </c:pt>
                <c:pt idx="57">
                  <c:v>103.91411337382981</c:v>
                </c:pt>
                <c:pt idx="58">
                  <c:v>105.0761889210961</c:v>
                </c:pt>
                <c:pt idx="59">
                  <c:v>106.359361510971</c:v>
                </c:pt>
                <c:pt idx="60">
                  <c:v>106.369941613642</c:v>
                </c:pt>
                <c:pt idx="61">
                  <c:v>106.32518197968029</c:v>
                </c:pt>
                <c:pt idx="62">
                  <c:v>105.6637481521073</c:v>
                </c:pt>
                <c:pt idx="63">
                  <c:v>105.98466891410359</c:v>
                </c:pt>
                <c:pt idx="64">
                  <c:v>106.1559839440407</c:v>
                </c:pt>
                <c:pt idx="65">
                  <c:v>106.12532451630661</c:v>
                </c:pt>
                <c:pt idx="66">
                  <c:v>106.0920421396694</c:v>
                </c:pt>
                <c:pt idx="67">
                  <c:v>104.87179553280281</c:v>
                </c:pt>
                <c:pt idx="68">
                  <c:v>103.71027714381169</c:v>
                </c:pt>
                <c:pt idx="69">
                  <c:v>104.5566719009711</c:v>
                </c:pt>
                <c:pt idx="70">
                  <c:v>104.3681846169396</c:v>
                </c:pt>
                <c:pt idx="71">
                  <c:v>105.0458937587089</c:v>
                </c:pt>
                <c:pt idx="72">
                  <c:v>103.27731325268419</c:v>
                </c:pt>
                <c:pt idx="73">
                  <c:v>102.7818189434022</c:v>
                </c:pt>
                <c:pt idx="74">
                  <c:v>103.4264178812286</c:v>
                </c:pt>
                <c:pt idx="75">
                  <c:v>103.79462578416</c:v>
                </c:pt>
                <c:pt idx="76">
                  <c:v>104.5389305329159</c:v>
                </c:pt>
                <c:pt idx="77">
                  <c:v>104.3031201900662</c:v>
                </c:pt>
                <c:pt idx="78">
                  <c:v>103.265356024543</c:v>
                </c:pt>
                <c:pt idx="79">
                  <c:v>104.2057055418579</c:v>
                </c:pt>
                <c:pt idx="80">
                  <c:v>105.1975774645977</c:v>
                </c:pt>
                <c:pt idx="81">
                  <c:v>105.2207965804937</c:v>
                </c:pt>
                <c:pt idx="82">
                  <c:v>105.2013994400987</c:v>
                </c:pt>
                <c:pt idx="83">
                  <c:v>105.43233007856119</c:v>
                </c:pt>
                <c:pt idx="84">
                  <c:v>106.15601766836519</c:v>
                </c:pt>
                <c:pt idx="85">
                  <c:v>105.94387903406491</c:v>
                </c:pt>
                <c:pt idx="86">
                  <c:v>106.37434512795571</c:v>
                </c:pt>
                <c:pt idx="87">
                  <c:v>105.53494032538239</c:v>
                </c:pt>
                <c:pt idx="88">
                  <c:v>103.4395448880606</c:v>
                </c:pt>
                <c:pt idx="89">
                  <c:v>104.7135796919037</c:v>
                </c:pt>
                <c:pt idx="90">
                  <c:v>105.58323667473761</c:v>
                </c:pt>
                <c:pt idx="91">
                  <c:v>106.0411684869006</c:v>
                </c:pt>
                <c:pt idx="92">
                  <c:v>105.7949632420659</c:v>
                </c:pt>
                <c:pt idx="93">
                  <c:v>106.2515432353342</c:v>
                </c:pt>
                <c:pt idx="94">
                  <c:v>106.627543171886</c:v>
                </c:pt>
                <c:pt idx="95">
                  <c:v>106.59757795287391</c:v>
                </c:pt>
                <c:pt idx="96">
                  <c:v>106.6907502295383</c:v>
                </c:pt>
                <c:pt idx="97">
                  <c:v>107.16501720279879</c:v>
                </c:pt>
                <c:pt idx="98">
                  <c:v>108.4365673416879</c:v>
                </c:pt>
                <c:pt idx="99">
                  <c:v>108.9054574100383</c:v>
                </c:pt>
                <c:pt idx="100">
                  <c:v>108.9304297207544</c:v>
                </c:pt>
                <c:pt idx="101">
                  <c:v>108.6317227850663</c:v>
                </c:pt>
                <c:pt idx="102">
                  <c:v>109.5671667898022</c:v>
                </c:pt>
                <c:pt idx="103">
                  <c:v>110.2372230226248</c:v>
                </c:pt>
                <c:pt idx="104">
                  <c:v>109.8656571153882</c:v>
                </c:pt>
                <c:pt idx="105">
                  <c:v>110.5225827751418</c:v>
                </c:pt>
                <c:pt idx="106">
                  <c:v>111.0490822280033</c:v>
                </c:pt>
                <c:pt idx="107">
                  <c:v>111.25024094408251</c:v>
                </c:pt>
                <c:pt idx="108">
                  <c:v>111.4761679538376</c:v>
                </c:pt>
                <c:pt idx="109">
                  <c:v>110.1733738346574</c:v>
                </c:pt>
                <c:pt idx="110">
                  <c:v>110.57737443907089</c:v>
                </c:pt>
                <c:pt idx="111">
                  <c:v>110.561991199888</c:v>
                </c:pt>
                <c:pt idx="112">
                  <c:v>109.4031797030909</c:v>
                </c:pt>
                <c:pt idx="113">
                  <c:v>105.8132594350816</c:v>
                </c:pt>
                <c:pt idx="114">
                  <c:v>106.4464470002376</c:v>
                </c:pt>
                <c:pt idx="115">
                  <c:v>106.12546263236381</c:v>
                </c:pt>
                <c:pt idx="116">
                  <c:v>106.59058997534279</c:v>
                </c:pt>
                <c:pt idx="117">
                  <c:v>107.3167970826391</c:v>
                </c:pt>
                <c:pt idx="118">
                  <c:v>108.18152685550599</c:v>
                </c:pt>
                <c:pt idx="119">
                  <c:v>109.2865511402814</c:v>
                </c:pt>
                <c:pt idx="120">
                  <c:v>108.2833287400905</c:v>
                </c:pt>
                <c:pt idx="121">
                  <c:v>108.7973895481378</c:v>
                </c:pt>
                <c:pt idx="122">
                  <c:v>108.128602770665</c:v>
                </c:pt>
                <c:pt idx="123">
                  <c:v>107.4950748216086</c:v>
                </c:pt>
                <c:pt idx="124">
                  <c:v>108.740328735783</c:v>
                </c:pt>
                <c:pt idx="125">
                  <c:v>109.60738937383709</c:v>
                </c:pt>
                <c:pt idx="126">
                  <c:v>107.3505159265456</c:v>
                </c:pt>
                <c:pt idx="127">
                  <c:v>103.60982891355</c:v>
                </c:pt>
                <c:pt idx="128">
                  <c:v>107.0267522168139</c:v>
                </c:pt>
                <c:pt idx="129">
                  <c:v>107.19253838174809</c:v>
                </c:pt>
                <c:pt idx="130">
                  <c:v>106.7968865434681</c:v>
                </c:pt>
                <c:pt idx="131">
                  <c:v>105.6752390812298</c:v>
                </c:pt>
                <c:pt idx="132">
                  <c:v>104.1599832201188</c:v>
                </c:pt>
                <c:pt idx="133">
                  <c:v>103.0210090299522</c:v>
                </c:pt>
                <c:pt idx="134">
                  <c:v>104.7160535189942</c:v>
                </c:pt>
                <c:pt idx="135">
                  <c:v>99.168461332044544</c:v>
                </c:pt>
                <c:pt idx="136">
                  <c:v>103.37675266274201</c:v>
                </c:pt>
                <c:pt idx="137">
                  <c:v>104.14747939885611</c:v>
                </c:pt>
                <c:pt idx="138">
                  <c:v>104.42123996556541</c:v>
                </c:pt>
                <c:pt idx="139">
                  <c:v>104.87693844204389</c:v>
                </c:pt>
                <c:pt idx="140">
                  <c:v>103.6240126311569</c:v>
                </c:pt>
                <c:pt idx="141">
                  <c:v>101.90663802290371</c:v>
                </c:pt>
                <c:pt idx="142">
                  <c:v>102.9858155972495</c:v>
                </c:pt>
                <c:pt idx="143">
                  <c:v>105.26346994606889</c:v>
                </c:pt>
                <c:pt idx="144">
                  <c:v>106.4674105746889</c:v>
                </c:pt>
                <c:pt idx="145">
                  <c:v>107.4702609416164</c:v>
                </c:pt>
                <c:pt idx="146">
                  <c:v>108.01973975484439</c:v>
                </c:pt>
                <c:pt idx="147">
                  <c:v>106.8132959185467</c:v>
                </c:pt>
                <c:pt idx="148">
                  <c:v>108.21986603728141</c:v>
                </c:pt>
                <c:pt idx="149">
                  <c:v>110.5625340798766</c:v>
                </c:pt>
                <c:pt idx="150">
                  <c:v>110.8671806463425</c:v>
                </c:pt>
                <c:pt idx="151">
                  <c:v>111.5361837079502</c:v>
                </c:pt>
                <c:pt idx="152">
                  <c:v>111.360683650235</c:v>
                </c:pt>
                <c:pt idx="153">
                  <c:v>112.6598428389559</c:v>
                </c:pt>
                <c:pt idx="154">
                  <c:v>112.4952281144944</c:v>
                </c:pt>
                <c:pt idx="155">
                  <c:v>112.91530419956101</c:v>
                </c:pt>
                <c:pt idx="156">
                  <c:v>113.86866846261231</c:v>
                </c:pt>
                <c:pt idx="157">
                  <c:v>115.1169539599184</c:v>
                </c:pt>
                <c:pt idx="158">
                  <c:v>115.48304885035419</c:v>
                </c:pt>
                <c:pt idx="159">
                  <c:v>116.66550874415459</c:v>
                </c:pt>
                <c:pt idx="160">
                  <c:v>118.2302021420908</c:v>
                </c:pt>
                <c:pt idx="161">
                  <c:v>119.15078033402339</c:v>
                </c:pt>
                <c:pt idx="162">
                  <c:v>119.50268264956431</c:v>
                </c:pt>
                <c:pt idx="163">
                  <c:v>118.2921620770141</c:v>
                </c:pt>
                <c:pt idx="164">
                  <c:v>119.71058828764799</c:v>
                </c:pt>
                <c:pt idx="165">
                  <c:v>119.5795667390224</c:v>
                </c:pt>
                <c:pt idx="166">
                  <c:v>118.10055088129739</c:v>
                </c:pt>
                <c:pt idx="167">
                  <c:v>118.0644438626677</c:v>
                </c:pt>
                <c:pt idx="168">
                  <c:v>116.5267358496482</c:v>
                </c:pt>
                <c:pt idx="169">
                  <c:v>114.89152585957061</c:v>
                </c:pt>
                <c:pt idx="170">
                  <c:v>115.31790033176109</c:v>
                </c:pt>
                <c:pt idx="171">
                  <c:v>116.5535352587284</c:v>
                </c:pt>
                <c:pt idx="172">
                  <c:v>115.6989470797551</c:v>
                </c:pt>
                <c:pt idx="173">
                  <c:v>113.4462169115029</c:v>
                </c:pt>
                <c:pt idx="174">
                  <c:v>114.7337716591161</c:v>
                </c:pt>
                <c:pt idx="175">
                  <c:v>114.2194213152972</c:v>
                </c:pt>
                <c:pt idx="176">
                  <c:v>114.42125612874899</c:v>
                </c:pt>
                <c:pt idx="177">
                  <c:v>113.038601225178</c:v>
                </c:pt>
                <c:pt idx="178">
                  <c:v>112.2080839399313</c:v>
                </c:pt>
                <c:pt idx="179">
                  <c:v>110.81188726778311</c:v>
                </c:pt>
                <c:pt idx="180">
                  <c:v>111.128723882176</c:v>
                </c:pt>
                <c:pt idx="181">
                  <c:v>109.335654247322</c:v>
                </c:pt>
                <c:pt idx="182">
                  <c:v>108.0508655225908</c:v>
                </c:pt>
                <c:pt idx="183">
                  <c:v>107.00782221049521</c:v>
                </c:pt>
                <c:pt idx="184">
                  <c:v>105.124768357772</c:v>
                </c:pt>
                <c:pt idx="185">
                  <c:v>103.63525955867679</c:v>
                </c:pt>
                <c:pt idx="186">
                  <c:v>104.0299937490574</c:v>
                </c:pt>
                <c:pt idx="187">
                  <c:v>104.61973700753251</c:v>
                </c:pt>
                <c:pt idx="188">
                  <c:v>107.71695427620359</c:v>
                </c:pt>
                <c:pt idx="189">
                  <c:v>108.3493637210568</c:v>
                </c:pt>
                <c:pt idx="190">
                  <c:v>105.74232713406801</c:v>
                </c:pt>
                <c:pt idx="191">
                  <c:v>108.1919868374425</c:v>
                </c:pt>
                <c:pt idx="192">
                  <c:v>107.10658291764901</c:v>
                </c:pt>
                <c:pt idx="193">
                  <c:v>105.58387673028039</c:v>
                </c:pt>
                <c:pt idx="194">
                  <c:v>102.0303630076247</c:v>
                </c:pt>
                <c:pt idx="195">
                  <c:v>103.5168064803722</c:v>
                </c:pt>
                <c:pt idx="196">
                  <c:v>105.23321361131519</c:v>
                </c:pt>
                <c:pt idx="197">
                  <c:v>107.649932688497</c:v>
                </c:pt>
                <c:pt idx="198">
                  <c:v>107.7776236899186</c:v>
                </c:pt>
                <c:pt idx="199">
                  <c:v>107.7723594609985</c:v>
                </c:pt>
                <c:pt idx="200">
                  <c:v>107.9204664372499</c:v>
                </c:pt>
                <c:pt idx="201">
                  <c:v>107.9812587755916</c:v>
                </c:pt>
                <c:pt idx="202">
                  <c:v>108.326891133703</c:v>
                </c:pt>
                <c:pt idx="203">
                  <c:v>108.069134016783</c:v>
                </c:pt>
                <c:pt idx="204">
                  <c:v>107.85718093285899</c:v>
                </c:pt>
                <c:pt idx="205">
                  <c:v>108.5299204804725</c:v>
                </c:pt>
                <c:pt idx="206">
                  <c:v>107.4942299280346</c:v>
                </c:pt>
                <c:pt idx="207">
                  <c:v>104.18040954238219</c:v>
                </c:pt>
                <c:pt idx="208">
                  <c:v>103.03802134891249</c:v>
                </c:pt>
                <c:pt idx="209">
                  <c:v>104.00507834809279</c:v>
                </c:pt>
                <c:pt idx="210">
                  <c:v>100.8194531404154</c:v>
                </c:pt>
                <c:pt idx="211">
                  <c:v>99.536812115932321</c:v>
                </c:pt>
                <c:pt idx="212">
                  <c:v>96.628529913069997</c:v>
                </c:pt>
                <c:pt idx="213">
                  <c:v>99.170286186153504</c:v>
                </c:pt>
                <c:pt idx="214">
                  <c:v>97.976861372464157</c:v>
                </c:pt>
                <c:pt idx="215">
                  <c:v>98.966723930068781</c:v>
                </c:pt>
                <c:pt idx="216">
                  <c:v>99.445790558391295</c:v>
                </c:pt>
                <c:pt idx="217">
                  <c:v>101.23822347745541</c:v>
                </c:pt>
                <c:pt idx="218">
                  <c:v>101.592032367054</c:v>
                </c:pt>
                <c:pt idx="219">
                  <c:v>101.4952101825115</c:v>
                </c:pt>
                <c:pt idx="220">
                  <c:v>100.72885769933291</c:v>
                </c:pt>
                <c:pt idx="221">
                  <c:v>100.4916880088398</c:v>
                </c:pt>
                <c:pt idx="222">
                  <c:v>100.65063046156909</c:v>
                </c:pt>
                <c:pt idx="223">
                  <c:v>100.383587310126</c:v>
                </c:pt>
                <c:pt idx="224">
                  <c:v>101.2709007298557</c:v>
                </c:pt>
                <c:pt idx="225">
                  <c:v>102.7747483404667</c:v>
                </c:pt>
                <c:pt idx="226">
                  <c:v>102.9909550426982</c:v>
                </c:pt>
                <c:pt idx="227">
                  <c:v>103.7880449398892</c:v>
                </c:pt>
                <c:pt idx="228">
                  <c:v>103.402394030856</c:v>
                </c:pt>
                <c:pt idx="229">
                  <c:v>103.3894618701557</c:v>
                </c:pt>
                <c:pt idx="230">
                  <c:v>102.3229767936526</c:v>
                </c:pt>
                <c:pt idx="231">
                  <c:v>103.1881065297512</c:v>
                </c:pt>
                <c:pt idx="232">
                  <c:v>104.4001583090724</c:v>
                </c:pt>
                <c:pt idx="233">
                  <c:v>105.02832723626371</c:v>
                </c:pt>
                <c:pt idx="234">
                  <c:v>105.98491800689069</c:v>
                </c:pt>
                <c:pt idx="235">
                  <c:v>106.44044231343921</c:v>
                </c:pt>
                <c:pt idx="236">
                  <c:v>106.5704324971713</c:v>
                </c:pt>
                <c:pt idx="237">
                  <c:v>106.7813599639929</c:v>
                </c:pt>
                <c:pt idx="238">
                  <c:v>105.9592960134969</c:v>
                </c:pt>
                <c:pt idx="239">
                  <c:v>106.9217502987664</c:v>
                </c:pt>
                <c:pt idx="240">
                  <c:v>107.49434618084121</c:v>
                </c:pt>
                <c:pt idx="241">
                  <c:v>107.9072264345216</c:v>
                </c:pt>
                <c:pt idx="242">
                  <c:v>109.16921588450469</c:v>
                </c:pt>
                <c:pt idx="243">
                  <c:v>110.07634133661441</c:v>
                </c:pt>
                <c:pt idx="244">
                  <c:v>109.1613207559482</c:v>
                </c:pt>
                <c:pt idx="245">
                  <c:v>109.7341142192319</c:v>
                </c:pt>
                <c:pt idx="246">
                  <c:v>109.9296961805515</c:v>
                </c:pt>
                <c:pt idx="247">
                  <c:v>110.4745077497324</c:v>
                </c:pt>
                <c:pt idx="248">
                  <c:v>111.4101367409226</c:v>
                </c:pt>
                <c:pt idx="249">
                  <c:v>111.5483858044734</c:v>
                </c:pt>
                <c:pt idx="250">
                  <c:v>111.93150791618</c:v>
                </c:pt>
                <c:pt idx="251">
                  <c:v>112.6196067236334</c:v>
                </c:pt>
                <c:pt idx="252">
                  <c:v>112.6265739865232</c:v>
                </c:pt>
                <c:pt idx="253">
                  <c:v>113.0032673183851</c:v>
                </c:pt>
                <c:pt idx="254">
                  <c:v>111.2680220523779</c:v>
                </c:pt>
                <c:pt idx="255">
                  <c:v>110.7788746311917</c:v>
                </c:pt>
                <c:pt idx="256">
                  <c:v>112.166508409217</c:v>
                </c:pt>
                <c:pt idx="257">
                  <c:v>113.27691842355119</c:v>
                </c:pt>
                <c:pt idx="258">
                  <c:v>113.10670800307609</c:v>
                </c:pt>
                <c:pt idx="259">
                  <c:v>113.8637330499776</c:v>
                </c:pt>
                <c:pt idx="260">
                  <c:v>113.42440247970259</c:v>
                </c:pt>
                <c:pt idx="261">
                  <c:v>115.1693420633413</c:v>
                </c:pt>
                <c:pt idx="262">
                  <c:v>115.4328043486058</c:v>
                </c:pt>
                <c:pt idx="263">
                  <c:v>116.66054029863361</c:v>
                </c:pt>
                <c:pt idx="264">
                  <c:v>116.99577508065281</c:v>
                </c:pt>
                <c:pt idx="265">
                  <c:v>118.15004813047641</c:v>
                </c:pt>
                <c:pt idx="266">
                  <c:v>119.8186953946892</c:v>
                </c:pt>
                <c:pt idx="267">
                  <c:v>119.860243032515</c:v>
                </c:pt>
                <c:pt idx="268">
                  <c:v>119.8376667154274</c:v>
                </c:pt>
                <c:pt idx="269">
                  <c:v>120.8703862469725</c:v>
                </c:pt>
                <c:pt idx="270">
                  <c:v>120.8420822882924</c:v>
                </c:pt>
                <c:pt idx="271">
                  <c:v>121.2056253457669</c:v>
                </c:pt>
                <c:pt idx="272">
                  <c:v>121.525514217024</c:v>
                </c:pt>
                <c:pt idx="273">
                  <c:v>119.09891541891611</c:v>
                </c:pt>
                <c:pt idx="274">
                  <c:v>118.6486681210008</c:v>
                </c:pt>
                <c:pt idx="275">
                  <c:v>119.8933339762133</c:v>
                </c:pt>
                <c:pt idx="276">
                  <c:v>118.92089427360629</c:v>
                </c:pt>
                <c:pt idx="277">
                  <c:v>120.752236691413</c:v>
                </c:pt>
                <c:pt idx="278">
                  <c:v>118.95826864656389</c:v>
                </c:pt>
                <c:pt idx="279">
                  <c:v>114.98340092439329</c:v>
                </c:pt>
                <c:pt idx="280">
                  <c:v>115.478185070205</c:v>
                </c:pt>
                <c:pt idx="281">
                  <c:v>115.1465414446827</c:v>
                </c:pt>
                <c:pt idx="282">
                  <c:v>115.24736431272621</c:v>
                </c:pt>
                <c:pt idx="283">
                  <c:v>116.8275066104737</c:v>
                </c:pt>
                <c:pt idx="284">
                  <c:v>116.29354028070109</c:v>
                </c:pt>
                <c:pt idx="285">
                  <c:v>118.0156308238961</c:v>
                </c:pt>
                <c:pt idx="286">
                  <c:v>119.49141754253991</c:v>
                </c:pt>
                <c:pt idx="287">
                  <c:v>120.2186746690962</c:v>
                </c:pt>
                <c:pt idx="288">
                  <c:v>118.2591345683029</c:v>
                </c:pt>
                <c:pt idx="289">
                  <c:v>116.25009926714959</c:v>
                </c:pt>
                <c:pt idx="290">
                  <c:v>116.8611018277667</c:v>
                </c:pt>
                <c:pt idx="291">
                  <c:v>116.27369962007189</c:v>
                </c:pt>
                <c:pt idx="292">
                  <c:v>116.06419225632141</c:v>
                </c:pt>
                <c:pt idx="293">
                  <c:v>116.48056268855539</c:v>
                </c:pt>
                <c:pt idx="294">
                  <c:v>117.6030650785805</c:v>
                </c:pt>
                <c:pt idx="295">
                  <c:v>117.77567800048379</c:v>
                </c:pt>
                <c:pt idx="296">
                  <c:v>117.4021300324945</c:v>
                </c:pt>
                <c:pt idx="297">
                  <c:v>117.79179554536459</c:v>
                </c:pt>
                <c:pt idx="298">
                  <c:v>118.799289248931</c:v>
                </c:pt>
                <c:pt idx="299">
                  <c:v>118.4782581062159</c:v>
                </c:pt>
                <c:pt idx="300">
                  <c:v>119.07793464863281</c:v>
                </c:pt>
                <c:pt idx="301">
                  <c:v>118.3169963783017</c:v>
                </c:pt>
                <c:pt idx="302">
                  <c:v>118.3138244037697</c:v>
                </c:pt>
                <c:pt idx="303">
                  <c:v>119.0196151783243</c:v>
                </c:pt>
                <c:pt idx="304">
                  <c:v>119.3379053605336</c:v>
                </c:pt>
                <c:pt idx="305">
                  <c:v>119.38636580784831</c:v>
                </c:pt>
                <c:pt idx="306">
                  <c:v>119.3899971328823</c:v>
                </c:pt>
                <c:pt idx="307">
                  <c:v>119.586195395632</c:v>
                </c:pt>
                <c:pt idx="308">
                  <c:v>119.2201324731156</c:v>
                </c:pt>
                <c:pt idx="309">
                  <c:v>118.9479466801529</c:v>
                </c:pt>
                <c:pt idx="310">
                  <c:v>118.496125206469</c:v>
                </c:pt>
                <c:pt idx="311">
                  <c:v>118.5146812918701</c:v>
                </c:pt>
                <c:pt idx="312">
                  <c:v>118.9449035042301</c:v>
                </c:pt>
                <c:pt idx="313">
                  <c:v>118.7030769007165</c:v>
                </c:pt>
                <c:pt idx="314">
                  <c:v>118.05365081039049</c:v>
                </c:pt>
                <c:pt idx="315">
                  <c:v>117.2755858244616</c:v>
                </c:pt>
                <c:pt idx="316">
                  <c:v>117.29234707647571</c:v>
                </c:pt>
                <c:pt idx="317">
                  <c:v>116.98626888526179</c:v>
                </c:pt>
                <c:pt idx="318">
                  <c:v>117.1446905609817</c:v>
                </c:pt>
                <c:pt idx="319">
                  <c:v>117.8413632379191</c:v>
                </c:pt>
                <c:pt idx="320">
                  <c:v>117.38352262766711</c:v>
                </c:pt>
                <c:pt idx="321">
                  <c:v>117.65074828652961</c:v>
                </c:pt>
                <c:pt idx="322">
                  <c:v>117.67775178307321</c:v>
                </c:pt>
                <c:pt idx="323">
                  <c:v>118.8583329502638</c:v>
                </c:pt>
                <c:pt idx="324">
                  <c:v>119.2392249906233</c:v>
                </c:pt>
                <c:pt idx="325">
                  <c:v>119.160307538268</c:v>
                </c:pt>
                <c:pt idx="326">
                  <c:v>119.0906587226623</c:v>
                </c:pt>
                <c:pt idx="327">
                  <c:v>119.04700093295401</c:v>
                </c:pt>
                <c:pt idx="328">
                  <c:v>118.5934935727916</c:v>
                </c:pt>
                <c:pt idx="329">
                  <c:v>118.9231289244328</c:v>
                </c:pt>
                <c:pt idx="330">
                  <c:v>117.8446983852007</c:v>
                </c:pt>
                <c:pt idx="331">
                  <c:v>118.4563065932045</c:v>
                </c:pt>
                <c:pt idx="332">
                  <c:v>118.37770485849521</c:v>
                </c:pt>
                <c:pt idx="333">
                  <c:v>118.74309735641999</c:v>
                </c:pt>
                <c:pt idx="334">
                  <c:v>117.8993603485432</c:v>
                </c:pt>
                <c:pt idx="335">
                  <c:v>116.08415861434089</c:v>
                </c:pt>
                <c:pt idx="336">
                  <c:v>116.4321345392563</c:v>
                </c:pt>
                <c:pt idx="337">
                  <c:v>116.80353363927109</c:v>
                </c:pt>
                <c:pt idx="338">
                  <c:v>115.1630684381757</c:v>
                </c:pt>
                <c:pt idx="339">
                  <c:v>113.5782233629554</c:v>
                </c:pt>
                <c:pt idx="340">
                  <c:v>109.8109888792065</c:v>
                </c:pt>
                <c:pt idx="341">
                  <c:v>111.9590164112024</c:v>
                </c:pt>
                <c:pt idx="342">
                  <c:v>113.1754907558243</c:v>
                </c:pt>
                <c:pt idx="343">
                  <c:v>113.0386536181117</c:v>
                </c:pt>
                <c:pt idx="344">
                  <c:v>113.1645148664139</c:v>
                </c:pt>
                <c:pt idx="345">
                  <c:v>113.77609350856279</c:v>
                </c:pt>
                <c:pt idx="346">
                  <c:v>114.3264187350114</c:v>
                </c:pt>
                <c:pt idx="347">
                  <c:v>114.5650077032609</c:v>
                </c:pt>
                <c:pt idx="348">
                  <c:v>113.67131733797029</c:v>
                </c:pt>
                <c:pt idx="349">
                  <c:v>113.8378377733292</c:v>
                </c:pt>
                <c:pt idx="350">
                  <c:v>113.25625439589319</c:v>
                </c:pt>
                <c:pt idx="351">
                  <c:v>113.53250819649131</c:v>
                </c:pt>
                <c:pt idx="352">
                  <c:v>113.2176279796096</c:v>
                </c:pt>
                <c:pt idx="353">
                  <c:v>112.8253257054096</c:v>
                </c:pt>
                <c:pt idx="354">
                  <c:v>112.8260935840843</c:v>
                </c:pt>
                <c:pt idx="355">
                  <c:v>112.86820370779721</c:v>
                </c:pt>
                <c:pt idx="356">
                  <c:v>112.5855682303436</c:v>
                </c:pt>
                <c:pt idx="357">
                  <c:v>112.38376286543451</c:v>
                </c:pt>
                <c:pt idx="358">
                  <c:v>112.4171365869114</c:v>
                </c:pt>
                <c:pt idx="359">
                  <c:v>112.3105012338018</c:v>
                </c:pt>
                <c:pt idx="360">
                  <c:v>111.9946701176121</c:v>
                </c:pt>
                <c:pt idx="361">
                  <c:v>111.8318858505117</c:v>
                </c:pt>
                <c:pt idx="362">
                  <c:v>111.4499170875404</c:v>
                </c:pt>
                <c:pt idx="363">
                  <c:v>110.6012829401914</c:v>
                </c:pt>
                <c:pt idx="364">
                  <c:v>109.1024390434297</c:v>
                </c:pt>
                <c:pt idx="365">
                  <c:v>109.6095557326902</c:v>
                </c:pt>
                <c:pt idx="366">
                  <c:v>110.9896511167707</c:v>
                </c:pt>
                <c:pt idx="367">
                  <c:v>110.76711108564319</c:v>
                </c:pt>
                <c:pt idx="368">
                  <c:v>111.7015317203</c:v>
                </c:pt>
                <c:pt idx="369">
                  <c:v>111.7468861797159</c:v>
                </c:pt>
                <c:pt idx="370">
                  <c:v>112.02233871473121</c:v>
                </c:pt>
                <c:pt idx="371">
                  <c:v>111.2604339878374</c:v>
                </c:pt>
                <c:pt idx="372">
                  <c:v>112.21260212161209</c:v>
                </c:pt>
                <c:pt idx="373">
                  <c:v>112.20886589075729</c:v>
                </c:pt>
                <c:pt idx="374">
                  <c:v>112.9397098248491</c:v>
                </c:pt>
                <c:pt idx="375">
                  <c:v>111.7499787406334</c:v>
                </c:pt>
                <c:pt idx="376">
                  <c:v>111.69694951599151</c:v>
                </c:pt>
                <c:pt idx="377">
                  <c:v>112.1802570600214</c:v>
                </c:pt>
                <c:pt idx="378">
                  <c:v>113.09640729665389</c:v>
                </c:pt>
                <c:pt idx="379">
                  <c:v>112.66381949003321</c:v>
                </c:pt>
                <c:pt idx="380">
                  <c:v>112.62984807140511</c:v>
                </c:pt>
                <c:pt idx="381">
                  <c:v>112.6477045955633</c:v>
                </c:pt>
                <c:pt idx="382">
                  <c:v>111.53739786540859</c:v>
                </c:pt>
                <c:pt idx="383">
                  <c:v>111.2608869770001</c:v>
                </c:pt>
                <c:pt idx="384">
                  <c:v>111.1283733299375</c:v>
                </c:pt>
                <c:pt idx="385">
                  <c:v>109.4332167858262</c:v>
                </c:pt>
                <c:pt idx="386">
                  <c:v>110.431181356087</c:v>
                </c:pt>
                <c:pt idx="387">
                  <c:v>111.9190936620886</c:v>
                </c:pt>
                <c:pt idx="388">
                  <c:v>111.42560353767129</c:v>
                </c:pt>
                <c:pt idx="389">
                  <c:v>111.7581167012891</c:v>
                </c:pt>
                <c:pt idx="390">
                  <c:v>112.9376905627404</c:v>
                </c:pt>
                <c:pt idx="391">
                  <c:v>113.7142848528606</c:v>
                </c:pt>
                <c:pt idx="392">
                  <c:v>113.0405697377449</c:v>
                </c:pt>
                <c:pt idx="393">
                  <c:v>113.0041809767183</c:v>
                </c:pt>
                <c:pt idx="394">
                  <c:v>110.5145573710419</c:v>
                </c:pt>
                <c:pt idx="395">
                  <c:v>109.6240237749562</c:v>
                </c:pt>
                <c:pt idx="396">
                  <c:v>109.831358500061</c:v>
                </c:pt>
                <c:pt idx="397">
                  <c:v>108.8411031557462</c:v>
                </c:pt>
                <c:pt idx="398">
                  <c:v>110.3123846292782</c:v>
                </c:pt>
                <c:pt idx="399">
                  <c:v>108.8106930115683</c:v>
                </c:pt>
                <c:pt idx="400">
                  <c:v>108.6714988508794</c:v>
                </c:pt>
                <c:pt idx="401">
                  <c:v>109.62422666998209</c:v>
                </c:pt>
                <c:pt idx="402">
                  <c:v>109.30252504634601</c:v>
                </c:pt>
                <c:pt idx="403">
                  <c:v>107.8103736277217</c:v>
                </c:pt>
                <c:pt idx="404">
                  <c:v>106.7532556084479</c:v>
                </c:pt>
                <c:pt idx="405">
                  <c:v>106.0936760960907</c:v>
                </c:pt>
                <c:pt idx="406">
                  <c:v>107.985939643892</c:v>
                </c:pt>
                <c:pt idx="407">
                  <c:v>109.19389731618649</c:v>
                </c:pt>
                <c:pt idx="408">
                  <c:v>108.9791781044724</c:v>
                </c:pt>
                <c:pt idx="409">
                  <c:v>110.36980224970161</c:v>
                </c:pt>
                <c:pt idx="410">
                  <c:v>110.43242446767429</c:v>
                </c:pt>
                <c:pt idx="411">
                  <c:v>110.384028763857</c:v>
                </c:pt>
                <c:pt idx="412">
                  <c:v>110.88583110683921</c:v>
                </c:pt>
                <c:pt idx="413">
                  <c:v>111.4834331217035</c:v>
                </c:pt>
                <c:pt idx="414">
                  <c:v>111.48071177168271</c:v>
                </c:pt>
                <c:pt idx="415">
                  <c:v>110.7652528328608</c:v>
                </c:pt>
                <c:pt idx="416">
                  <c:v>110.4561002999298</c:v>
                </c:pt>
                <c:pt idx="417">
                  <c:v>111.1726073569688</c:v>
                </c:pt>
                <c:pt idx="418">
                  <c:v>110.75721951803141</c:v>
                </c:pt>
                <c:pt idx="419">
                  <c:v>110.760352862174</c:v>
                </c:pt>
                <c:pt idx="420">
                  <c:v>111.0874597879917</c:v>
                </c:pt>
                <c:pt idx="421">
                  <c:v>111.521131572542</c:v>
                </c:pt>
                <c:pt idx="422">
                  <c:v>112.843278968169</c:v>
                </c:pt>
                <c:pt idx="423">
                  <c:v>113.0358029990342</c:v>
                </c:pt>
                <c:pt idx="424">
                  <c:v>114.2010590397561</c:v>
                </c:pt>
                <c:pt idx="425">
                  <c:v>114.6670614983817</c:v>
                </c:pt>
                <c:pt idx="426">
                  <c:v>114.78972376957491</c:v>
                </c:pt>
                <c:pt idx="427">
                  <c:v>115.3351172635202</c:v>
                </c:pt>
                <c:pt idx="428">
                  <c:v>114.7239586392798</c:v>
                </c:pt>
                <c:pt idx="429">
                  <c:v>115.6031604171916</c:v>
                </c:pt>
                <c:pt idx="430">
                  <c:v>114.8656936068512</c:v>
                </c:pt>
                <c:pt idx="431">
                  <c:v>115.0275172198841</c:v>
                </c:pt>
                <c:pt idx="432">
                  <c:v>116.0104010886142</c:v>
                </c:pt>
                <c:pt idx="433">
                  <c:v>115.9189605226584</c:v>
                </c:pt>
                <c:pt idx="434">
                  <c:v>115.7626010191623</c:v>
                </c:pt>
                <c:pt idx="435">
                  <c:v>116.0830248446162</c:v>
                </c:pt>
                <c:pt idx="436">
                  <c:v>115.9378913322536</c:v>
                </c:pt>
                <c:pt idx="437">
                  <c:v>115.1691121765144</c:v>
                </c:pt>
                <c:pt idx="438">
                  <c:v>115.2211247006793</c:v>
                </c:pt>
                <c:pt idx="439">
                  <c:v>115.5047612149565</c:v>
                </c:pt>
                <c:pt idx="440">
                  <c:v>115.7729693046242</c:v>
                </c:pt>
                <c:pt idx="441">
                  <c:v>116.3268144990284</c:v>
                </c:pt>
                <c:pt idx="442">
                  <c:v>116.92750638877349</c:v>
                </c:pt>
                <c:pt idx="443">
                  <c:v>117.7691964530253</c:v>
                </c:pt>
                <c:pt idx="444">
                  <c:v>118.0207991463633</c:v>
                </c:pt>
                <c:pt idx="445">
                  <c:v>117.8991978081083</c:v>
                </c:pt>
                <c:pt idx="446">
                  <c:v>118.1361139943288</c:v>
                </c:pt>
                <c:pt idx="447">
                  <c:v>118.9899201822096</c:v>
                </c:pt>
                <c:pt idx="448">
                  <c:v>119.5152807454171</c:v>
                </c:pt>
                <c:pt idx="449">
                  <c:v>119.98774242202281</c:v>
                </c:pt>
                <c:pt idx="450">
                  <c:v>119.8078913866941</c:v>
                </c:pt>
                <c:pt idx="451">
                  <c:v>120.7565005884081</c:v>
                </c:pt>
                <c:pt idx="452">
                  <c:v>120.2392512883896</c:v>
                </c:pt>
                <c:pt idx="453">
                  <c:v>120.3235656191836</c:v>
                </c:pt>
                <c:pt idx="454">
                  <c:v>120.6515552645548</c:v>
                </c:pt>
                <c:pt idx="455">
                  <c:v>121.17807725944211</c:v>
                </c:pt>
                <c:pt idx="456">
                  <c:v>121.49400127886371</c:v>
                </c:pt>
                <c:pt idx="457">
                  <c:v>122.82654476029821</c:v>
                </c:pt>
                <c:pt idx="458">
                  <c:v>123.36614154646379</c:v>
                </c:pt>
                <c:pt idx="459">
                  <c:v>122.9602819832148</c:v>
                </c:pt>
                <c:pt idx="460">
                  <c:v>123.79383456870519</c:v>
                </c:pt>
                <c:pt idx="461">
                  <c:v>124.174885652425</c:v>
                </c:pt>
                <c:pt idx="462">
                  <c:v>123.5898718174208</c:v>
                </c:pt>
                <c:pt idx="463">
                  <c:v>122.51363925880089</c:v>
                </c:pt>
                <c:pt idx="464">
                  <c:v>123.1698872793568</c:v>
                </c:pt>
                <c:pt idx="465">
                  <c:v>123.0597909250138</c:v>
                </c:pt>
                <c:pt idx="466">
                  <c:v>123.59236299471659</c:v>
                </c:pt>
                <c:pt idx="467">
                  <c:v>124.0373625821144</c:v>
                </c:pt>
                <c:pt idx="468">
                  <c:v>124.2827036732489</c:v>
                </c:pt>
                <c:pt idx="469">
                  <c:v>124.0360489642953</c:v>
                </c:pt>
                <c:pt idx="470">
                  <c:v>124.53042540824261</c:v>
                </c:pt>
                <c:pt idx="471">
                  <c:v>125.6591729592034</c:v>
                </c:pt>
                <c:pt idx="472">
                  <c:v>125.1442410787393</c:v>
                </c:pt>
                <c:pt idx="473">
                  <c:v>124.89001827770041</c:v>
                </c:pt>
                <c:pt idx="474">
                  <c:v>126.15500862571</c:v>
                </c:pt>
                <c:pt idx="475">
                  <c:v>126.41942290167481</c:v>
                </c:pt>
                <c:pt idx="476">
                  <c:v>125.917683939128</c:v>
                </c:pt>
                <c:pt idx="477">
                  <c:v>127.5105583339874</c:v>
                </c:pt>
                <c:pt idx="478">
                  <c:v>127.7787226747314</c:v>
                </c:pt>
                <c:pt idx="479">
                  <c:v>127.5199908871604</c:v>
                </c:pt>
                <c:pt idx="480">
                  <c:v>128.6518208909429</c:v>
                </c:pt>
                <c:pt idx="481">
                  <c:v>128.98096360567749</c:v>
                </c:pt>
                <c:pt idx="482">
                  <c:v>129.11538026277489</c:v>
                </c:pt>
                <c:pt idx="483">
                  <c:v>129.31645341639049</c:v>
                </c:pt>
                <c:pt idx="484">
                  <c:v>130.21011747990781</c:v>
                </c:pt>
                <c:pt idx="485">
                  <c:v>131.2152553474877</c:v>
                </c:pt>
                <c:pt idx="486">
                  <c:v>132.76607312662961</c:v>
                </c:pt>
                <c:pt idx="487">
                  <c:v>133.83837228480101</c:v>
                </c:pt>
                <c:pt idx="488">
                  <c:v>134.9496380835144</c:v>
                </c:pt>
                <c:pt idx="489">
                  <c:v>135.0350773027871</c:v>
                </c:pt>
                <c:pt idx="490">
                  <c:v>134.44815562928201</c:v>
                </c:pt>
                <c:pt idx="491">
                  <c:v>134.447384212304</c:v>
                </c:pt>
                <c:pt idx="492">
                  <c:v>135.67341786238171</c:v>
                </c:pt>
                <c:pt idx="493">
                  <c:v>135.0893858607854</c:v>
                </c:pt>
                <c:pt idx="494">
                  <c:v>135.21451001477641</c:v>
                </c:pt>
                <c:pt idx="495">
                  <c:v>135.0991075470626</c:v>
                </c:pt>
                <c:pt idx="496">
                  <c:v>134.95159533018219</c:v>
                </c:pt>
                <c:pt idx="497">
                  <c:v>134.11809055551069</c:v>
                </c:pt>
                <c:pt idx="498">
                  <c:v>133.90791689964499</c:v>
                </c:pt>
                <c:pt idx="499">
                  <c:v>134.3128372756149</c:v>
                </c:pt>
                <c:pt idx="500">
                  <c:v>134.43755305257301</c:v>
                </c:pt>
                <c:pt idx="501">
                  <c:v>135.09623767150029</c:v>
                </c:pt>
                <c:pt idx="502">
                  <c:v>135.49387692488611</c:v>
                </c:pt>
                <c:pt idx="503">
                  <c:v>135.823031113262</c:v>
                </c:pt>
                <c:pt idx="504">
                  <c:v>136.95704456159959</c:v>
                </c:pt>
                <c:pt idx="505">
                  <c:v>136.6433275891747</c:v>
                </c:pt>
                <c:pt idx="506">
                  <c:v>136.3416240873334</c:v>
                </c:pt>
                <c:pt idx="507">
                  <c:v>136.1051406557873</c:v>
                </c:pt>
                <c:pt idx="508">
                  <c:v>137.11738112746781</c:v>
                </c:pt>
                <c:pt idx="509">
                  <c:v>138.0924751116892</c:v>
                </c:pt>
                <c:pt idx="510">
                  <c:v>137.90609379233771</c:v>
                </c:pt>
                <c:pt idx="511">
                  <c:v>138.6062799657592</c:v>
                </c:pt>
                <c:pt idx="512">
                  <c:v>138.46556011227759</c:v>
                </c:pt>
                <c:pt idx="513">
                  <c:v>138.57986478681741</c:v>
                </c:pt>
                <c:pt idx="514">
                  <c:v>138.87770904549211</c:v>
                </c:pt>
                <c:pt idx="515">
                  <c:v>138.9122162688941</c:v>
                </c:pt>
                <c:pt idx="516">
                  <c:v>139.4464096234525</c:v>
                </c:pt>
                <c:pt idx="517">
                  <c:v>140.2579466164604</c:v>
                </c:pt>
                <c:pt idx="518">
                  <c:v>136.5282920797203</c:v>
                </c:pt>
                <c:pt idx="519">
                  <c:v>137.58820289482139</c:v>
                </c:pt>
                <c:pt idx="520">
                  <c:v>138.44308875407029</c:v>
                </c:pt>
                <c:pt idx="521">
                  <c:v>138.42840454749671</c:v>
                </c:pt>
                <c:pt idx="522">
                  <c:v>138.0011313019362</c:v>
                </c:pt>
                <c:pt idx="523">
                  <c:v>137.10463657110211</c:v>
                </c:pt>
                <c:pt idx="524">
                  <c:v>136.20892871772941</c:v>
                </c:pt>
                <c:pt idx="525">
                  <c:v>136.32536870210231</c:v>
                </c:pt>
                <c:pt idx="526">
                  <c:v>135.60972222418411</c:v>
                </c:pt>
                <c:pt idx="527">
                  <c:v>136.47777228588561</c:v>
                </c:pt>
                <c:pt idx="528">
                  <c:v>137.0407856396827</c:v>
                </c:pt>
                <c:pt idx="529">
                  <c:v>136.22894758575501</c:v>
                </c:pt>
                <c:pt idx="530">
                  <c:v>136.99298985028051</c:v>
                </c:pt>
                <c:pt idx="531">
                  <c:v>137.5479598606789</c:v>
                </c:pt>
                <c:pt idx="532">
                  <c:v>136.0899038147877</c:v>
                </c:pt>
                <c:pt idx="533">
                  <c:v>136.53495038638411</c:v>
                </c:pt>
                <c:pt idx="534">
                  <c:v>136.77102350272551</c:v>
                </c:pt>
                <c:pt idx="535">
                  <c:v>134.86310766673259</c:v>
                </c:pt>
                <c:pt idx="536">
                  <c:v>136.6493953682197</c:v>
                </c:pt>
                <c:pt idx="537">
                  <c:v>137.40944634573441</c:v>
                </c:pt>
                <c:pt idx="538">
                  <c:v>138.63926073506209</c:v>
                </c:pt>
                <c:pt idx="539">
                  <c:v>139.15444609823751</c:v>
                </c:pt>
                <c:pt idx="540">
                  <c:v>139.48801454989899</c:v>
                </c:pt>
                <c:pt idx="541">
                  <c:v>139.96813991663481</c:v>
                </c:pt>
                <c:pt idx="542">
                  <c:v>140.16797123285571</c:v>
                </c:pt>
                <c:pt idx="543">
                  <c:v>140.09817372543679</c:v>
                </c:pt>
                <c:pt idx="544">
                  <c:v>139.3666103837767</c:v>
                </c:pt>
                <c:pt idx="545">
                  <c:v>135.31363530867441</c:v>
                </c:pt>
                <c:pt idx="546">
                  <c:v>134.73276295245111</c:v>
                </c:pt>
                <c:pt idx="547">
                  <c:v>133.9571785464864</c:v>
                </c:pt>
                <c:pt idx="548">
                  <c:v>135.86725602620641</c:v>
                </c:pt>
                <c:pt idx="549">
                  <c:v>136.2003243249309</c:v>
                </c:pt>
                <c:pt idx="550">
                  <c:v>135.69135181194449</c:v>
                </c:pt>
                <c:pt idx="551">
                  <c:v>134.84333106585311</c:v>
                </c:pt>
                <c:pt idx="552">
                  <c:v>136.3748474295962</c:v>
                </c:pt>
                <c:pt idx="553">
                  <c:v>137.24808067165719</c:v>
                </c:pt>
                <c:pt idx="554">
                  <c:v>137.23624230224101</c:v>
                </c:pt>
                <c:pt idx="555">
                  <c:v>139.1249073774018</c:v>
                </c:pt>
                <c:pt idx="556">
                  <c:v>140.7443203953583</c:v>
                </c:pt>
                <c:pt idx="557">
                  <c:v>139.74992342190041</c:v>
                </c:pt>
                <c:pt idx="558">
                  <c:v>140.57253322093129</c:v>
                </c:pt>
                <c:pt idx="559">
                  <c:v>140.57253322093129</c:v>
                </c:pt>
                <c:pt idx="560">
                  <c:v>141.63471419216981</c:v>
                </c:pt>
                <c:pt idx="561">
                  <c:v>143.111593638508</c:v>
                </c:pt>
                <c:pt idx="562">
                  <c:v>144.3733481829469</c:v>
                </c:pt>
                <c:pt idx="563">
                  <c:v>145.7654853731897</c:v>
                </c:pt>
                <c:pt idx="564">
                  <c:v>146.68234036118781</c:v>
                </c:pt>
                <c:pt idx="565">
                  <c:v>147.42806280497021</c:v>
                </c:pt>
                <c:pt idx="566">
                  <c:v>146.4880751120958</c:v>
                </c:pt>
                <c:pt idx="567">
                  <c:v>146.48956215418039</c:v>
                </c:pt>
                <c:pt idx="568">
                  <c:v>146.8410436990402</c:v>
                </c:pt>
                <c:pt idx="569">
                  <c:v>149.29616331945809</c:v>
                </c:pt>
                <c:pt idx="570">
                  <c:v>149.5802021216609</c:v>
                </c:pt>
                <c:pt idx="571">
                  <c:v>150.9811403849537</c:v>
                </c:pt>
                <c:pt idx="572">
                  <c:v>152.805679987237</c:v>
                </c:pt>
                <c:pt idx="573">
                  <c:v>154.0023354504566</c:v>
                </c:pt>
                <c:pt idx="574">
                  <c:v>155.59802466469239</c:v>
                </c:pt>
                <c:pt idx="575">
                  <c:v>154.64411543876429</c:v>
                </c:pt>
                <c:pt idx="576">
                  <c:v>155.11209800853771</c:v>
                </c:pt>
                <c:pt idx="577">
                  <c:v>155.162161886028</c:v>
                </c:pt>
                <c:pt idx="578">
                  <c:v>154.4493742661175</c:v>
                </c:pt>
                <c:pt idx="579">
                  <c:v>153.86432970279779</c:v>
                </c:pt>
                <c:pt idx="580">
                  <c:v>154.69632493223381</c:v>
                </c:pt>
                <c:pt idx="581">
                  <c:v>155.6054886069013</c:v>
                </c:pt>
                <c:pt idx="582">
                  <c:v>156.82711091925171</c:v>
                </c:pt>
                <c:pt idx="583">
                  <c:v>157.36728204677269</c:v>
                </c:pt>
                <c:pt idx="584">
                  <c:v>157.5197933757434</c:v>
                </c:pt>
                <c:pt idx="585">
                  <c:v>153.0305074721073</c:v>
                </c:pt>
                <c:pt idx="586">
                  <c:v>154.54538459771919</c:v>
                </c:pt>
                <c:pt idx="587">
                  <c:v>156.5869333510642</c:v>
                </c:pt>
                <c:pt idx="588">
                  <c:v>157.63973957575951</c:v>
                </c:pt>
                <c:pt idx="589">
                  <c:v>158.30147019474191</c:v>
                </c:pt>
                <c:pt idx="590">
                  <c:v>159.80866937312021</c:v>
                </c:pt>
                <c:pt idx="591">
                  <c:v>160.09342571713421</c:v>
                </c:pt>
                <c:pt idx="592">
                  <c:v>161.00893688725489</c:v>
                </c:pt>
                <c:pt idx="593">
                  <c:v>161.38120952911379</c:v>
                </c:pt>
                <c:pt idx="594">
                  <c:v>162.23119844859681</c:v>
                </c:pt>
                <c:pt idx="595">
                  <c:v>163.9464704398595</c:v>
                </c:pt>
                <c:pt idx="596">
                  <c:v>164.03845673460251</c:v>
                </c:pt>
                <c:pt idx="597">
                  <c:v>162.65541628041859</c:v>
                </c:pt>
                <c:pt idx="598">
                  <c:v>162.9483793177784</c:v>
                </c:pt>
                <c:pt idx="599">
                  <c:v>163.6099305984846</c:v>
                </c:pt>
                <c:pt idx="600">
                  <c:v>165.79738797985141</c:v>
                </c:pt>
                <c:pt idx="601">
                  <c:v>165.38605281393259</c:v>
                </c:pt>
                <c:pt idx="602">
                  <c:v>166.6079263860054</c:v>
                </c:pt>
                <c:pt idx="603">
                  <c:v>166.30868112691849</c:v>
                </c:pt>
                <c:pt idx="604">
                  <c:v>165.12344108348881</c:v>
                </c:pt>
                <c:pt idx="605">
                  <c:v>164.71266870473241</c:v>
                </c:pt>
                <c:pt idx="606">
                  <c:v>165.45347849685601</c:v>
                </c:pt>
                <c:pt idx="607">
                  <c:v>165.45347849685601</c:v>
                </c:pt>
                <c:pt idx="608">
                  <c:v>160.45356587358211</c:v>
                </c:pt>
                <c:pt idx="609">
                  <c:v>162.51154284548721</c:v>
                </c:pt>
                <c:pt idx="610">
                  <c:v>162.78181570676139</c:v>
                </c:pt>
                <c:pt idx="611">
                  <c:v>165.03156760727919</c:v>
                </c:pt>
                <c:pt idx="612">
                  <c:v>164.88686961986869</c:v>
                </c:pt>
                <c:pt idx="613">
                  <c:v>167.6219479770281</c:v>
                </c:pt>
                <c:pt idx="614">
                  <c:v>166.7888840477377</c:v>
                </c:pt>
                <c:pt idx="615">
                  <c:v>166.59906363795901</c:v>
                </c:pt>
                <c:pt idx="616">
                  <c:v>165.313616455237</c:v>
                </c:pt>
                <c:pt idx="617">
                  <c:v>168.40054535051189</c:v>
                </c:pt>
                <c:pt idx="618">
                  <c:v>168.2038861491383</c:v>
                </c:pt>
                <c:pt idx="619">
                  <c:v>167.68009582111731</c:v>
                </c:pt>
                <c:pt idx="620">
                  <c:v>167.95354856312539</c:v>
                </c:pt>
                <c:pt idx="621">
                  <c:v>166.17683510784599</c:v>
                </c:pt>
                <c:pt idx="622">
                  <c:v>166.73616672350701</c:v>
                </c:pt>
                <c:pt idx="623">
                  <c:v>168.50858542195121</c:v>
                </c:pt>
                <c:pt idx="624">
                  <c:v>170.54053296905559</c:v>
                </c:pt>
                <c:pt idx="625">
                  <c:v>171.99487732122731</c:v>
                </c:pt>
                <c:pt idx="626">
                  <c:v>172.82060492259339</c:v>
                </c:pt>
                <c:pt idx="627">
                  <c:v>171.75592603319561</c:v>
                </c:pt>
                <c:pt idx="628">
                  <c:v>170.00751038224041</c:v>
                </c:pt>
                <c:pt idx="629">
                  <c:v>171.06293378659231</c:v>
                </c:pt>
                <c:pt idx="630">
                  <c:v>171.7234768897502</c:v>
                </c:pt>
                <c:pt idx="631">
                  <c:v>171.01396455245381</c:v>
                </c:pt>
                <c:pt idx="632">
                  <c:v>171.66758978192561</c:v>
                </c:pt>
                <c:pt idx="633">
                  <c:v>169.346852628633</c:v>
                </c:pt>
                <c:pt idx="634">
                  <c:v>170.78513024399581</c:v>
                </c:pt>
                <c:pt idx="635">
                  <c:v>172.73402580849279</c:v>
                </c:pt>
                <c:pt idx="636">
                  <c:v>172.73402580849279</c:v>
                </c:pt>
                <c:pt idx="637">
                  <c:v>173.12037251105309</c:v>
                </c:pt>
                <c:pt idx="638">
                  <c:v>171.7902508963852</c:v>
                </c:pt>
                <c:pt idx="639">
                  <c:v>169.46528388730781</c:v>
                </c:pt>
                <c:pt idx="640">
                  <c:v>169.90868108716711</c:v>
                </c:pt>
                <c:pt idx="641">
                  <c:v>168.12975556518711</c:v>
                </c:pt>
                <c:pt idx="642">
                  <c:v>165.62235716105181</c:v>
                </c:pt>
                <c:pt idx="643">
                  <c:v>158.99997430101499</c:v>
                </c:pt>
                <c:pt idx="644">
                  <c:v>163.61958946017469</c:v>
                </c:pt>
                <c:pt idx="645">
                  <c:v>164.37134795812389</c:v>
                </c:pt>
                <c:pt idx="646">
                  <c:v>163.7012097865325</c:v>
                </c:pt>
                <c:pt idx="647">
                  <c:v>161.53176590009161</c:v>
                </c:pt>
                <c:pt idx="648">
                  <c:v>161.8818921705215</c:v>
                </c:pt>
                <c:pt idx="649">
                  <c:v>165.2247736490869</c:v>
                </c:pt>
                <c:pt idx="650">
                  <c:v>166.66519226132289</c:v>
                </c:pt>
                <c:pt idx="651">
                  <c:v>169.05837319622259</c:v>
                </c:pt>
                <c:pt idx="652">
                  <c:v>170.52450197902959</c:v>
                </c:pt>
                <c:pt idx="653">
                  <c:v>171.90383151882449</c:v>
                </c:pt>
                <c:pt idx="654">
                  <c:v>175.68466638456329</c:v>
                </c:pt>
                <c:pt idx="655">
                  <c:v>177.374325739379</c:v>
                </c:pt>
                <c:pt idx="656">
                  <c:v>177.91908582273609</c:v>
                </c:pt>
                <c:pt idx="657">
                  <c:v>177.72084917283411</c:v>
                </c:pt>
                <c:pt idx="658">
                  <c:v>177.1386850847264</c:v>
                </c:pt>
                <c:pt idx="659">
                  <c:v>177.40050178998581</c:v>
                </c:pt>
                <c:pt idx="660">
                  <c:v>176.68818096309039</c:v>
                </c:pt>
                <c:pt idx="661">
                  <c:v>177.59851698333111</c:v>
                </c:pt>
                <c:pt idx="662">
                  <c:v>175.99952028150889</c:v>
                </c:pt>
                <c:pt idx="663">
                  <c:v>173.14144527434581</c:v>
                </c:pt>
                <c:pt idx="664">
                  <c:v>172.64401357549801</c:v>
                </c:pt>
                <c:pt idx="665">
                  <c:v>171.87819202271419</c:v>
                </c:pt>
                <c:pt idx="666">
                  <c:v>171.854939031415</c:v>
                </c:pt>
                <c:pt idx="667">
                  <c:v>172.8810348622842</c:v>
                </c:pt>
                <c:pt idx="668">
                  <c:v>173.19745997862711</c:v>
                </c:pt>
                <c:pt idx="669">
                  <c:v>174.40260965174039</c:v>
                </c:pt>
                <c:pt idx="670">
                  <c:v>175.81034937979351</c:v>
                </c:pt>
                <c:pt idx="671">
                  <c:v>177.21288908764731</c:v>
                </c:pt>
                <c:pt idx="672">
                  <c:v>178.51731915625621</c:v>
                </c:pt>
                <c:pt idx="673">
                  <c:v>179.00531147377359</c:v>
                </c:pt>
                <c:pt idx="674">
                  <c:v>180.42282908843751</c:v>
                </c:pt>
                <c:pt idx="675">
                  <c:v>181.44192921381591</c:v>
                </c:pt>
                <c:pt idx="676">
                  <c:v>181.18925932813789</c:v>
                </c:pt>
                <c:pt idx="677">
                  <c:v>179.30522719160041</c:v>
                </c:pt>
                <c:pt idx="678">
                  <c:v>181.19388734983741</c:v>
                </c:pt>
                <c:pt idx="679">
                  <c:v>177.844957914026</c:v>
                </c:pt>
                <c:pt idx="680">
                  <c:v>179.14608064157369</c:v>
                </c:pt>
                <c:pt idx="681">
                  <c:v>179.20010465474721</c:v>
                </c:pt>
                <c:pt idx="682">
                  <c:v>182.9528184707068</c:v>
                </c:pt>
                <c:pt idx="683">
                  <c:v>185.08899864050039</c:v>
                </c:pt>
                <c:pt idx="684">
                  <c:v>186.39022299605401</c:v>
                </c:pt>
                <c:pt idx="685">
                  <c:v>187.4314536657846</c:v>
                </c:pt>
                <c:pt idx="686">
                  <c:v>187.4314536657846</c:v>
                </c:pt>
                <c:pt idx="687">
                  <c:v>188.0985310019841</c:v>
                </c:pt>
                <c:pt idx="688">
                  <c:v>189.26185874594489</c:v>
                </c:pt>
                <c:pt idx="689">
                  <c:v>190.80049162515161</c:v>
                </c:pt>
                <c:pt idx="690">
                  <c:v>191.42243514420051</c:v>
                </c:pt>
                <c:pt idx="691">
                  <c:v>191.55950836274289</c:v>
                </c:pt>
                <c:pt idx="692">
                  <c:v>190.3322218429735</c:v>
                </c:pt>
                <c:pt idx="693">
                  <c:v>190.66444675772041</c:v>
                </c:pt>
                <c:pt idx="694">
                  <c:v>188.10950612638749</c:v>
                </c:pt>
                <c:pt idx="695">
                  <c:v>187.7323413124565</c:v>
                </c:pt>
                <c:pt idx="696">
                  <c:v>192.65481086598709</c:v>
                </c:pt>
                <c:pt idx="697">
                  <c:v>178.44060745230379</c:v>
                </c:pt>
                <c:pt idx="698">
                  <c:v>183.27889218767399</c:v>
                </c:pt>
                <c:pt idx="699">
                  <c:v>188.0694198769778</c:v>
                </c:pt>
                <c:pt idx="700">
                  <c:v>191.69731612441441</c:v>
                </c:pt>
                <c:pt idx="701">
                  <c:v>193.6784652388269</c:v>
                </c:pt>
                <c:pt idx="702">
                  <c:v>195.65990100710439</c:v>
                </c:pt>
                <c:pt idx="703">
                  <c:v>197.6420850132285</c:v>
                </c:pt>
                <c:pt idx="704">
                  <c:v>199.47700481463249</c:v>
                </c:pt>
                <c:pt idx="705">
                  <c:v>203.81906546670649</c:v>
                </c:pt>
                <c:pt idx="706">
                  <c:v>206.015178930053</c:v>
                </c:pt>
                <c:pt idx="707">
                  <c:v>202.23593650882481</c:v>
                </c:pt>
                <c:pt idx="708">
                  <c:v>202.67887968541501</c:v>
                </c:pt>
                <c:pt idx="709">
                  <c:v>201.95399691512449</c:v>
                </c:pt>
                <c:pt idx="710">
                  <c:v>203.8528927404094</c:v>
                </c:pt>
                <c:pt idx="711">
                  <c:v>203.50399371706979</c:v>
                </c:pt>
                <c:pt idx="712">
                  <c:v>203.60870785488399</c:v>
                </c:pt>
                <c:pt idx="713">
                  <c:v>203.4390936778853</c:v>
                </c:pt>
                <c:pt idx="714">
                  <c:v>204.05855411685761</c:v>
                </c:pt>
                <c:pt idx="715">
                  <c:v>206.7853347651041</c:v>
                </c:pt>
                <c:pt idx="716">
                  <c:v>206.8620779733414</c:v>
                </c:pt>
                <c:pt idx="717">
                  <c:v>208.60332096002719</c:v>
                </c:pt>
                <c:pt idx="718">
                  <c:v>210.6491479305044</c:v>
                </c:pt>
                <c:pt idx="719">
                  <c:v>213.56184810644319</c:v>
                </c:pt>
                <c:pt idx="720">
                  <c:v>213.83115884937621</c:v>
                </c:pt>
                <c:pt idx="721">
                  <c:v>215.02836675114079</c:v>
                </c:pt>
                <c:pt idx="722">
                  <c:v>214.37226606837109</c:v>
                </c:pt>
                <c:pt idx="723">
                  <c:v>216.11844885038809</c:v>
                </c:pt>
                <c:pt idx="724">
                  <c:v>215.95070568419499</c:v>
                </c:pt>
                <c:pt idx="725">
                  <c:v>216.3318062596436</c:v>
                </c:pt>
                <c:pt idx="726">
                  <c:v>215.70297996487341</c:v>
                </c:pt>
                <c:pt idx="727">
                  <c:v>212.33355907786651</c:v>
                </c:pt>
                <c:pt idx="728">
                  <c:v>207.71022509935861</c:v>
                </c:pt>
                <c:pt idx="729">
                  <c:v>210.19661143722351</c:v>
                </c:pt>
                <c:pt idx="730">
                  <c:v>207.9323513050978</c:v>
                </c:pt>
                <c:pt idx="731">
                  <c:v>209.37541085308871</c:v>
                </c:pt>
                <c:pt idx="732">
                  <c:v>208.40307149017821</c:v>
                </c:pt>
                <c:pt idx="733">
                  <c:v>210.3853279907888</c:v>
                </c:pt>
                <c:pt idx="734">
                  <c:v>213.77994468039799</c:v>
                </c:pt>
                <c:pt idx="735">
                  <c:v>215.46956242457929</c:v>
                </c:pt>
                <c:pt idx="736">
                  <c:v>216.46173946506289</c:v>
                </c:pt>
                <c:pt idx="737">
                  <c:v>215.08438468300889</c:v>
                </c:pt>
                <c:pt idx="738">
                  <c:v>212.1252987366959</c:v>
                </c:pt>
                <c:pt idx="739">
                  <c:v>204.2886246264174</c:v>
                </c:pt>
                <c:pt idx="740">
                  <c:v>203.23891390326779</c:v>
                </c:pt>
                <c:pt idx="741">
                  <c:v>208.7588811728553</c:v>
                </c:pt>
                <c:pt idx="742">
                  <c:v>207.27810569715359</c:v>
                </c:pt>
                <c:pt idx="743">
                  <c:v>208.8407336307302</c:v>
                </c:pt>
                <c:pt idx="744">
                  <c:v>209.7732019156629</c:v>
                </c:pt>
                <c:pt idx="745">
                  <c:v>207.6174766438551</c:v>
                </c:pt>
                <c:pt idx="746">
                  <c:v>206.2442465881534</c:v>
                </c:pt>
                <c:pt idx="747">
                  <c:v>209.2930240810644</c:v>
                </c:pt>
                <c:pt idx="748">
                  <c:v>211.8810641468377</c:v>
                </c:pt>
                <c:pt idx="749">
                  <c:v>211.9788797313077</c:v>
                </c:pt>
                <c:pt idx="750">
                  <c:v>212.81517245284209</c:v>
                </c:pt>
                <c:pt idx="751">
                  <c:v>212.84511975133091</c:v>
                </c:pt>
                <c:pt idx="752">
                  <c:v>212.11892268759391</c:v>
                </c:pt>
                <c:pt idx="753">
                  <c:v>212.38077510154031</c:v>
                </c:pt>
                <c:pt idx="754">
                  <c:v>213.66444037824141</c:v>
                </c:pt>
                <c:pt idx="755">
                  <c:v>213.4211035829548</c:v>
                </c:pt>
                <c:pt idx="756">
                  <c:v>212.18567235180609</c:v>
                </c:pt>
                <c:pt idx="757">
                  <c:v>214.37848099864519</c:v>
                </c:pt>
                <c:pt idx="758">
                  <c:v>213.41348374577561</c:v>
                </c:pt>
                <c:pt idx="759">
                  <c:v>214.23633685048151</c:v>
                </c:pt>
                <c:pt idx="760">
                  <c:v>214.58906575419689</c:v>
                </c:pt>
                <c:pt idx="761">
                  <c:v>215.58694131780001</c:v>
                </c:pt>
                <c:pt idx="762">
                  <c:v>214.11357714440871</c:v>
                </c:pt>
                <c:pt idx="763">
                  <c:v>213.5910486305483</c:v>
                </c:pt>
                <c:pt idx="764">
                  <c:v>214.78550133679079</c:v>
                </c:pt>
                <c:pt idx="765">
                  <c:v>213.49999884166249</c:v>
                </c:pt>
                <c:pt idx="766">
                  <c:v>214.45561025018429</c:v>
                </c:pt>
                <c:pt idx="767">
                  <c:v>215.5432331464304</c:v>
                </c:pt>
                <c:pt idx="768">
                  <c:v>215.23034925482301</c:v>
                </c:pt>
                <c:pt idx="769">
                  <c:v>215.63884916950971</c:v>
                </c:pt>
                <c:pt idx="770">
                  <c:v>214.1018975431065</c:v>
                </c:pt>
                <c:pt idx="771">
                  <c:v>213.07421118574291</c:v>
                </c:pt>
                <c:pt idx="772">
                  <c:v>214.45400227264349</c:v>
                </c:pt>
                <c:pt idx="773">
                  <c:v>215.95765689425971</c:v>
                </c:pt>
                <c:pt idx="774">
                  <c:v>216.31791986546531</c:v>
                </c:pt>
                <c:pt idx="775">
                  <c:v>216.2178576365535</c:v>
                </c:pt>
                <c:pt idx="776">
                  <c:v>215.2935343249423</c:v>
                </c:pt>
                <c:pt idx="777">
                  <c:v>215.6472717889414</c:v>
                </c:pt>
                <c:pt idx="778">
                  <c:v>214.69971937771911</c:v>
                </c:pt>
                <c:pt idx="779">
                  <c:v>216.85827774681391</c:v>
                </c:pt>
                <c:pt idx="780">
                  <c:v>212.91197490023191</c:v>
                </c:pt>
                <c:pt idx="781">
                  <c:v>211.1769959966704</c:v>
                </c:pt>
                <c:pt idx="782">
                  <c:v>208.1536373342895</c:v>
                </c:pt>
                <c:pt idx="783">
                  <c:v>211.36652704247851</c:v>
                </c:pt>
                <c:pt idx="784">
                  <c:v>213.35153800709301</c:v>
                </c:pt>
                <c:pt idx="785">
                  <c:v>213.67098810770301</c:v>
                </c:pt>
                <c:pt idx="786">
                  <c:v>214.56938497040039</c:v>
                </c:pt>
                <c:pt idx="787">
                  <c:v>215.8119229671758</c:v>
                </c:pt>
                <c:pt idx="788">
                  <c:v>217.3381046165417</c:v>
                </c:pt>
                <c:pt idx="789">
                  <c:v>217.83189587864041</c:v>
                </c:pt>
                <c:pt idx="790">
                  <c:v>215.25415434872789</c:v>
                </c:pt>
                <c:pt idx="791">
                  <c:v>215.75054470502249</c:v>
                </c:pt>
                <c:pt idx="792">
                  <c:v>212.09255958555741</c:v>
                </c:pt>
                <c:pt idx="793">
                  <c:v>206.98687258805509</c:v>
                </c:pt>
                <c:pt idx="794">
                  <c:v>207.38167200915481</c:v>
                </c:pt>
                <c:pt idx="795">
                  <c:v>206.88851635529781</c:v>
                </c:pt>
                <c:pt idx="796">
                  <c:v>203.0518319103918</c:v>
                </c:pt>
                <c:pt idx="797">
                  <c:v>203.54262986232851</c:v>
                </c:pt>
                <c:pt idx="798">
                  <c:v>204.00128997104909</c:v>
                </c:pt>
                <c:pt idx="799">
                  <c:v>205.2628686386594</c:v>
                </c:pt>
                <c:pt idx="800">
                  <c:v>205.70861149576581</c:v>
                </c:pt>
                <c:pt idx="801">
                  <c:v>207.59531703622039</c:v>
                </c:pt>
                <c:pt idx="802">
                  <c:v>203.9687470809875</c:v>
                </c:pt>
                <c:pt idx="803">
                  <c:v>204.76430644213559</c:v>
                </c:pt>
                <c:pt idx="804">
                  <c:v>209.23661676888361</c:v>
                </c:pt>
                <c:pt idx="805">
                  <c:v>207.52391776870601</c:v>
                </c:pt>
                <c:pt idx="806">
                  <c:v>205.27920328355609</c:v>
                </c:pt>
                <c:pt idx="807">
                  <c:v>204.21747618613631</c:v>
                </c:pt>
                <c:pt idx="808">
                  <c:v>201.1119641209815</c:v>
                </c:pt>
                <c:pt idx="809">
                  <c:v>196.10913447704721</c:v>
                </c:pt>
                <c:pt idx="810">
                  <c:v>196.64710775851401</c:v>
                </c:pt>
                <c:pt idx="811">
                  <c:v>195.80039560717859</c:v>
                </c:pt>
                <c:pt idx="812">
                  <c:v>196.3840667813634</c:v>
                </c:pt>
                <c:pt idx="813">
                  <c:v>195.78166196914611</c:v>
                </c:pt>
                <c:pt idx="814">
                  <c:v>199.80411989725019</c:v>
                </c:pt>
                <c:pt idx="815">
                  <c:v>204.4965006856487</c:v>
                </c:pt>
                <c:pt idx="816">
                  <c:v>205.33090392964019</c:v>
                </c:pt>
                <c:pt idx="817">
                  <c:v>207.21931985580241</c:v>
                </c:pt>
                <c:pt idx="818">
                  <c:v>206.71274667325611</c:v>
                </c:pt>
                <c:pt idx="819">
                  <c:v>207.91290967902381</c:v>
                </c:pt>
                <c:pt idx="820">
                  <c:v>209.41116756231179</c:v>
                </c:pt>
                <c:pt idx="821">
                  <c:v>211.77419610391581</c:v>
                </c:pt>
                <c:pt idx="822">
                  <c:v>212.58802006769071</c:v>
                </c:pt>
                <c:pt idx="823">
                  <c:v>213.76736315162361</c:v>
                </c:pt>
                <c:pt idx="824">
                  <c:v>211.36952393294411</c:v>
                </c:pt>
                <c:pt idx="825">
                  <c:v>211.9234211514383</c:v>
                </c:pt>
                <c:pt idx="826">
                  <c:v>212.70732011045561</c:v>
                </c:pt>
                <c:pt idx="827">
                  <c:v>214.08993576302359</c:v>
                </c:pt>
                <c:pt idx="828">
                  <c:v>212.6397029239476</c:v>
                </c:pt>
                <c:pt idx="829">
                  <c:v>212.6914162445037</c:v>
                </c:pt>
                <c:pt idx="830">
                  <c:v>213.72350162464051</c:v>
                </c:pt>
                <c:pt idx="831">
                  <c:v>212.08072532194549</c:v>
                </c:pt>
                <c:pt idx="832">
                  <c:v>210.6684040526402</c:v>
                </c:pt>
                <c:pt idx="833">
                  <c:v>209.1839876456726</c:v>
                </c:pt>
                <c:pt idx="834">
                  <c:v>203.3598039081489</c:v>
                </c:pt>
                <c:pt idx="835">
                  <c:v>203.5688501854282</c:v>
                </c:pt>
                <c:pt idx="836">
                  <c:v>204.20263455271819</c:v>
                </c:pt>
                <c:pt idx="837">
                  <c:v>204.3635145097237</c:v>
                </c:pt>
                <c:pt idx="838">
                  <c:v>204.772341197354</c:v>
                </c:pt>
                <c:pt idx="839">
                  <c:v>205.10672433807579</c:v>
                </c:pt>
                <c:pt idx="840">
                  <c:v>205.3928496678808</c:v>
                </c:pt>
                <c:pt idx="841">
                  <c:v>207.02946206870749</c:v>
                </c:pt>
                <c:pt idx="842">
                  <c:v>208.501305582828</c:v>
                </c:pt>
                <c:pt idx="843">
                  <c:v>207.61055239461959</c:v>
                </c:pt>
                <c:pt idx="844">
                  <c:v>202.29022168176499</c:v>
                </c:pt>
                <c:pt idx="845">
                  <c:v>204.6539904319892</c:v>
                </c:pt>
                <c:pt idx="846">
                  <c:v>201.78425910368361</c:v>
                </c:pt>
                <c:pt idx="847">
                  <c:v>200.26377023780921</c:v>
                </c:pt>
                <c:pt idx="848">
                  <c:v>197.5345368783394</c:v>
                </c:pt>
                <c:pt idx="849">
                  <c:v>189.98474072344951</c:v>
                </c:pt>
                <c:pt idx="850">
                  <c:v>192.49144807545019</c:v>
                </c:pt>
                <c:pt idx="851">
                  <c:v>192.36420898106979</c:v>
                </c:pt>
                <c:pt idx="852">
                  <c:v>193.92886222249481</c:v>
                </c:pt>
                <c:pt idx="853">
                  <c:v>194.22903834035051</c:v>
                </c:pt>
                <c:pt idx="854">
                  <c:v>194.63925928366069</c:v>
                </c:pt>
                <c:pt idx="855">
                  <c:v>191.09487753084071</c:v>
                </c:pt>
                <c:pt idx="856">
                  <c:v>189.84389755375099</c:v>
                </c:pt>
                <c:pt idx="857">
                  <c:v>191.47631915418901</c:v>
                </c:pt>
                <c:pt idx="858">
                  <c:v>189.71917971572461</c:v>
                </c:pt>
                <c:pt idx="859">
                  <c:v>184.78540073702879</c:v>
                </c:pt>
                <c:pt idx="860">
                  <c:v>183.67998779830839</c:v>
                </c:pt>
                <c:pt idx="861">
                  <c:v>187.03435786769651</c:v>
                </c:pt>
                <c:pt idx="862">
                  <c:v>186.56100717263391</c:v>
                </c:pt>
                <c:pt idx="863">
                  <c:v>188.87834449986099</c:v>
                </c:pt>
                <c:pt idx="864">
                  <c:v>188.53991802007141</c:v>
                </c:pt>
                <c:pt idx="865">
                  <c:v>186.43938133955041</c:v>
                </c:pt>
                <c:pt idx="866">
                  <c:v>189.10401056724081</c:v>
                </c:pt>
                <c:pt idx="867">
                  <c:v>190.5454915657987</c:v>
                </c:pt>
                <c:pt idx="868">
                  <c:v>190.367584674434</c:v>
                </c:pt>
                <c:pt idx="869">
                  <c:v>189.75534000699059</c:v>
                </c:pt>
                <c:pt idx="870">
                  <c:v>187.2277680567401</c:v>
                </c:pt>
                <c:pt idx="871">
                  <c:v>182.25504954277179</c:v>
                </c:pt>
                <c:pt idx="872">
                  <c:v>179.80777802372839</c:v>
                </c:pt>
                <c:pt idx="873">
                  <c:v>179.09696177798159</c:v>
                </c:pt>
                <c:pt idx="874">
                  <c:v>175.53424029421319</c:v>
                </c:pt>
                <c:pt idx="875">
                  <c:v>175.18793384610811</c:v>
                </c:pt>
                <c:pt idx="876">
                  <c:v>174.09904048208651</c:v>
                </c:pt>
                <c:pt idx="877">
                  <c:v>176.9771597283225</c:v>
                </c:pt>
                <c:pt idx="878">
                  <c:v>179.6046710792595</c:v>
                </c:pt>
                <c:pt idx="879">
                  <c:v>178.00374066128811</c:v>
                </c:pt>
                <c:pt idx="880">
                  <c:v>175.4240979820822</c:v>
                </c:pt>
                <c:pt idx="881">
                  <c:v>174.44397010387101</c:v>
                </c:pt>
                <c:pt idx="882">
                  <c:v>171.49043839297579</c:v>
                </c:pt>
                <c:pt idx="883">
                  <c:v>166.25958952100959</c:v>
                </c:pt>
                <c:pt idx="884">
                  <c:v>167.00393286233211</c:v>
                </c:pt>
                <c:pt idx="885">
                  <c:v>167.9384147649051</c:v>
                </c:pt>
                <c:pt idx="886">
                  <c:v>172.73609075905279</c:v>
                </c:pt>
                <c:pt idx="887">
                  <c:v>176.12037144037239</c:v>
                </c:pt>
                <c:pt idx="888">
                  <c:v>175.75410939543849</c:v>
                </c:pt>
                <c:pt idx="889">
                  <c:v>173.30496233186571</c:v>
                </c:pt>
                <c:pt idx="890">
                  <c:v>173.3358057825883</c:v>
                </c:pt>
                <c:pt idx="891">
                  <c:v>171.8306656894774</c:v>
                </c:pt>
                <c:pt idx="892">
                  <c:v>170.84810922628839</c:v>
                </c:pt>
                <c:pt idx="893">
                  <c:v>171.40643402425169</c:v>
                </c:pt>
                <c:pt idx="894">
                  <c:v>171.40643402425169</c:v>
                </c:pt>
                <c:pt idx="895">
                  <c:v>176.284474865985</c:v>
                </c:pt>
                <c:pt idx="896">
                  <c:v>177.82436078210259</c:v>
                </c:pt>
                <c:pt idx="897">
                  <c:v>179.94607064511251</c:v>
                </c:pt>
                <c:pt idx="898">
                  <c:v>182.4717096636991</c:v>
                </c:pt>
                <c:pt idx="899">
                  <c:v>180.56742733191641</c:v>
                </c:pt>
                <c:pt idx="900">
                  <c:v>179.30104733021381</c:v>
                </c:pt>
                <c:pt idx="901">
                  <c:v>180.6166342578201</c:v>
                </c:pt>
                <c:pt idx="902">
                  <c:v>179.9794861284081</c:v>
                </c:pt>
                <c:pt idx="903">
                  <c:v>177.89327384245459</c:v>
                </c:pt>
                <c:pt idx="904">
                  <c:v>179.9181347199191</c:v>
                </c:pt>
                <c:pt idx="905">
                  <c:v>179.38543720892491</c:v>
                </c:pt>
                <c:pt idx="906">
                  <c:v>173.41875766251621</c:v>
                </c:pt>
                <c:pt idx="907">
                  <c:v>168.00534141547391</c:v>
                </c:pt>
                <c:pt idx="908">
                  <c:v>171.36625387805901</c:v>
                </c:pt>
                <c:pt idx="909">
                  <c:v>170.2110237709754</c:v>
                </c:pt>
                <c:pt idx="910">
                  <c:v>174.44164727041189</c:v>
                </c:pt>
                <c:pt idx="911">
                  <c:v>179.65415055217289</c:v>
                </c:pt>
                <c:pt idx="912">
                  <c:v>180.84146460646701</c:v>
                </c:pt>
                <c:pt idx="913">
                  <c:v>181.52877387307271</c:v>
                </c:pt>
                <c:pt idx="914">
                  <c:v>183.56335236616769</c:v>
                </c:pt>
                <c:pt idx="915">
                  <c:v>184.98787315943321</c:v>
                </c:pt>
                <c:pt idx="916">
                  <c:v>186.42596398596609</c:v>
                </c:pt>
                <c:pt idx="917">
                  <c:v>186.20892393532651</c:v>
                </c:pt>
                <c:pt idx="918">
                  <c:v>182.4962896225276</c:v>
                </c:pt>
                <c:pt idx="919">
                  <c:v>184.36308463495709</c:v>
                </c:pt>
                <c:pt idx="920">
                  <c:v>184.57776082014681</c:v>
                </c:pt>
                <c:pt idx="921">
                  <c:v>183.65885790045959</c:v>
                </c:pt>
                <c:pt idx="922">
                  <c:v>182.15031897981959</c:v>
                </c:pt>
                <c:pt idx="923">
                  <c:v>183.87521065970969</c:v>
                </c:pt>
                <c:pt idx="924">
                  <c:v>182.19277606959221</c:v>
                </c:pt>
                <c:pt idx="925">
                  <c:v>183.75794939987929</c:v>
                </c:pt>
                <c:pt idx="926">
                  <c:v>180.91998953196941</c:v>
                </c:pt>
                <c:pt idx="927">
                  <c:v>178.97155574059011</c:v>
                </c:pt>
                <c:pt idx="928">
                  <c:v>184.3474618927732</c:v>
                </c:pt>
                <c:pt idx="929">
                  <c:v>184.79262252040459</c:v>
                </c:pt>
                <c:pt idx="930">
                  <c:v>184.8601533954542</c:v>
                </c:pt>
                <c:pt idx="931">
                  <c:v>186.52351919903819</c:v>
                </c:pt>
                <c:pt idx="932">
                  <c:v>187.65886564659959</c:v>
                </c:pt>
                <c:pt idx="933">
                  <c:v>187.78515291747581</c:v>
                </c:pt>
                <c:pt idx="934">
                  <c:v>186.2911437634946</c:v>
                </c:pt>
                <c:pt idx="935">
                  <c:v>186.9430711519268</c:v>
                </c:pt>
                <c:pt idx="936">
                  <c:v>186.9527109574488</c:v>
                </c:pt>
                <c:pt idx="937">
                  <c:v>187.66858779891459</c:v>
                </c:pt>
                <c:pt idx="938">
                  <c:v>188.4017263259318</c:v>
                </c:pt>
                <c:pt idx="939">
                  <c:v>189.27647211463591</c:v>
                </c:pt>
                <c:pt idx="940">
                  <c:v>189.00375628177849</c:v>
                </c:pt>
                <c:pt idx="941">
                  <c:v>190.98915548489131</c:v>
                </c:pt>
                <c:pt idx="942">
                  <c:v>190.11678421639931</c:v>
                </c:pt>
                <c:pt idx="943">
                  <c:v>189.85191590732029</c:v>
                </c:pt>
                <c:pt idx="944">
                  <c:v>190.1133311100491</c:v>
                </c:pt>
                <c:pt idx="945">
                  <c:v>191.2985527589743</c:v>
                </c:pt>
                <c:pt idx="946">
                  <c:v>193.00815580012519</c:v>
                </c:pt>
                <c:pt idx="947">
                  <c:v>193.33339057311821</c:v>
                </c:pt>
                <c:pt idx="948">
                  <c:v>195.77323206218969</c:v>
                </c:pt>
                <c:pt idx="949">
                  <c:v>196.31856812499419</c:v>
                </c:pt>
                <c:pt idx="950">
                  <c:v>197.3370901212401</c:v>
                </c:pt>
                <c:pt idx="951">
                  <c:v>194.96094402326179</c:v>
                </c:pt>
                <c:pt idx="952">
                  <c:v>194.12651630413049</c:v>
                </c:pt>
                <c:pt idx="953">
                  <c:v>194.95556083116301</c:v>
                </c:pt>
                <c:pt idx="954">
                  <c:v>193.69769897570231</c:v>
                </c:pt>
                <c:pt idx="955">
                  <c:v>193.06800520354531</c:v>
                </c:pt>
                <c:pt idx="956">
                  <c:v>190.08870772987751</c:v>
                </c:pt>
                <c:pt idx="957">
                  <c:v>191.48747448176809</c:v>
                </c:pt>
                <c:pt idx="958">
                  <c:v>193.81268239888649</c:v>
                </c:pt>
                <c:pt idx="959">
                  <c:v>193.39213846417641</c:v>
                </c:pt>
                <c:pt idx="960">
                  <c:v>194.25547299361349</c:v>
                </c:pt>
                <c:pt idx="961">
                  <c:v>194.49240457063479</c:v>
                </c:pt>
                <c:pt idx="962">
                  <c:v>195.94217093770351</c:v>
                </c:pt>
                <c:pt idx="963">
                  <c:v>196.59459678420961</c:v>
                </c:pt>
                <c:pt idx="964">
                  <c:v>196.4985076462483</c:v>
                </c:pt>
                <c:pt idx="965">
                  <c:v>196.38108557137701</c:v>
                </c:pt>
                <c:pt idx="966">
                  <c:v>196.76242417683119</c:v>
                </c:pt>
                <c:pt idx="967">
                  <c:v>197.10500189850009</c:v>
                </c:pt>
                <c:pt idx="968">
                  <c:v>197.3801833474287</c:v>
                </c:pt>
                <c:pt idx="969">
                  <c:v>196.88154454790751</c:v>
                </c:pt>
                <c:pt idx="970">
                  <c:v>197.51229342615781</c:v>
                </c:pt>
                <c:pt idx="971">
                  <c:v>196.4288406558675</c:v>
                </c:pt>
                <c:pt idx="972">
                  <c:v>195.1507039347434</c:v>
                </c:pt>
                <c:pt idx="973">
                  <c:v>196.01532170174329</c:v>
                </c:pt>
                <c:pt idx="974">
                  <c:v>197.77531735033531</c:v>
                </c:pt>
                <c:pt idx="975">
                  <c:v>197.80238407106751</c:v>
                </c:pt>
                <c:pt idx="976">
                  <c:v>198.40251869802299</c:v>
                </c:pt>
                <c:pt idx="977">
                  <c:v>197.89350403437851</c:v>
                </c:pt>
                <c:pt idx="978">
                  <c:v>197.89152242790291</c:v>
                </c:pt>
                <c:pt idx="979">
                  <c:v>196.61208127017909</c:v>
                </c:pt>
                <c:pt idx="980">
                  <c:v>196.75367812533321</c:v>
                </c:pt>
                <c:pt idx="981">
                  <c:v>196.16211558149089</c:v>
                </c:pt>
                <c:pt idx="982">
                  <c:v>194.38904982089571</c:v>
                </c:pt>
                <c:pt idx="983">
                  <c:v>194.1794585784302</c:v>
                </c:pt>
                <c:pt idx="984">
                  <c:v>195.40508471188161</c:v>
                </c:pt>
                <c:pt idx="985">
                  <c:v>197.44658123949259</c:v>
                </c:pt>
                <c:pt idx="986">
                  <c:v>196.8885395323563</c:v>
                </c:pt>
                <c:pt idx="987">
                  <c:v>194.1417966793683</c:v>
                </c:pt>
                <c:pt idx="988">
                  <c:v>198.06603078753281</c:v>
                </c:pt>
                <c:pt idx="989">
                  <c:v>197.35714548958251</c:v>
                </c:pt>
                <c:pt idx="990">
                  <c:v>195.52366164006321</c:v>
                </c:pt>
                <c:pt idx="991">
                  <c:v>197.12287382665511</c:v>
                </c:pt>
                <c:pt idx="992">
                  <c:v>194.9098501017472</c:v>
                </c:pt>
                <c:pt idx="993">
                  <c:v>195.83681460430921</c:v>
                </c:pt>
                <c:pt idx="994">
                  <c:v>197.0988989092109</c:v>
                </c:pt>
                <c:pt idx="995">
                  <c:v>197.51732568693961</c:v>
                </c:pt>
                <c:pt idx="996">
                  <c:v>197.61572015396169</c:v>
                </c:pt>
                <c:pt idx="997">
                  <c:v>199.69876031462039</c:v>
                </c:pt>
                <c:pt idx="998">
                  <c:v>199.93168466777189</c:v>
                </c:pt>
                <c:pt idx="999">
                  <c:v>200.40760191078701</c:v>
                </c:pt>
                <c:pt idx="1000">
                  <c:v>201.10026368025169</c:v>
                </c:pt>
                <c:pt idx="1001">
                  <c:v>200.5590444429597</c:v>
                </c:pt>
                <c:pt idx="1002">
                  <c:v>201.20828634541209</c:v>
                </c:pt>
                <c:pt idx="1003">
                  <c:v>198.92184048597301</c:v>
                </c:pt>
                <c:pt idx="1004">
                  <c:v>197.50740205970541</c:v>
                </c:pt>
                <c:pt idx="1005">
                  <c:v>196.9634585440723</c:v>
                </c:pt>
                <c:pt idx="1006">
                  <c:v>199.8368399369096</c:v>
                </c:pt>
                <c:pt idx="1007">
                  <c:v>200.65266150968421</c:v>
                </c:pt>
                <c:pt idx="1008">
                  <c:v>201.95179596320261</c:v>
                </c:pt>
                <c:pt idx="1009">
                  <c:v>201.95525090215341</c:v>
                </c:pt>
                <c:pt idx="1010">
                  <c:v>200.7782154597806</c:v>
                </c:pt>
                <c:pt idx="1011">
                  <c:v>201.11448793363641</c:v>
                </c:pt>
                <c:pt idx="1012">
                  <c:v>201.0014820576676</c:v>
                </c:pt>
                <c:pt idx="1013">
                  <c:v>201.4035532124916</c:v>
                </c:pt>
                <c:pt idx="1014">
                  <c:v>201.8251846081867</c:v>
                </c:pt>
                <c:pt idx="1015">
                  <c:v>201.9690075758005</c:v>
                </c:pt>
                <c:pt idx="1016">
                  <c:v>202.00101849346089</c:v>
                </c:pt>
                <c:pt idx="1017">
                  <c:v>202.98879061178189</c:v>
                </c:pt>
                <c:pt idx="1018">
                  <c:v>203.8226092035398</c:v>
                </c:pt>
                <c:pt idx="1019">
                  <c:v>203.70319169476821</c:v>
                </c:pt>
                <c:pt idx="1020">
                  <c:v>203.9663902927488</c:v>
                </c:pt>
                <c:pt idx="1021">
                  <c:v>202.02143246557239</c:v>
                </c:pt>
                <c:pt idx="1022">
                  <c:v>201.37792526095279</c:v>
                </c:pt>
                <c:pt idx="1023">
                  <c:v>199.96826005821731</c:v>
                </c:pt>
                <c:pt idx="1024">
                  <c:v>199.2242290791944</c:v>
                </c:pt>
                <c:pt idx="1025">
                  <c:v>195.10219524098849</c:v>
                </c:pt>
                <c:pt idx="1026">
                  <c:v>195.352915940201</c:v>
                </c:pt>
                <c:pt idx="1027">
                  <c:v>195.08271339257391</c:v>
                </c:pt>
                <c:pt idx="1028">
                  <c:v>196.20682763824959</c:v>
                </c:pt>
                <c:pt idx="1029">
                  <c:v>197.28735658370621</c:v>
                </c:pt>
                <c:pt idx="1030">
                  <c:v>198.63397638720909</c:v>
                </c:pt>
                <c:pt idx="1031">
                  <c:v>198.55108285607659</c:v>
                </c:pt>
                <c:pt idx="1032">
                  <c:v>198.9145936899105</c:v>
                </c:pt>
                <c:pt idx="1033">
                  <c:v>199.3949712251613</c:v>
                </c:pt>
                <c:pt idx="1034">
                  <c:v>200.15133995727069</c:v>
                </c:pt>
                <c:pt idx="1035">
                  <c:v>200.0716343129167</c:v>
                </c:pt>
                <c:pt idx="1036">
                  <c:v>198.65966128500261</c:v>
                </c:pt>
                <c:pt idx="1037">
                  <c:v>199.67037439991569</c:v>
                </c:pt>
                <c:pt idx="1038">
                  <c:v>201.21052877296901</c:v>
                </c:pt>
                <c:pt idx="1039">
                  <c:v>200.60658459861119</c:v>
                </c:pt>
                <c:pt idx="1040">
                  <c:v>201.59444857516391</c:v>
                </c:pt>
                <c:pt idx="1041">
                  <c:v>202.73729687868251</c:v>
                </c:pt>
                <c:pt idx="1042">
                  <c:v>201.47718481580731</c:v>
                </c:pt>
                <c:pt idx="1043">
                  <c:v>200.82394212512401</c:v>
                </c:pt>
                <c:pt idx="1044">
                  <c:v>201.55630760996669</c:v>
                </c:pt>
                <c:pt idx="1045">
                  <c:v>201.81344601841229</c:v>
                </c:pt>
                <c:pt idx="1046">
                  <c:v>202.63151132526161</c:v>
                </c:pt>
                <c:pt idx="1047">
                  <c:v>203.26660640956129</c:v>
                </c:pt>
                <c:pt idx="1048">
                  <c:v>202.6144353809608</c:v>
                </c:pt>
                <c:pt idx="1049">
                  <c:v>202.14483639426771</c:v>
                </c:pt>
                <c:pt idx="1050">
                  <c:v>200.8196203187274</c:v>
                </c:pt>
                <c:pt idx="1051">
                  <c:v>198.5271565584446</c:v>
                </c:pt>
                <c:pt idx="1052">
                  <c:v>197.7267580548716</c:v>
                </c:pt>
                <c:pt idx="1053">
                  <c:v>197.5068733928469</c:v>
                </c:pt>
                <c:pt idx="1054">
                  <c:v>198.3868800132029</c:v>
                </c:pt>
                <c:pt idx="1055">
                  <c:v>199.34384347956771</c:v>
                </c:pt>
                <c:pt idx="1056">
                  <c:v>198.53215029860121</c:v>
                </c:pt>
                <c:pt idx="1057">
                  <c:v>198.41817537666091</c:v>
                </c:pt>
                <c:pt idx="1058">
                  <c:v>199.57680723754041</c:v>
                </c:pt>
                <c:pt idx="1059">
                  <c:v>197.94813610072819</c:v>
                </c:pt>
                <c:pt idx="1060">
                  <c:v>196.72629688031711</c:v>
                </c:pt>
                <c:pt idx="1061">
                  <c:v>197.113989220109</c:v>
                </c:pt>
                <c:pt idx="1062">
                  <c:v>194.7746263472784</c:v>
                </c:pt>
                <c:pt idx="1063">
                  <c:v>193.884404231248</c:v>
                </c:pt>
                <c:pt idx="1064">
                  <c:v>194.01509799253861</c:v>
                </c:pt>
                <c:pt idx="1065">
                  <c:v>195.30724221345449</c:v>
                </c:pt>
                <c:pt idx="1066">
                  <c:v>194.71808693535661</c:v>
                </c:pt>
                <c:pt idx="1067">
                  <c:v>194.77847415037229</c:v>
                </c:pt>
                <c:pt idx="1068">
                  <c:v>195.218709310853</c:v>
                </c:pt>
                <c:pt idx="1069">
                  <c:v>195.5467658373046</c:v>
                </c:pt>
                <c:pt idx="1070">
                  <c:v>194.8901889550304</c:v>
                </c:pt>
                <c:pt idx="1071">
                  <c:v>195.80186125019679</c:v>
                </c:pt>
                <c:pt idx="1072">
                  <c:v>195.82544712070239</c:v>
                </c:pt>
                <c:pt idx="1073">
                  <c:v>192.41380810365101</c:v>
                </c:pt>
                <c:pt idx="1074">
                  <c:v>192.98179459532281</c:v>
                </c:pt>
                <c:pt idx="1075">
                  <c:v>192.3842315613112</c:v>
                </c:pt>
                <c:pt idx="1076">
                  <c:v>193.81651546378501</c:v>
                </c:pt>
                <c:pt idx="1077">
                  <c:v>195.1893296455099</c:v>
                </c:pt>
                <c:pt idx="1078">
                  <c:v>196.20508772632169</c:v>
                </c:pt>
                <c:pt idx="1079">
                  <c:v>194.87073386786901</c:v>
                </c:pt>
                <c:pt idx="1080">
                  <c:v>193.82680462004521</c:v>
                </c:pt>
                <c:pt idx="1081">
                  <c:v>193.4427655116173</c:v>
                </c:pt>
                <c:pt idx="1082">
                  <c:v>195.43881659484001</c:v>
                </c:pt>
                <c:pt idx="1083">
                  <c:v>198.27789512860139</c:v>
                </c:pt>
                <c:pt idx="1084">
                  <c:v>198.1667126914154</c:v>
                </c:pt>
                <c:pt idx="1085">
                  <c:v>197.77095880469889</c:v>
                </c:pt>
                <c:pt idx="1086">
                  <c:v>197.50733182040369</c:v>
                </c:pt>
                <c:pt idx="1087">
                  <c:v>196.7910309113756</c:v>
                </c:pt>
                <c:pt idx="1088">
                  <c:v>197.41171666981771</c:v>
                </c:pt>
                <c:pt idx="1089">
                  <c:v>199.1954785814512</c:v>
                </c:pt>
                <c:pt idx="1090">
                  <c:v>200.47370938084089</c:v>
                </c:pt>
                <c:pt idx="1091">
                  <c:v>201.3545029941323</c:v>
                </c:pt>
                <c:pt idx="1092">
                  <c:v>201.69993233899979</c:v>
                </c:pt>
                <c:pt idx="1093">
                  <c:v>201.9080959443119</c:v>
                </c:pt>
                <c:pt idx="1094">
                  <c:v>202.66318124609481</c:v>
                </c:pt>
                <c:pt idx="1095">
                  <c:v>198.9627935977326</c:v>
                </c:pt>
                <c:pt idx="1096">
                  <c:v>197.1944833987242</c:v>
                </c:pt>
                <c:pt idx="1097">
                  <c:v>197.8341695237242</c:v>
                </c:pt>
                <c:pt idx="1098">
                  <c:v>197.60771389058951</c:v>
                </c:pt>
                <c:pt idx="1099">
                  <c:v>199.35407364768679</c:v>
                </c:pt>
                <c:pt idx="1100">
                  <c:v>198.3218937065233</c:v>
                </c:pt>
                <c:pt idx="1101">
                  <c:v>196.97082350355191</c:v>
                </c:pt>
                <c:pt idx="1102">
                  <c:v>192.09073964622209</c:v>
                </c:pt>
                <c:pt idx="1103">
                  <c:v>190.8956106869702</c:v>
                </c:pt>
                <c:pt idx="1104">
                  <c:v>192.71535102858951</c:v>
                </c:pt>
                <c:pt idx="1105">
                  <c:v>190.21477245687331</c:v>
                </c:pt>
                <c:pt idx="1106">
                  <c:v>191.73188629177889</c:v>
                </c:pt>
                <c:pt idx="1107">
                  <c:v>195.00082081424719</c:v>
                </c:pt>
                <c:pt idx="1108">
                  <c:v>196.2840896191536</c:v>
                </c:pt>
                <c:pt idx="1109">
                  <c:v>196.804757542701</c:v>
                </c:pt>
                <c:pt idx="1110">
                  <c:v>196.804757542701</c:v>
                </c:pt>
                <c:pt idx="1111">
                  <c:v>194.3960669543508</c:v>
                </c:pt>
                <c:pt idx="1112">
                  <c:v>198.41061618769959</c:v>
                </c:pt>
                <c:pt idx="1113">
                  <c:v>198.22389707839079</c:v>
                </c:pt>
                <c:pt idx="1114">
                  <c:v>197.79398873395081</c:v>
                </c:pt>
                <c:pt idx="1115">
                  <c:v>196.09416912737731</c:v>
                </c:pt>
                <c:pt idx="1116">
                  <c:v>199.5940118641449</c:v>
                </c:pt>
                <c:pt idx="1117">
                  <c:v>200.25418464540479</c:v>
                </c:pt>
                <c:pt idx="1118">
                  <c:v>200.0083257119764</c:v>
                </c:pt>
                <c:pt idx="1119">
                  <c:v>199.52353556662911</c:v>
                </c:pt>
                <c:pt idx="1120">
                  <c:v>195.9449794727926</c:v>
                </c:pt>
                <c:pt idx="1121">
                  <c:v>196.48708476085119</c:v>
                </c:pt>
                <c:pt idx="1122">
                  <c:v>197.87363665139</c:v>
                </c:pt>
                <c:pt idx="1123">
                  <c:v>198.40545581193959</c:v>
                </c:pt>
                <c:pt idx="1124">
                  <c:v>195.37317550233959</c:v>
                </c:pt>
                <c:pt idx="1125">
                  <c:v>195.61331733459761</c:v>
                </c:pt>
                <c:pt idx="1126">
                  <c:v>196.97094318696841</c:v>
                </c:pt>
                <c:pt idx="1127">
                  <c:v>195.66341326790439</c:v>
                </c:pt>
                <c:pt idx="1128">
                  <c:v>196.264338241432</c:v>
                </c:pt>
                <c:pt idx="1129">
                  <c:v>196.24120513626141</c:v>
                </c:pt>
                <c:pt idx="1130">
                  <c:v>193.8447541626868</c:v>
                </c:pt>
                <c:pt idx="1131">
                  <c:v>191.32287225015639</c:v>
                </c:pt>
                <c:pt idx="1132">
                  <c:v>188.2628927967861</c:v>
                </c:pt>
                <c:pt idx="1133">
                  <c:v>190.41998727273449</c:v>
                </c:pt>
                <c:pt idx="1134">
                  <c:v>190.9905212969756</c:v>
                </c:pt>
                <c:pt idx="1135">
                  <c:v>187.93765562979931</c:v>
                </c:pt>
                <c:pt idx="1136">
                  <c:v>190.5253061236545</c:v>
                </c:pt>
                <c:pt idx="1137">
                  <c:v>189.29813179172049</c:v>
                </c:pt>
                <c:pt idx="1138">
                  <c:v>190.0740609768757</c:v>
                </c:pt>
                <c:pt idx="1139">
                  <c:v>185.37073882563689</c:v>
                </c:pt>
                <c:pt idx="1140">
                  <c:v>184.2614665475609</c:v>
                </c:pt>
                <c:pt idx="1141">
                  <c:v>184.22929260424689</c:v>
                </c:pt>
                <c:pt idx="1142">
                  <c:v>186.42757366495169</c:v>
                </c:pt>
                <c:pt idx="1143">
                  <c:v>181.48277238419359</c:v>
                </c:pt>
                <c:pt idx="1144">
                  <c:v>181.90139448901959</c:v>
                </c:pt>
                <c:pt idx="1145">
                  <c:v>176.00077927590681</c:v>
                </c:pt>
                <c:pt idx="1146">
                  <c:v>179.27776775885741</c:v>
                </c:pt>
                <c:pt idx="1147">
                  <c:v>182.42988323382809</c:v>
                </c:pt>
                <c:pt idx="1148">
                  <c:v>178.82754294849519</c:v>
                </c:pt>
                <c:pt idx="1149">
                  <c:v>175.26823818622361</c:v>
                </c:pt>
                <c:pt idx="1150">
                  <c:v>180.67831930631351</c:v>
                </c:pt>
                <c:pt idx="1151">
                  <c:v>180.7082253270458</c:v>
                </c:pt>
                <c:pt idx="1152">
                  <c:v>183.00402251885851</c:v>
                </c:pt>
                <c:pt idx="1153">
                  <c:v>183.45843185913449</c:v>
                </c:pt>
                <c:pt idx="1154">
                  <c:v>188.25023729445689</c:v>
                </c:pt>
                <c:pt idx="1155">
                  <c:v>188.1772041406532</c:v>
                </c:pt>
                <c:pt idx="1156">
                  <c:v>190.8674402002446</c:v>
                </c:pt>
                <c:pt idx="1157">
                  <c:v>190.80329173875731</c:v>
                </c:pt>
                <c:pt idx="1158">
                  <c:v>195.2187071223392</c:v>
                </c:pt>
                <c:pt idx="1159">
                  <c:v>197.41505417414311</c:v>
                </c:pt>
                <c:pt idx="1160">
                  <c:v>200.42954121685929</c:v>
                </c:pt>
                <c:pt idx="1161">
                  <c:v>200.10121557967761</c:v>
                </c:pt>
                <c:pt idx="1162">
                  <c:v>200.074388144951</c:v>
                </c:pt>
                <c:pt idx="1163">
                  <c:v>201.3817163793276</c:v>
                </c:pt>
                <c:pt idx="1164">
                  <c:v>200.97240383353491</c:v>
                </c:pt>
                <c:pt idx="1165">
                  <c:v>197.82456884275439</c:v>
                </c:pt>
                <c:pt idx="1166">
                  <c:v>200.95069942393619</c:v>
                </c:pt>
                <c:pt idx="1167">
                  <c:v>200.8775218357502</c:v>
                </c:pt>
                <c:pt idx="1168">
                  <c:v>200.68116952406999</c:v>
                </c:pt>
                <c:pt idx="1169">
                  <c:v>199.0458895939415</c:v>
                </c:pt>
                <c:pt idx="1170">
                  <c:v>200.36806356183681</c:v>
                </c:pt>
                <c:pt idx="1171">
                  <c:v>200.13773863528121</c:v>
                </c:pt>
                <c:pt idx="1172">
                  <c:v>204.80755977456221</c:v>
                </c:pt>
                <c:pt idx="1173">
                  <c:v>206.47692665338249</c:v>
                </c:pt>
                <c:pt idx="1174">
                  <c:v>207.1351294532717</c:v>
                </c:pt>
                <c:pt idx="1175">
                  <c:v>206.85918492245349</c:v>
                </c:pt>
                <c:pt idx="1176">
                  <c:v>203.38216830852721</c:v>
                </c:pt>
                <c:pt idx="1177">
                  <c:v>203.3918703758149</c:v>
                </c:pt>
                <c:pt idx="1178">
                  <c:v>203.54415304025929</c:v>
                </c:pt>
                <c:pt idx="1179">
                  <c:v>202.70591471804721</c:v>
                </c:pt>
                <c:pt idx="1180">
                  <c:v>200.85382104330509</c:v>
                </c:pt>
                <c:pt idx="1181">
                  <c:v>203.43977641145179</c:v>
                </c:pt>
                <c:pt idx="1182">
                  <c:v>204.21983762894371</c:v>
                </c:pt>
                <c:pt idx="1183">
                  <c:v>204.6756380790948</c:v>
                </c:pt>
                <c:pt idx="1184">
                  <c:v>205.24332391810071</c:v>
                </c:pt>
                <c:pt idx="1185">
                  <c:v>207.65811937002869</c:v>
                </c:pt>
                <c:pt idx="1186">
                  <c:v>208.5986044116957</c:v>
                </c:pt>
                <c:pt idx="1187">
                  <c:v>209.73097704251839</c:v>
                </c:pt>
                <c:pt idx="1188">
                  <c:v>209.47159636056551</c:v>
                </c:pt>
                <c:pt idx="1189">
                  <c:v>209.30603104275761</c:v>
                </c:pt>
                <c:pt idx="1190">
                  <c:v>210.9081378419057</c:v>
                </c:pt>
                <c:pt idx="1191">
                  <c:v>210.41701156607019</c:v>
                </c:pt>
                <c:pt idx="1192">
                  <c:v>210.39892567590809</c:v>
                </c:pt>
                <c:pt idx="1193">
                  <c:v>208.3839611517993</c:v>
                </c:pt>
                <c:pt idx="1194">
                  <c:v>206.58102073748159</c:v>
                </c:pt>
                <c:pt idx="1195">
                  <c:v>207.3641869009916</c:v>
                </c:pt>
                <c:pt idx="1196">
                  <c:v>205.23051529567149</c:v>
                </c:pt>
                <c:pt idx="1197">
                  <c:v>204.43023802283031</c:v>
                </c:pt>
                <c:pt idx="1198">
                  <c:v>207.63288261404</c:v>
                </c:pt>
                <c:pt idx="1199">
                  <c:v>209.6140910123714</c:v>
                </c:pt>
                <c:pt idx="1200">
                  <c:v>211.37959780749219</c:v>
                </c:pt>
                <c:pt idx="1201">
                  <c:v>213.0433513151782</c:v>
                </c:pt>
                <c:pt idx="1202">
                  <c:v>215.68126488760601</c:v>
                </c:pt>
                <c:pt idx="1203">
                  <c:v>217.3083394880754</c:v>
                </c:pt>
                <c:pt idx="1204">
                  <c:v>217.77469675491551</c:v>
                </c:pt>
                <c:pt idx="1205">
                  <c:v>215.46051383597799</c:v>
                </c:pt>
                <c:pt idx="1206">
                  <c:v>216.18276636879349</c:v>
                </c:pt>
                <c:pt idx="1207">
                  <c:v>216.234837762865</c:v>
                </c:pt>
                <c:pt idx="1208">
                  <c:v>213.2962228324337</c:v>
                </c:pt>
                <c:pt idx="1209">
                  <c:v>214.25588291267999</c:v>
                </c:pt>
                <c:pt idx="1210">
                  <c:v>214.9837228243064</c:v>
                </c:pt>
                <c:pt idx="1211">
                  <c:v>216.1087750559241</c:v>
                </c:pt>
                <c:pt idx="1212">
                  <c:v>216.59327625534669</c:v>
                </c:pt>
                <c:pt idx="1213">
                  <c:v>218.77606677206651</c:v>
                </c:pt>
                <c:pt idx="1214">
                  <c:v>217.85481691086659</c:v>
                </c:pt>
                <c:pt idx="1215">
                  <c:v>214.22589819397709</c:v>
                </c:pt>
                <c:pt idx="1216">
                  <c:v>216.96513765900031</c:v>
                </c:pt>
                <c:pt idx="1217">
                  <c:v>219.3551316723788</c:v>
                </c:pt>
                <c:pt idx="1218">
                  <c:v>220.3348811824934</c:v>
                </c:pt>
                <c:pt idx="1219">
                  <c:v>218.28505436161271</c:v>
                </c:pt>
                <c:pt idx="1220">
                  <c:v>220.1589199912226</c:v>
                </c:pt>
                <c:pt idx="1221">
                  <c:v>222.785201394588</c:v>
                </c:pt>
                <c:pt idx="1222">
                  <c:v>220.1114287429186</c:v>
                </c:pt>
                <c:pt idx="1223">
                  <c:v>220.4143271667771</c:v>
                </c:pt>
                <c:pt idx="1224">
                  <c:v>221.17407037447691</c:v>
                </c:pt>
                <c:pt idx="1225">
                  <c:v>219.6591597206054</c:v>
                </c:pt>
                <c:pt idx="1226">
                  <c:v>217.59825466489079</c:v>
                </c:pt>
                <c:pt idx="1227">
                  <c:v>216.80764818258049</c:v>
                </c:pt>
                <c:pt idx="1228">
                  <c:v>217.9028922241464</c:v>
                </c:pt>
                <c:pt idx="1229">
                  <c:v>218.8366144780415</c:v>
                </c:pt>
                <c:pt idx="1230">
                  <c:v>220.60689780676529</c:v>
                </c:pt>
                <c:pt idx="1231">
                  <c:v>219.39737695526489</c:v>
                </c:pt>
                <c:pt idx="1232">
                  <c:v>219.5417993750894</c:v>
                </c:pt>
                <c:pt idx="1233">
                  <c:v>221.6997538132587</c:v>
                </c:pt>
                <c:pt idx="1234">
                  <c:v>221.47273421624431</c:v>
                </c:pt>
                <c:pt idx="1235">
                  <c:v>221.98802423780501</c:v>
                </c:pt>
                <c:pt idx="1236">
                  <c:v>221.6859259098342</c:v>
                </c:pt>
                <c:pt idx="1237">
                  <c:v>220.7352664596697</c:v>
                </c:pt>
                <c:pt idx="1238">
                  <c:v>220.6627541998173</c:v>
                </c:pt>
                <c:pt idx="1239">
                  <c:v>220.67732525179599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FA-4FCA-9FF6-7A2CF34EA21C}"/>
            </c:ext>
          </c:extLst>
        </c:ser>
        <c:ser>
          <c:idx val="3"/>
          <c:order val="3"/>
          <c:tx>
            <c:v>NIFTY 500 price index (rebased 100)</c:v>
          </c:tx>
          <c:spPr>
            <a:ln w="15875">
              <a:solidFill>
                <a:srgbClr val="8C8C8C"/>
              </a:solidFill>
              <a:prstDash val="solid"/>
            </a:ln>
          </c:spPr>
          <c:marker>
            <c:symbol val="none"/>
          </c:marker>
          <c:val>
            <c:numRef>
              <c:f>Data!$K$4:$K$1243</c:f>
              <c:numCache>
                <c:formatCode>0.0</c:formatCode>
                <c:ptCount val="1240"/>
                <c:pt idx="0">
                  <c:v>100</c:v>
                </c:pt>
                <c:pt idx="1">
                  <c:v>100.6874907667972</c:v>
                </c:pt>
                <c:pt idx="2">
                  <c:v>101.3602084091507</c:v>
                </c:pt>
                <c:pt idx="3">
                  <c:v>101.399843621073</c:v>
                </c:pt>
                <c:pt idx="4">
                  <c:v>101.7046744327661</c:v>
                </c:pt>
                <c:pt idx="5">
                  <c:v>101.57820207472319</c:v>
                </c:pt>
                <c:pt idx="6">
                  <c:v>100.48571150610201</c:v>
                </c:pt>
                <c:pt idx="7">
                  <c:v>100.389145717055</c:v>
                </c:pt>
                <c:pt idx="8">
                  <c:v>101.34543528470689</c:v>
                </c:pt>
                <c:pt idx="9">
                  <c:v>101.5641495904962</c:v>
                </c:pt>
                <c:pt idx="10">
                  <c:v>101.66035505943481</c:v>
                </c:pt>
                <c:pt idx="11">
                  <c:v>102.27686276488031</c:v>
                </c:pt>
                <c:pt idx="12">
                  <c:v>103.757057770123</c:v>
                </c:pt>
                <c:pt idx="13">
                  <c:v>104.8956693126173</c:v>
                </c:pt>
                <c:pt idx="14">
                  <c:v>104.8628801827544</c:v>
                </c:pt>
                <c:pt idx="15">
                  <c:v>105.8213316710566</c:v>
                </c:pt>
                <c:pt idx="16">
                  <c:v>106.3614515135246</c:v>
                </c:pt>
                <c:pt idx="17">
                  <c:v>106.6969095344304</c:v>
                </c:pt>
                <c:pt idx="18">
                  <c:v>106.5412512476084</c:v>
                </c:pt>
                <c:pt idx="19">
                  <c:v>106.6806951295531</c:v>
                </c:pt>
                <c:pt idx="20">
                  <c:v>106.9174254407616</c:v>
                </c:pt>
                <c:pt idx="21">
                  <c:v>107.0309262749026</c:v>
                </c:pt>
                <c:pt idx="22">
                  <c:v>107.4067401479474</c:v>
                </c:pt>
                <c:pt idx="23">
                  <c:v>108.2441240798325</c:v>
                </c:pt>
                <c:pt idx="24">
                  <c:v>108.85198410267679</c:v>
                </c:pt>
                <c:pt idx="25">
                  <c:v>108.292406974356</c:v>
                </c:pt>
                <c:pt idx="26">
                  <c:v>106.84752333973501</c:v>
                </c:pt>
                <c:pt idx="27">
                  <c:v>107.7090487188818</c:v>
                </c:pt>
                <c:pt idx="28">
                  <c:v>108.027932014802</c:v>
                </c:pt>
                <c:pt idx="29">
                  <c:v>109.5765878406376</c:v>
                </c:pt>
                <c:pt idx="30">
                  <c:v>109.4793014113739</c:v>
                </c:pt>
                <c:pt idx="31">
                  <c:v>109.4584028450876</c:v>
                </c:pt>
                <c:pt idx="32">
                  <c:v>108.7849645625174</c:v>
                </c:pt>
                <c:pt idx="33">
                  <c:v>108.7226291837669</c:v>
                </c:pt>
                <c:pt idx="34">
                  <c:v>108.47544958941521</c:v>
                </c:pt>
                <c:pt idx="35">
                  <c:v>108.19656182552581</c:v>
                </c:pt>
                <c:pt idx="36">
                  <c:v>109.4014722679629</c:v>
                </c:pt>
                <c:pt idx="37">
                  <c:v>110.11454576245541</c:v>
                </c:pt>
                <c:pt idx="38">
                  <c:v>109.0656539269487</c:v>
                </c:pt>
                <c:pt idx="39">
                  <c:v>110.1869701042406</c:v>
                </c:pt>
                <c:pt idx="40">
                  <c:v>110.7278105869254</c:v>
                </c:pt>
                <c:pt idx="41">
                  <c:v>111.1803726430561</c:v>
                </c:pt>
                <c:pt idx="42">
                  <c:v>111.56879771989441</c:v>
                </c:pt>
                <c:pt idx="43">
                  <c:v>112.6461548439634</c:v>
                </c:pt>
                <c:pt idx="44">
                  <c:v>113.6395573827789</c:v>
                </c:pt>
                <c:pt idx="45">
                  <c:v>114.48198579618131</c:v>
                </c:pt>
                <c:pt idx="46">
                  <c:v>113.55740439806721</c:v>
                </c:pt>
                <c:pt idx="47">
                  <c:v>112.1939531079411</c:v>
                </c:pt>
                <c:pt idx="48">
                  <c:v>111.6102345323586</c:v>
                </c:pt>
                <c:pt idx="49">
                  <c:v>110.9764314617106</c:v>
                </c:pt>
                <c:pt idx="50">
                  <c:v>110.5054930800523</c:v>
                </c:pt>
                <c:pt idx="51">
                  <c:v>111.69671135837081</c:v>
                </c:pt>
                <c:pt idx="52">
                  <c:v>111.58645340520521</c:v>
                </c:pt>
                <c:pt idx="53">
                  <c:v>109.4713743689894</c:v>
                </c:pt>
                <c:pt idx="54">
                  <c:v>108.7222688636585</c:v>
                </c:pt>
                <c:pt idx="55">
                  <c:v>110.27741045144511</c:v>
                </c:pt>
                <c:pt idx="56">
                  <c:v>110.3635269573489</c:v>
                </c:pt>
                <c:pt idx="57">
                  <c:v>110.1336427281998</c:v>
                </c:pt>
                <c:pt idx="58">
                  <c:v>110.81212549228739</c:v>
                </c:pt>
                <c:pt idx="59">
                  <c:v>111.8444426028083</c:v>
                </c:pt>
                <c:pt idx="60">
                  <c:v>112.0015421700639</c:v>
                </c:pt>
                <c:pt idx="61">
                  <c:v>111.8512886848676</c:v>
                </c:pt>
                <c:pt idx="62">
                  <c:v>111.0585844464222</c:v>
                </c:pt>
                <c:pt idx="63">
                  <c:v>112.2685393703766</c:v>
                </c:pt>
                <c:pt idx="64">
                  <c:v>112.3665464398572</c:v>
                </c:pt>
                <c:pt idx="65">
                  <c:v>111.88227621418871</c:v>
                </c:pt>
                <c:pt idx="66">
                  <c:v>111.3745851814752</c:v>
                </c:pt>
                <c:pt idx="67">
                  <c:v>110.2763294911199</c:v>
                </c:pt>
                <c:pt idx="68">
                  <c:v>107.92812334477949</c:v>
                </c:pt>
                <c:pt idx="69">
                  <c:v>108.8728826689631</c:v>
                </c:pt>
                <c:pt idx="70">
                  <c:v>108.431130216084</c:v>
                </c:pt>
                <c:pt idx="71">
                  <c:v>109.1813166817401</c:v>
                </c:pt>
                <c:pt idx="72">
                  <c:v>105.98599796058819</c:v>
                </c:pt>
                <c:pt idx="73">
                  <c:v>105.62027305057821</c:v>
                </c:pt>
                <c:pt idx="74">
                  <c:v>105.56190119301991</c:v>
                </c:pt>
                <c:pt idx="75">
                  <c:v>106.54449412858381</c:v>
                </c:pt>
                <c:pt idx="76">
                  <c:v>107.9083057388184</c:v>
                </c:pt>
                <c:pt idx="77">
                  <c:v>107.0604725237901</c:v>
                </c:pt>
                <c:pt idx="78">
                  <c:v>105.34570912798929</c:v>
                </c:pt>
                <c:pt idx="79">
                  <c:v>106.9033729565346</c:v>
                </c:pt>
                <c:pt idx="80">
                  <c:v>108.6239014740696</c:v>
                </c:pt>
                <c:pt idx="81">
                  <c:v>109.0083630297156</c:v>
                </c:pt>
                <c:pt idx="82">
                  <c:v>109.21302485127789</c:v>
                </c:pt>
                <c:pt idx="83">
                  <c:v>108.5590438545604</c:v>
                </c:pt>
                <c:pt idx="84">
                  <c:v>108.407709409039</c:v>
                </c:pt>
                <c:pt idx="85">
                  <c:v>107.7580522536221</c:v>
                </c:pt>
                <c:pt idx="86">
                  <c:v>107.63806565753021</c:v>
                </c:pt>
                <c:pt idx="87">
                  <c:v>105.7406199667785</c:v>
                </c:pt>
                <c:pt idx="88">
                  <c:v>103.056595479424</c:v>
                </c:pt>
                <c:pt idx="89">
                  <c:v>104.214664307771</c:v>
                </c:pt>
                <c:pt idx="90">
                  <c:v>105.4999261343778</c:v>
                </c:pt>
                <c:pt idx="91">
                  <c:v>106.3048812565083</c:v>
                </c:pt>
                <c:pt idx="92">
                  <c:v>105.6804465086783</c:v>
                </c:pt>
                <c:pt idx="93">
                  <c:v>106.133008564809</c:v>
                </c:pt>
                <c:pt idx="94">
                  <c:v>107.14370646882691</c:v>
                </c:pt>
                <c:pt idx="95">
                  <c:v>107.1116379791807</c:v>
                </c:pt>
                <c:pt idx="96">
                  <c:v>106.95778129290061</c:v>
                </c:pt>
                <c:pt idx="97">
                  <c:v>108.0686481870494</c:v>
                </c:pt>
                <c:pt idx="98">
                  <c:v>109.5704623987951</c:v>
                </c:pt>
                <c:pt idx="99">
                  <c:v>110.39307320623639</c:v>
                </c:pt>
                <c:pt idx="100">
                  <c:v>110.95265033455721</c:v>
                </c:pt>
                <c:pt idx="101">
                  <c:v>110.1866097841322</c:v>
                </c:pt>
                <c:pt idx="102">
                  <c:v>110.6078239908335</c:v>
                </c:pt>
                <c:pt idx="103">
                  <c:v>111.66716510948331</c:v>
                </c:pt>
                <c:pt idx="104">
                  <c:v>111.9193891853523</c:v>
                </c:pt>
                <c:pt idx="105">
                  <c:v>112.9091885230839</c:v>
                </c:pt>
                <c:pt idx="106">
                  <c:v>113.2922087982964</c:v>
                </c:pt>
                <c:pt idx="107">
                  <c:v>113.35958865856431</c:v>
                </c:pt>
                <c:pt idx="108">
                  <c:v>113.72603420879111</c:v>
                </c:pt>
                <c:pt idx="109">
                  <c:v>112.22602159758731</c:v>
                </c:pt>
                <c:pt idx="110">
                  <c:v>111.5010575395181</c:v>
                </c:pt>
                <c:pt idx="111">
                  <c:v>110.6982643380379</c:v>
                </c:pt>
                <c:pt idx="112">
                  <c:v>109.39895002720419</c:v>
                </c:pt>
                <c:pt idx="113">
                  <c:v>106.02094901110149</c:v>
                </c:pt>
                <c:pt idx="114">
                  <c:v>106.88679823154889</c:v>
                </c:pt>
                <c:pt idx="115">
                  <c:v>105.78782190097679</c:v>
                </c:pt>
                <c:pt idx="116">
                  <c:v>106.1016607153795</c:v>
                </c:pt>
                <c:pt idx="117">
                  <c:v>107.5299696250149</c:v>
                </c:pt>
                <c:pt idx="118">
                  <c:v>108.93341644717169</c:v>
                </c:pt>
                <c:pt idx="119">
                  <c:v>110.2100305911772</c:v>
                </c:pt>
                <c:pt idx="120">
                  <c:v>109.0753825698751</c:v>
                </c:pt>
                <c:pt idx="121">
                  <c:v>108.7118195805153</c:v>
                </c:pt>
                <c:pt idx="122">
                  <c:v>107.163524074788</c:v>
                </c:pt>
                <c:pt idx="123">
                  <c:v>107.0658773254159</c:v>
                </c:pt>
                <c:pt idx="124">
                  <c:v>108.21385719072821</c:v>
                </c:pt>
                <c:pt idx="125">
                  <c:v>108.90459083850089</c:v>
                </c:pt>
                <c:pt idx="126">
                  <c:v>107.3126965996592</c:v>
                </c:pt>
                <c:pt idx="127">
                  <c:v>103.7750737755422</c:v>
                </c:pt>
                <c:pt idx="128">
                  <c:v>106.69474761378009</c:v>
                </c:pt>
                <c:pt idx="129">
                  <c:v>106.5819674198558</c:v>
                </c:pt>
                <c:pt idx="130">
                  <c:v>106.4533331411626</c:v>
                </c:pt>
                <c:pt idx="131">
                  <c:v>106.0112203681751</c:v>
                </c:pt>
                <c:pt idx="132">
                  <c:v>105.192573081926</c:v>
                </c:pt>
                <c:pt idx="133">
                  <c:v>104.4139213277075</c:v>
                </c:pt>
                <c:pt idx="134">
                  <c:v>104.5429159265091</c:v>
                </c:pt>
                <c:pt idx="135">
                  <c:v>99.2732343413889</c:v>
                </c:pt>
                <c:pt idx="136">
                  <c:v>102.2401101138251</c:v>
                </c:pt>
                <c:pt idx="137">
                  <c:v>103.10884189513961</c:v>
                </c:pt>
                <c:pt idx="138">
                  <c:v>102.32946950070441</c:v>
                </c:pt>
                <c:pt idx="139">
                  <c:v>101.86934072229769</c:v>
                </c:pt>
                <c:pt idx="140">
                  <c:v>100.11962627598361</c:v>
                </c:pt>
                <c:pt idx="141">
                  <c:v>97.749440603031715</c:v>
                </c:pt>
                <c:pt idx="142">
                  <c:v>98.776352911926963</c:v>
                </c:pt>
                <c:pt idx="143">
                  <c:v>100.74261974338</c:v>
                </c:pt>
                <c:pt idx="144">
                  <c:v>102.2516403572934</c:v>
                </c:pt>
                <c:pt idx="145">
                  <c:v>102.5986286216675</c:v>
                </c:pt>
                <c:pt idx="146">
                  <c:v>103.5891485996159</c:v>
                </c:pt>
                <c:pt idx="147">
                  <c:v>102.44513225549581</c:v>
                </c:pt>
                <c:pt idx="148">
                  <c:v>104.3616749119918</c:v>
                </c:pt>
                <c:pt idx="149">
                  <c:v>106.09049079201959</c:v>
                </c:pt>
                <c:pt idx="150">
                  <c:v>105.23040669330641</c:v>
                </c:pt>
                <c:pt idx="151">
                  <c:v>106.10742583711369</c:v>
                </c:pt>
                <c:pt idx="152">
                  <c:v>105.89916081446761</c:v>
                </c:pt>
                <c:pt idx="153">
                  <c:v>105.9294277035719</c:v>
                </c:pt>
                <c:pt idx="154">
                  <c:v>105.5860426402816</c:v>
                </c:pt>
                <c:pt idx="155">
                  <c:v>105.76007725263121</c:v>
                </c:pt>
                <c:pt idx="156">
                  <c:v>106.3801881591606</c:v>
                </c:pt>
                <c:pt idx="157">
                  <c:v>107.35305245179821</c:v>
                </c:pt>
                <c:pt idx="158">
                  <c:v>107.33575708659571</c:v>
                </c:pt>
                <c:pt idx="159">
                  <c:v>108.72515142452561</c:v>
                </c:pt>
                <c:pt idx="160">
                  <c:v>110.86473222811151</c:v>
                </c:pt>
                <c:pt idx="161">
                  <c:v>110.9101325617679</c:v>
                </c:pt>
                <c:pt idx="162">
                  <c:v>110.4590117860707</c:v>
                </c:pt>
                <c:pt idx="163">
                  <c:v>109.5463209515333</c:v>
                </c:pt>
                <c:pt idx="164">
                  <c:v>110.5635046175022</c:v>
                </c:pt>
                <c:pt idx="165">
                  <c:v>110.4417164208683</c:v>
                </c:pt>
                <c:pt idx="166">
                  <c:v>109.28292695230439</c:v>
                </c:pt>
                <c:pt idx="167">
                  <c:v>109.0944795356194</c:v>
                </c:pt>
                <c:pt idx="168">
                  <c:v>107.5631190749862</c:v>
                </c:pt>
                <c:pt idx="169">
                  <c:v>106.12616248274971</c:v>
                </c:pt>
                <c:pt idx="170">
                  <c:v>107.017234110784</c:v>
                </c:pt>
                <c:pt idx="171">
                  <c:v>108.4848179122332</c:v>
                </c:pt>
                <c:pt idx="172">
                  <c:v>107.3382793273544</c:v>
                </c:pt>
                <c:pt idx="173">
                  <c:v>105.7395390064533</c:v>
                </c:pt>
                <c:pt idx="174">
                  <c:v>107.36350173494129</c:v>
                </c:pt>
                <c:pt idx="175">
                  <c:v>106.3376703863713</c:v>
                </c:pt>
                <c:pt idx="176">
                  <c:v>107.47556128864881</c:v>
                </c:pt>
                <c:pt idx="177">
                  <c:v>106.5347654856575</c:v>
                </c:pt>
                <c:pt idx="178">
                  <c:v>106.19570426366781</c:v>
                </c:pt>
                <c:pt idx="179">
                  <c:v>103.72426864025999</c:v>
                </c:pt>
                <c:pt idx="180">
                  <c:v>103.7397624049205</c:v>
                </c:pt>
                <c:pt idx="181">
                  <c:v>101.93996346354101</c:v>
                </c:pt>
                <c:pt idx="182">
                  <c:v>100.8301775297174</c:v>
                </c:pt>
                <c:pt idx="183">
                  <c:v>99.851548115345679</c:v>
                </c:pt>
                <c:pt idx="184">
                  <c:v>99.245129372934926</c:v>
                </c:pt>
                <c:pt idx="185">
                  <c:v>97.036006788430839</c:v>
                </c:pt>
                <c:pt idx="186">
                  <c:v>97.081046801978886</c:v>
                </c:pt>
                <c:pt idx="187">
                  <c:v>97.799525098097163</c:v>
                </c:pt>
                <c:pt idx="188">
                  <c:v>100.3567169073004</c:v>
                </c:pt>
                <c:pt idx="189">
                  <c:v>100.30014665028411</c:v>
                </c:pt>
                <c:pt idx="190">
                  <c:v>97.653235134093137</c:v>
                </c:pt>
                <c:pt idx="191">
                  <c:v>100.1333184401022</c:v>
                </c:pt>
                <c:pt idx="192">
                  <c:v>99.706339111666793</c:v>
                </c:pt>
                <c:pt idx="193">
                  <c:v>99.068212199718246</c:v>
                </c:pt>
                <c:pt idx="194">
                  <c:v>97.918791053972356</c:v>
                </c:pt>
                <c:pt idx="195">
                  <c:v>98.890214066176398</c:v>
                </c:pt>
                <c:pt idx="196">
                  <c:v>99.97549823262986</c:v>
                </c:pt>
                <c:pt idx="197">
                  <c:v>102.0051814031586</c:v>
                </c:pt>
                <c:pt idx="198">
                  <c:v>101.751516046856</c:v>
                </c:pt>
                <c:pt idx="199">
                  <c:v>101.487041087302</c:v>
                </c:pt>
                <c:pt idx="200">
                  <c:v>102.0999455916636</c:v>
                </c:pt>
                <c:pt idx="201">
                  <c:v>101.45100907646351</c:v>
                </c:pt>
                <c:pt idx="202">
                  <c:v>101.2794967048726</c:v>
                </c:pt>
                <c:pt idx="203">
                  <c:v>100.4255380480018</c:v>
                </c:pt>
                <c:pt idx="204">
                  <c:v>100.0745862624356</c:v>
                </c:pt>
                <c:pt idx="205">
                  <c:v>100.72460373796081</c:v>
                </c:pt>
                <c:pt idx="206">
                  <c:v>99.316833074503407</c:v>
                </c:pt>
                <c:pt idx="207">
                  <c:v>96.687577243623238</c:v>
                </c:pt>
                <c:pt idx="208">
                  <c:v>96.481474141627416</c:v>
                </c:pt>
                <c:pt idx="209">
                  <c:v>96.427786445478176</c:v>
                </c:pt>
                <c:pt idx="210">
                  <c:v>94.32603925327264</c:v>
                </c:pt>
                <c:pt idx="211">
                  <c:v>93.645394568534684</c:v>
                </c:pt>
                <c:pt idx="212">
                  <c:v>93.32831287315652</c:v>
                </c:pt>
                <c:pt idx="213">
                  <c:v>95.426456864278236</c:v>
                </c:pt>
                <c:pt idx="214">
                  <c:v>94.027333883422045</c:v>
                </c:pt>
                <c:pt idx="215">
                  <c:v>94.97173288749724</c:v>
                </c:pt>
                <c:pt idx="216">
                  <c:v>96.007292878993695</c:v>
                </c:pt>
                <c:pt idx="217">
                  <c:v>96.886834263559763</c:v>
                </c:pt>
                <c:pt idx="218">
                  <c:v>97.028800386263157</c:v>
                </c:pt>
                <c:pt idx="219">
                  <c:v>96.694423325682564</c:v>
                </c:pt>
                <c:pt idx="220">
                  <c:v>96.476069340001658</c:v>
                </c:pt>
                <c:pt idx="221">
                  <c:v>96.525793514958707</c:v>
                </c:pt>
                <c:pt idx="222">
                  <c:v>97.089334164471722</c:v>
                </c:pt>
                <c:pt idx="223">
                  <c:v>97.011505021060714</c:v>
                </c:pt>
                <c:pt idx="224">
                  <c:v>98.232629868375085</c:v>
                </c:pt>
                <c:pt idx="225">
                  <c:v>99.200449679495279</c:v>
                </c:pt>
                <c:pt idx="226">
                  <c:v>99.651930775300784</c:v>
                </c:pt>
                <c:pt idx="227">
                  <c:v>100.0742259423272</c:v>
                </c:pt>
                <c:pt idx="228">
                  <c:v>99.297015468542256</c:v>
                </c:pt>
                <c:pt idx="229">
                  <c:v>98.92192223571422</c:v>
                </c:pt>
                <c:pt idx="230">
                  <c:v>98.746806663039436</c:v>
                </c:pt>
                <c:pt idx="231">
                  <c:v>99.377727172820343</c:v>
                </c:pt>
                <c:pt idx="232">
                  <c:v>100.7772104737849</c:v>
                </c:pt>
                <c:pt idx="233">
                  <c:v>101.2618410195618</c:v>
                </c:pt>
                <c:pt idx="234">
                  <c:v>102.0743628639684</c:v>
                </c:pt>
                <c:pt idx="235">
                  <c:v>102.8483304567778</c:v>
                </c:pt>
                <c:pt idx="236">
                  <c:v>103.3153053172438</c:v>
                </c:pt>
                <c:pt idx="237">
                  <c:v>102.90381975346899</c:v>
                </c:pt>
                <c:pt idx="238">
                  <c:v>101.90897593422</c:v>
                </c:pt>
                <c:pt idx="239">
                  <c:v>102.78167123672669</c:v>
                </c:pt>
                <c:pt idx="240">
                  <c:v>104.27015360446219</c:v>
                </c:pt>
                <c:pt idx="241">
                  <c:v>105.6865719505208</c:v>
                </c:pt>
                <c:pt idx="242">
                  <c:v>106.99237202330551</c:v>
                </c:pt>
                <c:pt idx="243">
                  <c:v>107.20676248779419</c:v>
                </c:pt>
                <c:pt idx="244">
                  <c:v>107.2172117709373</c:v>
                </c:pt>
                <c:pt idx="245">
                  <c:v>107.320983962152</c:v>
                </c:pt>
                <c:pt idx="246">
                  <c:v>107.3782748593851</c:v>
                </c:pt>
                <c:pt idx="247">
                  <c:v>108.0481099408715</c:v>
                </c:pt>
                <c:pt idx="248">
                  <c:v>107.9937016045054</c:v>
                </c:pt>
                <c:pt idx="249">
                  <c:v>108.7817216815419</c:v>
                </c:pt>
                <c:pt idx="250">
                  <c:v>109.10889233995481</c:v>
                </c:pt>
                <c:pt idx="251">
                  <c:v>110.1174283233225</c:v>
                </c:pt>
                <c:pt idx="252">
                  <c:v>110.8276192569479</c:v>
                </c:pt>
                <c:pt idx="253">
                  <c:v>111.0117428323323</c:v>
                </c:pt>
                <c:pt idx="254">
                  <c:v>109.80142758826941</c:v>
                </c:pt>
                <c:pt idx="255">
                  <c:v>108.10864371908001</c:v>
                </c:pt>
                <c:pt idx="256">
                  <c:v>108.74821191146221</c:v>
                </c:pt>
                <c:pt idx="257">
                  <c:v>109.10781137962969</c:v>
                </c:pt>
                <c:pt idx="258">
                  <c:v>108.8213568934642</c:v>
                </c:pt>
                <c:pt idx="259">
                  <c:v>109.1593371551286</c:v>
                </c:pt>
                <c:pt idx="260">
                  <c:v>107.89965805621721</c:v>
                </c:pt>
                <c:pt idx="261">
                  <c:v>110.4384735398928</c:v>
                </c:pt>
                <c:pt idx="262">
                  <c:v>109.6180246531018</c:v>
                </c:pt>
                <c:pt idx="263">
                  <c:v>109.548843192292</c:v>
                </c:pt>
                <c:pt idx="264">
                  <c:v>110.2175973134533</c:v>
                </c:pt>
                <c:pt idx="265">
                  <c:v>110.3519967138806</c:v>
                </c:pt>
                <c:pt idx="266">
                  <c:v>110.3977573676454</c:v>
                </c:pt>
                <c:pt idx="267">
                  <c:v>111.27189395058571</c:v>
                </c:pt>
                <c:pt idx="268">
                  <c:v>111.46430488846291</c:v>
                </c:pt>
                <c:pt idx="269">
                  <c:v>112.2570091269083</c:v>
                </c:pt>
                <c:pt idx="270">
                  <c:v>112.92324100731091</c:v>
                </c:pt>
                <c:pt idx="271">
                  <c:v>112.641110362446</c:v>
                </c:pt>
                <c:pt idx="272">
                  <c:v>112.27826801330301</c:v>
                </c:pt>
                <c:pt idx="273">
                  <c:v>109.8540343240935</c:v>
                </c:pt>
                <c:pt idx="274">
                  <c:v>110.2114718716107</c:v>
                </c:pt>
                <c:pt idx="275">
                  <c:v>111.4855637748576</c:v>
                </c:pt>
                <c:pt idx="276">
                  <c:v>110.6993452983631</c:v>
                </c:pt>
                <c:pt idx="277">
                  <c:v>110.5123391621116</c:v>
                </c:pt>
                <c:pt idx="278">
                  <c:v>108.5114816002537</c:v>
                </c:pt>
                <c:pt idx="279">
                  <c:v>106.11931640069039</c:v>
                </c:pt>
                <c:pt idx="280">
                  <c:v>106.13084664415869</c:v>
                </c:pt>
                <c:pt idx="281">
                  <c:v>105.3619235328666</c:v>
                </c:pt>
                <c:pt idx="282">
                  <c:v>105.2314876536315</c:v>
                </c:pt>
                <c:pt idx="283">
                  <c:v>106.866259985371</c:v>
                </c:pt>
                <c:pt idx="284">
                  <c:v>105.4909181316682</c:v>
                </c:pt>
                <c:pt idx="285">
                  <c:v>107.8495735611517</c:v>
                </c:pt>
                <c:pt idx="286">
                  <c:v>108.4783321502823</c:v>
                </c:pt>
                <c:pt idx="287">
                  <c:v>108.3605074748406</c:v>
                </c:pt>
                <c:pt idx="288">
                  <c:v>107.74760297047899</c:v>
                </c:pt>
                <c:pt idx="289">
                  <c:v>106.0919320724532</c:v>
                </c:pt>
                <c:pt idx="290">
                  <c:v>106.87058382667161</c:v>
                </c:pt>
                <c:pt idx="291">
                  <c:v>106.1524658506617</c:v>
                </c:pt>
                <c:pt idx="292">
                  <c:v>106.7635687544815</c:v>
                </c:pt>
                <c:pt idx="293">
                  <c:v>107.4197116718493</c:v>
                </c:pt>
                <c:pt idx="294">
                  <c:v>108.50355455786919</c:v>
                </c:pt>
                <c:pt idx="295">
                  <c:v>108.59039170398979</c:v>
                </c:pt>
                <c:pt idx="296">
                  <c:v>108.9038701982842</c:v>
                </c:pt>
                <c:pt idx="297">
                  <c:v>108.6804717310859</c:v>
                </c:pt>
                <c:pt idx="298">
                  <c:v>109.5283049461142</c:v>
                </c:pt>
                <c:pt idx="299">
                  <c:v>109.2353646979977</c:v>
                </c:pt>
                <c:pt idx="300">
                  <c:v>109.8561962447438</c:v>
                </c:pt>
                <c:pt idx="301">
                  <c:v>109.8370992789995</c:v>
                </c:pt>
                <c:pt idx="302">
                  <c:v>111.1515470343854</c:v>
                </c:pt>
                <c:pt idx="303">
                  <c:v>111.96875304020089</c:v>
                </c:pt>
                <c:pt idx="304">
                  <c:v>111.6815779138186</c:v>
                </c:pt>
                <c:pt idx="305">
                  <c:v>111.5889756459639</c:v>
                </c:pt>
                <c:pt idx="306">
                  <c:v>111.9215511060026</c:v>
                </c:pt>
                <c:pt idx="307">
                  <c:v>112.5290508087385</c:v>
                </c:pt>
                <c:pt idx="308">
                  <c:v>112.18386414490629</c:v>
                </c:pt>
                <c:pt idx="309">
                  <c:v>111.2668494690683</c:v>
                </c:pt>
                <c:pt idx="310">
                  <c:v>112.7737081623314</c:v>
                </c:pt>
                <c:pt idx="311">
                  <c:v>112.7816352047159</c:v>
                </c:pt>
                <c:pt idx="312">
                  <c:v>113.0965549794437</c:v>
                </c:pt>
                <c:pt idx="313">
                  <c:v>112.87603907311249</c:v>
                </c:pt>
                <c:pt idx="314">
                  <c:v>112.40005620993691</c:v>
                </c:pt>
                <c:pt idx="315">
                  <c:v>112.0656791493563</c:v>
                </c:pt>
                <c:pt idx="316">
                  <c:v>111.3662978189824</c:v>
                </c:pt>
                <c:pt idx="317">
                  <c:v>111.76553249907219</c:v>
                </c:pt>
                <c:pt idx="318">
                  <c:v>111.9741578418267</c:v>
                </c:pt>
                <c:pt idx="319">
                  <c:v>113.0021511110471</c:v>
                </c:pt>
                <c:pt idx="320">
                  <c:v>113.3368884917361</c:v>
                </c:pt>
                <c:pt idx="321">
                  <c:v>113.74909469572771</c:v>
                </c:pt>
                <c:pt idx="322">
                  <c:v>113.9508739564229</c:v>
                </c:pt>
                <c:pt idx="323">
                  <c:v>114.9143699262425</c:v>
                </c:pt>
                <c:pt idx="324">
                  <c:v>115.33089997153471</c:v>
                </c:pt>
                <c:pt idx="325">
                  <c:v>115.03940100385179</c:v>
                </c:pt>
                <c:pt idx="326">
                  <c:v>115.0660646918723</c:v>
                </c:pt>
                <c:pt idx="327">
                  <c:v>114.7464607557354</c:v>
                </c:pt>
                <c:pt idx="328">
                  <c:v>114.3079511838317</c:v>
                </c:pt>
                <c:pt idx="329">
                  <c:v>114.66178553026511</c:v>
                </c:pt>
                <c:pt idx="330">
                  <c:v>113.95303587707321</c:v>
                </c:pt>
                <c:pt idx="331">
                  <c:v>114.06293351013041</c:v>
                </c:pt>
                <c:pt idx="332">
                  <c:v>114.61422327595839</c:v>
                </c:pt>
                <c:pt idx="333">
                  <c:v>115.0415629245021</c:v>
                </c:pt>
                <c:pt idx="334">
                  <c:v>113.7444105343187</c:v>
                </c:pt>
                <c:pt idx="335">
                  <c:v>112.6818265346934</c:v>
                </c:pt>
                <c:pt idx="336">
                  <c:v>113.5383074323229</c:v>
                </c:pt>
                <c:pt idx="337">
                  <c:v>113.32932176945999</c:v>
                </c:pt>
                <c:pt idx="338">
                  <c:v>111.8977699788492</c:v>
                </c:pt>
                <c:pt idx="339">
                  <c:v>111.205595050643</c:v>
                </c:pt>
                <c:pt idx="340">
                  <c:v>108.42752701500009</c:v>
                </c:pt>
                <c:pt idx="341">
                  <c:v>110.24750388244919</c:v>
                </c:pt>
                <c:pt idx="342">
                  <c:v>111.1108308621379</c:v>
                </c:pt>
                <c:pt idx="343">
                  <c:v>111.214963373461</c:v>
                </c:pt>
                <c:pt idx="344">
                  <c:v>111.5925788470477</c:v>
                </c:pt>
                <c:pt idx="345">
                  <c:v>111.3306261282524</c:v>
                </c:pt>
                <c:pt idx="346">
                  <c:v>111.8696650103952</c:v>
                </c:pt>
                <c:pt idx="347">
                  <c:v>112.1157636444217</c:v>
                </c:pt>
                <c:pt idx="348">
                  <c:v>110.92814856718709</c:v>
                </c:pt>
                <c:pt idx="349">
                  <c:v>110.8791450324468</c:v>
                </c:pt>
                <c:pt idx="350">
                  <c:v>110.05617390489709</c:v>
                </c:pt>
                <c:pt idx="351">
                  <c:v>111.339634130962</c:v>
                </c:pt>
                <c:pt idx="352">
                  <c:v>110.43991482032639</c:v>
                </c:pt>
                <c:pt idx="353">
                  <c:v>110.2676818085187</c:v>
                </c:pt>
                <c:pt idx="354">
                  <c:v>110.1109425613715</c:v>
                </c:pt>
                <c:pt idx="355">
                  <c:v>110.5901683055226</c:v>
                </c:pt>
                <c:pt idx="356">
                  <c:v>110.2972280574062</c:v>
                </c:pt>
                <c:pt idx="357">
                  <c:v>110.9508487340153</c:v>
                </c:pt>
                <c:pt idx="358">
                  <c:v>111.4567381661868</c:v>
                </c:pt>
                <c:pt idx="359">
                  <c:v>111.12055950506431</c:v>
                </c:pt>
                <c:pt idx="360">
                  <c:v>110.60313982942451</c:v>
                </c:pt>
                <c:pt idx="361">
                  <c:v>111.0016538692975</c:v>
                </c:pt>
                <c:pt idx="362">
                  <c:v>110.8960800775409</c:v>
                </c:pt>
                <c:pt idx="363">
                  <c:v>109.33517336802019</c:v>
                </c:pt>
                <c:pt idx="364">
                  <c:v>107.193430643784</c:v>
                </c:pt>
                <c:pt idx="365">
                  <c:v>107.045339079238</c:v>
                </c:pt>
                <c:pt idx="366">
                  <c:v>107.63121957547089</c:v>
                </c:pt>
                <c:pt idx="367">
                  <c:v>106.99813714503961</c:v>
                </c:pt>
                <c:pt idx="368">
                  <c:v>106.9386843271562</c:v>
                </c:pt>
                <c:pt idx="369">
                  <c:v>107.8247114736732</c:v>
                </c:pt>
                <c:pt idx="370">
                  <c:v>107.6214909325445</c:v>
                </c:pt>
                <c:pt idx="371">
                  <c:v>107.3912463832869</c:v>
                </c:pt>
                <c:pt idx="372">
                  <c:v>108.29997369663209</c:v>
                </c:pt>
                <c:pt idx="373">
                  <c:v>108.312945220534</c:v>
                </c:pt>
                <c:pt idx="374">
                  <c:v>108.2102539896444</c:v>
                </c:pt>
                <c:pt idx="375">
                  <c:v>107.3789954996019</c:v>
                </c:pt>
                <c:pt idx="376">
                  <c:v>107.8719134078716</c:v>
                </c:pt>
                <c:pt idx="377">
                  <c:v>108.38176636123529</c:v>
                </c:pt>
                <c:pt idx="378">
                  <c:v>108.6995686968303</c:v>
                </c:pt>
                <c:pt idx="379">
                  <c:v>108.1244978038489</c:v>
                </c:pt>
                <c:pt idx="380">
                  <c:v>107.653919742299</c:v>
                </c:pt>
                <c:pt idx="381">
                  <c:v>107.4759216087572</c:v>
                </c:pt>
                <c:pt idx="382">
                  <c:v>105.9478040290994</c:v>
                </c:pt>
                <c:pt idx="383">
                  <c:v>105.6944989929053</c:v>
                </c:pt>
                <c:pt idx="384">
                  <c:v>105.4329065942183</c:v>
                </c:pt>
                <c:pt idx="385">
                  <c:v>104.84378321701</c:v>
                </c:pt>
                <c:pt idx="386">
                  <c:v>104.6279514720878</c:v>
                </c:pt>
                <c:pt idx="387">
                  <c:v>105.6808068287867</c:v>
                </c:pt>
                <c:pt idx="388">
                  <c:v>105.1215900205743</c:v>
                </c:pt>
                <c:pt idx="389">
                  <c:v>106.4727904270154</c:v>
                </c:pt>
                <c:pt idx="390">
                  <c:v>107.238470657332</c:v>
                </c:pt>
                <c:pt idx="391">
                  <c:v>107.53357282609871</c:v>
                </c:pt>
                <c:pt idx="392">
                  <c:v>106.68321737031179</c:v>
                </c:pt>
                <c:pt idx="393">
                  <c:v>105.78890286130201</c:v>
                </c:pt>
                <c:pt idx="394">
                  <c:v>104.1645798127056</c:v>
                </c:pt>
                <c:pt idx="395">
                  <c:v>103.47348584482449</c:v>
                </c:pt>
                <c:pt idx="396">
                  <c:v>103.1978409619106</c:v>
                </c:pt>
                <c:pt idx="397">
                  <c:v>103.27026530369579</c:v>
                </c:pt>
                <c:pt idx="398">
                  <c:v>103.92244469987141</c:v>
                </c:pt>
                <c:pt idx="399">
                  <c:v>103.174780474974</c:v>
                </c:pt>
                <c:pt idx="400">
                  <c:v>103.85362355917</c:v>
                </c:pt>
                <c:pt idx="401">
                  <c:v>104.2045753447363</c:v>
                </c:pt>
                <c:pt idx="402">
                  <c:v>103.7981342624788</c:v>
                </c:pt>
                <c:pt idx="403">
                  <c:v>102.9002165523852</c:v>
                </c:pt>
                <c:pt idx="404">
                  <c:v>102.78275219705191</c:v>
                </c:pt>
                <c:pt idx="405">
                  <c:v>102.41594632671659</c:v>
                </c:pt>
                <c:pt idx="406">
                  <c:v>103.380162936753</c:v>
                </c:pt>
                <c:pt idx="407">
                  <c:v>104.90972179684429</c:v>
                </c:pt>
                <c:pt idx="408">
                  <c:v>105.2275241324393</c:v>
                </c:pt>
                <c:pt idx="409">
                  <c:v>106.0018520453571</c:v>
                </c:pt>
                <c:pt idx="410">
                  <c:v>106.3607308733079</c:v>
                </c:pt>
                <c:pt idx="411">
                  <c:v>106.5866515812648</c:v>
                </c:pt>
                <c:pt idx="412">
                  <c:v>107.1393826275263</c:v>
                </c:pt>
                <c:pt idx="413">
                  <c:v>107.6748183085853</c:v>
                </c:pt>
                <c:pt idx="414">
                  <c:v>107.766339616115</c:v>
                </c:pt>
                <c:pt idx="415">
                  <c:v>107.406379827839</c:v>
                </c:pt>
                <c:pt idx="416">
                  <c:v>107.353773092015</c:v>
                </c:pt>
                <c:pt idx="417">
                  <c:v>107.0647963650907</c:v>
                </c:pt>
                <c:pt idx="418">
                  <c:v>107.099747415604</c:v>
                </c:pt>
                <c:pt idx="419">
                  <c:v>106.9941736238474</c:v>
                </c:pt>
                <c:pt idx="420">
                  <c:v>107.5926653238737</c:v>
                </c:pt>
                <c:pt idx="421">
                  <c:v>107.77678889925809</c:v>
                </c:pt>
                <c:pt idx="422">
                  <c:v>108.05567666314759</c:v>
                </c:pt>
                <c:pt idx="423">
                  <c:v>108.63687299797139</c:v>
                </c:pt>
                <c:pt idx="424">
                  <c:v>109.67819811120199</c:v>
                </c:pt>
                <c:pt idx="425">
                  <c:v>110.2633579672181</c:v>
                </c:pt>
                <c:pt idx="426">
                  <c:v>110.0878820744349</c:v>
                </c:pt>
                <c:pt idx="427">
                  <c:v>111.0182285942832</c:v>
                </c:pt>
                <c:pt idx="428">
                  <c:v>110.10373615920381</c:v>
                </c:pt>
                <c:pt idx="429">
                  <c:v>111.1738868811052</c:v>
                </c:pt>
                <c:pt idx="430">
                  <c:v>111.12704526701521</c:v>
                </c:pt>
                <c:pt idx="431">
                  <c:v>111.4545762455365</c:v>
                </c:pt>
                <c:pt idx="432">
                  <c:v>111.5842914845549</c:v>
                </c:pt>
                <c:pt idx="433">
                  <c:v>111.5360085900314</c:v>
                </c:pt>
                <c:pt idx="434">
                  <c:v>112.0573917868635</c:v>
                </c:pt>
                <c:pt idx="435">
                  <c:v>111.64446494265501</c:v>
                </c:pt>
                <c:pt idx="436">
                  <c:v>111.1684820794794</c:v>
                </c:pt>
                <c:pt idx="437">
                  <c:v>110.70186753912181</c:v>
                </c:pt>
                <c:pt idx="438">
                  <c:v>111.03300171872689</c:v>
                </c:pt>
                <c:pt idx="439">
                  <c:v>111.7280592078002</c:v>
                </c:pt>
                <c:pt idx="440">
                  <c:v>112.02172009613339</c:v>
                </c:pt>
                <c:pt idx="441">
                  <c:v>111.8141757137041</c:v>
                </c:pt>
                <c:pt idx="442">
                  <c:v>112.09738731889411</c:v>
                </c:pt>
                <c:pt idx="443">
                  <c:v>113.1170932256216</c:v>
                </c:pt>
                <c:pt idx="444">
                  <c:v>113.66189722949871</c:v>
                </c:pt>
                <c:pt idx="445">
                  <c:v>113.857190728243</c:v>
                </c:pt>
                <c:pt idx="446">
                  <c:v>113.619019136601</c:v>
                </c:pt>
                <c:pt idx="447">
                  <c:v>113.5754204034865</c:v>
                </c:pt>
                <c:pt idx="448">
                  <c:v>113.9418659537133</c:v>
                </c:pt>
                <c:pt idx="449">
                  <c:v>114.28993517841251</c:v>
                </c:pt>
                <c:pt idx="450">
                  <c:v>114.4261361793818</c:v>
                </c:pt>
                <c:pt idx="451">
                  <c:v>115.3507175774959</c:v>
                </c:pt>
                <c:pt idx="452">
                  <c:v>114.7334892318335</c:v>
                </c:pt>
                <c:pt idx="453">
                  <c:v>114.4189297772141</c:v>
                </c:pt>
                <c:pt idx="454">
                  <c:v>114.7915007692834</c:v>
                </c:pt>
                <c:pt idx="455">
                  <c:v>115.64978326745479</c:v>
                </c:pt>
                <c:pt idx="456">
                  <c:v>115.9081327851663</c:v>
                </c:pt>
                <c:pt idx="457">
                  <c:v>115.7222076092401</c:v>
                </c:pt>
                <c:pt idx="458">
                  <c:v>116.61003635629891</c:v>
                </c:pt>
                <c:pt idx="459">
                  <c:v>116.3268247511089</c:v>
                </c:pt>
                <c:pt idx="460">
                  <c:v>116.74335479640121</c:v>
                </c:pt>
                <c:pt idx="461">
                  <c:v>117.0388172852762</c:v>
                </c:pt>
                <c:pt idx="462">
                  <c:v>116.3170961081825</c:v>
                </c:pt>
                <c:pt idx="463">
                  <c:v>115.387470228551</c:v>
                </c:pt>
                <c:pt idx="464">
                  <c:v>115.7791381863648</c:v>
                </c:pt>
                <c:pt idx="465">
                  <c:v>116.48068143738899</c:v>
                </c:pt>
                <c:pt idx="466">
                  <c:v>117.3000493638548</c:v>
                </c:pt>
                <c:pt idx="467">
                  <c:v>118.40118761507721</c:v>
                </c:pt>
                <c:pt idx="468">
                  <c:v>119.1070547074021</c:v>
                </c:pt>
                <c:pt idx="469">
                  <c:v>119.309554608314</c:v>
                </c:pt>
                <c:pt idx="470">
                  <c:v>119.6060980575143</c:v>
                </c:pt>
                <c:pt idx="471">
                  <c:v>120.3112445096223</c:v>
                </c:pt>
                <c:pt idx="472">
                  <c:v>119.3733312674981</c:v>
                </c:pt>
                <c:pt idx="473">
                  <c:v>119.2929798833284</c:v>
                </c:pt>
                <c:pt idx="474">
                  <c:v>119.9721832876328</c:v>
                </c:pt>
                <c:pt idx="475">
                  <c:v>119.9220987925673</c:v>
                </c:pt>
                <c:pt idx="476">
                  <c:v>119.7985089953915</c:v>
                </c:pt>
                <c:pt idx="477">
                  <c:v>120.81857522222739</c:v>
                </c:pt>
                <c:pt idx="478">
                  <c:v>121.58677769330269</c:v>
                </c:pt>
                <c:pt idx="479">
                  <c:v>121.58641737319439</c:v>
                </c:pt>
                <c:pt idx="480">
                  <c:v>122.17373914986069</c:v>
                </c:pt>
                <c:pt idx="481">
                  <c:v>122.8154692628932</c:v>
                </c:pt>
                <c:pt idx="482">
                  <c:v>121.81918416321059</c:v>
                </c:pt>
                <c:pt idx="483">
                  <c:v>121.5370535183457</c:v>
                </c:pt>
                <c:pt idx="484">
                  <c:v>121.7658567871697</c:v>
                </c:pt>
                <c:pt idx="485">
                  <c:v>122.328676796466</c:v>
                </c:pt>
                <c:pt idx="486">
                  <c:v>121.9265595555091</c:v>
                </c:pt>
                <c:pt idx="487">
                  <c:v>122.1366261786972</c:v>
                </c:pt>
                <c:pt idx="488">
                  <c:v>122.9340145785516</c:v>
                </c:pt>
                <c:pt idx="489">
                  <c:v>122.87744432153529</c:v>
                </c:pt>
                <c:pt idx="490">
                  <c:v>121.492373824906</c:v>
                </c:pt>
                <c:pt idx="491">
                  <c:v>120.8679390770761</c:v>
                </c:pt>
                <c:pt idx="492">
                  <c:v>121.72045645351329</c:v>
                </c:pt>
                <c:pt idx="493">
                  <c:v>122.1942773960386</c:v>
                </c:pt>
                <c:pt idx="494">
                  <c:v>122.1431119406481</c:v>
                </c:pt>
                <c:pt idx="495">
                  <c:v>122.5365814990037</c:v>
                </c:pt>
                <c:pt idx="496">
                  <c:v>122.07537176027181</c:v>
                </c:pt>
                <c:pt idx="497">
                  <c:v>121.5010215075073</c:v>
                </c:pt>
                <c:pt idx="498">
                  <c:v>121.2516799925053</c:v>
                </c:pt>
                <c:pt idx="499">
                  <c:v>121.4498560521167</c:v>
                </c:pt>
                <c:pt idx="500">
                  <c:v>121.0837708219983</c:v>
                </c:pt>
                <c:pt idx="501">
                  <c:v>120.7627256054279</c:v>
                </c:pt>
                <c:pt idx="502">
                  <c:v>121.442649649949</c:v>
                </c:pt>
                <c:pt idx="503">
                  <c:v>121.82603024526991</c:v>
                </c:pt>
                <c:pt idx="504">
                  <c:v>122.15031834281579</c:v>
                </c:pt>
                <c:pt idx="505">
                  <c:v>122.00546965924531</c:v>
                </c:pt>
                <c:pt idx="506">
                  <c:v>121.2178099023172</c:v>
                </c:pt>
                <c:pt idx="507">
                  <c:v>121.61019850034771</c:v>
                </c:pt>
                <c:pt idx="508">
                  <c:v>121.9849314130674</c:v>
                </c:pt>
                <c:pt idx="509">
                  <c:v>122.28507806335151</c:v>
                </c:pt>
                <c:pt idx="510">
                  <c:v>121.9633122065643</c:v>
                </c:pt>
                <c:pt idx="511">
                  <c:v>123.04607413225909</c:v>
                </c:pt>
                <c:pt idx="512">
                  <c:v>123.8128353229009</c:v>
                </c:pt>
                <c:pt idx="513">
                  <c:v>124.32557083713171</c:v>
                </c:pt>
                <c:pt idx="514">
                  <c:v>124.5597789075815</c:v>
                </c:pt>
                <c:pt idx="515">
                  <c:v>125.286904886301</c:v>
                </c:pt>
                <c:pt idx="516">
                  <c:v>126.0215975872966</c:v>
                </c:pt>
                <c:pt idx="517">
                  <c:v>127.2171397069156</c:v>
                </c:pt>
                <c:pt idx="518">
                  <c:v>125.8277453689858</c:v>
                </c:pt>
                <c:pt idx="519">
                  <c:v>126.3048091924866</c:v>
                </c:pt>
                <c:pt idx="520">
                  <c:v>126.8579005588565</c:v>
                </c:pt>
                <c:pt idx="521">
                  <c:v>127.3068594139033</c:v>
                </c:pt>
                <c:pt idx="522">
                  <c:v>126.93068522075011</c:v>
                </c:pt>
                <c:pt idx="523">
                  <c:v>125.7470336647077</c:v>
                </c:pt>
                <c:pt idx="524">
                  <c:v>124.6959799085508</c:v>
                </c:pt>
                <c:pt idx="525">
                  <c:v>124.3882665359906</c:v>
                </c:pt>
                <c:pt idx="526">
                  <c:v>124.4729417614609</c:v>
                </c:pt>
                <c:pt idx="527">
                  <c:v>124.5032086505652</c:v>
                </c:pt>
                <c:pt idx="528">
                  <c:v>124.97054383113959</c:v>
                </c:pt>
                <c:pt idx="529">
                  <c:v>123.7371681001402</c:v>
                </c:pt>
                <c:pt idx="530">
                  <c:v>124.617430124923</c:v>
                </c:pt>
                <c:pt idx="531">
                  <c:v>124.34214556211739</c:v>
                </c:pt>
                <c:pt idx="532">
                  <c:v>123.39594495750021</c:v>
                </c:pt>
                <c:pt idx="533">
                  <c:v>123.919850395091</c:v>
                </c:pt>
                <c:pt idx="534">
                  <c:v>124.6246365270907</c:v>
                </c:pt>
                <c:pt idx="535">
                  <c:v>123.4290944074716</c:v>
                </c:pt>
                <c:pt idx="536">
                  <c:v>124.6948989482256</c:v>
                </c:pt>
                <c:pt idx="537">
                  <c:v>125.4443647736649</c:v>
                </c:pt>
                <c:pt idx="538">
                  <c:v>125.5333638404358</c:v>
                </c:pt>
                <c:pt idx="539">
                  <c:v>125.3218559368143</c:v>
                </c:pt>
                <c:pt idx="540">
                  <c:v>125.3409529025586</c:v>
                </c:pt>
                <c:pt idx="541">
                  <c:v>125.8792711444848</c:v>
                </c:pt>
                <c:pt idx="542">
                  <c:v>124.98783919634199</c:v>
                </c:pt>
                <c:pt idx="543">
                  <c:v>124.7464247237246</c:v>
                </c:pt>
                <c:pt idx="544">
                  <c:v>124.0131733031625</c:v>
                </c:pt>
                <c:pt idx="545">
                  <c:v>121.7067642893947</c:v>
                </c:pt>
                <c:pt idx="546">
                  <c:v>120.78506545214771</c:v>
                </c:pt>
                <c:pt idx="547">
                  <c:v>119.3052307670134</c:v>
                </c:pt>
                <c:pt idx="548">
                  <c:v>120.81857522222739</c:v>
                </c:pt>
                <c:pt idx="549">
                  <c:v>121.25564351369761</c:v>
                </c:pt>
                <c:pt idx="550">
                  <c:v>121.07548345950541</c:v>
                </c:pt>
                <c:pt idx="551">
                  <c:v>120.5843671517777</c:v>
                </c:pt>
                <c:pt idx="552">
                  <c:v>121.7218977339468</c:v>
                </c:pt>
                <c:pt idx="553">
                  <c:v>122.5156829327174</c:v>
                </c:pt>
                <c:pt idx="554">
                  <c:v>123.65753735618721</c:v>
                </c:pt>
                <c:pt idx="555">
                  <c:v>123.8621991777495</c:v>
                </c:pt>
                <c:pt idx="556">
                  <c:v>124.3803394936061</c:v>
                </c:pt>
                <c:pt idx="557">
                  <c:v>124.08631828516459</c:v>
                </c:pt>
                <c:pt idx="558">
                  <c:v>124.3579996468863</c:v>
                </c:pt>
                <c:pt idx="559">
                  <c:v>125.11106867340941</c:v>
                </c:pt>
                <c:pt idx="560">
                  <c:v>124.8047965812828</c:v>
                </c:pt>
                <c:pt idx="561">
                  <c:v>126.1700494719509</c:v>
                </c:pt>
                <c:pt idx="562">
                  <c:v>126.7829539763126</c:v>
                </c:pt>
                <c:pt idx="563">
                  <c:v>126.8362813523534</c:v>
                </c:pt>
                <c:pt idx="564">
                  <c:v>126.6427894541511</c:v>
                </c:pt>
                <c:pt idx="565">
                  <c:v>127.0315748510977</c:v>
                </c:pt>
                <c:pt idx="566">
                  <c:v>127.0322954913145</c:v>
                </c:pt>
                <c:pt idx="567">
                  <c:v>127.11661039667641</c:v>
                </c:pt>
                <c:pt idx="568">
                  <c:v>127.14615664556391</c:v>
                </c:pt>
                <c:pt idx="569">
                  <c:v>127.85454597864739</c:v>
                </c:pt>
                <c:pt idx="570">
                  <c:v>129.02414505046281</c:v>
                </c:pt>
                <c:pt idx="571">
                  <c:v>129.62840187222329</c:v>
                </c:pt>
                <c:pt idx="572">
                  <c:v>130.54649750838641</c:v>
                </c:pt>
                <c:pt idx="573">
                  <c:v>132.947310390551</c:v>
                </c:pt>
                <c:pt idx="574">
                  <c:v>133.9565670141354</c:v>
                </c:pt>
                <c:pt idx="575">
                  <c:v>134.61559249237021</c:v>
                </c:pt>
                <c:pt idx="576">
                  <c:v>134.7874651840695</c:v>
                </c:pt>
                <c:pt idx="577">
                  <c:v>134.78494294331091</c:v>
                </c:pt>
                <c:pt idx="578">
                  <c:v>135.2656099678955</c:v>
                </c:pt>
                <c:pt idx="579">
                  <c:v>134.66459602711049</c:v>
                </c:pt>
                <c:pt idx="580">
                  <c:v>135.1304899272514</c:v>
                </c:pt>
                <c:pt idx="581">
                  <c:v>136.73319376934469</c:v>
                </c:pt>
                <c:pt idx="582">
                  <c:v>137.96692982045249</c:v>
                </c:pt>
                <c:pt idx="583">
                  <c:v>138.04259704321319</c:v>
                </c:pt>
                <c:pt idx="584">
                  <c:v>138.14132475291049</c:v>
                </c:pt>
                <c:pt idx="585">
                  <c:v>135.33226918794659</c:v>
                </c:pt>
                <c:pt idx="586">
                  <c:v>136.50222857987029</c:v>
                </c:pt>
                <c:pt idx="587">
                  <c:v>137.31583138460209</c:v>
                </c:pt>
                <c:pt idx="588">
                  <c:v>137.99431414868971</c:v>
                </c:pt>
                <c:pt idx="589">
                  <c:v>139.061582309724</c:v>
                </c:pt>
                <c:pt idx="590">
                  <c:v>139.79879725147819</c:v>
                </c:pt>
                <c:pt idx="591">
                  <c:v>140.01426867629201</c:v>
                </c:pt>
                <c:pt idx="592">
                  <c:v>140.30504700375809</c:v>
                </c:pt>
                <c:pt idx="593">
                  <c:v>139.9367998529894</c:v>
                </c:pt>
                <c:pt idx="594">
                  <c:v>139.5674717418955</c:v>
                </c:pt>
                <c:pt idx="595">
                  <c:v>140.82210635928959</c:v>
                </c:pt>
                <c:pt idx="596">
                  <c:v>141.17774230626489</c:v>
                </c:pt>
                <c:pt idx="597">
                  <c:v>139.93175537147201</c:v>
                </c:pt>
                <c:pt idx="598">
                  <c:v>140.2333433021897</c:v>
                </c:pt>
                <c:pt idx="599">
                  <c:v>140.65347654856569</c:v>
                </c:pt>
                <c:pt idx="600">
                  <c:v>141.1327022927168</c:v>
                </c:pt>
                <c:pt idx="601">
                  <c:v>142.2947346422562</c:v>
                </c:pt>
                <c:pt idx="602">
                  <c:v>143.30327062562381</c:v>
                </c:pt>
                <c:pt idx="603">
                  <c:v>142.88529929989801</c:v>
                </c:pt>
                <c:pt idx="604">
                  <c:v>140.43548288299331</c:v>
                </c:pt>
                <c:pt idx="605">
                  <c:v>139.91085680518569</c:v>
                </c:pt>
                <c:pt idx="606">
                  <c:v>141.29160346051441</c:v>
                </c:pt>
                <c:pt idx="607">
                  <c:v>141.25917465075969</c:v>
                </c:pt>
                <c:pt idx="608">
                  <c:v>138.4094029135484</c:v>
                </c:pt>
                <c:pt idx="609">
                  <c:v>140.17172856365599</c:v>
                </c:pt>
                <c:pt idx="610">
                  <c:v>139.75375723793019</c:v>
                </c:pt>
                <c:pt idx="611">
                  <c:v>142.05007728866329</c:v>
                </c:pt>
                <c:pt idx="612">
                  <c:v>141.05955731071481</c:v>
                </c:pt>
                <c:pt idx="613">
                  <c:v>142.7018963647304</c:v>
                </c:pt>
                <c:pt idx="614">
                  <c:v>142.52353791108021</c:v>
                </c:pt>
                <c:pt idx="615">
                  <c:v>143.48523228035791</c:v>
                </c:pt>
                <c:pt idx="616">
                  <c:v>143.07230543614949</c:v>
                </c:pt>
                <c:pt idx="617">
                  <c:v>144.37125942687479</c:v>
                </c:pt>
                <c:pt idx="618">
                  <c:v>144.91750471118539</c:v>
                </c:pt>
                <c:pt idx="619">
                  <c:v>144.03832364672769</c:v>
                </c:pt>
                <c:pt idx="620">
                  <c:v>143.85059687025961</c:v>
                </c:pt>
                <c:pt idx="621">
                  <c:v>141.78740392965111</c:v>
                </c:pt>
                <c:pt idx="622">
                  <c:v>142.56353344311091</c:v>
                </c:pt>
                <c:pt idx="623">
                  <c:v>143.56810590528619</c:v>
                </c:pt>
                <c:pt idx="624">
                  <c:v>144.39468023391979</c:v>
                </c:pt>
                <c:pt idx="625">
                  <c:v>145.31637907116681</c:v>
                </c:pt>
                <c:pt idx="626">
                  <c:v>145.86550691634449</c:v>
                </c:pt>
                <c:pt idx="627">
                  <c:v>146.0874641031092</c:v>
                </c:pt>
                <c:pt idx="628">
                  <c:v>145.05262475182951</c:v>
                </c:pt>
                <c:pt idx="629">
                  <c:v>146.17430124922981</c:v>
                </c:pt>
                <c:pt idx="630">
                  <c:v>146.38725043328489</c:v>
                </c:pt>
                <c:pt idx="631">
                  <c:v>145.97144102820951</c:v>
                </c:pt>
                <c:pt idx="632">
                  <c:v>146.2384382285222</c:v>
                </c:pt>
                <c:pt idx="633">
                  <c:v>144.27505395793631</c:v>
                </c:pt>
                <c:pt idx="634">
                  <c:v>144.77697986891559</c:v>
                </c:pt>
                <c:pt idx="635">
                  <c:v>146.6488428319719</c:v>
                </c:pt>
                <c:pt idx="636">
                  <c:v>147.16446090706981</c:v>
                </c:pt>
                <c:pt idx="637">
                  <c:v>147.24156941026411</c:v>
                </c:pt>
                <c:pt idx="638">
                  <c:v>146.88088898177139</c:v>
                </c:pt>
                <c:pt idx="639">
                  <c:v>146.86323329646061</c:v>
                </c:pt>
                <c:pt idx="640">
                  <c:v>147.2613870162252</c:v>
                </c:pt>
                <c:pt idx="641">
                  <c:v>146.2088919796347</c:v>
                </c:pt>
                <c:pt idx="642">
                  <c:v>145.36322068525681</c:v>
                </c:pt>
                <c:pt idx="643">
                  <c:v>141.57913890700499</c:v>
                </c:pt>
                <c:pt idx="644">
                  <c:v>143.52522781238849</c:v>
                </c:pt>
                <c:pt idx="645">
                  <c:v>142.86836425480399</c:v>
                </c:pt>
                <c:pt idx="646">
                  <c:v>142.9973588536055</c:v>
                </c:pt>
                <c:pt idx="647">
                  <c:v>141.32151002951019</c:v>
                </c:pt>
                <c:pt idx="648">
                  <c:v>141.4764476761155</c:v>
                </c:pt>
                <c:pt idx="649">
                  <c:v>143.38866649131089</c:v>
                </c:pt>
                <c:pt idx="650">
                  <c:v>144.08912878200991</c:v>
                </c:pt>
                <c:pt idx="651">
                  <c:v>144.1658769650958</c:v>
                </c:pt>
                <c:pt idx="652">
                  <c:v>144.7607654640382</c:v>
                </c:pt>
                <c:pt idx="653">
                  <c:v>145.96675686680049</c:v>
                </c:pt>
                <c:pt idx="654">
                  <c:v>147.67755674140909</c:v>
                </c:pt>
                <c:pt idx="655">
                  <c:v>148.23389098875441</c:v>
                </c:pt>
                <c:pt idx="656">
                  <c:v>148.4929611466828</c:v>
                </c:pt>
                <c:pt idx="657">
                  <c:v>148.91777855446779</c:v>
                </c:pt>
                <c:pt idx="658">
                  <c:v>149.28134154382749</c:v>
                </c:pt>
                <c:pt idx="659">
                  <c:v>150.03080736926691</c:v>
                </c:pt>
                <c:pt idx="660">
                  <c:v>149.82614554770461</c:v>
                </c:pt>
                <c:pt idx="661">
                  <c:v>150.72334261758149</c:v>
                </c:pt>
                <c:pt idx="662">
                  <c:v>149.50041616972521</c:v>
                </c:pt>
                <c:pt idx="663">
                  <c:v>147.57810839149499</c:v>
                </c:pt>
                <c:pt idx="664">
                  <c:v>147.17635147064661</c:v>
                </c:pt>
                <c:pt idx="665">
                  <c:v>146.46796213756301</c:v>
                </c:pt>
                <c:pt idx="666">
                  <c:v>146.90394946870799</c:v>
                </c:pt>
                <c:pt idx="667">
                  <c:v>148.27064363980961</c:v>
                </c:pt>
                <c:pt idx="668">
                  <c:v>148.8313017284556</c:v>
                </c:pt>
                <c:pt idx="669">
                  <c:v>149.3934010975351</c:v>
                </c:pt>
                <c:pt idx="670">
                  <c:v>150.38247979504999</c:v>
                </c:pt>
                <c:pt idx="671">
                  <c:v>150.17673701316249</c:v>
                </c:pt>
                <c:pt idx="672">
                  <c:v>151.2782355844933</c:v>
                </c:pt>
                <c:pt idx="673">
                  <c:v>151.3142675953317</c:v>
                </c:pt>
                <c:pt idx="674">
                  <c:v>151.93690074261971</c:v>
                </c:pt>
                <c:pt idx="675">
                  <c:v>151.04294655371831</c:v>
                </c:pt>
                <c:pt idx="676">
                  <c:v>150.3612209086553</c:v>
                </c:pt>
                <c:pt idx="677">
                  <c:v>148.71167545247201</c:v>
                </c:pt>
                <c:pt idx="678">
                  <c:v>149.20783624171719</c:v>
                </c:pt>
                <c:pt idx="679">
                  <c:v>146.61281082113351</c:v>
                </c:pt>
                <c:pt idx="680">
                  <c:v>147.50856661057679</c:v>
                </c:pt>
                <c:pt idx="681">
                  <c:v>147.81051486140291</c:v>
                </c:pt>
                <c:pt idx="682">
                  <c:v>149.05578115597899</c:v>
                </c:pt>
                <c:pt idx="683">
                  <c:v>149.47411280181311</c:v>
                </c:pt>
                <c:pt idx="684">
                  <c:v>150.82315128760391</c:v>
                </c:pt>
                <c:pt idx="685">
                  <c:v>151.79961878132531</c:v>
                </c:pt>
                <c:pt idx="686">
                  <c:v>152.37541031452341</c:v>
                </c:pt>
                <c:pt idx="687">
                  <c:v>152.6867268881675</c:v>
                </c:pt>
                <c:pt idx="688">
                  <c:v>153.0477676367685</c:v>
                </c:pt>
                <c:pt idx="689">
                  <c:v>154.86233970259181</c:v>
                </c:pt>
                <c:pt idx="690">
                  <c:v>154.8205425700192</c:v>
                </c:pt>
                <c:pt idx="691">
                  <c:v>154.88720179007029</c:v>
                </c:pt>
                <c:pt idx="692">
                  <c:v>154.12584540105431</c:v>
                </c:pt>
                <c:pt idx="693">
                  <c:v>153.18144639697911</c:v>
                </c:pt>
                <c:pt idx="694">
                  <c:v>151.61225232496551</c:v>
                </c:pt>
                <c:pt idx="695">
                  <c:v>152.07886686532311</c:v>
                </c:pt>
                <c:pt idx="696">
                  <c:v>157.0808306099139</c:v>
                </c:pt>
                <c:pt idx="697">
                  <c:v>146.46183669572051</c:v>
                </c:pt>
                <c:pt idx="698">
                  <c:v>151.72647379932329</c:v>
                </c:pt>
                <c:pt idx="699">
                  <c:v>153.9647823126065</c:v>
                </c:pt>
                <c:pt idx="700">
                  <c:v>156.84121773783829</c:v>
                </c:pt>
                <c:pt idx="701">
                  <c:v>157.15902007343331</c:v>
                </c:pt>
                <c:pt idx="702">
                  <c:v>157.47430016826951</c:v>
                </c:pt>
                <c:pt idx="703">
                  <c:v>158.25943768443889</c:v>
                </c:pt>
                <c:pt idx="704">
                  <c:v>159.076283370146</c:v>
                </c:pt>
                <c:pt idx="705">
                  <c:v>160.08517967362209</c:v>
                </c:pt>
                <c:pt idx="706">
                  <c:v>160.9160778435562</c:v>
                </c:pt>
                <c:pt idx="707">
                  <c:v>160.16156753659951</c:v>
                </c:pt>
                <c:pt idx="708">
                  <c:v>160.73952099044789</c:v>
                </c:pt>
                <c:pt idx="709">
                  <c:v>160.24299988109439</c:v>
                </c:pt>
                <c:pt idx="710">
                  <c:v>160.62421855576491</c:v>
                </c:pt>
                <c:pt idx="711">
                  <c:v>161.21190065253981</c:v>
                </c:pt>
                <c:pt idx="712">
                  <c:v>161.6886041559321</c:v>
                </c:pt>
                <c:pt idx="713">
                  <c:v>162.41356821400129</c:v>
                </c:pt>
                <c:pt idx="714">
                  <c:v>162.57427098234069</c:v>
                </c:pt>
                <c:pt idx="715">
                  <c:v>163.78422590629509</c:v>
                </c:pt>
                <c:pt idx="716">
                  <c:v>163.4253470783444</c:v>
                </c:pt>
                <c:pt idx="717">
                  <c:v>164.6749372142211</c:v>
                </c:pt>
                <c:pt idx="718">
                  <c:v>165.1289405507853</c:v>
                </c:pt>
                <c:pt idx="719">
                  <c:v>165.65825079000189</c:v>
                </c:pt>
                <c:pt idx="720">
                  <c:v>165.53934515423509</c:v>
                </c:pt>
                <c:pt idx="721">
                  <c:v>166.23260104276639</c:v>
                </c:pt>
                <c:pt idx="722">
                  <c:v>165.58618676832501</c:v>
                </c:pt>
                <c:pt idx="723">
                  <c:v>165.78508346815309</c:v>
                </c:pt>
                <c:pt idx="724">
                  <c:v>166.43510094367841</c:v>
                </c:pt>
                <c:pt idx="725">
                  <c:v>167.25951335166161</c:v>
                </c:pt>
                <c:pt idx="726">
                  <c:v>167.21915749952259</c:v>
                </c:pt>
                <c:pt idx="727">
                  <c:v>167.26095463209509</c:v>
                </c:pt>
                <c:pt idx="728">
                  <c:v>164.69223257942349</c:v>
                </c:pt>
                <c:pt idx="729">
                  <c:v>165.333962692456</c:v>
                </c:pt>
                <c:pt idx="730">
                  <c:v>164.77582684456871</c:v>
                </c:pt>
                <c:pt idx="731">
                  <c:v>165.18118696650109</c:v>
                </c:pt>
                <c:pt idx="732">
                  <c:v>165.15092007739679</c:v>
                </c:pt>
                <c:pt idx="733">
                  <c:v>167.85187960984541</c:v>
                </c:pt>
                <c:pt idx="734">
                  <c:v>168.58801359127449</c:v>
                </c:pt>
                <c:pt idx="735">
                  <c:v>168.92455257250541</c:v>
                </c:pt>
                <c:pt idx="736">
                  <c:v>169.57240812738041</c:v>
                </c:pt>
                <c:pt idx="737">
                  <c:v>169.39801319492241</c:v>
                </c:pt>
                <c:pt idx="738">
                  <c:v>167.61695089917879</c:v>
                </c:pt>
                <c:pt idx="739">
                  <c:v>162.44996054494811</c:v>
                </c:pt>
                <c:pt idx="740">
                  <c:v>161.7354457700221</c:v>
                </c:pt>
                <c:pt idx="741">
                  <c:v>164.65836248923549</c:v>
                </c:pt>
                <c:pt idx="742">
                  <c:v>163.62640569882291</c:v>
                </c:pt>
                <c:pt idx="743">
                  <c:v>165.19596009094479</c:v>
                </c:pt>
                <c:pt idx="744">
                  <c:v>165.14083111436199</c:v>
                </c:pt>
                <c:pt idx="745">
                  <c:v>163.62712633903959</c:v>
                </c:pt>
                <c:pt idx="746">
                  <c:v>163.38823410718081</c:v>
                </c:pt>
                <c:pt idx="747">
                  <c:v>166.15441157924701</c:v>
                </c:pt>
                <c:pt idx="748">
                  <c:v>166.75434455970691</c:v>
                </c:pt>
                <c:pt idx="749">
                  <c:v>167.7675647044835</c:v>
                </c:pt>
                <c:pt idx="750">
                  <c:v>168.40389001589011</c:v>
                </c:pt>
                <c:pt idx="751">
                  <c:v>168.92311129207189</c:v>
                </c:pt>
                <c:pt idx="752">
                  <c:v>168.7642101242744</c:v>
                </c:pt>
                <c:pt idx="753">
                  <c:v>169.79544627447029</c:v>
                </c:pt>
                <c:pt idx="754">
                  <c:v>170.1060422078975</c:v>
                </c:pt>
                <c:pt idx="755">
                  <c:v>170.18603327195879</c:v>
                </c:pt>
                <c:pt idx="756">
                  <c:v>170.29737218544949</c:v>
                </c:pt>
                <c:pt idx="757">
                  <c:v>171.04071256904629</c:v>
                </c:pt>
                <c:pt idx="758">
                  <c:v>171.22915998573129</c:v>
                </c:pt>
                <c:pt idx="759">
                  <c:v>171.42913764588459</c:v>
                </c:pt>
                <c:pt idx="760">
                  <c:v>171.14412444015269</c:v>
                </c:pt>
                <c:pt idx="761">
                  <c:v>171.24429343028351</c:v>
                </c:pt>
                <c:pt idx="762">
                  <c:v>169.1897481722763</c:v>
                </c:pt>
                <c:pt idx="763">
                  <c:v>169.36594470527621</c:v>
                </c:pt>
                <c:pt idx="764">
                  <c:v>170.3856506120037</c:v>
                </c:pt>
                <c:pt idx="765">
                  <c:v>169.57565100835581</c:v>
                </c:pt>
                <c:pt idx="766">
                  <c:v>172.28597886362249</c:v>
                </c:pt>
                <c:pt idx="767">
                  <c:v>172.43623234881869</c:v>
                </c:pt>
                <c:pt idx="768">
                  <c:v>172.72448843552621</c:v>
                </c:pt>
                <c:pt idx="769">
                  <c:v>172.73673931921121</c:v>
                </c:pt>
                <c:pt idx="770">
                  <c:v>172.22328316476359</c:v>
                </c:pt>
                <c:pt idx="771">
                  <c:v>171.90115698786801</c:v>
                </c:pt>
                <c:pt idx="772">
                  <c:v>174.35025276455599</c:v>
                </c:pt>
                <c:pt idx="773">
                  <c:v>175.68631972644499</c:v>
                </c:pt>
                <c:pt idx="774">
                  <c:v>175.76198694920569</c:v>
                </c:pt>
                <c:pt idx="775">
                  <c:v>175.6290288292119</c:v>
                </c:pt>
                <c:pt idx="776">
                  <c:v>176.53451326158159</c:v>
                </c:pt>
                <c:pt idx="777">
                  <c:v>176.4815462056491</c:v>
                </c:pt>
                <c:pt idx="778">
                  <c:v>174.72066183597511</c:v>
                </c:pt>
                <c:pt idx="779">
                  <c:v>174.9087489325517</c:v>
                </c:pt>
                <c:pt idx="780">
                  <c:v>171.19132637435101</c:v>
                </c:pt>
                <c:pt idx="781">
                  <c:v>169.60231469637631</c:v>
                </c:pt>
                <c:pt idx="782">
                  <c:v>167.05845473118319</c:v>
                </c:pt>
                <c:pt idx="783">
                  <c:v>169.44089128782011</c:v>
                </c:pt>
                <c:pt idx="784">
                  <c:v>170.06820859651711</c:v>
                </c:pt>
                <c:pt idx="785">
                  <c:v>170.05775931337399</c:v>
                </c:pt>
                <c:pt idx="786">
                  <c:v>170.1521631817707</c:v>
                </c:pt>
                <c:pt idx="787">
                  <c:v>170.98666455278871</c:v>
                </c:pt>
                <c:pt idx="788">
                  <c:v>171.04899993153921</c:v>
                </c:pt>
                <c:pt idx="789">
                  <c:v>170.59823947595049</c:v>
                </c:pt>
                <c:pt idx="790">
                  <c:v>168.46406347399031</c:v>
                </c:pt>
                <c:pt idx="791">
                  <c:v>168.92311129207189</c:v>
                </c:pt>
                <c:pt idx="792">
                  <c:v>167.64433522741601</c:v>
                </c:pt>
                <c:pt idx="793">
                  <c:v>164.4101019345587</c:v>
                </c:pt>
                <c:pt idx="794">
                  <c:v>164.60215255232751</c:v>
                </c:pt>
                <c:pt idx="795">
                  <c:v>164.2184116368982</c:v>
                </c:pt>
                <c:pt idx="796">
                  <c:v>162.13720269087059</c:v>
                </c:pt>
                <c:pt idx="797">
                  <c:v>163.22464877797441</c:v>
                </c:pt>
                <c:pt idx="798">
                  <c:v>164.27029773250561</c:v>
                </c:pt>
                <c:pt idx="799">
                  <c:v>163.94420803441781</c:v>
                </c:pt>
                <c:pt idx="800">
                  <c:v>163.5085810233812</c:v>
                </c:pt>
                <c:pt idx="801">
                  <c:v>164.47568019428459</c:v>
                </c:pt>
                <c:pt idx="802">
                  <c:v>162.27592593259851</c:v>
                </c:pt>
                <c:pt idx="803">
                  <c:v>163.44012020278819</c:v>
                </c:pt>
                <c:pt idx="804">
                  <c:v>165.9720896044046</c:v>
                </c:pt>
                <c:pt idx="805">
                  <c:v>164.35100943678361</c:v>
                </c:pt>
                <c:pt idx="806">
                  <c:v>163.19366124865331</c:v>
                </c:pt>
                <c:pt idx="807">
                  <c:v>162.80271393105639</c:v>
                </c:pt>
                <c:pt idx="808">
                  <c:v>160.9265271266994</c:v>
                </c:pt>
                <c:pt idx="809">
                  <c:v>157.92794318472531</c:v>
                </c:pt>
                <c:pt idx="810">
                  <c:v>158.2749314490994</c:v>
                </c:pt>
                <c:pt idx="811">
                  <c:v>157.81588363101781</c:v>
                </c:pt>
                <c:pt idx="812">
                  <c:v>158.57219553851641</c:v>
                </c:pt>
                <c:pt idx="813">
                  <c:v>157.24982074074609</c:v>
                </c:pt>
                <c:pt idx="814">
                  <c:v>160.16625169800849</c:v>
                </c:pt>
                <c:pt idx="815">
                  <c:v>162.52959128890109</c:v>
                </c:pt>
                <c:pt idx="816">
                  <c:v>162.5940885883019</c:v>
                </c:pt>
                <c:pt idx="817">
                  <c:v>163.52551606847521</c:v>
                </c:pt>
                <c:pt idx="818">
                  <c:v>162.24746064403621</c:v>
                </c:pt>
                <c:pt idx="819">
                  <c:v>163.4916459782871</c:v>
                </c:pt>
                <c:pt idx="820">
                  <c:v>164.56431894094709</c:v>
                </c:pt>
                <c:pt idx="821">
                  <c:v>165.89750334196901</c:v>
                </c:pt>
                <c:pt idx="822">
                  <c:v>166.46428687245751</c:v>
                </c:pt>
                <c:pt idx="823">
                  <c:v>167.750269339281</c:v>
                </c:pt>
                <c:pt idx="824">
                  <c:v>167.99636797330751</c:v>
                </c:pt>
                <c:pt idx="825">
                  <c:v>167.85151928973701</c:v>
                </c:pt>
                <c:pt idx="826">
                  <c:v>168.01654589937701</c:v>
                </c:pt>
                <c:pt idx="827">
                  <c:v>168.32822279312941</c:v>
                </c:pt>
                <c:pt idx="828">
                  <c:v>167.59497137256739</c:v>
                </c:pt>
                <c:pt idx="829">
                  <c:v>168.3339879148636</c:v>
                </c:pt>
                <c:pt idx="830">
                  <c:v>168.2871463007736</c:v>
                </c:pt>
                <c:pt idx="831">
                  <c:v>166.43726286432869</c:v>
                </c:pt>
                <c:pt idx="832">
                  <c:v>165.2745098745726</c:v>
                </c:pt>
                <c:pt idx="833">
                  <c:v>163.96114307951191</c:v>
                </c:pt>
                <c:pt idx="834">
                  <c:v>160.84257254144589</c:v>
                </c:pt>
                <c:pt idx="835">
                  <c:v>161.51204730282379</c:v>
                </c:pt>
                <c:pt idx="836">
                  <c:v>161.4428658420141</c:v>
                </c:pt>
                <c:pt idx="837">
                  <c:v>161.64212286195061</c:v>
                </c:pt>
                <c:pt idx="838">
                  <c:v>161.74913793414069</c:v>
                </c:pt>
                <c:pt idx="839">
                  <c:v>161.11461422327599</c:v>
                </c:pt>
                <c:pt idx="840">
                  <c:v>161.24613106283621</c:v>
                </c:pt>
                <c:pt idx="841">
                  <c:v>162.01289225347799</c:v>
                </c:pt>
                <c:pt idx="842">
                  <c:v>164.4482958660474</c:v>
                </c:pt>
                <c:pt idx="843">
                  <c:v>163.64406138413369</c:v>
                </c:pt>
                <c:pt idx="844">
                  <c:v>160.16517073768341</c:v>
                </c:pt>
                <c:pt idx="845">
                  <c:v>161.00291498967681</c:v>
                </c:pt>
                <c:pt idx="846">
                  <c:v>160.21129171155661</c:v>
                </c:pt>
                <c:pt idx="847">
                  <c:v>158.87630570999269</c:v>
                </c:pt>
                <c:pt idx="848">
                  <c:v>157.09236085338219</c:v>
                </c:pt>
                <c:pt idx="849">
                  <c:v>153.08884412912431</c:v>
                </c:pt>
                <c:pt idx="850">
                  <c:v>154.80108528416639</c:v>
                </c:pt>
                <c:pt idx="851">
                  <c:v>155.30661439622961</c:v>
                </c:pt>
                <c:pt idx="852">
                  <c:v>156.48378019032111</c:v>
                </c:pt>
                <c:pt idx="853">
                  <c:v>156.23660059596949</c:v>
                </c:pt>
                <c:pt idx="854">
                  <c:v>157.16442487505901</c:v>
                </c:pt>
                <c:pt idx="855">
                  <c:v>154.45625894044269</c:v>
                </c:pt>
                <c:pt idx="856">
                  <c:v>154.192144300997</c:v>
                </c:pt>
                <c:pt idx="857">
                  <c:v>155.21185020772461</c:v>
                </c:pt>
                <c:pt idx="858">
                  <c:v>153.6325671726762</c:v>
                </c:pt>
                <c:pt idx="859">
                  <c:v>150.6927154083688</c:v>
                </c:pt>
                <c:pt idx="860">
                  <c:v>150.7921637582829</c:v>
                </c:pt>
                <c:pt idx="861">
                  <c:v>153.1036172535681</c:v>
                </c:pt>
                <c:pt idx="862">
                  <c:v>153.47835016628781</c:v>
                </c:pt>
                <c:pt idx="863">
                  <c:v>155.52064454060991</c:v>
                </c:pt>
                <c:pt idx="864">
                  <c:v>155.52676998245241</c:v>
                </c:pt>
                <c:pt idx="865">
                  <c:v>154.23538271400309</c:v>
                </c:pt>
                <c:pt idx="866">
                  <c:v>156.5767427782842</c:v>
                </c:pt>
                <c:pt idx="867">
                  <c:v>156.98606642140879</c:v>
                </c:pt>
                <c:pt idx="868">
                  <c:v>156.18039065906149</c:v>
                </c:pt>
                <c:pt idx="869">
                  <c:v>155.99086228205141</c:v>
                </c:pt>
                <c:pt idx="870">
                  <c:v>154.0101826462629</c:v>
                </c:pt>
                <c:pt idx="871">
                  <c:v>150.97736829399241</c:v>
                </c:pt>
                <c:pt idx="872">
                  <c:v>150.670375561649</c:v>
                </c:pt>
                <c:pt idx="873">
                  <c:v>150.64515315406209</c:v>
                </c:pt>
                <c:pt idx="874">
                  <c:v>148.69041656607729</c:v>
                </c:pt>
                <c:pt idx="875">
                  <c:v>148.82913980780529</c:v>
                </c:pt>
                <c:pt idx="876">
                  <c:v>148.5340376390385</c:v>
                </c:pt>
                <c:pt idx="877">
                  <c:v>149.3991662192692</c:v>
                </c:pt>
                <c:pt idx="878">
                  <c:v>150.1172841952791</c:v>
                </c:pt>
                <c:pt idx="879">
                  <c:v>149.10226244996051</c:v>
                </c:pt>
                <c:pt idx="880">
                  <c:v>147.50388244916789</c:v>
                </c:pt>
                <c:pt idx="881">
                  <c:v>147.14572426143391</c:v>
                </c:pt>
                <c:pt idx="882">
                  <c:v>146.40202355772871</c:v>
                </c:pt>
                <c:pt idx="883">
                  <c:v>143.26976085554409</c:v>
                </c:pt>
                <c:pt idx="884">
                  <c:v>143.38542361033541</c:v>
                </c:pt>
                <c:pt idx="885">
                  <c:v>143.53603741564001</c:v>
                </c:pt>
                <c:pt idx="886">
                  <c:v>145.97648550972681</c:v>
                </c:pt>
                <c:pt idx="887">
                  <c:v>147.3500257628877</c:v>
                </c:pt>
                <c:pt idx="888">
                  <c:v>147.3233620748673</c:v>
                </c:pt>
                <c:pt idx="889">
                  <c:v>146.04854953140369</c:v>
                </c:pt>
                <c:pt idx="890">
                  <c:v>146.3079800094404</c:v>
                </c:pt>
                <c:pt idx="891">
                  <c:v>146.03305576674319</c:v>
                </c:pt>
                <c:pt idx="892">
                  <c:v>145.3967304553365</c:v>
                </c:pt>
                <c:pt idx="893">
                  <c:v>146.20564909865931</c:v>
                </c:pt>
                <c:pt idx="894">
                  <c:v>148.86409085831849</c:v>
                </c:pt>
                <c:pt idx="895">
                  <c:v>150.35797802767979</c:v>
                </c:pt>
                <c:pt idx="896">
                  <c:v>151.83925399324761</c:v>
                </c:pt>
                <c:pt idx="897">
                  <c:v>153.3082790751304</c:v>
                </c:pt>
                <c:pt idx="898">
                  <c:v>155.21221052783289</c:v>
                </c:pt>
                <c:pt idx="899">
                  <c:v>154.4890480703057</c:v>
                </c:pt>
                <c:pt idx="900">
                  <c:v>153.31944899849029</c:v>
                </c:pt>
                <c:pt idx="901">
                  <c:v>154.2742972857086</c:v>
                </c:pt>
                <c:pt idx="902">
                  <c:v>153.7813793774389</c:v>
                </c:pt>
                <c:pt idx="903">
                  <c:v>151.844298474765</c:v>
                </c:pt>
                <c:pt idx="904">
                  <c:v>153.248826257247</c:v>
                </c:pt>
                <c:pt idx="905">
                  <c:v>153.08848380901591</c:v>
                </c:pt>
                <c:pt idx="906">
                  <c:v>149.93171933946121</c:v>
                </c:pt>
                <c:pt idx="907">
                  <c:v>144.8897600628398</c:v>
                </c:pt>
                <c:pt idx="908">
                  <c:v>147.59288151593881</c:v>
                </c:pt>
                <c:pt idx="909">
                  <c:v>146.69892732703741</c:v>
                </c:pt>
                <c:pt idx="910">
                  <c:v>149.55338322565771</c:v>
                </c:pt>
                <c:pt idx="911">
                  <c:v>153.34791428705259</c:v>
                </c:pt>
                <c:pt idx="912">
                  <c:v>154.24835423790489</c:v>
                </c:pt>
                <c:pt idx="913">
                  <c:v>156.2459689187875</c:v>
                </c:pt>
                <c:pt idx="914">
                  <c:v>158.58228450155119</c:v>
                </c:pt>
                <c:pt idx="915">
                  <c:v>159.15447283366541</c:v>
                </c:pt>
                <c:pt idx="916">
                  <c:v>160.25308884412911</c:v>
                </c:pt>
                <c:pt idx="917">
                  <c:v>159.8426842406794</c:v>
                </c:pt>
                <c:pt idx="918">
                  <c:v>157.44655551992389</c:v>
                </c:pt>
                <c:pt idx="919">
                  <c:v>159.2748197498658</c:v>
                </c:pt>
                <c:pt idx="920">
                  <c:v>159.3508472927349</c:v>
                </c:pt>
                <c:pt idx="921">
                  <c:v>158.7574000742259</c:v>
                </c:pt>
                <c:pt idx="922">
                  <c:v>158.5840861020931</c:v>
                </c:pt>
                <c:pt idx="923">
                  <c:v>159.94717707211089</c:v>
                </c:pt>
                <c:pt idx="924">
                  <c:v>158.2280898350094</c:v>
                </c:pt>
                <c:pt idx="925">
                  <c:v>159.06295152613581</c:v>
                </c:pt>
                <c:pt idx="926">
                  <c:v>157.4098028688687</c:v>
                </c:pt>
                <c:pt idx="927">
                  <c:v>156.20273050578129</c:v>
                </c:pt>
                <c:pt idx="928">
                  <c:v>162.22620175764149</c:v>
                </c:pt>
                <c:pt idx="929">
                  <c:v>161.05876460647639</c:v>
                </c:pt>
                <c:pt idx="930">
                  <c:v>162.14044557184599</c:v>
                </c:pt>
                <c:pt idx="931">
                  <c:v>164.22525771895749</c:v>
                </c:pt>
                <c:pt idx="932">
                  <c:v>164.8169033369245</c:v>
                </c:pt>
                <c:pt idx="933">
                  <c:v>164.7801506858693</c:v>
                </c:pt>
                <c:pt idx="934">
                  <c:v>162.76091679848381</c:v>
                </c:pt>
                <c:pt idx="935">
                  <c:v>163.80620543290661</c:v>
                </c:pt>
                <c:pt idx="936">
                  <c:v>162.82865697886001</c:v>
                </c:pt>
                <c:pt idx="937">
                  <c:v>164.169408102158</c:v>
                </c:pt>
                <c:pt idx="938">
                  <c:v>165.08642277799601</c:v>
                </c:pt>
                <c:pt idx="939">
                  <c:v>164.4248750590024</c:v>
                </c:pt>
                <c:pt idx="940">
                  <c:v>164.15751753858129</c:v>
                </c:pt>
                <c:pt idx="941">
                  <c:v>164.74808219622309</c:v>
                </c:pt>
                <c:pt idx="942">
                  <c:v>164.3200219074626</c:v>
                </c:pt>
                <c:pt idx="943">
                  <c:v>164.5545902980208</c:v>
                </c:pt>
                <c:pt idx="944">
                  <c:v>163.66676155096189</c:v>
                </c:pt>
                <c:pt idx="945">
                  <c:v>164.3625396802519</c:v>
                </c:pt>
                <c:pt idx="946">
                  <c:v>165.27523051478931</c:v>
                </c:pt>
                <c:pt idx="947">
                  <c:v>166.93702685465769</c:v>
                </c:pt>
                <c:pt idx="948">
                  <c:v>168.1293260933013</c:v>
                </c:pt>
                <c:pt idx="949">
                  <c:v>168.19706627367751</c:v>
                </c:pt>
                <c:pt idx="950">
                  <c:v>168.1819328291254</c:v>
                </c:pt>
                <c:pt idx="951">
                  <c:v>166.08198723746179</c:v>
                </c:pt>
                <c:pt idx="952">
                  <c:v>165.07128933344379</c:v>
                </c:pt>
                <c:pt idx="953">
                  <c:v>166.4322183828113</c:v>
                </c:pt>
                <c:pt idx="954">
                  <c:v>165.6139314166706</c:v>
                </c:pt>
                <c:pt idx="955">
                  <c:v>165.20821097462991</c:v>
                </c:pt>
                <c:pt idx="956">
                  <c:v>164.04293574411511</c:v>
                </c:pt>
                <c:pt idx="957">
                  <c:v>166.0434329858646</c:v>
                </c:pt>
                <c:pt idx="958">
                  <c:v>165.7580594600243</c:v>
                </c:pt>
                <c:pt idx="959">
                  <c:v>166.56301458215481</c:v>
                </c:pt>
                <c:pt idx="960">
                  <c:v>167.8864703402503</c:v>
                </c:pt>
                <c:pt idx="961">
                  <c:v>169.47692329865851</c:v>
                </c:pt>
                <c:pt idx="962">
                  <c:v>170.21630016106309</c:v>
                </c:pt>
                <c:pt idx="963">
                  <c:v>170.1950412746684</c:v>
                </c:pt>
                <c:pt idx="964">
                  <c:v>170.182430070875</c:v>
                </c:pt>
                <c:pt idx="965">
                  <c:v>169.69095344303881</c:v>
                </c:pt>
                <c:pt idx="966">
                  <c:v>169.5079108279796</c:v>
                </c:pt>
                <c:pt idx="967">
                  <c:v>169.80049075598771</c:v>
                </c:pt>
                <c:pt idx="968">
                  <c:v>169.71941873160119</c:v>
                </c:pt>
                <c:pt idx="969">
                  <c:v>169.87327541788119</c:v>
                </c:pt>
                <c:pt idx="970">
                  <c:v>169.7644587451492</c:v>
                </c:pt>
                <c:pt idx="971">
                  <c:v>169.14434783861981</c:v>
                </c:pt>
                <c:pt idx="972">
                  <c:v>167.78449974957749</c:v>
                </c:pt>
                <c:pt idx="973">
                  <c:v>167.97438844669611</c:v>
                </c:pt>
                <c:pt idx="974">
                  <c:v>168.98400539038889</c:v>
                </c:pt>
                <c:pt idx="975">
                  <c:v>169.1522748810043</c:v>
                </c:pt>
                <c:pt idx="976">
                  <c:v>168.77177684655049</c:v>
                </c:pt>
                <c:pt idx="977">
                  <c:v>167.73009141321151</c:v>
                </c:pt>
                <c:pt idx="978">
                  <c:v>168.47451275713351</c:v>
                </c:pt>
                <c:pt idx="979">
                  <c:v>168.0597843123831</c:v>
                </c:pt>
                <c:pt idx="980">
                  <c:v>168.83447254540931</c:v>
                </c:pt>
                <c:pt idx="981">
                  <c:v>167.91709754946291</c:v>
                </c:pt>
                <c:pt idx="982">
                  <c:v>165.85390460885449</c:v>
                </c:pt>
                <c:pt idx="983">
                  <c:v>164.64431000500849</c:v>
                </c:pt>
                <c:pt idx="984">
                  <c:v>165.80021691270531</c:v>
                </c:pt>
                <c:pt idx="985">
                  <c:v>165.98902464949859</c:v>
                </c:pt>
                <c:pt idx="986">
                  <c:v>165.13434535241109</c:v>
                </c:pt>
                <c:pt idx="987">
                  <c:v>163.3954405093485</c:v>
                </c:pt>
                <c:pt idx="988">
                  <c:v>164.74123611416391</c:v>
                </c:pt>
                <c:pt idx="989">
                  <c:v>164.29515981998409</c:v>
                </c:pt>
                <c:pt idx="990">
                  <c:v>163.34643697460831</c:v>
                </c:pt>
                <c:pt idx="991">
                  <c:v>163.54281143367771</c:v>
                </c:pt>
                <c:pt idx="992">
                  <c:v>161.73436480969701</c:v>
                </c:pt>
                <c:pt idx="993">
                  <c:v>163.10574314220759</c:v>
                </c:pt>
                <c:pt idx="994">
                  <c:v>162.63840796163311</c:v>
                </c:pt>
                <c:pt idx="995">
                  <c:v>163.57163704234841</c:v>
                </c:pt>
                <c:pt idx="996">
                  <c:v>163.44300276365519</c:v>
                </c:pt>
                <c:pt idx="997">
                  <c:v>165.25361130828631</c:v>
                </c:pt>
                <c:pt idx="998">
                  <c:v>166.2271962411406</c:v>
                </c:pt>
                <c:pt idx="999">
                  <c:v>166.77884632707699</c:v>
                </c:pt>
                <c:pt idx="1000">
                  <c:v>166.7356079140709</c:v>
                </c:pt>
                <c:pt idx="1001">
                  <c:v>165.68455415791391</c:v>
                </c:pt>
                <c:pt idx="1002">
                  <c:v>166.1219827694924</c:v>
                </c:pt>
                <c:pt idx="1003">
                  <c:v>164.08004871527871</c:v>
                </c:pt>
                <c:pt idx="1004">
                  <c:v>162.44419542321401</c:v>
                </c:pt>
                <c:pt idx="1005">
                  <c:v>161.87705157261709</c:v>
                </c:pt>
                <c:pt idx="1006">
                  <c:v>163.6829759558392</c:v>
                </c:pt>
                <c:pt idx="1007">
                  <c:v>163.7611654193586</c:v>
                </c:pt>
                <c:pt idx="1008">
                  <c:v>164.77186332337649</c:v>
                </c:pt>
                <c:pt idx="1009">
                  <c:v>164.4475752258306</c:v>
                </c:pt>
                <c:pt idx="1010">
                  <c:v>164.51603604642369</c:v>
                </c:pt>
                <c:pt idx="1011">
                  <c:v>164.8727529537241</c:v>
                </c:pt>
                <c:pt idx="1012">
                  <c:v>165.38044398643751</c:v>
                </c:pt>
                <c:pt idx="1013">
                  <c:v>166.2816045775067</c:v>
                </c:pt>
                <c:pt idx="1014">
                  <c:v>166.48698703928571</c:v>
                </c:pt>
                <c:pt idx="1015">
                  <c:v>167.11826786917501</c:v>
                </c:pt>
                <c:pt idx="1016">
                  <c:v>167.3027517646677</c:v>
                </c:pt>
                <c:pt idx="1017">
                  <c:v>168.4085741772991</c:v>
                </c:pt>
                <c:pt idx="1018">
                  <c:v>168.9555401018265</c:v>
                </c:pt>
                <c:pt idx="1019">
                  <c:v>169.48665194158491</c:v>
                </c:pt>
                <c:pt idx="1020">
                  <c:v>169.25424547167711</c:v>
                </c:pt>
                <c:pt idx="1021">
                  <c:v>168.49613196363649</c:v>
                </c:pt>
                <c:pt idx="1022">
                  <c:v>168.0911321618126</c:v>
                </c:pt>
                <c:pt idx="1023">
                  <c:v>167.03179104316271</c:v>
                </c:pt>
                <c:pt idx="1024">
                  <c:v>165.90867326532901</c:v>
                </c:pt>
                <c:pt idx="1025">
                  <c:v>163.68009339497209</c:v>
                </c:pt>
                <c:pt idx="1026">
                  <c:v>163.86709953122349</c:v>
                </c:pt>
                <c:pt idx="1027">
                  <c:v>163.83106752038509</c:v>
                </c:pt>
                <c:pt idx="1028">
                  <c:v>165.23055082134971</c:v>
                </c:pt>
                <c:pt idx="1029">
                  <c:v>165.94686719681769</c:v>
                </c:pt>
                <c:pt idx="1030">
                  <c:v>166.96981598452069</c:v>
                </c:pt>
                <c:pt idx="1031">
                  <c:v>167.2569911109029</c:v>
                </c:pt>
                <c:pt idx="1032">
                  <c:v>166.53526993380919</c:v>
                </c:pt>
                <c:pt idx="1033">
                  <c:v>167.48939758081079</c:v>
                </c:pt>
                <c:pt idx="1034">
                  <c:v>168.17977090847509</c:v>
                </c:pt>
                <c:pt idx="1035">
                  <c:v>167.87169721580651</c:v>
                </c:pt>
                <c:pt idx="1036">
                  <c:v>167.0735881757353</c:v>
                </c:pt>
                <c:pt idx="1037">
                  <c:v>168.46658571474899</c:v>
                </c:pt>
                <c:pt idx="1038">
                  <c:v>169.810219398914</c:v>
                </c:pt>
                <c:pt idx="1039">
                  <c:v>170.05703867315731</c:v>
                </c:pt>
                <c:pt idx="1040">
                  <c:v>170.9077544490525</c:v>
                </c:pt>
                <c:pt idx="1041">
                  <c:v>171.2183503824798</c:v>
                </c:pt>
                <c:pt idx="1042">
                  <c:v>171.19456925532651</c:v>
                </c:pt>
                <c:pt idx="1043">
                  <c:v>170.6951655851058</c:v>
                </c:pt>
                <c:pt idx="1044">
                  <c:v>171.80711343957981</c:v>
                </c:pt>
                <c:pt idx="1045">
                  <c:v>171.60281193812591</c:v>
                </c:pt>
                <c:pt idx="1046">
                  <c:v>172.61062728127669</c:v>
                </c:pt>
                <c:pt idx="1047">
                  <c:v>171.8099960004468</c:v>
                </c:pt>
                <c:pt idx="1048">
                  <c:v>170.86667795669669</c:v>
                </c:pt>
                <c:pt idx="1049">
                  <c:v>171.5894800941156</c:v>
                </c:pt>
                <c:pt idx="1050">
                  <c:v>170.61481420093611</c:v>
                </c:pt>
                <c:pt idx="1051">
                  <c:v>169.44521512912081</c:v>
                </c:pt>
                <c:pt idx="1052">
                  <c:v>169.50538858722089</c:v>
                </c:pt>
                <c:pt idx="1053">
                  <c:v>170.04875131066439</c:v>
                </c:pt>
                <c:pt idx="1054">
                  <c:v>170.6667002965435</c:v>
                </c:pt>
                <c:pt idx="1055">
                  <c:v>171.77828783090899</c:v>
                </c:pt>
                <c:pt idx="1056">
                  <c:v>171.62767402560431</c:v>
                </c:pt>
                <c:pt idx="1057">
                  <c:v>171.77432430971669</c:v>
                </c:pt>
                <c:pt idx="1058">
                  <c:v>172.62612104593731</c:v>
                </c:pt>
                <c:pt idx="1059">
                  <c:v>171.69000940435481</c:v>
                </c:pt>
                <c:pt idx="1060">
                  <c:v>172.27841214134639</c:v>
                </c:pt>
                <c:pt idx="1061">
                  <c:v>172.77673485124191</c:v>
                </c:pt>
                <c:pt idx="1062">
                  <c:v>171.44210916978639</c:v>
                </c:pt>
                <c:pt idx="1063">
                  <c:v>170.60832843898521</c:v>
                </c:pt>
                <c:pt idx="1064">
                  <c:v>170.4678035967153</c:v>
                </c:pt>
                <c:pt idx="1065">
                  <c:v>172.63080520734621</c:v>
                </c:pt>
                <c:pt idx="1066">
                  <c:v>172.577117511197</c:v>
                </c:pt>
                <c:pt idx="1067">
                  <c:v>172.47226435965709</c:v>
                </c:pt>
                <c:pt idx="1068">
                  <c:v>172.39479553635451</c:v>
                </c:pt>
                <c:pt idx="1069">
                  <c:v>171.6727140391524</c:v>
                </c:pt>
                <c:pt idx="1070">
                  <c:v>170.9091957294861</c:v>
                </c:pt>
                <c:pt idx="1071">
                  <c:v>171.08791450324469</c:v>
                </c:pt>
                <c:pt idx="1072">
                  <c:v>171.76639726733231</c:v>
                </c:pt>
                <c:pt idx="1073">
                  <c:v>169.53925867740901</c:v>
                </c:pt>
                <c:pt idx="1074">
                  <c:v>169.4675549758405</c:v>
                </c:pt>
                <c:pt idx="1075">
                  <c:v>168.69322706292269</c:v>
                </c:pt>
                <c:pt idx="1076">
                  <c:v>169.71689649084249</c:v>
                </c:pt>
                <c:pt idx="1077">
                  <c:v>170.98053911094621</c:v>
                </c:pt>
                <c:pt idx="1078">
                  <c:v>170.97333270877851</c:v>
                </c:pt>
                <c:pt idx="1079">
                  <c:v>169.8559800526788</c:v>
                </c:pt>
                <c:pt idx="1080">
                  <c:v>169.32198565205331</c:v>
                </c:pt>
                <c:pt idx="1081">
                  <c:v>169.28919652219031</c:v>
                </c:pt>
                <c:pt idx="1082">
                  <c:v>170.62994764548819</c:v>
                </c:pt>
                <c:pt idx="1083">
                  <c:v>171.99988469756531</c:v>
                </c:pt>
                <c:pt idx="1084">
                  <c:v>172.19806075717671</c:v>
                </c:pt>
                <c:pt idx="1085">
                  <c:v>171.87449329984759</c:v>
                </c:pt>
                <c:pt idx="1086">
                  <c:v>171.3700451481096</c:v>
                </c:pt>
                <c:pt idx="1087">
                  <c:v>170.66273677535119</c:v>
                </c:pt>
                <c:pt idx="1088">
                  <c:v>170.566891626521</c:v>
                </c:pt>
                <c:pt idx="1089">
                  <c:v>172.02798966601929</c:v>
                </c:pt>
                <c:pt idx="1090">
                  <c:v>172.30183294839139</c:v>
                </c:pt>
                <c:pt idx="1091">
                  <c:v>173.66708583905941</c:v>
                </c:pt>
                <c:pt idx="1092">
                  <c:v>173.37486623115981</c:v>
                </c:pt>
                <c:pt idx="1093">
                  <c:v>173.02931924721921</c:v>
                </c:pt>
                <c:pt idx="1094">
                  <c:v>173.0732783004421</c:v>
                </c:pt>
                <c:pt idx="1095">
                  <c:v>170.64832397101591</c:v>
                </c:pt>
                <c:pt idx="1096">
                  <c:v>169.11516190984071</c:v>
                </c:pt>
                <c:pt idx="1097">
                  <c:v>169.425757843268</c:v>
                </c:pt>
                <c:pt idx="1098">
                  <c:v>169.2110070586709</c:v>
                </c:pt>
                <c:pt idx="1099">
                  <c:v>169.17641632826599</c:v>
                </c:pt>
                <c:pt idx="1100">
                  <c:v>169.24451682875059</c:v>
                </c:pt>
                <c:pt idx="1101">
                  <c:v>168.44064266694531</c:v>
                </c:pt>
                <c:pt idx="1102">
                  <c:v>165.3627883011267</c:v>
                </c:pt>
                <c:pt idx="1103">
                  <c:v>164.55927445942979</c:v>
                </c:pt>
                <c:pt idx="1104">
                  <c:v>165.81030587574</c:v>
                </c:pt>
                <c:pt idx="1105">
                  <c:v>163.6300088999067</c:v>
                </c:pt>
                <c:pt idx="1106">
                  <c:v>164.44469266496361</c:v>
                </c:pt>
                <c:pt idx="1107">
                  <c:v>166.33889547473979</c:v>
                </c:pt>
                <c:pt idx="1108">
                  <c:v>166.7186728689768</c:v>
                </c:pt>
                <c:pt idx="1109">
                  <c:v>166.3201588291038</c:v>
                </c:pt>
                <c:pt idx="1110">
                  <c:v>162.94612133419329</c:v>
                </c:pt>
                <c:pt idx="1111">
                  <c:v>164.57260630344001</c:v>
                </c:pt>
                <c:pt idx="1112">
                  <c:v>168.96346714421091</c:v>
                </c:pt>
                <c:pt idx="1113">
                  <c:v>169.60231469637631</c:v>
                </c:pt>
                <c:pt idx="1114">
                  <c:v>168.71412562920901</c:v>
                </c:pt>
                <c:pt idx="1115">
                  <c:v>168.87482839754841</c:v>
                </c:pt>
                <c:pt idx="1116">
                  <c:v>170.6721050981692</c:v>
                </c:pt>
                <c:pt idx="1117">
                  <c:v>171.17907549066589</c:v>
                </c:pt>
                <c:pt idx="1118">
                  <c:v>171.39022307417909</c:v>
                </c:pt>
                <c:pt idx="1119">
                  <c:v>170.44258118912839</c:v>
                </c:pt>
                <c:pt idx="1120">
                  <c:v>168.00393469558361</c:v>
                </c:pt>
                <c:pt idx="1121">
                  <c:v>169.1519145608959</c:v>
                </c:pt>
                <c:pt idx="1122">
                  <c:v>169.63906734743139</c:v>
                </c:pt>
                <c:pt idx="1123">
                  <c:v>170.40114437666421</c:v>
                </c:pt>
                <c:pt idx="1124">
                  <c:v>167.89079418155089</c:v>
                </c:pt>
                <c:pt idx="1125">
                  <c:v>168.59377871300859</c:v>
                </c:pt>
                <c:pt idx="1126">
                  <c:v>169.241994587992</c:v>
                </c:pt>
                <c:pt idx="1127">
                  <c:v>167.94231995704979</c:v>
                </c:pt>
                <c:pt idx="1128">
                  <c:v>168.65719505208429</c:v>
                </c:pt>
                <c:pt idx="1129">
                  <c:v>168.97932122897981</c:v>
                </c:pt>
                <c:pt idx="1130">
                  <c:v>166.94963805845109</c:v>
                </c:pt>
                <c:pt idx="1131">
                  <c:v>164.56503958116389</c:v>
                </c:pt>
                <c:pt idx="1132">
                  <c:v>161.4940312974046</c:v>
                </c:pt>
                <c:pt idx="1133">
                  <c:v>163.5694751216981</c:v>
                </c:pt>
                <c:pt idx="1134">
                  <c:v>162.00928905239419</c:v>
                </c:pt>
                <c:pt idx="1135">
                  <c:v>158.9483697316696</c:v>
                </c:pt>
                <c:pt idx="1136">
                  <c:v>161.01228331249479</c:v>
                </c:pt>
                <c:pt idx="1137">
                  <c:v>158.84567850078011</c:v>
                </c:pt>
                <c:pt idx="1138">
                  <c:v>157.80219146689919</c:v>
                </c:pt>
                <c:pt idx="1139">
                  <c:v>154.1535900493999</c:v>
                </c:pt>
                <c:pt idx="1140">
                  <c:v>154.9289989226429</c:v>
                </c:pt>
                <c:pt idx="1141">
                  <c:v>156.15769049223329</c:v>
                </c:pt>
                <c:pt idx="1142">
                  <c:v>157.94559887003621</c:v>
                </c:pt>
                <c:pt idx="1143">
                  <c:v>152.96165113086471</c:v>
                </c:pt>
                <c:pt idx="1144">
                  <c:v>153.69742479218539</c:v>
                </c:pt>
                <c:pt idx="1145">
                  <c:v>148.91489599360071</c:v>
                </c:pt>
                <c:pt idx="1146">
                  <c:v>151.81727446663621</c:v>
                </c:pt>
                <c:pt idx="1147">
                  <c:v>154.78054703798861</c:v>
                </c:pt>
                <c:pt idx="1148">
                  <c:v>151.47965452508009</c:v>
                </c:pt>
                <c:pt idx="1149">
                  <c:v>147.93338401836189</c:v>
                </c:pt>
                <c:pt idx="1150">
                  <c:v>150.8671103408268</c:v>
                </c:pt>
                <c:pt idx="1151">
                  <c:v>150.8901708277634</c:v>
                </c:pt>
                <c:pt idx="1152">
                  <c:v>152.73284786204059</c:v>
                </c:pt>
                <c:pt idx="1153">
                  <c:v>153.47078344401169</c:v>
                </c:pt>
                <c:pt idx="1154">
                  <c:v>159.52884542627669</c:v>
                </c:pt>
                <c:pt idx="1155">
                  <c:v>158.8110877703752</c:v>
                </c:pt>
                <c:pt idx="1156">
                  <c:v>161.03966764073201</c:v>
                </c:pt>
                <c:pt idx="1157">
                  <c:v>159.83115399721109</c:v>
                </c:pt>
                <c:pt idx="1158">
                  <c:v>162.83262050005229</c:v>
                </c:pt>
                <c:pt idx="1159">
                  <c:v>163.27040943173921</c:v>
                </c:pt>
                <c:pt idx="1160">
                  <c:v>164.80609373367301</c:v>
                </c:pt>
                <c:pt idx="1161">
                  <c:v>164.7801506858693</c:v>
                </c:pt>
                <c:pt idx="1162">
                  <c:v>166.05244098857429</c:v>
                </c:pt>
                <c:pt idx="1163">
                  <c:v>165.68599543834739</c:v>
                </c:pt>
                <c:pt idx="1164">
                  <c:v>164.38415888675499</c:v>
                </c:pt>
                <c:pt idx="1165">
                  <c:v>162.64885724477631</c:v>
                </c:pt>
                <c:pt idx="1166">
                  <c:v>164.46018642962409</c:v>
                </c:pt>
                <c:pt idx="1167">
                  <c:v>164.05806918866719</c:v>
                </c:pt>
                <c:pt idx="1168">
                  <c:v>164.8176239771413</c:v>
                </c:pt>
                <c:pt idx="1169">
                  <c:v>163.46678389080861</c:v>
                </c:pt>
                <c:pt idx="1170">
                  <c:v>164.52756628989201</c:v>
                </c:pt>
                <c:pt idx="1171">
                  <c:v>164.36542224111901</c:v>
                </c:pt>
                <c:pt idx="1172">
                  <c:v>166.70858390594199</c:v>
                </c:pt>
                <c:pt idx="1173">
                  <c:v>167.28941992065751</c:v>
                </c:pt>
                <c:pt idx="1174">
                  <c:v>166.58067026746559</c:v>
                </c:pt>
                <c:pt idx="1175">
                  <c:v>164.275342214023</c:v>
                </c:pt>
                <c:pt idx="1176">
                  <c:v>160.70204769917601</c:v>
                </c:pt>
                <c:pt idx="1177">
                  <c:v>161.26018354706321</c:v>
                </c:pt>
                <c:pt idx="1178">
                  <c:v>162.95909285809509</c:v>
                </c:pt>
                <c:pt idx="1179">
                  <c:v>162.36852820045331</c:v>
                </c:pt>
                <c:pt idx="1180">
                  <c:v>161.8633594084985</c:v>
                </c:pt>
                <c:pt idx="1181">
                  <c:v>162.30078802007711</c:v>
                </c:pt>
                <c:pt idx="1182">
                  <c:v>162.70722910233451</c:v>
                </c:pt>
                <c:pt idx="1183">
                  <c:v>162.88522723587641</c:v>
                </c:pt>
                <c:pt idx="1184">
                  <c:v>163.2343774209007</c:v>
                </c:pt>
                <c:pt idx="1185">
                  <c:v>165.23883818384249</c:v>
                </c:pt>
                <c:pt idx="1186">
                  <c:v>165.00643171393469</c:v>
                </c:pt>
                <c:pt idx="1187">
                  <c:v>165.51232114610619</c:v>
                </c:pt>
                <c:pt idx="1188">
                  <c:v>163.27545391325651</c:v>
                </c:pt>
                <c:pt idx="1189">
                  <c:v>161.69689151842499</c:v>
                </c:pt>
                <c:pt idx="1190">
                  <c:v>162.296103858668</c:v>
                </c:pt>
                <c:pt idx="1191">
                  <c:v>161.7970605085558</c:v>
                </c:pt>
                <c:pt idx="1192">
                  <c:v>162.12747404794419</c:v>
                </c:pt>
                <c:pt idx="1193">
                  <c:v>161.89434693781959</c:v>
                </c:pt>
                <c:pt idx="1194">
                  <c:v>159.79259974561401</c:v>
                </c:pt>
                <c:pt idx="1195">
                  <c:v>161.20829745145591</c:v>
                </c:pt>
                <c:pt idx="1196">
                  <c:v>160.22606483600029</c:v>
                </c:pt>
                <c:pt idx="1197">
                  <c:v>159.3656204171786</c:v>
                </c:pt>
                <c:pt idx="1198">
                  <c:v>162.8632477092649</c:v>
                </c:pt>
                <c:pt idx="1199">
                  <c:v>164.96391394114531</c:v>
                </c:pt>
                <c:pt idx="1200">
                  <c:v>165.7274322508116</c:v>
                </c:pt>
                <c:pt idx="1201">
                  <c:v>166.5377921745679</c:v>
                </c:pt>
                <c:pt idx="1202">
                  <c:v>167.2350115842915</c:v>
                </c:pt>
                <c:pt idx="1203">
                  <c:v>166.78641304935309</c:v>
                </c:pt>
                <c:pt idx="1204">
                  <c:v>167.63424626438129</c:v>
                </c:pt>
                <c:pt idx="1205">
                  <c:v>165.8261599605089</c:v>
                </c:pt>
                <c:pt idx="1206">
                  <c:v>166.65741845055149</c:v>
                </c:pt>
                <c:pt idx="1207">
                  <c:v>166.56661778323871</c:v>
                </c:pt>
                <c:pt idx="1208">
                  <c:v>165.74724985677281</c:v>
                </c:pt>
                <c:pt idx="1209">
                  <c:v>165.7159020073434</c:v>
                </c:pt>
                <c:pt idx="1210">
                  <c:v>166.55184465879489</c:v>
                </c:pt>
                <c:pt idx="1211">
                  <c:v>167.65550515077601</c:v>
                </c:pt>
                <c:pt idx="1212">
                  <c:v>167.91745786957139</c:v>
                </c:pt>
                <c:pt idx="1213">
                  <c:v>168.87446807744001</c:v>
                </c:pt>
                <c:pt idx="1214">
                  <c:v>168.40533129632371</c:v>
                </c:pt>
                <c:pt idx="1215">
                  <c:v>165.0846211774541</c:v>
                </c:pt>
                <c:pt idx="1216">
                  <c:v>166.33204939268049</c:v>
                </c:pt>
                <c:pt idx="1217">
                  <c:v>168.2579603719945</c:v>
                </c:pt>
                <c:pt idx="1218">
                  <c:v>168.2482317290681</c:v>
                </c:pt>
                <c:pt idx="1219">
                  <c:v>167.18456676911771</c:v>
                </c:pt>
                <c:pt idx="1220">
                  <c:v>167.64901938882511</c:v>
                </c:pt>
                <c:pt idx="1221">
                  <c:v>167.42381932108489</c:v>
                </c:pt>
                <c:pt idx="1222">
                  <c:v>168.17076290576551</c:v>
                </c:pt>
                <c:pt idx="1223">
                  <c:v>168.18337410955891</c:v>
                </c:pt>
                <c:pt idx="1224">
                  <c:v>168.28498438012329</c:v>
                </c:pt>
                <c:pt idx="1225">
                  <c:v>166.79253849119559</c:v>
                </c:pt>
                <c:pt idx="1226">
                  <c:v>165.62041717862149</c:v>
                </c:pt>
                <c:pt idx="1227">
                  <c:v>165.1224547888344</c:v>
                </c:pt>
                <c:pt idx="1228">
                  <c:v>166.85055002864539</c:v>
                </c:pt>
                <c:pt idx="1229">
                  <c:v>166.57526546583989</c:v>
                </c:pt>
                <c:pt idx="1230">
                  <c:v>168.2882272610988</c:v>
                </c:pt>
                <c:pt idx="1231">
                  <c:v>168.29507334315809</c:v>
                </c:pt>
                <c:pt idx="1232">
                  <c:v>169.0672393354256</c:v>
                </c:pt>
                <c:pt idx="1233">
                  <c:v>171.53290983709931</c:v>
                </c:pt>
                <c:pt idx="1234">
                  <c:v>170.72074831280111</c:v>
                </c:pt>
                <c:pt idx="1235">
                  <c:v>171.04791897121399</c:v>
                </c:pt>
                <c:pt idx="1236">
                  <c:v>171.00395991799121</c:v>
                </c:pt>
                <c:pt idx="1237">
                  <c:v>170.87892884038169</c:v>
                </c:pt>
                <c:pt idx="1238">
                  <c:v>171.1030479477968</c:v>
                </c:pt>
                <c:pt idx="1239">
                  <c:v>170.65589069329201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FA-4FCA-9FF6-7A2CF34EA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"/>
        <c:axId val="200"/>
      </c:lineChart>
      <c:dateAx>
        <c:axId val="50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  <c:majorUnit val="6"/>
        <c:majorTimeUnit val="months"/>
      </c:dateAx>
      <c:valAx>
        <c:axId val="100"/>
        <c:scaling>
          <c:orientation val="minMax"/>
          <c:max val="225"/>
          <c:min val="0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500"/>
        <c:crosses val="autoZero"/>
        <c:crossBetween val="between"/>
      </c:valAx>
      <c:valAx>
        <c:axId val="200"/>
        <c:scaling>
          <c:orientation val="minMax"/>
          <c:max val="225"/>
          <c:min val="0"/>
        </c:scaling>
        <c:delete val="0"/>
        <c:axPos val="l"/>
        <c:majorGridlines>
          <c:spPr>
            <a:ln>
              <a:solidFill>
                <a:srgbClr val="E5E7EB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crossAx val="500"/>
        <c:crosses val="min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Underwater — drawdown from peak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v>Strategy drawdown</c:v>
          </c:tx>
          <c:spPr>
            <a:solidFill>
              <a:srgbClr val="2E86AB"/>
            </a:solidFill>
            <a:ln>
              <a:noFill/>
              <a:prstDash val="solid"/>
            </a:ln>
          </c:spPr>
          <c:cat>
            <c:numRef>
              <c:f>Data!$I$4:$I$1243</c:f>
              <c:numCache>
                <c:formatCode>yyyy\-mm\-dd</c:formatCode>
                <c:ptCount val="1240"/>
                <c:pt idx="0">
                  <c:v>44419</c:v>
                </c:pt>
                <c:pt idx="1">
                  <c:v>44420</c:v>
                </c:pt>
                <c:pt idx="2">
                  <c:v>44421</c:v>
                </c:pt>
                <c:pt idx="3">
                  <c:v>44424</c:v>
                </c:pt>
                <c:pt idx="4">
                  <c:v>44425</c:v>
                </c:pt>
                <c:pt idx="5">
                  <c:v>44426</c:v>
                </c:pt>
                <c:pt idx="6">
                  <c:v>44428</c:v>
                </c:pt>
                <c:pt idx="7">
                  <c:v>44431</c:v>
                </c:pt>
                <c:pt idx="8">
                  <c:v>44432</c:v>
                </c:pt>
                <c:pt idx="9">
                  <c:v>44433</c:v>
                </c:pt>
                <c:pt idx="10">
                  <c:v>44434</c:v>
                </c:pt>
                <c:pt idx="11">
                  <c:v>44435</c:v>
                </c:pt>
                <c:pt idx="12">
                  <c:v>44438</c:v>
                </c:pt>
                <c:pt idx="13">
                  <c:v>44439</c:v>
                </c:pt>
                <c:pt idx="14">
                  <c:v>44440</c:v>
                </c:pt>
                <c:pt idx="15">
                  <c:v>44441</c:v>
                </c:pt>
                <c:pt idx="16">
                  <c:v>44442</c:v>
                </c:pt>
                <c:pt idx="17">
                  <c:v>44445</c:v>
                </c:pt>
                <c:pt idx="18">
                  <c:v>44446</c:v>
                </c:pt>
                <c:pt idx="19">
                  <c:v>44447</c:v>
                </c:pt>
                <c:pt idx="20">
                  <c:v>44448</c:v>
                </c:pt>
                <c:pt idx="21">
                  <c:v>44452</c:v>
                </c:pt>
                <c:pt idx="22">
                  <c:v>44453</c:v>
                </c:pt>
                <c:pt idx="23">
                  <c:v>44454</c:v>
                </c:pt>
                <c:pt idx="24">
                  <c:v>44455</c:v>
                </c:pt>
                <c:pt idx="25">
                  <c:v>44456</c:v>
                </c:pt>
                <c:pt idx="26">
                  <c:v>44459</c:v>
                </c:pt>
                <c:pt idx="27">
                  <c:v>44460</c:v>
                </c:pt>
                <c:pt idx="28">
                  <c:v>44461</c:v>
                </c:pt>
                <c:pt idx="29">
                  <c:v>44462</c:v>
                </c:pt>
                <c:pt idx="30">
                  <c:v>44463</c:v>
                </c:pt>
                <c:pt idx="31">
                  <c:v>44466</c:v>
                </c:pt>
                <c:pt idx="32">
                  <c:v>44467</c:v>
                </c:pt>
                <c:pt idx="33">
                  <c:v>44468</c:v>
                </c:pt>
                <c:pt idx="34">
                  <c:v>44469</c:v>
                </c:pt>
                <c:pt idx="35">
                  <c:v>44470</c:v>
                </c:pt>
                <c:pt idx="36">
                  <c:v>44473</c:v>
                </c:pt>
                <c:pt idx="37">
                  <c:v>44474</c:v>
                </c:pt>
                <c:pt idx="38">
                  <c:v>44475</c:v>
                </c:pt>
                <c:pt idx="39">
                  <c:v>44476</c:v>
                </c:pt>
                <c:pt idx="40">
                  <c:v>44477</c:v>
                </c:pt>
                <c:pt idx="41">
                  <c:v>44480</c:v>
                </c:pt>
                <c:pt idx="42">
                  <c:v>44481</c:v>
                </c:pt>
                <c:pt idx="43">
                  <c:v>44482</c:v>
                </c:pt>
                <c:pt idx="44">
                  <c:v>44483</c:v>
                </c:pt>
                <c:pt idx="45">
                  <c:v>44487</c:v>
                </c:pt>
                <c:pt idx="46">
                  <c:v>44488</c:v>
                </c:pt>
                <c:pt idx="47">
                  <c:v>44489</c:v>
                </c:pt>
                <c:pt idx="48">
                  <c:v>44490</c:v>
                </c:pt>
                <c:pt idx="49">
                  <c:v>44491</c:v>
                </c:pt>
                <c:pt idx="50">
                  <c:v>44494</c:v>
                </c:pt>
                <c:pt idx="51">
                  <c:v>44495</c:v>
                </c:pt>
                <c:pt idx="52">
                  <c:v>44496</c:v>
                </c:pt>
                <c:pt idx="53">
                  <c:v>44497</c:v>
                </c:pt>
                <c:pt idx="54">
                  <c:v>44498</c:v>
                </c:pt>
                <c:pt idx="55">
                  <c:v>44501</c:v>
                </c:pt>
                <c:pt idx="56">
                  <c:v>44502</c:v>
                </c:pt>
                <c:pt idx="57">
                  <c:v>44503</c:v>
                </c:pt>
                <c:pt idx="58">
                  <c:v>44504</c:v>
                </c:pt>
                <c:pt idx="59">
                  <c:v>44508</c:v>
                </c:pt>
                <c:pt idx="60">
                  <c:v>44509</c:v>
                </c:pt>
                <c:pt idx="61">
                  <c:v>44510</c:v>
                </c:pt>
                <c:pt idx="62">
                  <c:v>44511</c:v>
                </c:pt>
                <c:pt idx="63">
                  <c:v>44512</c:v>
                </c:pt>
                <c:pt idx="64">
                  <c:v>44515</c:v>
                </c:pt>
                <c:pt idx="65">
                  <c:v>44516</c:v>
                </c:pt>
                <c:pt idx="66">
                  <c:v>44517</c:v>
                </c:pt>
                <c:pt idx="67">
                  <c:v>44518</c:v>
                </c:pt>
                <c:pt idx="68">
                  <c:v>44522</c:v>
                </c:pt>
                <c:pt idx="69">
                  <c:v>44523</c:v>
                </c:pt>
                <c:pt idx="70">
                  <c:v>44524</c:v>
                </c:pt>
                <c:pt idx="71">
                  <c:v>44525</c:v>
                </c:pt>
                <c:pt idx="72">
                  <c:v>44526</c:v>
                </c:pt>
                <c:pt idx="73">
                  <c:v>44529</c:v>
                </c:pt>
                <c:pt idx="74">
                  <c:v>44530</c:v>
                </c:pt>
                <c:pt idx="75">
                  <c:v>44531</c:v>
                </c:pt>
                <c:pt idx="76">
                  <c:v>44532</c:v>
                </c:pt>
                <c:pt idx="77">
                  <c:v>44533</c:v>
                </c:pt>
                <c:pt idx="78">
                  <c:v>44536</c:v>
                </c:pt>
                <c:pt idx="79">
                  <c:v>44537</c:v>
                </c:pt>
                <c:pt idx="80">
                  <c:v>44538</c:v>
                </c:pt>
                <c:pt idx="81">
                  <c:v>44539</c:v>
                </c:pt>
                <c:pt idx="82">
                  <c:v>44540</c:v>
                </c:pt>
                <c:pt idx="83">
                  <c:v>44543</c:v>
                </c:pt>
                <c:pt idx="84">
                  <c:v>44544</c:v>
                </c:pt>
                <c:pt idx="85">
                  <c:v>44545</c:v>
                </c:pt>
                <c:pt idx="86">
                  <c:v>44546</c:v>
                </c:pt>
                <c:pt idx="87">
                  <c:v>44547</c:v>
                </c:pt>
                <c:pt idx="88">
                  <c:v>44550</c:v>
                </c:pt>
                <c:pt idx="89">
                  <c:v>44551</c:v>
                </c:pt>
                <c:pt idx="90">
                  <c:v>44552</c:v>
                </c:pt>
                <c:pt idx="91">
                  <c:v>44553</c:v>
                </c:pt>
                <c:pt idx="92">
                  <c:v>44554</c:v>
                </c:pt>
                <c:pt idx="93">
                  <c:v>44557</c:v>
                </c:pt>
                <c:pt idx="94">
                  <c:v>44558</c:v>
                </c:pt>
                <c:pt idx="95">
                  <c:v>44559</c:v>
                </c:pt>
                <c:pt idx="96">
                  <c:v>44560</c:v>
                </c:pt>
                <c:pt idx="97">
                  <c:v>44561</c:v>
                </c:pt>
                <c:pt idx="98">
                  <c:v>44564</c:v>
                </c:pt>
                <c:pt idx="99">
                  <c:v>44565</c:v>
                </c:pt>
                <c:pt idx="100">
                  <c:v>44566</c:v>
                </c:pt>
                <c:pt idx="101">
                  <c:v>44567</c:v>
                </c:pt>
                <c:pt idx="102">
                  <c:v>44568</c:v>
                </c:pt>
                <c:pt idx="103">
                  <c:v>44571</c:v>
                </c:pt>
                <c:pt idx="104">
                  <c:v>44572</c:v>
                </c:pt>
                <c:pt idx="105">
                  <c:v>44573</c:v>
                </c:pt>
                <c:pt idx="106">
                  <c:v>44574</c:v>
                </c:pt>
                <c:pt idx="107">
                  <c:v>44575</c:v>
                </c:pt>
                <c:pt idx="108">
                  <c:v>44578</c:v>
                </c:pt>
                <c:pt idx="109">
                  <c:v>44579</c:v>
                </c:pt>
                <c:pt idx="110">
                  <c:v>44580</c:v>
                </c:pt>
                <c:pt idx="111">
                  <c:v>44581</c:v>
                </c:pt>
                <c:pt idx="112">
                  <c:v>44582</c:v>
                </c:pt>
                <c:pt idx="113">
                  <c:v>44585</c:v>
                </c:pt>
                <c:pt idx="114">
                  <c:v>44586</c:v>
                </c:pt>
                <c:pt idx="115">
                  <c:v>44588</c:v>
                </c:pt>
                <c:pt idx="116">
                  <c:v>44589</c:v>
                </c:pt>
                <c:pt idx="117">
                  <c:v>44592</c:v>
                </c:pt>
                <c:pt idx="118">
                  <c:v>44593</c:v>
                </c:pt>
                <c:pt idx="119">
                  <c:v>44594</c:v>
                </c:pt>
                <c:pt idx="120">
                  <c:v>44595</c:v>
                </c:pt>
                <c:pt idx="121">
                  <c:v>44596</c:v>
                </c:pt>
                <c:pt idx="122">
                  <c:v>44599</c:v>
                </c:pt>
                <c:pt idx="123">
                  <c:v>44600</c:v>
                </c:pt>
                <c:pt idx="124">
                  <c:v>44601</c:v>
                </c:pt>
                <c:pt idx="125">
                  <c:v>44602</c:v>
                </c:pt>
                <c:pt idx="126">
                  <c:v>44603</c:v>
                </c:pt>
                <c:pt idx="127">
                  <c:v>44606</c:v>
                </c:pt>
                <c:pt idx="128">
                  <c:v>44607</c:v>
                </c:pt>
                <c:pt idx="129">
                  <c:v>44608</c:v>
                </c:pt>
                <c:pt idx="130">
                  <c:v>44609</c:v>
                </c:pt>
                <c:pt idx="131">
                  <c:v>44610</c:v>
                </c:pt>
                <c:pt idx="132">
                  <c:v>44613</c:v>
                </c:pt>
                <c:pt idx="133">
                  <c:v>44614</c:v>
                </c:pt>
                <c:pt idx="134">
                  <c:v>44615</c:v>
                </c:pt>
                <c:pt idx="135">
                  <c:v>44616</c:v>
                </c:pt>
                <c:pt idx="136">
                  <c:v>44617</c:v>
                </c:pt>
                <c:pt idx="137">
                  <c:v>44620</c:v>
                </c:pt>
                <c:pt idx="138">
                  <c:v>44622</c:v>
                </c:pt>
                <c:pt idx="139">
                  <c:v>44623</c:v>
                </c:pt>
                <c:pt idx="140">
                  <c:v>44624</c:v>
                </c:pt>
                <c:pt idx="141">
                  <c:v>44627</c:v>
                </c:pt>
                <c:pt idx="142">
                  <c:v>44628</c:v>
                </c:pt>
                <c:pt idx="143">
                  <c:v>44629</c:v>
                </c:pt>
                <c:pt idx="144">
                  <c:v>44630</c:v>
                </c:pt>
                <c:pt idx="145">
                  <c:v>44631</c:v>
                </c:pt>
                <c:pt idx="146">
                  <c:v>44634</c:v>
                </c:pt>
                <c:pt idx="147">
                  <c:v>44635</c:v>
                </c:pt>
                <c:pt idx="148">
                  <c:v>44636</c:v>
                </c:pt>
                <c:pt idx="149">
                  <c:v>44637</c:v>
                </c:pt>
                <c:pt idx="150">
                  <c:v>44641</c:v>
                </c:pt>
                <c:pt idx="151">
                  <c:v>44642</c:v>
                </c:pt>
                <c:pt idx="152">
                  <c:v>44643</c:v>
                </c:pt>
                <c:pt idx="153">
                  <c:v>44644</c:v>
                </c:pt>
                <c:pt idx="154">
                  <c:v>44645</c:v>
                </c:pt>
                <c:pt idx="155">
                  <c:v>44648</c:v>
                </c:pt>
                <c:pt idx="156">
                  <c:v>44649</c:v>
                </c:pt>
                <c:pt idx="157">
                  <c:v>44650</c:v>
                </c:pt>
                <c:pt idx="158">
                  <c:v>44651</c:v>
                </c:pt>
                <c:pt idx="159">
                  <c:v>44652</c:v>
                </c:pt>
                <c:pt idx="160">
                  <c:v>44655</c:v>
                </c:pt>
                <c:pt idx="161">
                  <c:v>44656</c:v>
                </c:pt>
                <c:pt idx="162">
                  <c:v>44657</c:v>
                </c:pt>
                <c:pt idx="163">
                  <c:v>44658</c:v>
                </c:pt>
                <c:pt idx="164">
                  <c:v>44659</c:v>
                </c:pt>
                <c:pt idx="165">
                  <c:v>44662</c:v>
                </c:pt>
                <c:pt idx="166">
                  <c:v>44663</c:v>
                </c:pt>
                <c:pt idx="167">
                  <c:v>44664</c:v>
                </c:pt>
                <c:pt idx="168">
                  <c:v>44669</c:v>
                </c:pt>
                <c:pt idx="169">
                  <c:v>44670</c:v>
                </c:pt>
                <c:pt idx="170">
                  <c:v>44671</c:v>
                </c:pt>
                <c:pt idx="171">
                  <c:v>44672</c:v>
                </c:pt>
                <c:pt idx="172">
                  <c:v>44673</c:v>
                </c:pt>
                <c:pt idx="173">
                  <c:v>44676</c:v>
                </c:pt>
                <c:pt idx="174">
                  <c:v>44677</c:v>
                </c:pt>
                <c:pt idx="175">
                  <c:v>44678</c:v>
                </c:pt>
                <c:pt idx="176">
                  <c:v>44679</c:v>
                </c:pt>
                <c:pt idx="177">
                  <c:v>44680</c:v>
                </c:pt>
                <c:pt idx="178">
                  <c:v>44683</c:v>
                </c:pt>
                <c:pt idx="179">
                  <c:v>44685</c:v>
                </c:pt>
                <c:pt idx="180">
                  <c:v>44686</c:v>
                </c:pt>
                <c:pt idx="181">
                  <c:v>44687</c:v>
                </c:pt>
                <c:pt idx="182">
                  <c:v>44690</c:v>
                </c:pt>
                <c:pt idx="183">
                  <c:v>44691</c:v>
                </c:pt>
                <c:pt idx="184">
                  <c:v>44692</c:v>
                </c:pt>
                <c:pt idx="185">
                  <c:v>44693</c:v>
                </c:pt>
                <c:pt idx="186">
                  <c:v>44694</c:v>
                </c:pt>
                <c:pt idx="187">
                  <c:v>44697</c:v>
                </c:pt>
                <c:pt idx="188">
                  <c:v>44698</c:v>
                </c:pt>
                <c:pt idx="189">
                  <c:v>44699</c:v>
                </c:pt>
                <c:pt idx="190">
                  <c:v>44700</c:v>
                </c:pt>
                <c:pt idx="191">
                  <c:v>44701</c:v>
                </c:pt>
                <c:pt idx="192">
                  <c:v>44704</c:v>
                </c:pt>
                <c:pt idx="193">
                  <c:v>44705</c:v>
                </c:pt>
                <c:pt idx="194">
                  <c:v>44706</c:v>
                </c:pt>
                <c:pt idx="195">
                  <c:v>44707</c:v>
                </c:pt>
                <c:pt idx="196">
                  <c:v>44708</c:v>
                </c:pt>
                <c:pt idx="197">
                  <c:v>44711</c:v>
                </c:pt>
                <c:pt idx="198">
                  <c:v>44712</c:v>
                </c:pt>
                <c:pt idx="199">
                  <c:v>44713</c:v>
                </c:pt>
                <c:pt idx="200">
                  <c:v>44714</c:v>
                </c:pt>
                <c:pt idx="201">
                  <c:v>44715</c:v>
                </c:pt>
                <c:pt idx="202">
                  <c:v>44718</c:v>
                </c:pt>
                <c:pt idx="203">
                  <c:v>44719</c:v>
                </c:pt>
                <c:pt idx="204">
                  <c:v>44720</c:v>
                </c:pt>
                <c:pt idx="205">
                  <c:v>44721</c:v>
                </c:pt>
                <c:pt idx="206">
                  <c:v>44722</c:v>
                </c:pt>
                <c:pt idx="207">
                  <c:v>44725</c:v>
                </c:pt>
                <c:pt idx="208">
                  <c:v>44726</c:v>
                </c:pt>
                <c:pt idx="209">
                  <c:v>44727</c:v>
                </c:pt>
                <c:pt idx="210">
                  <c:v>44728</c:v>
                </c:pt>
                <c:pt idx="211">
                  <c:v>44729</c:v>
                </c:pt>
                <c:pt idx="212">
                  <c:v>44732</c:v>
                </c:pt>
                <c:pt idx="213">
                  <c:v>44733</c:v>
                </c:pt>
                <c:pt idx="214">
                  <c:v>44734</c:v>
                </c:pt>
                <c:pt idx="215">
                  <c:v>44735</c:v>
                </c:pt>
                <c:pt idx="216">
                  <c:v>44736</c:v>
                </c:pt>
                <c:pt idx="217">
                  <c:v>44739</c:v>
                </c:pt>
                <c:pt idx="218">
                  <c:v>44740</c:v>
                </c:pt>
                <c:pt idx="219">
                  <c:v>44741</c:v>
                </c:pt>
                <c:pt idx="220">
                  <c:v>44742</c:v>
                </c:pt>
                <c:pt idx="221">
                  <c:v>44743</c:v>
                </c:pt>
                <c:pt idx="222">
                  <c:v>44746</c:v>
                </c:pt>
                <c:pt idx="223">
                  <c:v>44747</c:v>
                </c:pt>
                <c:pt idx="224">
                  <c:v>44748</c:v>
                </c:pt>
                <c:pt idx="225">
                  <c:v>44749</c:v>
                </c:pt>
                <c:pt idx="226">
                  <c:v>44750</c:v>
                </c:pt>
                <c:pt idx="227">
                  <c:v>44753</c:v>
                </c:pt>
                <c:pt idx="228">
                  <c:v>44754</c:v>
                </c:pt>
                <c:pt idx="229">
                  <c:v>44755</c:v>
                </c:pt>
                <c:pt idx="230">
                  <c:v>44756</c:v>
                </c:pt>
                <c:pt idx="231">
                  <c:v>44757</c:v>
                </c:pt>
                <c:pt idx="232">
                  <c:v>44760</c:v>
                </c:pt>
                <c:pt idx="233">
                  <c:v>44761</c:v>
                </c:pt>
                <c:pt idx="234">
                  <c:v>44762</c:v>
                </c:pt>
                <c:pt idx="235">
                  <c:v>44763</c:v>
                </c:pt>
                <c:pt idx="236">
                  <c:v>44764</c:v>
                </c:pt>
                <c:pt idx="237">
                  <c:v>44767</c:v>
                </c:pt>
                <c:pt idx="238">
                  <c:v>44768</c:v>
                </c:pt>
                <c:pt idx="239">
                  <c:v>44769</c:v>
                </c:pt>
                <c:pt idx="240">
                  <c:v>44770</c:v>
                </c:pt>
                <c:pt idx="241">
                  <c:v>44771</c:v>
                </c:pt>
                <c:pt idx="242">
                  <c:v>44774</c:v>
                </c:pt>
                <c:pt idx="243">
                  <c:v>44775</c:v>
                </c:pt>
                <c:pt idx="244">
                  <c:v>44776</c:v>
                </c:pt>
                <c:pt idx="245">
                  <c:v>44777</c:v>
                </c:pt>
                <c:pt idx="246">
                  <c:v>44778</c:v>
                </c:pt>
                <c:pt idx="247">
                  <c:v>44781</c:v>
                </c:pt>
                <c:pt idx="248">
                  <c:v>44783</c:v>
                </c:pt>
                <c:pt idx="249">
                  <c:v>44784</c:v>
                </c:pt>
                <c:pt idx="250">
                  <c:v>44785</c:v>
                </c:pt>
                <c:pt idx="251">
                  <c:v>44789</c:v>
                </c:pt>
                <c:pt idx="252">
                  <c:v>44790</c:v>
                </c:pt>
                <c:pt idx="253">
                  <c:v>44791</c:v>
                </c:pt>
                <c:pt idx="254">
                  <c:v>44792</c:v>
                </c:pt>
                <c:pt idx="255">
                  <c:v>44795</c:v>
                </c:pt>
                <c:pt idx="256">
                  <c:v>44796</c:v>
                </c:pt>
                <c:pt idx="257">
                  <c:v>44797</c:v>
                </c:pt>
                <c:pt idx="258">
                  <c:v>44798</c:v>
                </c:pt>
                <c:pt idx="259">
                  <c:v>44799</c:v>
                </c:pt>
                <c:pt idx="260">
                  <c:v>44802</c:v>
                </c:pt>
                <c:pt idx="261">
                  <c:v>44803</c:v>
                </c:pt>
                <c:pt idx="262">
                  <c:v>44805</c:v>
                </c:pt>
                <c:pt idx="263">
                  <c:v>44806</c:v>
                </c:pt>
                <c:pt idx="264">
                  <c:v>44809</c:v>
                </c:pt>
                <c:pt idx="265">
                  <c:v>44810</c:v>
                </c:pt>
                <c:pt idx="266">
                  <c:v>44811</c:v>
                </c:pt>
                <c:pt idx="267">
                  <c:v>44812</c:v>
                </c:pt>
                <c:pt idx="268">
                  <c:v>44813</c:v>
                </c:pt>
                <c:pt idx="269">
                  <c:v>44816</c:v>
                </c:pt>
                <c:pt idx="270">
                  <c:v>44817</c:v>
                </c:pt>
                <c:pt idx="271">
                  <c:v>44818</c:v>
                </c:pt>
                <c:pt idx="272">
                  <c:v>44819</c:v>
                </c:pt>
                <c:pt idx="273">
                  <c:v>44820</c:v>
                </c:pt>
                <c:pt idx="274">
                  <c:v>44823</c:v>
                </c:pt>
                <c:pt idx="275">
                  <c:v>44824</c:v>
                </c:pt>
                <c:pt idx="276">
                  <c:v>44825</c:v>
                </c:pt>
                <c:pt idx="277">
                  <c:v>44826</c:v>
                </c:pt>
                <c:pt idx="278">
                  <c:v>44827</c:v>
                </c:pt>
                <c:pt idx="279">
                  <c:v>44830</c:v>
                </c:pt>
                <c:pt idx="280">
                  <c:v>44831</c:v>
                </c:pt>
                <c:pt idx="281">
                  <c:v>44832</c:v>
                </c:pt>
                <c:pt idx="282">
                  <c:v>44833</c:v>
                </c:pt>
                <c:pt idx="283">
                  <c:v>44834</c:v>
                </c:pt>
                <c:pt idx="284">
                  <c:v>44837</c:v>
                </c:pt>
                <c:pt idx="285">
                  <c:v>44838</c:v>
                </c:pt>
                <c:pt idx="286">
                  <c:v>44840</c:v>
                </c:pt>
                <c:pt idx="287">
                  <c:v>44841</c:v>
                </c:pt>
                <c:pt idx="288">
                  <c:v>44844</c:v>
                </c:pt>
                <c:pt idx="289">
                  <c:v>44845</c:v>
                </c:pt>
                <c:pt idx="290">
                  <c:v>44846</c:v>
                </c:pt>
                <c:pt idx="291">
                  <c:v>44847</c:v>
                </c:pt>
                <c:pt idx="292">
                  <c:v>44848</c:v>
                </c:pt>
                <c:pt idx="293">
                  <c:v>44851</c:v>
                </c:pt>
                <c:pt idx="294">
                  <c:v>44852</c:v>
                </c:pt>
                <c:pt idx="295">
                  <c:v>44853</c:v>
                </c:pt>
                <c:pt idx="296">
                  <c:v>44854</c:v>
                </c:pt>
                <c:pt idx="297">
                  <c:v>44855</c:v>
                </c:pt>
                <c:pt idx="298">
                  <c:v>44858</c:v>
                </c:pt>
                <c:pt idx="299">
                  <c:v>44859</c:v>
                </c:pt>
                <c:pt idx="300">
                  <c:v>44861</c:v>
                </c:pt>
                <c:pt idx="301">
                  <c:v>44862</c:v>
                </c:pt>
                <c:pt idx="302">
                  <c:v>44865</c:v>
                </c:pt>
                <c:pt idx="303">
                  <c:v>44866</c:v>
                </c:pt>
                <c:pt idx="304">
                  <c:v>44867</c:v>
                </c:pt>
                <c:pt idx="305">
                  <c:v>44868</c:v>
                </c:pt>
                <c:pt idx="306">
                  <c:v>44869</c:v>
                </c:pt>
                <c:pt idx="307">
                  <c:v>44872</c:v>
                </c:pt>
                <c:pt idx="308">
                  <c:v>44874</c:v>
                </c:pt>
                <c:pt idx="309">
                  <c:v>44875</c:v>
                </c:pt>
                <c:pt idx="310">
                  <c:v>44876</c:v>
                </c:pt>
                <c:pt idx="311">
                  <c:v>44879</c:v>
                </c:pt>
                <c:pt idx="312">
                  <c:v>44880</c:v>
                </c:pt>
                <c:pt idx="313">
                  <c:v>44881</c:v>
                </c:pt>
                <c:pt idx="314">
                  <c:v>44882</c:v>
                </c:pt>
                <c:pt idx="315">
                  <c:v>44883</c:v>
                </c:pt>
                <c:pt idx="316">
                  <c:v>44886</c:v>
                </c:pt>
                <c:pt idx="317">
                  <c:v>44887</c:v>
                </c:pt>
                <c:pt idx="318">
                  <c:v>44888</c:v>
                </c:pt>
                <c:pt idx="319">
                  <c:v>44889</c:v>
                </c:pt>
                <c:pt idx="320">
                  <c:v>44890</c:v>
                </c:pt>
                <c:pt idx="321">
                  <c:v>44893</c:v>
                </c:pt>
                <c:pt idx="322">
                  <c:v>44894</c:v>
                </c:pt>
                <c:pt idx="323">
                  <c:v>44895</c:v>
                </c:pt>
                <c:pt idx="324">
                  <c:v>44896</c:v>
                </c:pt>
                <c:pt idx="325">
                  <c:v>44897</c:v>
                </c:pt>
                <c:pt idx="326">
                  <c:v>44900</c:v>
                </c:pt>
                <c:pt idx="327">
                  <c:v>44901</c:v>
                </c:pt>
                <c:pt idx="328">
                  <c:v>44902</c:v>
                </c:pt>
                <c:pt idx="329">
                  <c:v>44903</c:v>
                </c:pt>
                <c:pt idx="330">
                  <c:v>44904</c:v>
                </c:pt>
                <c:pt idx="331">
                  <c:v>44907</c:v>
                </c:pt>
                <c:pt idx="332">
                  <c:v>44908</c:v>
                </c:pt>
                <c:pt idx="333">
                  <c:v>44909</c:v>
                </c:pt>
                <c:pt idx="334">
                  <c:v>44910</c:v>
                </c:pt>
                <c:pt idx="335">
                  <c:v>44911</c:v>
                </c:pt>
                <c:pt idx="336">
                  <c:v>44914</c:v>
                </c:pt>
                <c:pt idx="337">
                  <c:v>44915</c:v>
                </c:pt>
                <c:pt idx="338">
                  <c:v>44916</c:v>
                </c:pt>
                <c:pt idx="339">
                  <c:v>44917</c:v>
                </c:pt>
                <c:pt idx="340">
                  <c:v>44918</c:v>
                </c:pt>
                <c:pt idx="341">
                  <c:v>44921</c:v>
                </c:pt>
                <c:pt idx="342">
                  <c:v>44922</c:v>
                </c:pt>
                <c:pt idx="343">
                  <c:v>44923</c:v>
                </c:pt>
                <c:pt idx="344">
                  <c:v>44924</c:v>
                </c:pt>
                <c:pt idx="345">
                  <c:v>44925</c:v>
                </c:pt>
                <c:pt idx="346">
                  <c:v>44928</c:v>
                </c:pt>
                <c:pt idx="347">
                  <c:v>44929</c:v>
                </c:pt>
                <c:pt idx="348">
                  <c:v>44930</c:v>
                </c:pt>
                <c:pt idx="349">
                  <c:v>44931</c:v>
                </c:pt>
                <c:pt idx="350">
                  <c:v>44932</c:v>
                </c:pt>
                <c:pt idx="351">
                  <c:v>44935</c:v>
                </c:pt>
                <c:pt idx="352">
                  <c:v>44936</c:v>
                </c:pt>
                <c:pt idx="353">
                  <c:v>44937</c:v>
                </c:pt>
                <c:pt idx="354">
                  <c:v>44938</c:v>
                </c:pt>
                <c:pt idx="355">
                  <c:v>44939</c:v>
                </c:pt>
                <c:pt idx="356">
                  <c:v>44942</c:v>
                </c:pt>
                <c:pt idx="357">
                  <c:v>44943</c:v>
                </c:pt>
                <c:pt idx="358">
                  <c:v>44944</c:v>
                </c:pt>
                <c:pt idx="359">
                  <c:v>44945</c:v>
                </c:pt>
                <c:pt idx="360">
                  <c:v>44946</c:v>
                </c:pt>
                <c:pt idx="361">
                  <c:v>44949</c:v>
                </c:pt>
                <c:pt idx="362">
                  <c:v>44950</c:v>
                </c:pt>
                <c:pt idx="363">
                  <c:v>44951</c:v>
                </c:pt>
                <c:pt idx="364">
                  <c:v>44953</c:v>
                </c:pt>
                <c:pt idx="365">
                  <c:v>44956</c:v>
                </c:pt>
                <c:pt idx="366">
                  <c:v>44957</c:v>
                </c:pt>
                <c:pt idx="367">
                  <c:v>44958</c:v>
                </c:pt>
                <c:pt idx="368">
                  <c:v>44959</c:v>
                </c:pt>
                <c:pt idx="369">
                  <c:v>44960</c:v>
                </c:pt>
                <c:pt idx="370">
                  <c:v>44963</c:v>
                </c:pt>
                <c:pt idx="371">
                  <c:v>44964</c:v>
                </c:pt>
                <c:pt idx="372">
                  <c:v>44965</c:v>
                </c:pt>
                <c:pt idx="373">
                  <c:v>44966</c:v>
                </c:pt>
                <c:pt idx="374">
                  <c:v>44967</c:v>
                </c:pt>
                <c:pt idx="375">
                  <c:v>44970</c:v>
                </c:pt>
                <c:pt idx="376">
                  <c:v>44971</c:v>
                </c:pt>
                <c:pt idx="377">
                  <c:v>44972</c:v>
                </c:pt>
                <c:pt idx="378">
                  <c:v>44973</c:v>
                </c:pt>
                <c:pt idx="379">
                  <c:v>44974</c:v>
                </c:pt>
                <c:pt idx="380">
                  <c:v>44977</c:v>
                </c:pt>
                <c:pt idx="381">
                  <c:v>44978</c:v>
                </c:pt>
                <c:pt idx="382">
                  <c:v>44979</c:v>
                </c:pt>
                <c:pt idx="383">
                  <c:v>44980</c:v>
                </c:pt>
                <c:pt idx="384">
                  <c:v>44981</c:v>
                </c:pt>
                <c:pt idx="385">
                  <c:v>44984</c:v>
                </c:pt>
                <c:pt idx="386">
                  <c:v>44985</c:v>
                </c:pt>
                <c:pt idx="387">
                  <c:v>44986</c:v>
                </c:pt>
                <c:pt idx="388">
                  <c:v>44987</c:v>
                </c:pt>
                <c:pt idx="389">
                  <c:v>44988</c:v>
                </c:pt>
                <c:pt idx="390">
                  <c:v>44991</c:v>
                </c:pt>
                <c:pt idx="391">
                  <c:v>44993</c:v>
                </c:pt>
                <c:pt idx="392">
                  <c:v>44994</c:v>
                </c:pt>
                <c:pt idx="393">
                  <c:v>44995</c:v>
                </c:pt>
                <c:pt idx="394">
                  <c:v>44998</c:v>
                </c:pt>
                <c:pt idx="395">
                  <c:v>44999</c:v>
                </c:pt>
                <c:pt idx="396">
                  <c:v>45000</c:v>
                </c:pt>
                <c:pt idx="397">
                  <c:v>45001</c:v>
                </c:pt>
                <c:pt idx="398">
                  <c:v>45002</c:v>
                </c:pt>
                <c:pt idx="399">
                  <c:v>45005</c:v>
                </c:pt>
                <c:pt idx="400">
                  <c:v>45006</c:v>
                </c:pt>
                <c:pt idx="401">
                  <c:v>45007</c:v>
                </c:pt>
                <c:pt idx="402">
                  <c:v>45008</c:v>
                </c:pt>
                <c:pt idx="403">
                  <c:v>45009</c:v>
                </c:pt>
                <c:pt idx="404">
                  <c:v>45012</c:v>
                </c:pt>
                <c:pt idx="405">
                  <c:v>45013</c:v>
                </c:pt>
                <c:pt idx="406">
                  <c:v>45014</c:v>
                </c:pt>
                <c:pt idx="407">
                  <c:v>45016</c:v>
                </c:pt>
                <c:pt idx="408">
                  <c:v>45019</c:v>
                </c:pt>
                <c:pt idx="409">
                  <c:v>45021</c:v>
                </c:pt>
                <c:pt idx="410">
                  <c:v>45022</c:v>
                </c:pt>
                <c:pt idx="411">
                  <c:v>45026</c:v>
                </c:pt>
                <c:pt idx="412">
                  <c:v>45027</c:v>
                </c:pt>
                <c:pt idx="413">
                  <c:v>45028</c:v>
                </c:pt>
                <c:pt idx="414">
                  <c:v>45029</c:v>
                </c:pt>
                <c:pt idx="415">
                  <c:v>45033</c:v>
                </c:pt>
                <c:pt idx="416">
                  <c:v>45034</c:v>
                </c:pt>
                <c:pt idx="417">
                  <c:v>45035</c:v>
                </c:pt>
                <c:pt idx="418">
                  <c:v>45036</c:v>
                </c:pt>
                <c:pt idx="419">
                  <c:v>45037</c:v>
                </c:pt>
                <c:pt idx="420">
                  <c:v>45040</c:v>
                </c:pt>
                <c:pt idx="421">
                  <c:v>45041</c:v>
                </c:pt>
                <c:pt idx="422">
                  <c:v>45042</c:v>
                </c:pt>
                <c:pt idx="423">
                  <c:v>45043</c:v>
                </c:pt>
                <c:pt idx="424">
                  <c:v>45044</c:v>
                </c:pt>
                <c:pt idx="425">
                  <c:v>45048</c:v>
                </c:pt>
                <c:pt idx="426">
                  <c:v>45049</c:v>
                </c:pt>
                <c:pt idx="427">
                  <c:v>45050</c:v>
                </c:pt>
                <c:pt idx="428">
                  <c:v>45051</c:v>
                </c:pt>
                <c:pt idx="429">
                  <c:v>45054</c:v>
                </c:pt>
                <c:pt idx="430">
                  <c:v>45055</c:v>
                </c:pt>
                <c:pt idx="431">
                  <c:v>45056</c:v>
                </c:pt>
                <c:pt idx="432">
                  <c:v>45057</c:v>
                </c:pt>
                <c:pt idx="433">
                  <c:v>45058</c:v>
                </c:pt>
                <c:pt idx="434">
                  <c:v>45061</c:v>
                </c:pt>
                <c:pt idx="435">
                  <c:v>45062</c:v>
                </c:pt>
                <c:pt idx="436">
                  <c:v>45063</c:v>
                </c:pt>
                <c:pt idx="437">
                  <c:v>45064</c:v>
                </c:pt>
                <c:pt idx="438">
                  <c:v>45065</c:v>
                </c:pt>
                <c:pt idx="439">
                  <c:v>45068</c:v>
                </c:pt>
                <c:pt idx="440">
                  <c:v>45069</c:v>
                </c:pt>
                <c:pt idx="441">
                  <c:v>45070</c:v>
                </c:pt>
                <c:pt idx="442">
                  <c:v>45071</c:v>
                </c:pt>
                <c:pt idx="443">
                  <c:v>45072</c:v>
                </c:pt>
                <c:pt idx="444">
                  <c:v>45075</c:v>
                </c:pt>
                <c:pt idx="445">
                  <c:v>45076</c:v>
                </c:pt>
                <c:pt idx="446">
                  <c:v>45077</c:v>
                </c:pt>
                <c:pt idx="447">
                  <c:v>45078</c:v>
                </c:pt>
                <c:pt idx="448">
                  <c:v>45079</c:v>
                </c:pt>
                <c:pt idx="449">
                  <c:v>45082</c:v>
                </c:pt>
                <c:pt idx="450">
                  <c:v>45083</c:v>
                </c:pt>
                <c:pt idx="451">
                  <c:v>45084</c:v>
                </c:pt>
                <c:pt idx="452">
                  <c:v>45085</c:v>
                </c:pt>
                <c:pt idx="453">
                  <c:v>45086</c:v>
                </c:pt>
                <c:pt idx="454">
                  <c:v>45089</c:v>
                </c:pt>
                <c:pt idx="455">
                  <c:v>45090</c:v>
                </c:pt>
                <c:pt idx="456">
                  <c:v>45091</c:v>
                </c:pt>
                <c:pt idx="457">
                  <c:v>45092</c:v>
                </c:pt>
                <c:pt idx="458">
                  <c:v>45093</c:v>
                </c:pt>
                <c:pt idx="459">
                  <c:v>45096</c:v>
                </c:pt>
                <c:pt idx="460">
                  <c:v>45097</c:v>
                </c:pt>
                <c:pt idx="461">
                  <c:v>45098</c:v>
                </c:pt>
                <c:pt idx="462">
                  <c:v>45099</c:v>
                </c:pt>
                <c:pt idx="463">
                  <c:v>45100</c:v>
                </c:pt>
                <c:pt idx="464">
                  <c:v>45103</c:v>
                </c:pt>
                <c:pt idx="465">
                  <c:v>45104</c:v>
                </c:pt>
                <c:pt idx="466">
                  <c:v>45105</c:v>
                </c:pt>
                <c:pt idx="467">
                  <c:v>45107</c:v>
                </c:pt>
                <c:pt idx="468">
                  <c:v>45110</c:v>
                </c:pt>
                <c:pt idx="469">
                  <c:v>45111</c:v>
                </c:pt>
                <c:pt idx="470">
                  <c:v>45112</c:v>
                </c:pt>
                <c:pt idx="471">
                  <c:v>45113</c:v>
                </c:pt>
                <c:pt idx="472">
                  <c:v>45114</c:v>
                </c:pt>
                <c:pt idx="473">
                  <c:v>45117</c:v>
                </c:pt>
                <c:pt idx="474">
                  <c:v>45118</c:v>
                </c:pt>
                <c:pt idx="475">
                  <c:v>45119</c:v>
                </c:pt>
                <c:pt idx="476">
                  <c:v>45120</c:v>
                </c:pt>
                <c:pt idx="477">
                  <c:v>45121</c:v>
                </c:pt>
                <c:pt idx="478">
                  <c:v>45124</c:v>
                </c:pt>
                <c:pt idx="479">
                  <c:v>45125</c:v>
                </c:pt>
                <c:pt idx="480">
                  <c:v>45126</c:v>
                </c:pt>
                <c:pt idx="481">
                  <c:v>45127</c:v>
                </c:pt>
                <c:pt idx="482">
                  <c:v>45128</c:v>
                </c:pt>
                <c:pt idx="483">
                  <c:v>45131</c:v>
                </c:pt>
                <c:pt idx="484">
                  <c:v>45132</c:v>
                </c:pt>
                <c:pt idx="485">
                  <c:v>45133</c:v>
                </c:pt>
                <c:pt idx="486">
                  <c:v>45134</c:v>
                </c:pt>
                <c:pt idx="487">
                  <c:v>45135</c:v>
                </c:pt>
                <c:pt idx="488">
                  <c:v>45138</c:v>
                </c:pt>
                <c:pt idx="489">
                  <c:v>45139</c:v>
                </c:pt>
                <c:pt idx="490">
                  <c:v>45140</c:v>
                </c:pt>
                <c:pt idx="491">
                  <c:v>45141</c:v>
                </c:pt>
                <c:pt idx="492">
                  <c:v>45142</c:v>
                </c:pt>
                <c:pt idx="493">
                  <c:v>45145</c:v>
                </c:pt>
                <c:pt idx="494">
                  <c:v>45146</c:v>
                </c:pt>
                <c:pt idx="495">
                  <c:v>45147</c:v>
                </c:pt>
                <c:pt idx="496">
                  <c:v>45148</c:v>
                </c:pt>
                <c:pt idx="497">
                  <c:v>45149</c:v>
                </c:pt>
                <c:pt idx="498">
                  <c:v>45152</c:v>
                </c:pt>
                <c:pt idx="499">
                  <c:v>45154</c:v>
                </c:pt>
                <c:pt idx="500">
                  <c:v>45155</c:v>
                </c:pt>
                <c:pt idx="501">
                  <c:v>45156</c:v>
                </c:pt>
                <c:pt idx="502">
                  <c:v>45159</c:v>
                </c:pt>
                <c:pt idx="503">
                  <c:v>45160</c:v>
                </c:pt>
                <c:pt idx="504">
                  <c:v>45161</c:v>
                </c:pt>
                <c:pt idx="505">
                  <c:v>45162</c:v>
                </c:pt>
                <c:pt idx="506">
                  <c:v>45163</c:v>
                </c:pt>
                <c:pt idx="507">
                  <c:v>45166</c:v>
                </c:pt>
                <c:pt idx="508">
                  <c:v>45167</c:v>
                </c:pt>
                <c:pt idx="509">
                  <c:v>45168</c:v>
                </c:pt>
                <c:pt idx="510">
                  <c:v>45169</c:v>
                </c:pt>
                <c:pt idx="511">
                  <c:v>45170</c:v>
                </c:pt>
                <c:pt idx="512">
                  <c:v>45173</c:v>
                </c:pt>
                <c:pt idx="513">
                  <c:v>45174</c:v>
                </c:pt>
                <c:pt idx="514">
                  <c:v>45175</c:v>
                </c:pt>
                <c:pt idx="515">
                  <c:v>45176</c:v>
                </c:pt>
                <c:pt idx="516">
                  <c:v>45177</c:v>
                </c:pt>
                <c:pt idx="517">
                  <c:v>45180</c:v>
                </c:pt>
                <c:pt idx="518">
                  <c:v>45181</c:v>
                </c:pt>
                <c:pt idx="519">
                  <c:v>45182</c:v>
                </c:pt>
                <c:pt idx="520">
                  <c:v>45183</c:v>
                </c:pt>
                <c:pt idx="521">
                  <c:v>45184</c:v>
                </c:pt>
                <c:pt idx="522">
                  <c:v>45187</c:v>
                </c:pt>
                <c:pt idx="523">
                  <c:v>45189</c:v>
                </c:pt>
                <c:pt idx="524">
                  <c:v>45190</c:v>
                </c:pt>
                <c:pt idx="525">
                  <c:v>45191</c:v>
                </c:pt>
                <c:pt idx="526">
                  <c:v>45194</c:v>
                </c:pt>
                <c:pt idx="527">
                  <c:v>45195</c:v>
                </c:pt>
                <c:pt idx="528">
                  <c:v>45196</c:v>
                </c:pt>
                <c:pt idx="529">
                  <c:v>45197</c:v>
                </c:pt>
                <c:pt idx="530">
                  <c:v>45198</c:v>
                </c:pt>
                <c:pt idx="531">
                  <c:v>45202</c:v>
                </c:pt>
                <c:pt idx="532">
                  <c:v>45203</c:v>
                </c:pt>
                <c:pt idx="533">
                  <c:v>45204</c:v>
                </c:pt>
                <c:pt idx="534">
                  <c:v>45205</c:v>
                </c:pt>
                <c:pt idx="535">
                  <c:v>45208</c:v>
                </c:pt>
                <c:pt idx="536">
                  <c:v>45209</c:v>
                </c:pt>
                <c:pt idx="537">
                  <c:v>45210</c:v>
                </c:pt>
                <c:pt idx="538">
                  <c:v>45211</c:v>
                </c:pt>
                <c:pt idx="539">
                  <c:v>45212</c:v>
                </c:pt>
                <c:pt idx="540">
                  <c:v>45215</c:v>
                </c:pt>
                <c:pt idx="541">
                  <c:v>45216</c:v>
                </c:pt>
                <c:pt idx="542">
                  <c:v>45217</c:v>
                </c:pt>
                <c:pt idx="543">
                  <c:v>45218</c:v>
                </c:pt>
                <c:pt idx="544">
                  <c:v>45219</c:v>
                </c:pt>
                <c:pt idx="545">
                  <c:v>45222</c:v>
                </c:pt>
                <c:pt idx="546">
                  <c:v>45224</c:v>
                </c:pt>
                <c:pt idx="547">
                  <c:v>45225</c:v>
                </c:pt>
                <c:pt idx="548">
                  <c:v>45226</c:v>
                </c:pt>
                <c:pt idx="549">
                  <c:v>45229</c:v>
                </c:pt>
                <c:pt idx="550">
                  <c:v>45230</c:v>
                </c:pt>
                <c:pt idx="551">
                  <c:v>45231</c:v>
                </c:pt>
                <c:pt idx="552">
                  <c:v>45232</c:v>
                </c:pt>
                <c:pt idx="553">
                  <c:v>45233</c:v>
                </c:pt>
                <c:pt idx="554">
                  <c:v>45236</c:v>
                </c:pt>
                <c:pt idx="555">
                  <c:v>45237</c:v>
                </c:pt>
                <c:pt idx="556">
                  <c:v>45238</c:v>
                </c:pt>
                <c:pt idx="557">
                  <c:v>45239</c:v>
                </c:pt>
                <c:pt idx="558">
                  <c:v>45240</c:v>
                </c:pt>
                <c:pt idx="559">
                  <c:v>45242</c:v>
                </c:pt>
                <c:pt idx="560">
                  <c:v>45243</c:v>
                </c:pt>
                <c:pt idx="561">
                  <c:v>45245</c:v>
                </c:pt>
                <c:pt idx="562">
                  <c:v>45246</c:v>
                </c:pt>
                <c:pt idx="563">
                  <c:v>45247</c:v>
                </c:pt>
                <c:pt idx="564">
                  <c:v>45250</c:v>
                </c:pt>
                <c:pt idx="565">
                  <c:v>45251</c:v>
                </c:pt>
                <c:pt idx="566">
                  <c:v>45252</c:v>
                </c:pt>
                <c:pt idx="567">
                  <c:v>45253</c:v>
                </c:pt>
                <c:pt idx="568">
                  <c:v>45254</c:v>
                </c:pt>
                <c:pt idx="569">
                  <c:v>45258</c:v>
                </c:pt>
                <c:pt idx="570">
                  <c:v>45259</c:v>
                </c:pt>
                <c:pt idx="571">
                  <c:v>45260</c:v>
                </c:pt>
                <c:pt idx="572">
                  <c:v>45261</c:v>
                </c:pt>
                <c:pt idx="573">
                  <c:v>45264</c:v>
                </c:pt>
                <c:pt idx="574">
                  <c:v>45265</c:v>
                </c:pt>
                <c:pt idx="575">
                  <c:v>45266</c:v>
                </c:pt>
                <c:pt idx="576">
                  <c:v>45267</c:v>
                </c:pt>
                <c:pt idx="577">
                  <c:v>45268</c:v>
                </c:pt>
                <c:pt idx="578">
                  <c:v>45271</c:v>
                </c:pt>
                <c:pt idx="579">
                  <c:v>45272</c:v>
                </c:pt>
                <c:pt idx="580">
                  <c:v>45273</c:v>
                </c:pt>
                <c:pt idx="581">
                  <c:v>45274</c:v>
                </c:pt>
                <c:pt idx="582">
                  <c:v>45275</c:v>
                </c:pt>
                <c:pt idx="583">
                  <c:v>45278</c:v>
                </c:pt>
                <c:pt idx="584">
                  <c:v>45279</c:v>
                </c:pt>
                <c:pt idx="585">
                  <c:v>45280</c:v>
                </c:pt>
                <c:pt idx="586">
                  <c:v>45281</c:v>
                </c:pt>
                <c:pt idx="587">
                  <c:v>45282</c:v>
                </c:pt>
                <c:pt idx="588">
                  <c:v>45286</c:v>
                </c:pt>
                <c:pt idx="589">
                  <c:v>45287</c:v>
                </c:pt>
                <c:pt idx="590">
                  <c:v>45288</c:v>
                </c:pt>
                <c:pt idx="591">
                  <c:v>45289</c:v>
                </c:pt>
                <c:pt idx="592">
                  <c:v>45292</c:v>
                </c:pt>
                <c:pt idx="593">
                  <c:v>45293</c:v>
                </c:pt>
                <c:pt idx="594">
                  <c:v>45294</c:v>
                </c:pt>
                <c:pt idx="595">
                  <c:v>45295</c:v>
                </c:pt>
                <c:pt idx="596">
                  <c:v>45296</c:v>
                </c:pt>
                <c:pt idx="597">
                  <c:v>45299</c:v>
                </c:pt>
                <c:pt idx="598">
                  <c:v>45300</c:v>
                </c:pt>
                <c:pt idx="599">
                  <c:v>45301</c:v>
                </c:pt>
                <c:pt idx="600">
                  <c:v>45302</c:v>
                </c:pt>
                <c:pt idx="601">
                  <c:v>45303</c:v>
                </c:pt>
                <c:pt idx="602">
                  <c:v>45306</c:v>
                </c:pt>
                <c:pt idx="603">
                  <c:v>45307</c:v>
                </c:pt>
                <c:pt idx="604">
                  <c:v>45308</c:v>
                </c:pt>
                <c:pt idx="605">
                  <c:v>45309</c:v>
                </c:pt>
                <c:pt idx="606">
                  <c:v>45310</c:v>
                </c:pt>
                <c:pt idx="607">
                  <c:v>45311</c:v>
                </c:pt>
                <c:pt idx="608">
                  <c:v>45314</c:v>
                </c:pt>
                <c:pt idx="609">
                  <c:v>45315</c:v>
                </c:pt>
                <c:pt idx="610">
                  <c:v>45316</c:v>
                </c:pt>
                <c:pt idx="611">
                  <c:v>45320</c:v>
                </c:pt>
                <c:pt idx="612">
                  <c:v>45321</c:v>
                </c:pt>
                <c:pt idx="613">
                  <c:v>45322</c:v>
                </c:pt>
                <c:pt idx="614">
                  <c:v>45323</c:v>
                </c:pt>
                <c:pt idx="615">
                  <c:v>45324</c:v>
                </c:pt>
                <c:pt idx="616">
                  <c:v>45327</c:v>
                </c:pt>
                <c:pt idx="617">
                  <c:v>45328</c:v>
                </c:pt>
                <c:pt idx="618">
                  <c:v>45329</c:v>
                </c:pt>
                <c:pt idx="619">
                  <c:v>45330</c:v>
                </c:pt>
                <c:pt idx="620">
                  <c:v>45331</c:v>
                </c:pt>
                <c:pt idx="621">
                  <c:v>45334</c:v>
                </c:pt>
                <c:pt idx="622">
                  <c:v>45335</c:v>
                </c:pt>
                <c:pt idx="623">
                  <c:v>45336</c:v>
                </c:pt>
                <c:pt idx="624">
                  <c:v>45337</c:v>
                </c:pt>
                <c:pt idx="625">
                  <c:v>45338</c:v>
                </c:pt>
                <c:pt idx="626">
                  <c:v>45341</c:v>
                </c:pt>
                <c:pt idx="627">
                  <c:v>45342</c:v>
                </c:pt>
                <c:pt idx="628">
                  <c:v>45343</c:v>
                </c:pt>
                <c:pt idx="629">
                  <c:v>45344</c:v>
                </c:pt>
                <c:pt idx="630">
                  <c:v>45345</c:v>
                </c:pt>
                <c:pt idx="631">
                  <c:v>45348</c:v>
                </c:pt>
                <c:pt idx="632">
                  <c:v>45349</c:v>
                </c:pt>
                <c:pt idx="633">
                  <c:v>45350</c:v>
                </c:pt>
                <c:pt idx="634">
                  <c:v>45351</c:v>
                </c:pt>
                <c:pt idx="635">
                  <c:v>45352</c:v>
                </c:pt>
                <c:pt idx="636">
                  <c:v>45353</c:v>
                </c:pt>
                <c:pt idx="637">
                  <c:v>45355</c:v>
                </c:pt>
                <c:pt idx="638">
                  <c:v>45356</c:v>
                </c:pt>
                <c:pt idx="639">
                  <c:v>45357</c:v>
                </c:pt>
                <c:pt idx="640">
                  <c:v>45358</c:v>
                </c:pt>
                <c:pt idx="641">
                  <c:v>45362</c:v>
                </c:pt>
                <c:pt idx="642">
                  <c:v>45363</c:v>
                </c:pt>
                <c:pt idx="643">
                  <c:v>45364</c:v>
                </c:pt>
                <c:pt idx="644">
                  <c:v>45365</c:v>
                </c:pt>
                <c:pt idx="645">
                  <c:v>45366</c:v>
                </c:pt>
                <c:pt idx="646">
                  <c:v>45369</c:v>
                </c:pt>
                <c:pt idx="647">
                  <c:v>45370</c:v>
                </c:pt>
                <c:pt idx="648">
                  <c:v>45371</c:v>
                </c:pt>
                <c:pt idx="649">
                  <c:v>45372</c:v>
                </c:pt>
                <c:pt idx="650">
                  <c:v>45373</c:v>
                </c:pt>
                <c:pt idx="651">
                  <c:v>45377</c:v>
                </c:pt>
                <c:pt idx="652">
                  <c:v>45378</c:v>
                </c:pt>
                <c:pt idx="653">
                  <c:v>45379</c:v>
                </c:pt>
                <c:pt idx="654">
                  <c:v>45383</c:v>
                </c:pt>
                <c:pt idx="655">
                  <c:v>45384</c:v>
                </c:pt>
                <c:pt idx="656">
                  <c:v>45385</c:v>
                </c:pt>
                <c:pt idx="657">
                  <c:v>45386</c:v>
                </c:pt>
                <c:pt idx="658">
                  <c:v>45387</c:v>
                </c:pt>
                <c:pt idx="659">
                  <c:v>45390</c:v>
                </c:pt>
                <c:pt idx="660">
                  <c:v>45391</c:v>
                </c:pt>
                <c:pt idx="661">
                  <c:v>45392</c:v>
                </c:pt>
                <c:pt idx="662">
                  <c:v>45394</c:v>
                </c:pt>
                <c:pt idx="663">
                  <c:v>45397</c:v>
                </c:pt>
                <c:pt idx="664">
                  <c:v>45398</c:v>
                </c:pt>
                <c:pt idx="665">
                  <c:v>45400</c:v>
                </c:pt>
                <c:pt idx="666">
                  <c:v>45401</c:v>
                </c:pt>
                <c:pt idx="667">
                  <c:v>45404</c:v>
                </c:pt>
                <c:pt idx="668">
                  <c:v>45405</c:v>
                </c:pt>
                <c:pt idx="669">
                  <c:v>45406</c:v>
                </c:pt>
                <c:pt idx="670">
                  <c:v>45407</c:v>
                </c:pt>
                <c:pt idx="671">
                  <c:v>45408</c:v>
                </c:pt>
                <c:pt idx="672">
                  <c:v>45411</c:v>
                </c:pt>
                <c:pt idx="673">
                  <c:v>45412</c:v>
                </c:pt>
                <c:pt idx="674">
                  <c:v>45414</c:v>
                </c:pt>
                <c:pt idx="675">
                  <c:v>45415</c:v>
                </c:pt>
                <c:pt idx="676">
                  <c:v>45418</c:v>
                </c:pt>
                <c:pt idx="677">
                  <c:v>45419</c:v>
                </c:pt>
                <c:pt idx="678">
                  <c:v>45420</c:v>
                </c:pt>
                <c:pt idx="679">
                  <c:v>45421</c:v>
                </c:pt>
                <c:pt idx="680">
                  <c:v>45422</c:v>
                </c:pt>
                <c:pt idx="681">
                  <c:v>45425</c:v>
                </c:pt>
                <c:pt idx="682">
                  <c:v>45426</c:v>
                </c:pt>
                <c:pt idx="683">
                  <c:v>45427</c:v>
                </c:pt>
                <c:pt idx="684">
                  <c:v>45428</c:v>
                </c:pt>
                <c:pt idx="685">
                  <c:v>45429</c:v>
                </c:pt>
                <c:pt idx="686">
                  <c:v>45430</c:v>
                </c:pt>
                <c:pt idx="687">
                  <c:v>45433</c:v>
                </c:pt>
                <c:pt idx="688">
                  <c:v>45434</c:v>
                </c:pt>
                <c:pt idx="689">
                  <c:v>45435</c:v>
                </c:pt>
                <c:pt idx="690">
                  <c:v>45436</c:v>
                </c:pt>
                <c:pt idx="691">
                  <c:v>45439</c:v>
                </c:pt>
                <c:pt idx="692">
                  <c:v>45440</c:v>
                </c:pt>
                <c:pt idx="693">
                  <c:v>45441</c:v>
                </c:pt>
                <c:pt idx="694">
                  <c:v>45442</c:v>
                </c:pt>
                <c:pt idx="695">
                  <c:v>45443</c:v>
                </c:pt>
                <c:pt idx="696">
                  <c:v>45446</c:v>
                </c:pt>
                <c:pt idx="697">
                  <c:v>45447</c:v>
                </c:pt>
                <c:pt idx="698">
                  <c:v>45448</c:v>
                </c:pt>
                <c:pt idx="699">
                  <c:v>45449</c:v>
                </c:pt>
                <c:pt idx="700">
                  <c:v>45450</c:v>
                </c:pt>
                <c:pt idx="701">
                  <c:v>45453</c:v>
                </c:pt>
                <c:pt idx="702">
                  <c:v>45454</c:v>
                </c:pt>
                <c:pt idx="703">
                  <c:v>45455</c:v>
                </c:pt>
                <c:pt idx="704">
                  <c:v>45456</c:v>
                </c:pt>
                <c:pt idx="705">
                  <c:v>45457</c:v>
                </c:pt>
                <c:pt idx="706">
                  <c:v>45461</c:v>
                </c:pt>
                <c:pt idx="707">
                  <c:v>45462</c:v>
                </c:pt>
                <c:pt idx="708">
                  <c:v>45463</c:v>
                </c:pt>
                <c:pt idx="709">
                  <c:v>45464</c:v>
                </c:pt>
                <c:pt idx="710">
                  <c:v>45467</c:v>
                </c:pt>
                <c:pt idx="711">
                  <c:v>45468</c:v>
                </c:pt>
                <c:pt idx="712">
                  <c:v>45469</c:v>
                </c:pt>
                <c:pt idx="713">
                  <c:v>45470</c:v>
                </c:pt>
                <c:pt idx="714">
                  <c:v>45471</c:v>
                </c:pt>
                <c:pt idx="715">
                  <c:v>45474</c:v>
                </c:pt>
                <c:pt idx="716">
                  <c:v>45475</c:v>
                </c:pt>
                <c:pt idx="717">
                  <c:v>45476</c:v>
                </c:pt>
                <c:pt idx="718">
                  <c:v>45477</c:v>
                </c:pt>
                <c:pt idx="719">
                  <c:v>45478</c:v>
                </c:pt>
                <c:pt idx="720">
                  <c:v>45481</c:v>
                </c:pt>
                <c:pt idx="721">
                  <c:v>45482</c:v>
                </c:pt>
                <c:pt idx="722">
                  <c:v>45483</c:v>
                </c:pt>
                <c:pt idx="723">
                  <c:v>45484</c:v>
                </c:pt>
                <c:pt idx="724">
                  <c:v>45485</c:v>
                </c:pt>
                <c:pt idx="725">
                  <c:v>45488</c:v>
                </c:pt>
                <c:pt idx="726">
                  <c:v>45489</c:v>
                </c:pt>
                <c:pt idx="727">
                  <c:v>45491</c:v>
                </c:pt>
                <c:pt idx="728">
                  <c:v>45492</c:v>
                </c:pt>
                <c:pt idx="729">
                  <c:v>45495</c:v>
                </c:pt>
                <c:pt idx="730">
                  <c:v>45496</c:v>
                </c:pt>
                <c:pt idx="731">
                  <c:v>45497</c:v>
                </c:pt>
                <c:pt idx="732">
                  <c:v>45498</c:v>
                </c:pt>
                <c:pt idx="733">
                  <c:v>45499</c:v>
                </c:pt>
                <c:pt idx="734">
                  <c:v>45502</c:v>
                </c:pt>
                <c:pt idx="735">
                  <c:v>45503</c:v>
                </c:pt>
                <c:pt idx="736">
                  <c:v>45504</c:v>
                </c:pt>
                <c:pt idx="737">
                  <c:v>45505</c:v>
                </c:pt>
                <c:pt idx="738">
                  <c:v>45506</c:v>
                </c:pt>
                <c:pt idx="739">
                  <c:v>45509</c:v>
                </c:pt>
                <c:pt idx="740">
                  <c:v>45510</c:v>
                </c:pt>
                <c:pt idx="741">
                  <c:v>45511</c:v>
                </c:pt>
                <c:pt idx="742">
                  <c:v>45512</c:v>
                </c:pt>
                <c:pt idx="743">
                  <c:v>45513</c:v>
                </c:pt>
                <c:pt idx="744">
                  <c:v>45516</c:v>
                </c:pt>
                <c:pt idx="745">
                  <c:v>45517</c:v>
                </c:pt>
                <c:pt idx="746">
                  <c:v>45518</c:v>
                </c:pt>
                <c:pt idx="747">
                  <c:v>45520</c:v>
                </c:pt>
                <c:pt idx="748">
                  <c:v>45523</c:v>
                </c:pt>
                <c:pt idx="749">
                  <c:v>45524</c:v>
                </c:pt>
                <c:pt idx="750">
                  <c:v>45525</c:v>
                </c:pt>
                <c:pt idx="751">
                  <c:v>45526</c:v>
                </c:pt>
                <c:pt idx="752">
                  <c:v>45527</c:v>
                </c:pt>
                <c:pt idx="753">
                  <c:v>45530</c:v>
                </c:pt>
                <c:pt idx="754">
                  <c:v>45531</c:v>
                </c:pt>
                <c:pt idx="755">
                  <c:v>45532</c:v>
                </c:pt>
                <c:pt idx="756">
                  <c:v>45533</c:v>
                </c:pt>
                <c:pt idx="757">
                  <c:v>45534</c:v>
                </c:pt>
                <c:pt idx="758">
                  <c:v>45537</c:v>
                </c:pt>
                <c:pt idx="759">
                  <c:v>45538</c:v>
                </c:pt>
                <c:pt idx="760">
                  <c:v>45539</c:v>
                </c:pt>
                <c:pt idx="761">
                  <c:v>45540</c:v>
                </c:pt>
                <c:pt idx="762">
                  <c:v>45541</c:v>
                </c:pt>
                <c:pt idx="763">
                  <c:v>45544</c:v>
                </c:pt>
                <c:pt idx="764">
                  <c:v>45545</c:v>
                </c:pt>
                <c:pt idx="765">
                  <c:v>45546</c:v>
                </c:pt>
                <c:pt idx="766">
                  <c:v>45547</c:v>
                </c:pt>
                <c:pt idx="767">
                  <c:v>45548</c:v>
                </c:pt>
                <c:pt idx="768">
                  <c:v>45551</c:v>
                </c:pt>
                <c:pt idx="769">
                  <c:v>45552</c:v>
                </c:pt>
                <c:pt idx="770">
                  <c:v>45553</c:v>
                </c:pt>
                <c:pt idx="771">
                  <c:v>45554</c:v>
                </c:pt>
                <c:pt idx="772">
                  <c:v>45555</c:v>
                </c:pt>
                <c:pt idx="773">
                  <c:v>45558</c:v>
                </c:pt>
                <c:pt idx="774">
                  <c:v>45559</c:v>
                </c:pt>
                <c:pt idx="775">
                  <c:v>45560</c:v>
                </c:pt>
                <c:pt idx="776">
                  <c:v>45561</c:v>
                </c:pt>
                <c:pt idx="777">
                  <c:v>45562</c:v>
                </c:pt>
                <c:pt idx="778">
                  <c:v>45565</c:v>
                </c:pt>
                <c:pt idx="779">
                  <c:v>45566</c:v>
                </c:pt>
                <c:pt idx="780">
                  <c:v>45568</c:v>
                </c:pt>
                <c:pt idx="781">
                  <c:v>45569</c:v>
                </c:pt>
                <c:pt idx="782">
                  <c:v>45572</c:v>
                </c:pt>
                <c:pt idx="783">
                  <c:v>45573</c:v>
                </c:pt>
                <c:pt idx="784">
                  <c:v>45574</c:v>
                </c:pt>
                <c:pt idx="785">
                  <c:v>45575</c:v>
                </c:pt>
                <c:pt idx="786">
                  <c:v>45576</c:v>
                </c:pt>
                <c:pt idx="787">
                  <c:v>45579</c:v>
                </c:pt>
                <c:pt idx="788">
                  <c:v>45580</c:v>
                </c:pt>
                <c:pt idx="789">
                  <c:v>45581</c:v>
                </c:pt>
                <c:pt idx="790">
                  <c:v>45582</c:v>
                </c:pt>
                <c:pt idx="791">
                  <c:v>45583</c:v>
                </c:pt>
                <c:pt idx="792">
                  <c:v>45586</c:v>
                </c:pt>
                <c:pt idx="793">
                  <c:v>45587</c:v>
                </c:pt>
                <c:pt idx="794">
                  <c:v>45588</c:v>
                </c:pt>
                <c:pt idx="795">
                  <c:v>45589</c:v>
                </c:pt>
                <c:pt idx="796">
                  <c:v>45590</c:v>
                </c:pt>
                <c:pt idx="797">
                  <c:v>45593</c:v>
                </c:pt>
                <c:pt idx="798">
                  <c:v>45594</c:v>
                </c:pt>
                <c:pt idx="799">
                  <c:v>45595</c:v>
                </c:pt>
                <c:pt idx="800">
                  <c:v>45596</c:v>
                </c:pt>
                <c:pt idx="801">
                  <c:v>45597</c:v>
                </c:pt>
                <c:pt idx="802">
                  <c:v>45600</c:v>
                </c:pt>
                <c:pt idx="803">
                  <c:v>45601</c:v>
                </c:pt>
                <c:pt idx="804">
                  <c:v>45602</c:v>
                </c:pt>
                <c:pt idx="805">
                  <c:v>45603</c:v>
                </c:pt>
                <c:pt idx="806">
                  <c:v>45604</c:v>
                </c:pt>
                <c:pt idx="807">
                  <c:v>45607</c:v>
                </c:pt>
                <c:pt idx="808">
                  <c:v>45608</c:v>
                </c:pt>
                <c:pt idx="809">
                  <c:v>45609</c:v>
                </c:pt>
                <c:pt idx="810">
                  <c:v>45610</c:v>
                </c:pt>
                <c:pt idx="811">
                  <c:v>45614</c:v>
                </c:pt>
                <c:pt idx="812">
                  <c:v>45615</c:v>
                </c:pt>
                <c:pt idx="813">
                  <c:v>45617</c:v>
                </c:pt>
                <c:pt idx="814">
                  <c:v>45618</c:v>
                </c:pt>
                <c:pt idx="815">
                  <c:v>45621</c:v>
                </c:pt>
                <c:pt idx="816">
                  <c:v>45622</c:v>
                </c:pt>
                <c:pt idx="817">
                  <c:v>45623</c:v>
                </c:pt>
                <c:pt idx="818">
                  <c:v>45624</c:v>
                </c:pt>
                <c:pt idx="819">
                  <c:v>45625</c:v>
                </c:pt>
                <c:pt idx="820">
                  <c:v>45628</c:v>
                </c:pt>
                <c:pt idx="821">
                  <c:v>45629</c:v>
                </c:pt>
                <c:pt idx="822">
                  <c:v>45630</c:v>
                </c:pt>
                <c:pt idx="823">
                  <c:v>45631</c:v>
                </c:pt>
                <c:pt idx="824">
                  <c:v>45632</c:v>
                </c:pt>
                <c:pt idx="825">
                  <c:v>45635</c:v>
                </c:pt>
                <c:pt idx="826">
                  <c:v>45636</c:v>
                </c:pt>
                <c:pt idx="827">
                  <c:v>45637</c:v>
                </c:pt>
                <c:pt idx="828">
                  <c:v>45638</c:v>
                </c:pt>
                <c:pt idx="829">
                  <c:v>45639</c:v>
                </c:pt>
                <c:pt idx="830">
                  <c:v>45642</c:v>
                </c:pt>
                <c:pt idx="831">
                  <c:v>45643</c:v>
                </c:pt>
                <c:pt idx="832">
                  <c:v>45644</c:v>
                </c:pt>
                <c:pt idx="833">
                  <c:v>45645</c:v>
                </c:pt>
                <c:pt idx="834">
                  <c:v>45646</c:v>
                </c:pt>
                <c:pt idx="835">
                  <c:v>45649</c:v>
                </c:pt>
                <c:pt idx="836">
                  <c:v>45650</c:v>
                </c:pt>
                <c:pt idx="837">
                  <c:v>45652</c:v>
                </c:pt>
                <c:pt idx="838">
                  <c:v>45653</c:v>
                </c:pt>
                <c:pt idx="839">
                  <c:v>45656</c:v>
                </c:pt>
                <c:pt idx="840">
                  <c:v>45657</c:v>
                </c:pt>
                <c:pt idx="841">
                  <c:v>45658</c:v>
                </c:pt>
                <c:pt idx="842">
                  <c:v>45659</c:v>
                </c:pt>
                <c:pt idx="843">
                  <c:v>45660</c:v>
                </c:pt>
                <c:pt idx="844">
                  <c:v>45663</c:v>
                </c:pt>
                <c:pt idx="845">
                  <c:v>45664</c:v>
                </c:pt>
                <c:pt idx="846">
                  <c:v>45665</c:v>
                </c:pt>
                <c:pt idx="847">
                  <c:v>45666</c:v>
                </c:pt>
                <c:pt idx="848">
                  <c:v>45667</c:v>
                </c:pt>
                <c:pt idx="849">
                  <c:v>45670</c:v>
                </c:pt>
                <c:pt idx="850">
                  <c:v>45671</c:v>
                </c:pt>
                <c:pt idx="851">
                  <c:v>45672</c:v>
                </c:pt>
                <c:pt idx="852">
                  <c:v>45673</c:v>
                </c:pt>
                <c:pt idx="853">
                  <c:v>45674</c:v>
                </c:pt>
                <c:pt idx="854">
                  <c:v>45677</c:v>
                </c:pt>
                <c:pt idx="855">
                  <c:v>45678</c:v>
                </c:pt>
                <c:pt idx="856">
                  <c:v>45679</c:v>
                </c:pt>
                <c:pt idx="857">
                  <c:v>45680</c:v>
                </c:pt>
                <c:pt idx="858">
                  <c:v>45681</c:v>
                </c:pt>
                <c:pt idx="859">
                  <c:v>45684</c:v>
                </c:pt>
                <c:pt idx="860">
                  <c:v>45685</c:v>
                </c:pt>
                <c:pt idx="861">
                  <c:v>45686</c:v>
                </c:pt>
                <c:pt idx="862">
                  <c:v>45687</c:v>
                </c:pt>
                <c:pt idx="863">
                  <c:v>45688</c:v>
                </c:pt>
                <c:pt idx="864">
                  <c:v>45689</c:v>
                </c:pt>
                <c:pt idx="865">
                  <c:v>45691</c:v>
                </c:pt>
                <c:pt idx="866">
                  <c:v>45692</c:v>
                </c:pt>
                <c:pt idx="867">
                  <c:v>45693</c:v>
                </c:pt>
                <c:pt idx="868">
                  <c:v>45694</c:v>
                </c:pt>
                <c:pt idx="869">
                  <c:v>45695</c:v>
                </c:pt>
                <c:pt idx="870">
                  <c:v>45698</c:v>
                </c:pt>
                <c:pt idx="871">
                  <c:v>45699</c:v>
                </c:pt>
                <c:pt idx="872">
                  <c:v>45700</c:v>
                </c:pt>
                <c:pt idx="873">
                  <c:v>45701</c:v>
                </c:pt>
                <c:pt idx="874">
                  <c:v>45702</c:v>
                </c:pt>
                <c:pt idx="875">
                  <c:v>45705</c:v>
                </c:pt>
                <c:pt idx="876">
                  <c:v>45706</c:v>
                </c:pt>
                <c:pt idx="877">
                  <c:v>45707</c:v>
                </c:pt>
                <c:pt idx="878">
                  <c:v>45708</c:v>
                </c:pt>
                <c:pt idx="879">
                  <c:v>45709</c:v>
                </c:pt>
                <c:pt idx="880">
                  <c:v>45712</c:v>
                </c:pt>
                <c:pt idx="881">
                  <c:v>45713</c:v>
                </c:pt>
                <c:pt idx="882">
                  <c:v>45715</c:v>
                </c:pt>
                <c:pt idx="883">
                  <c:v>45716</c:v>
                </c:pt>
                <c:pt idx="884">
                  <c:v>45719</c:v>
                </c:pt>
                <c:pt idx="885">
                  <c:v>45720</c:v>
                </c:pt>
                <c:pt idx="886">
                  <c:v>45721</c:v>
                </c:pt>
                <c:pt idx="887">
                  <c:v>45722</c:v>
                </c:pt>
                <c:pt idx="888">
                  <c:v>45723</c:v>
                </c:pt>
                <c:pt idx="889">
                  <c:v>45726</c:v>
                </c:pt>
                <c:pt idx="890">
                  <c:v>45727</c:v>
                </c:pt>
                <c:pt idx="891">
                  <c:v>45728</c:v>
                </c:pt>
                <c:pt idx="892">
                  <c:v>45729</c:v>
                </c:pt>
                <c:pt idx="893">
                  <c:v>45733</c:v>
                </c:pt>
                <c:pt idx="894">
                  <c:v>45734</c:v>
                </c:pt>
                <c:pt idx="895">
                  <c:v>45735</c:v>
                </c:pt>
                <c:pt idx="896">
                  <c:v>45736</c:v>
                </c:pt>
                <c:pt idx="897">
                  <c:v>45737</c:v>
                </c:pt>
                <c:pt idx="898">
                  <c:v>45740</c:v>
                </c:pt>
                <c:pt idx="899">
                  <c:v>45741</c:v>
                </c:pt>
                <c:pt idx="900">
                  <c:v>45742</c:v>
                </c:pt>
                <c:pt idx="901">
                  <c:v>45743</c:v>
                </c:pt>
                <c:pt idx="902">
                  <c:v>45744</c:v>
                </c:pt>
                <c:pt idx="903">
                  <c:v>45748</c:v>
                </c:pt>
                <c:pt idx="904">
                  <c:v>45749</c:v>
                </c:pt>
                <c:pt idx="905">
                  <c:v>45750</c:v>
                </c:pt>
                <c:pt idx="906">
                  <c:v>45751</c:v>
                </c:pt>
                <c:pt idx="907">
                  <c:v>45754</c:v>
                </c:pt>
                <c:pt idx="908">
                  <c:v>45755</c:v>
                </c:pt>
                <c:pt idx="909">
                  <c:v>45756</c:v>
                </c:pt>
                <c:pt idx="910">
                  <c:v>45758</c:v>
                </c:pt>
                <c:pt idx="911">
                  <c:v>45762</c:v>
                </c:pt>
                <c:pt idx="912">
                  <c:v>45763</c:v>
                </c:pt>
                <c:pt idx="913">
                  <c:v>45764</c:v>
                </c:pt>
                <c:pt idx="914">
                  <c:v>45768</c:v>
                </c:pt>
                <c:pt idx="915">
                  <c:v>45769</c:v>
                </c:pt>
                <c:pt idx="916">
                  <c:v>45770</c:v>
                </c:pt>
                <c:pt idx="917">
                  <c:v>45771</c:v>
                </c:pt>
                <c:pt idx="918">
                  <c:v>45772</c:v>
                </c:pt>
                <c:pt idx="919">
                  <c:v>45775</c:v>
                </c:pt>
                <c:pt idx="920">
                  <c:v>45776</c:v>
                </c:pt>
                <c:pt idx="921">
                  <c:v>45777</c:v>
                </c:pt>
                <c:pt idx="922">
                  <c:v>45779</c:v>
                </c:pt>
                <c:pt idx="923">
                  <c:v>45782</c:v>
                </c:pt>
                <c:pt idx="924">
                  <c:v>45783</c:v>
                </c:pt>
                <c:pt idx="925">
                  <c:v>45784</c:v>
                </c:pt>
                <c:pt idx="926">
                  <c:v>45785</c:v>
                </c:pt>
                <c:pt idx="927">
                  <c:v>45786</c:v>
                </c:pt>
                <c:pt idx="928">
                  <c:v>45789</c:v>
                </c:pt>
                <c:pt idx="929">
                  <c:v>45790</c:v>
                </c:pt>
                <c:pt idx="930">
                  <c:v>45791</c:v>
                </c:pt>
                <c:pt idx="931">
                  <c:v>45792</c:v>
                </c:pt>
                <c:pt idx="932">
                  <c:v>45793</c:v>
                </c:pt>
                <c:pt idx="933">
                  <c:v>45796</c:v>
                </c:pt>
                <c:pt idx="934">
                  <c:v>45797</c:v>
                </c:pt>
                <c:pt idx="935">
                  <c:v>45798</c:v>
                </c:pt>
                <c:pt idx="936">
                  <c:v>45799</c:v>
                </c:pt>
                <c:pt idx="937">
                  <c:v>45800</c:v>
                </c:pt>
                <c:pt idx="938">
                  <c:v>45803</c:v>
                </c:pt>
                <c:pt idx="939">
                  <c:v>45804</c:v>
                </c:pt>
                <c:pt idx="940">
                  <c:v>45805</c:v>
                </c:pt>
                <c:pt idx="941">
                  <c:v>45806</c:v>
                </c:pt>
                <c:pt idx="942">
                  <c:v>45807</c:v>
                </c:pt>
                <c:pt idx="943">
                  <c:v>45810</c:v>
                </c:pt>
                <c:pt idx="944">
                  <c:v>45811</c:v>
                </c:pt>
                <c:pt idx="945">
                  <c:v>45812</c:v>
                </c:pt>
                <c:pt idx="946">
                  <c:v>45813</c:v>
                </c:pt>
                <c:pt idx="947">
                  <c:v>45814</c:v>
                </c:pt>
                <c:pt idx="948">
                  <c:v>45817</c:v>
                </c:pt>
                <c:pt idx="949">
                  <c:v>45818</c:v>
                </c:pt>
                <c:pt idx="950">
                  <c:v>45819</c:v>
                </c:pt>
                <c:pt idx="951">
                  <c:v>45820</c:v>
                </c:pt>
                <c:pt idx="952">
                  <c:v>45821</c:v>
                </c:pt>
                <c:pt idx="953">
                  <c:v>45824</c:v>
                </c:pt>
                <c:pt idx="954">
                  <c:v>45825</c:v>
                </c:pt>
                <c:pt idx="955">
                  <c:v>45826</c:v>
                </c:pt>
                <c:pt idx="956">
                  <c:v>45827</c:v>
                </c:pt>
                <c:pt idx="957">
                  <c:v>45828</c:v>
                </c:pt>
                <c:pt idx="958">
                  <c:v>45831</c:v>
                </c:pt>
                <c:pt idx="959">
                  <c:v>45832</c:v>
                </c:pt>
                <c:pt idx="960">
                  <c:v>45833</c:v>
                </c:pt>
                <c:pt idx="961">
                  <c:v>45834</c:v>
                </c:pt>
                <c:pt idx="962">
                  <c:v>45835</c:v>
                </c:pt>
                <c:pt idx="963">
                  <c:v>45838</c:v>
                </c:pt>
                <c:pt idx="964">
                  <c:v>45839</c:v>
                </c:pt>
                <c:pt idx="965">
                  <c:v>45840</c:v>
                </c:pt>
                <c:pt idx="966">
                  <c:v>45841</c:v>
                </c:pt>
                <c:pt idx="967">
                  <c:v>45842</c:v>
                </c:pt>
                <c:pt idx="968">
                  <c:v>45845</c:v>
                </c:pt>
                <c:pt idx="969">
                  <c:v>45846</c:v>
                </c:pt>
                <c:pt idx="970">
                  <c:v>45847</c:v>
                </c:pt>
                <c:pt idx="971">
                  <c:v>45848</c:v>
                </c:pt>
                <c:pt idx="972">
                  <c:v>45849</c:v>
                </c:pt>
                <c:pt idx="973">
                  <c:v>45852</c:v>
                </c:pt>
                <c:pt idx="974">
                  <c:v>45853</c:v>
                </c:pt>
                <c:pt idx="975">
                  <c:v>45854</c:v>
                </c:pt>
                <c:pt idx="976">
                  <c:v>45855</c:v>
                </c:pt>
                <c:pt idx="977">
                  <c:v>45856</c:v>
                </c:pt>
                <c:pt idx="978">
                  <c:v>45859</c:v>
                </c:pt>
                <c:pt idx="979">
                  <c:v>45860</c:v>
                </c:pt>
                <c:pt idx="980">
                  <c:v>45861</c:v>
                </c:pt>
                <c:pt idx="981">
                  <c:v>45862</c:v>
                </c:pt>
                <c:pt idx="982">
                  <c:v>45863</c:v>
                </c:pt>
                <c:pt idx="983">
                  <c:v>45866</c:v>
                </c:pt>
                <c:pt idx="984">
                  <c:v>45867</c:v>
                </c:pt>
                <c:pt idx="985">
                  <c:v>45868</c:v>
                </c:pt>
                <c:pt idx="986">
                  <c:v>45869</c:v>
                </c:pt>
                <c:pt idx="987">
                  <c:v>45870</c:v>
                </c:pt>
                <c:pt idx="988">
                  <c:v>45873</c:v>
                </c:pt>
                <c:pt idx="989">
                  <c:v>45874</c:v>
                </c:pt>
                <c:pt idx="990">
                  <c:v>45875</c:v>
                </c:pt>
                <c:pt idx="991">
                  <c:v>45876</c:v>
                </c:pt>
                <c:pt idx="992">
                  <c:v>45877</c:v>
                </c:pt>
                <c:pt idx="993">
                  <c:v>45880</c:v>
                </c:pt>
                <c:pt idx="994">
                  <c:v>45881</c:v>
                </c:pt>
                <c:pt idx="995">
                  <c:v>45882</c:v>
                </c:pt>
                <c:pt idx="996">
                  <c:v>45883</c:v>
                </c:pt>
                <c:pt idx="997">
                  <c:v>45887</c:v>
                </c:pt>
                <c:pt idx="998">
                  <c:v>45888</c:v>
                </c:pt>
                <c:pt idx="999">
                  <c:v>45889</c:v>
                </c:pt>
                <c:pt idx="1000">
                  <c:v>45890</c:v>
                </c:pt>
                <c:pt idx="1001">
                  <c:v>45891</c:v>
                </c:pt>
                <c:pt idx="1002">
                  <c:v>45894</c:v>
                </c:pt>
                <c:pt idx="1003">
                  <c:v>45895</c:v>
                </c:pt>
                <c:pt idx="1004">
                  <c:v>45897</c:v>
                </c:pt>
                <c:pt idx="1005">
                  <c:v>45898</c:v>
                </c:pt>
                <c:pt idx="1006">
                  <c:v>45901</c:v>
                </c:pt>
                <c:pt idx="1007">
                  <c:v>45902</c:v>
                </c:pt>
                <c:pt idx="1008">
                  <c:v>45903</c:v>
                </c:pt>
                <c:pt idx="1009">
                  <c:v>45904</c:v>
                </c:pt>
                <c:pt idx="1010">
                  <c:v>45905</c:v>
                </c:pt>
                <c:pt idx="1011">
                  <c:v>45908</c:v>
                </c:pt>
                <c:pt idx="1012">
                  <c:v>45909</c:v>
                </c:pt>
                <c:pt idx="1013">
                  <c:v>45910</c:v>
                </c:pt>
                <c:pt idx="1014">
                  <c:v>45911</c:v>
                </c:pt>
                <c:pt idx="1015">
                  <c:v>45912</c:v>
                </c:pt>
                <c:pt idx="1016">
                  <c:v>45915</c:v>
                </c:pt>
                <c:pt idx="1017">
                  <c:v>45916</c:v>
                </c:pt>
                <c:pt idx="1018">
                  <c:v>45917</c:v>
                </c:pt>
                <c:pt idx="1019">
                  <c:v>45918</c:v>
                </c:pt>
                <c:pt idx="1020">
                  <c:v>45919</c:v>
                </c:pt>
                <c:pt idx="1021">
                  <c:v>45922</c:v>
                </c:pt>
                <c:pt idx="1022">
                  <c:v>45923</c:v>
                </c:pt>
                <c:pt idx="1023">
                  <c:v>45924</c:v>
                </c:pt>
                <c:pt idx="1024">
                  <c:v>45925</c:v>
                </c:pt>
                <c:pt idx="1025">
                  <c:v>45926</c:v>
                </c:pt>
                <c:pt idx="1026">
                  <c:v>45929</c:v>
                </c:pt>
                <c:pt idx="1027">
                  <c:v>45930</c:v>
                </c:pt>
                <c:pt idx="1028">
                  <c:v>45931</c:v>
                </c:pt>
                <c:pt idx="1029">
                  <c:v>45933</c:v>
                </c:pt>
                <c:pt idx="1030">
                  <c:v>45936</c:v>
                </c:pt>
                <c:pt idx="1031">
                  <c:v>45937</c:v>
                </c:pt>
                <c:pt idx="1032">
                  <c:v>45938</c:v>
                </c:pt>
                <c:pt idx="1033">
                  <c:v>45939</c:v>
                </c:pt>
                <c:pt idx="1034">
                  <c:v>45940</c:v>
                </c:pt>
                <c:pt idx="1035">
                  <c:v>45943</c:v>
                </c:pt>
                <c:pt idx="1036">
                  <c:v>45944</c:v>
                </c:pt>
                <c:pt idx="1037">
                  <c:v>45945</c:v>
                </c:pt>
                <c:pt idx="1038">
                  <c:v>45946</c:v>
                </c:pt>
                <c:pt idx="1039">
                  <c:v>45947</c:v>
                </c:pt>
                <c:pt idx="1040">
                  <c:v>45950</c:v>
                </c:pt>
                <c:pt idx="1041">
                  <c:v>45951</c:v>
                </c:pt>
                <c:pt idx="1042">
                  <c:v>45953</c:v>
                </c:pt>
                <c:pt idx="1043">
                  <c:v>45954</c:v>
                </c:pt>
                <c:pt idx="1044">
                  <c:v>45957</c:v>
                </c:pt>
                <c:pt idx="1045">
                  <c:v>45958</c:v>
                </c:pt>
                <c:pt idx="1046">
                  <c:v>45959</c:v>
                </c:pt>
                <c:pt idx="1047">
                  <c:v>45960</c:v>
                </c:pt>
                <c:pt idx="1048">
                  <c:v>45961</c:v>
                </c:pt>
                <c:pt idx="1049">
                  <c:v>45964</c:v>
                </c:pt>
                <c:pt idx="1050">
                  <c:v>45965</c:v>
                </c:pt>
                <c:pt idx="1051">
                  <c:v>45967</c:v>
                </c:pt>
                <c:pt idx="1052">
                  <c:v>45968</c:v>
                </c:pt>
                <c:pt idx="1053">
                  <c:v>45971</c:v>
                </c:pt>
                <c:pt idx="1054">
                  <c:v>45972</c:v>
                </c:pt>
                <c:pt idx="1055">
                  <c:v>45973</c:v>
                </c:pt>
                <c:pt idx="1056">
                  <c:v>45974</c:v>
                </c:pt>
                <c:pt idx="1057">
                  <c:v>45975</c:v>
                </c:pt>
                <c:pt idx="1058">
                  <c:v>45978</c:v>
                </c:pt>
                <c:pt idx="1059">
                  <c:v>45979</c:v>
                </c:pt>
                <c:pt idx="1060">
                  <c:v>45980</c:v>
                </c:pt>
                <c:pt idx="1061">
                  <c:v>45981</c:v>
                </c:pt>
                <c:pt idx="1062">
                  <c:v>45982</c:v>
                </c:pt>
                <c:pt idx="1063">
                  <c:v>45985</c:v>
                </c:pt>
                <c:pt idx="1064">
                  <c:v>45986</c:v>
                </c:pt>
                <c:pt idx="1065">
                  <c:v>45987</c:v>
                </c:pt>
                <c:pt idx="1066">
                  <c:v>45988</c:v>
                </c:pt>
                <c:pt idx="1067">
                  <c:v>45989</c:v>
                </c:pt>
                <c:pt idx="1068">
                  <c:v>45992</c:v>
                </c:pt>
                <c:pt idx="1069">
                  <c:v>45993</c:v>
                </c:pt>
                <c:pt idx="1070">
                  <c:v>45994</c:v>
                </c:pt>
                <c:pt idx="1071">
                  <c:v>45995</c:v>
                </c:pt>
                <c:pt idx="1072">
                  <c:v>45996</c:v>
                </c:pt>
                <c:pt idx="1073">
                  <c:v>45999</c:v>
                </c:pt>
                <c:pt idx="1074">
                  <c:v>46000</c:v>
                </c:pt>
                <c:pt idx="1075">
                  <c:v>46001</c:v>
                </c:pt>
                <c:pt idx="1076">
                  <c:v>46002</c:v>
                </c:pt>
                <c:pt idx="1077">
                  <c:v>46003</c:v>
                </c:pt>
                <c:pt idx="1078">
                  <c:v>46006</c:v>
                </c:pt>
                <c:pt idx="1079">
                  <c:v>46007</c:v>
                </c:pt>
                <c:pt idx="1080">
                  <c:v>46008</c:v>
                </c:pt>
                <c:pt idx="1081">
                  <c:v>46009</c:v>
                </c:pt>
                <c:pt idx="1082">
                  <c:v>46010</c:v>
                </c:pt>
                <c:pt idx="1083">
                  <c:v>46013</c:v>
                </c:pt>
                <c:pt idx="1084">
                  <c:v>46014</c:v>
                </c:pt>
                <c:pt idx="1085">
                  <c:v>46015</c:v>
                </c:pt>
                <c:pt idx="1086">
                  <c:v>46017</c:v>
                </c:pt>
                <c:pt idx="1087">
                  <c:v>46020</c:v>
                </c:pt>
                <c:pt idx="1088">
                  <c:v>46021</c:v>
                </c:pt>
                <c:pt idx="1089">
                  <c:v>46022</c:v>
                </c:pt>
                <c:pt idx="1090">
                  <c:v>46023</c:v>
                </c:pt>
                <c:pt idx="1091">
                  <c:v>46024</c:v>
                </c:pt>
                <c:pt idx="1092">
                  <c:v>46027</c:v>
                </c:pt>
                <c:pt idx="1093">
                  <c:v>46028</c:v>
                </c:pt>
                <c:pt idx="1094">
                  <c:v>46029</c:v>
                </c:pt>
                <c:pt idx="1095">
                  <c:v>46030</c:v>
                </c:pt>
                <c:pt idx="1096">
                  <c:v>46031</c:v>
                </c:pt>
                <c:pt idx="1097">
                  <c:v>46034</c:v>
                </c:pt>
                <c:pt idx="1098">
                  <c:v>46035</c:v>
                </c:pt>
                <c:pt idx="1099">
                  <c:v>46036</c:v>
                </c:pt>
                <c:pt idx="1100">
                  <c:v>46038</c:v>
                </c:pt>
                <c:pt idx="1101">
                  <c:v>46041</c:v>
                </c:pt>
                <c:pt idx="1102">
                  <c:v>46042</c:v>
                </c:pt>
                <c:pt idx="1103">
                  <c:v>46043</c:v>
                </c:pt>
                <c:pt idx="1104">
                  <c:v>46044</c:v>
                </c:pt>
                <c:pt idx="1105">
                  <c:v>46045</c:v>
                </c:pt>
                <c:pt idx="1106">
                  <c:v>46049</c:v>
                </c:pt>
                <c:pt idx="1107">
                  <c:v>46050</c:v>
                </c:pt>
                <c:pt idx="1108">
                  <c:v>46051</c:v>
                </c:pt>
                <c:pt idx="1109">
                  <c:v>46052</c:v>
                </c:pt>
                <c:pt idx="1110">
                  <c:v>46054</c:v>
                </c:pt>
                <c:pt idx="1111">
                  <c:v>46055</c:v>
                </c:pt>
                <c:pt idx="1112">
                  <c:v>46056</c:v>
                </c:pt>
                <c:pt idx="1113">
                  <c:v>46057</c:v>
                </c:pt>
                <c:pt idx="1114">
                  <c:v>46058</c:v>
                </c:pt>
                <c:pt idx="1115">
                  <c:v>46059</c:v>
                </c:pt>
                <c:pt idx="1116">
                  <c:v>46062</c:v>
                </c:pt>
                <c:pt idx="1117">
                  <c:v>46063</c:v>
                </c:pt>
                <c:pt idx="1118">
                  <c:v>46064</c:v>
                </c:pt>
                <c:pt idx="1119">
                  <c:v>46065</c:v>
                </c:pt>
                <c:pt idx="1120">
                  <c:v>46066</c:v>
                </c:pt>
                <c:pt idx="1121">
                  <c:v>46069</c:v>
                </c:pt>
                <c:pt idx="1122">
                  <c:v>46070</c:v>
                </c:pt>
                <c:pt idx="1123">
                  <c:v>46071</c:v>
                </c:pt>
                <c:pt idx="1124">
                  <c:v>46072</c:v>
                </c:pt>
                <c:pt idx="1125">
                  <c:v>46073</c:v>
                </c:pt>
                <c:pt idx="1126">
                  <c:v>46076</c:v>
                </c:pt>
                <c:pt idx="1127">
                  <c:v>46077</c:v>
                </c:pt>
                <c:pt idx="1128">
                  <c:v>46078</c:v>
                </c:pt>
                <c:pt idx="1129">
                  <c:v>46079</c:v>
                </c:pt>
                <c:pt idx="1130">
                  <c:v>46080</c:v>
                </c:pt>
                <c:pt idx="1131">
                  <c:v>46083</c:v>
                </c:pt>
                <c:pt idx="1132">
                  <c:v>46085</c:v>
                </c:pt>
                <c:pt idx="1133">
                  <c:v>46086</c:v>
                </c:pt>
                <c:pt idx="1134">
                  <c:v>46087</c:v>
                </c:pt>
                <c:pt idx="1135">
                  <c:v>46090</c:v>
                </c:pt>
                <c:pt idx="1136">
                  <c:v>46091</c:v>
                </c:pt>
                <c:pt idx="1137">
                  <c:v>46092</c:v>
                </c:pt>
                <c:pt idx="1138">
                  <c:v>46093</c:v>
                </c:pt>
                <c:pt idx="1139">
                  <c:v>46094</c:v>
                </c:pt>
                <c:pt idx="1140">
                  <c:v>46097</c:v>
                </c:pt>
                <c:pt idx="1141">
                  <c:v>46098</c:v>
                </c:pt>
                <c:pt idx="1142">
                  <c:v>46099</c:v>
                </c:pt>
                <c:pt idx="1143">
                  <c:v>46100</c:v>
                </c:pt>
                <c:pt idx="1144">
                  <c:v>46101</c:v>
                </c:pt>
                <c:pt idx="1145">
                  <c:v>46104</c:v>
                </c:pt>
                <c:pt idx="1146">
                  <c:v>46105</c:v>
                </c:pt>
                <c:pt idx="1147">
                  <c:v>46106</c:v>
                </c:pt>
                <c:pt idx="1148">
                  <c:v>46108</c:v>
                </c:pt>
                <c:pt idx="1149">
                  <c:v>46111</c:v>
                </c:pt>
                <c:pt idx="1150">
                  <c:v>46113</c:v>
                </c:pt>
                <c:pt idx="1151">
                  <c:v>46114</c:v>
                </c:pt>
                <c:pt idx="1152">
                  <c:v>46118</c:v>
                </c:pt>
                <c:pt idx="1153">
                  <c:v>46119</c:v>
                </c:pt>
                <c:pt idx="1154">
                  <c:v>46120</c:v>
                </c:pt>
                <c:pt idx="1155">
                  <c:v>46121</c:v>
                </c:pt>
                <c:pt idx="1156">
                  <c:v>46122</c:v>
                </c:pt>
                <c:pt idx="1157">
                  <c:v>46125</c:v>
                </c:pt>
                <c:pt idx="1158">
                  <c:v>46127</c:v>
                </c:pt>
                <c:pt idx="1159">
                  <c:v>46128</c:v>
                </c:pt>
                <c:pt idx="1160">
                  <c:v>46129</c:v>
                </c:pt>
                <c:pt idx="1161">
                  <c:v>46132</c:v>
                </c:pt>
                <c:pt idx="1162">
                  <c:v>46133</c:v>
                </c:pt>
                <c:pt idx="1163">
                  <c:v>46134</c:v>
                </c:pt>
                <c:pt idx="1164">
                  <c:v>46135</c:v>
                </c:pt>
                <c:pt idx="1165">
                  <c:v>46136</c:v>
                </c:pt>
                <c:pt idx="1166">
                  <c:v>46139</c:v>
                </c:pt>
                <c:pt idx="1167">
                  <c:v>46140</c:v>
                </c:pt>
                <c:pt idx="1168">
                  <c:v>46141</c:v>
                </c:pt>
                <c:pt idx="1169">
                  <c:v>46142</c:v>
                </c:pt>
                <c:pt idx="1170">
                  <c:v>46146</c:v>
                </c:pt>
                <c:pt idx="1171">
                  <c:v>46147</c:v>
                </c:pt>
                <c:pt idx="1172">
                  <c:v>46148</c:v>
                </c:pt>
                <c:pt idx="1173">
                  <c:v>46149</c:v>
                </c:pt>
                <c:pt idx="1174">
                  <c:v>46150</c:v>
                </c:pt>
                <c:pt idx="1175">
                  <c:v>46153</c:v>
                </c:pt>
                <c:pt idx="1176">
                  <c:v>46154</c:v>
                </c:pt>
                <c:pt idx="1177">
                  <c:v>46155</c:v>
                </c:pt>
                <c:pt idx="1178">
                  <c:v>46156</c:v>
                </c:pt>
                <c:pt idx="1179">
                  <c:v>46157</c:v>
                </c:pt>
                <c:pt idx="1180">
                  <c:v>46160</c:v>
                </c:pt>
                <c:pt idx="1181">
                  <c:v>46161</c:v>
                </c:pt>
                <c:pt idx="1182">
                  <c:v>46162</c:v>
                </c:pt>
                <c:pt idx="1183">
                  <c:v>46163</c:v>
                </c:pt>
                <c:pt idx="1184">
                  <c:v>46164</c:v>
                </c:pt>
                <c:pt idx="1185">
                  <c:v>46167</c:v>
                </c:pt>
                <c:pt idx="1186">
                  <c:v>46168</c:v>
                </c:pt>
                <c:pt idx="1187">
                  <c:v>46169</c:v>
                </c:pt>
                <c:pt idx="1188">
                  <c:v>46171</c:v>
                </c:pt>
                <c:pt idx="1189">
                  <c:v>46174</c:v>
                </c:pt>
                <c:pt idx="1190">
                  <c:v>46175</c:v>
                </c:pt>
                <c:pt idx="1191">
                  <c:v>46176</c:v>
                </c:pt>
                <c:pt idx="1192">
                  <c:v>46177</c:v>
                </c:pt>
                <c:pt idx="1193">
                  <c:v>46178</c:v>
                </c:pt>
                <c:pt idx="1194">
                  <c:v>46181</c:v>
                </c:pt>
                <c:pt idx="1195">
                  <c:v>46182</c:v>
                </c:pt>
                <c:pt idx="1196">
                  <c:v>46183</c:v>
                </c:pt>
                <c:pt idx="1197">
                  <c:v>46184</c:v>
                </c:pt>
                <c:pt idx="1198">
                  <c:v>46185</c:v>
                </c:pt>
                <c:pt idx="1199">
                  <c:v>46188</c:v>
                </c:pt>
                <c:pt idx="1200">
                  <c:v>46189</c:v>
                </c:pt>
                <c:pt idx="1201">
                  <c:v>46190</c:v>
                </c:pt>
                <c:pt idx="1202">
                  <c:v>46191</c:v>
                </c:pt>
                <c:pt idx="1203">
                  <c:v>46192</c:v>
                </c:pt>
                <c:pt idx="1204">
                  <c:v>46195</c:v>
                </c:pt>
                <c:pt idx="1205">
                  <c:v>46196</c:v>
                </c:pt>
                <c:pt idx="1206">
                  <c:v>46197</c:v>
                </c:pt>
                <c:pt idx="1207">
                  <c:v>46198</c:v>
                </c:pt>
                <c:pt idx="1208">
                  <c:v>46202</c:v>
                </c:pt>
                <c:pt idx="1209">
                  <c:v>46203</c:v>
                </c:pt>
                <c:pt idx="1210">
                  <c:v>46204</c:v>
                </c:pt>
                <c:pt idx="1211">
                  <c:v>46205</c:v>
                </c:pt>
                <c:pt idx="1212">
                  <c:v>46206</c:v>
                </c:pt>
                <c:pt idx="1213">
                  <c:v>46209</c:v>
                </c:pt>
                <c:pt idx="1214">
                  <c:v>46210</c:v>
                </c:pt>
                <c:pt idx="1215">
                  <c:v>46211</c:v>
                </c:pt>
                <c:pt idx="1216">
                  <c:v>46212</c:v>
                </c:pt>
                <c:pt idx="1217">
                  <c:v>46213</c:v>
                </c:pt>
                <c:pt idx="1218">
                  <c:v>46216</c:v>
                </c:pt>
                <c:pt idx="1219">
                  <c:v>46217</c:v>
                </c:pt>
                <c:pt idx="1220">
                  <c:v>46218</c:v>
                </c:pt>
                <c:pt idx="1221">
                  <c:v>46219</c:v>
                </c:pt>
                <c:pt idx="1222">
                  <c:v>46220</c:v>
                </c:pt>
                <c:pt idx="1223">
                  <c:v>46223</c:v>
                </c:pt>
                <c:pt idx="1224">
                  <c:v>46224</c:v>
                </c:pt>
                <c:pt idx="1225">
                  <c:v>46225</c:v>
                </c:pt>
                <c:pt idx="1226">
                  <c:v>46226</c:v>
                </c:pt>
                <c:pt idx="1227">
                  <c:v>46227</c:v>
                </c:pt>
                <c:pt idx="1228">
                  <c:v>46230</c:v>
                </c:pt>
                <c:pt idx="1229">
                  <c:v>46231</c:v>
                </c:pt>
                <c:pt idx="1230">
                  <c:v>46232</c:v>
                </c:pt>
                <c:pt idx="1231">
                  <c:v>46233</c:v>
                </c:pt>
                <c:pt idx="1232">
                  <c:v>46234</c:v>
                </c:pt>
                <c:pt idx="1233">
                  <c:v>46237</c:v>
                </c:pt>
                <c:pt idx="1234">
                  <c:v>46238</c:v>
                </c:pt>
                <c:pt idx="1235">
                  <c:v>46239</c:v>
                </c:pt>
                <c:pt idx="1236">
                  <c:v>46240</c:v>
                </c:pt>
                <c:pt idx="1237">
                  <c:v>46241</c:v>
                </c:pt>
                <c:pt idx="1238">
                  <c:v>46244</c:v>
                </c:pt>
                <c:pt idx="1239">
                  <c:v>46245</c:v>
                </c:pt>
              </c:numCache>
            </c:numRef>
          </c:cat>
          <c:val>
            <c:numRef>
              <c:f>Data!$L$4:$L$1243</c:f>
              <c:numCache>
                <c:formatCode>0.0%</c:formatCode>
                <c:ptCount val="12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-7.953124954725E-4</c:v>
                </c:pt>
                <c:pt idx="4">
                  <c:v>0</c:v>
                </c:pt>
                <c:pt idx="5">
                  <c:v>0</c:v>
                </c:pt>
                <c:pt idx="6">
                  <c:v>-1.6298523936025301E-2</c:v>
                </c:pt>
                <c:pt idx="7">
                  <c:v>-2.64077386408E-2</c:v>
                </c:pt>
                <c:pt idx="8">
                  <c:v>-1.40631104673182E-2</c:v>
                </c:pt>
                <c:pt idx="9">
                  <c:v>-1.1632984018216601E-2</c:v>
                </c:pt>
                <c:pt idx="10">
                  <c:v>-1.27966745446679E-2</c:v>
                </c:pt>
                <c:pt idx="11">
                  <c:v>-5.0896326469875002E-3</c:v>
                </c:pt>
                <c:pt idx="12">
                  <c:v>0</c:v>
                </c:pt>
                <c:pt idx="13">
                  <c:v>0</c:v>
                </c:pt>
                <c:pt idx="14">
                  <c:v>-1.7285044453697999E-3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-3.7042072703065E-3</c:v>
                </c:pt>
                <c:pt idx="19">
                  <c:v>-2.4715338161449999E-4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-9.9577526699656006E-3</c:v>
                </c:pt>
                <c:pt idx="26">
                  <c:v>-2.1731052102594801E-2</c:v>
                </c:pt>
                <c:pt idx="27">
                  <c:v>-1.7384079155958101E-2</c:v>
                </c:pt>
                <c:pt idx="28">
                  <c:v>-1.63159388570655E-2</c:v>
                </c:pt>
                <c:pt idx="29">
                  <c:v>-1.2398689643011201E-2</c:v>
                </c:pt>
                <c:pt idx="30">
                  <c:v>-1.5861902657972601E-2</c:v>
                </c:pt>
                <c:pt idx="31">
                  <c:v>-1.7487791418768401E-2</c:v>
                </c:pt>
                <c:pt idx="32">
                  <c:v>-1.8079525652340701E-2</c:v>
                </c:pt>
                <c:pt idx="33">
                  <c:v>-1.0895171309485399E-2</c:v>
                </c:pt>
                <c:pt idx="34">
                  <c:v>-1.09327105467688E-2</c:v>
                </c:pt>
                <c:pt idx="35">
                  <c:v>-8.0914939877346995E-3</c:v>
                </c:pt>
                <c:pt idx="36">
                  <c:v>-5.0266754818240004E-3</c:v>
                </c:pt>
                <c:pt idx="37">
                  <c:v>-7.152077099921E-3</c:v>
                </c:pt>
                <c:pt idx="38">
                  <c:v>-1.48822228983552E-2</c:v>
                </c:pt>
                <c:pt idx="39">
                  <c:v>-1.0821636731946201E-2</c:v>
                </c:pt>
                <c:pt idx="40">
                  <c:v>-6.5691787953241002E-3</c:v>
                </c:pt>
                <c:pt idx="41">
                  <c:v>0</c:v>
                </c:pt>
                <c:pt idx="42">
                  <c:v>-5.3698914847961996E-3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-1.53696549903319E-2</c:v>
                </c:pt>
                <c:pt idx="47">
                  <c:v>-2.7947936625047898E-2</c:v>
                </c:pt>
                <c:pt idx="48">
                  <c:v>-2.6602699449150599E-2</c:v>
                </c:pt>
                <c:pt idx="49">
                  <c:v>-3.8518599965517097E-2</c:v>
                </c:pt>
                <c:pt idx="50">
                  <c:v>-4.7890467266105699E-2</c:v>
                </c:pt>
                <c:pt idx="51">
                  <c:v>-3.4482990103202903E-2</c:v>
                </c:pt>
                <c:pt idx="52">
                  <c:v>-3.2861220738265202E-2</c:v>
                </c:pt>
                <c:pt idx="53">
                  <c:v>-4.7305582419070999E-2</c:v>
                </c:pt>
                <c:pt idx="54">
                  <c:v>-4.98835459600891E-2</c:v>
                </c:pt>
                <c:pt idx="55">
                  <c:v>-3.5179029837262898E-2</c:v>
                </c:pt>
                <c:pt idx="56">
                  <c:v>-2.0020516335536601E-2</c:v>
                </c:pt>
                <c:pt idx="57">
                  <c:v>-1.3548585439681401E-2</c:v>
                </c:pt>
                <c:pt idx="58">
                  <c:v>-2.5170611336147002E-3</c:v>
                </c:pt>
                <c:pt idx="59">
                  <c:v>0</c:v>
                </c:pt>
                <c:pt idx="60">
                  <c:v>0</c:v>
                </c:pt>
                <c:pt idx="61">
                  <c:v>-4.2079212682269998E-4</c:v>
                </c:pt>
                <c:pt idx="62">
                  <c:v>-6.6390321440592997E-3</c:v>
                </c:pt>
                <c:pt idx="63">
                  <c:v>-3.6220072484173002E-3</c:v>
                </c:pt>
                <c:pt idx="64">
                  <c:v>-2.0114485949274999E-3</c:v>
                </c:pt>
                <c:pt idx="65">
                  <c:v>-2.2996825383611E-3</c:v>
                </c:pt>
                <c:pt idx="66">
                  <c:v>-2.6125752233838E-3</c:v>
                </c:pt>
                <c:pt idx="67">
                  <c:v>-1.40842991742983E-2</c:v>
                </c:pt>
                <c:pt idx="68">
                  <c:v>-2.5003910216391201E-2</c:v>
                </c:pt>
                <c:pt idx="69">
                  <c:v>-1.70468243675178E-2</c:v>
                </c:pt>
                <c:pt idx="70">
                  <c:v>-1.8818821993653E-2</c:v>
                </c:pt>
                <c:pt idx="71">
                  <c:v>-1.24475752721787E-2</c:v>
                </c:pt>
                <c:pt idx="72">
                  <c:v>-2.90742696107779E-2</c:v>
                </c:pt>
                <c:pt idx="73">
                  <c:v>-3.3732486977125498E-2</c:v>
                </c:pt>
                <c:pt idx="74">
                  <c:v>-2.7672514318986999E-2</c:v>
                </c:pt>
                <c:pt idx="75">
                  <c:v>-2.42109358190307E-2</c:v>
                </c:pt>
                <c:pt idx="76">
                  <c:v>-1.7213613667070599E-2</c:v>
                </c:pt>
                <c:pt idx="77">
                  <c:v>-1.9430502567002E-2</c:v>
                </c:pt>
                <c:pt idx="78">
                  <c:v>-2.91866813312304E-2</c:v>
                </c:pt>
                <c:pt idx="79">
                  <c:v>-2.0346312491596699E-2</c:v>
                </c:pt>
                <c:pt idx="80">
                  <c:v>-1.10215736819953E-2</c:v>
                </c:pt>
                <c:pt idx="81">
                  <c:v>-1.0803287241824401E-2</c:v>
                </c:pt>
                <c:pt idx="82">
                  <c:v>-1.0985642708986901E-2</c:v>
                </c:pt>
                <c:pt idx="83">
                  <c:v>-8.8146286522021999E-3</c:v>
                </c:pt>
                <c:pt idx="84">
                  <c:v>-2.0111315474226998E-3</c:v>
                </c:pt>
                <c:pt idx="85">
                  <c:v>-4.0054791148107999E-3</c:v>
                </c:pt>
                <c:pt idx="86">
                  <c:v>0</c:v>
                </c:pt>
                <c:pt idx="87">
                  <c:v>-7.8910455482808992E-3</c:v>
                </c:pt>
                <c:pt idx="88">
                  <c:v>-2.7589361291623499E-2</c:v>
                </c:pt>
                <c:pt idx="89">
                  <c:v>-1.5612462140700299E-2</c:v>
                </c:pt>
                <c:pt idx="90">
                  <c:v>-7.4370230177816998E-3</c:v>
                </c:pt>
                <c:pt idx="91">
                  <c:v>-3.1321146151767E-3</c:v>
                </c:pt>
                <c:pt idx="92">
                  <c:v>-5.4466317531056997E-3</c:v>
                </c:pt>
                <c:pt idx="93">
                  <c:v>-1.1544314794487999E-3</c:v>
                </c:pt>
                <c:pt idx="94">
                  <c:v>0</c:v>
                </c:pt>
                <c:pt idx="95">
                  <c:v>-2.8102700410030001E-4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-2.7421808254484998E-3</c:v>
                </c:pt>
                <c:pt idx="102">
                  <c:v>0</c:v>
                </c:pt>
                <c:pt idx="103">
                  <c:v>0</c:v>
                </c:pt>
                <c:pt idx="104">
                  <c:v>-3.3706029329158001E-3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-1.16867501197182E-2</c:v>
                </c:pt>
                <c:pt idx="110">
                  <c:v>-8.0626516973460998E-3</c:v>
                </c:pt>
                <c:pt idx="111">
                  <c:v>-8.2006474633047992E-3</c:v>
                </c:pt>
                <c:pt idx="112">
                  <c:v>-1.85957975484514E-2</c:v>
                </c:pt>
                <c:pt idx="113">
                  <c:v>-5.0799275062101398E-2</c:v>
                </c:pt>
                <c:pt idx="114">
                  <c:v>-4.5119248767887199E-2</c:v>
                </c:pt>
                <c:pt idx="115">
                  <c:v>-4.7998647779941297E-2</c:v>
                </c:pt>
                <c:pt idx="116">
                  <c:v>-4.3826210284856101E-2</c:v>
                </c:pt>
                <c:pt idx="117">
                  <c:v>-3.7311749655055598E-2</c:v>
                </c:pt>
                <c:pt idx="118">
                  <c:v>-2.9554667681937801E-2</c:v>
                </c:pt>
                <c:pt idx="119">
                  <c:v>-1.9642017246797101E-2</c:v>
                </c:pt>
                <c:pt idx="120">
                  <c:v>-2.8641451104322799E-2</c:v>
                </c:pt>
                <c:pt idx="121">
                  <c:v>-2.4030054628439101E-2</c:v>
                </c:pt>
                <c:pt idx="122">
                  <c:v>-3.0029424626066999E-2</c:v>
                </c:pt>
                <c:pt idx="123">
                  <c:v>-3.57125043433279E-2</c:v>
                </c:pt>
                <c:pt idx="124">
                  <c:v>-2.4541920199369099E-2</c:v>
                </c:pt>
                <c:pt idx="125">
                  <c:v>-1.6763929136623699E-2</c:v>
                </c:pt>
                <c:pt idx="126">
                  <c:v>-3.7009273847666099E-2</c:v>
                </c:pt>
                <c:pt idx="127">
                  <c:v>-7.0565208552423597E-2</c:v>
                </c:pt>
                <c:pt idx="128">
                  <c:v>-3.9913605021534397E-2</c:v>
                </c:pt>
                <c:pt idx="129">
                  <c:v>-3.8426415714822297E-2</c:v>
                </c:pt>
                <c:pt idx="130">
                  <c:v>-4.1975621303265001E-2</c:v>
                </c:pt>
                <c:pt idx="131">
                  <c:v>-5.2037390404467303E-2</c:v>
                </c:pt>
                <c:pt idx="132">
                  <c:v>-6.5630034365268194E-2</c:v>
                </c:pt>
                <c:pt idx="133">
                  <c:v>-7.5847233351138604E-2</c:v>
                </c:pt>
                <c:pt idx="134">
                  <c:v>-6.0641790608040397E-2</c:v>
                </c:pt>
                <c:pt idx="135">
                  <c:v>-0.1104066173757397</c:v>
                </c:pt>
                <c:pt idx="136">
                  <c:v>-7.2656025406699604E-2</c:v>
                </c:pt>
                <c:pt idx="137">
                  <c:v>-6.5742200234369996E-2</c:v>
                </c:pt>
                <c:pt idx="138">
                  <c:v>-6.3286423616514001E-2</c:v>
                </c:pt>
                <c:pt idx="139">
                  <c:v>-5.9198568025108901E-2</c:v>
                </c:pt>
                <c:pt idx="140">
                  <c:v>-7.0437973127425002E-2</c:v>
                </c:pt>
                <c:pt idx="141">
                  <c:v>-8.5843728812930203E-2</c:v>
                </c:pt>
                <c:pt idx="142">
                  <c:v>-7.6162936997475103E-2</c:v>
                </c:pt>
                <c:pt idx="143">
                  <c:v>-5.5731176643435999E-2</c:v>
                </c:pt>
                <c:pt idx="144">
                  <c:v>-4.4931194452457399E-2</c:v>
                </c:pt>
                <c:pt idx="145">
                  <c:v>-3.5935097929451702E-2</c:v>
                </c:pt>
                <c:pt idx="146">
                  <c:v>-3.10059832737032E-2</c:v>
                </c:pt>
                <c:pt idx="147">
                  <c:v>-4.18284205573142E-2</c:v>
                </c:pt>
                <c:pt idx="148">
                  <c:v>-2.92107450078893E-2</c:v>
                </c:pt>
                <c:pt idx="149">
                  <c:v>-8.1957775435848E-3</c:v>
                </c:pt>
                <c:pt idx="150">
                  <c:v>-5.4629372239206001E-3</c:v>
                </c:pt>
                <c:pt idx="151">
                  <c:v>0</c:v>
                </c:pt>
                <c:pt idx="152">
                  <c:v>-1.5734809268237999E-3</c:v>
                </c:pt>
                <c:pt idx="153">
                  <c:v>0</c:v>
                </c:pt>
                <c:pt idx="154">
                  <c:v>-1.4611659337818001E-3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-1.0129651868150499E-2</c:v>
                </c:pt>
                <c:pt idx="164">
                  <c:v>0</c:v>
                </c:pt>
                <c:pt idx="165">
                  <c:v>-1.0944858804865999E-3</c:v>
                </c:pt>
                <c:pt idx="166">
                  <c:v>-1.34494152052943E-2</c:v>
                </c:pt>
                <c:pt idx="167">
                  <c:v>-1.37510344617537E-2</c:v>
                </c:pt>
                <c:pt idx="168">
                  <c:v>-2.65962475294951E-2</c:v>
                </c:pt>
                <c:pt idx="169">
                  <c:v>-4.0255941408439203E-2</c:v>
                </c:pt>
                <c:pt idx="170">
                  <c:v>-3.6694230800468901E-2</c:v>
                </c:pt>
                <c:pt idx="171">
                  <c:v>-2.6372379202862499E-2</c:v>
                </c:pt>
                <c:pt idx="172">
                  <c:v>-3.3511164428107698E-2</c:v>
                </c:pt>
                <c:pt idx="173">
                  <c:v>-5.2329300738984202E-2</c:v>
                </c:pt>
                <c:pt idx="174">
                  <c:v>-4.1573737960198399E-2</c:v>
                </c:pt>
                <c:pt idx="175">
                  <c:v>-4.5870353248588999E-2</c:v>
                </c:pt>
                <c:pt idx="176">
                  <c:v>-4.4184330179628702E-2</c:v>
                </c:pt>
                <c:pt idx="177">
                  <c:v>-5.5734310205193899E-2</c:v>
                </c:pt>
                <c:pt idx="178">
                  <c:v>-6.2672019702127296E-2</c:v>
                </c:pt>
                <c:pt idx="179">
                  <c:v>-7.4335120620095604E-2</c:v>
                </c:pt>
                <c:pt idx="180">
                  <c:v>-7.1688432311860104E-2</c:v>
                </c:pt>
                <c:pt idx="181">
                  <c:v>-8.6666803569592596E-2</c:v>
                </c:pt>
                <c:pt idx="182">
                  <c:v>-9.7399260431671006E-2</c:v>
                </c:pt>
                <c:pt idx="183">
                  <c:v>-0.1061123018344021</c:v>
                </c:pt>
                <c:pt idx="184">
                  <c:v>-0.12184235445262639</c:v>
                </c:pt>
                <c:pt idx="185">
                  <c:v>-0.13428493635286831</c:v>
                </c:pt>
                <c:pt idx="186">
                  <c:v>-0.1309875322048567</c:v>
                </c:pt>
                <c:pt idx="187">
                  <c:v>-0.1260611237149237</c:v>
                </c:pt>
                <c:pt idx="188">
                  <c:v>-0.10018858133605769</c:v>
                </c:pt>
                <c:pt idx="189">
                  <c:v>-9.4905761713339601E-2</c:v>
                </c:pt>
                <c:pt idx="190">
                  <c:v>-0.1166835895920601</c:v>
                </c:pt>
                <c:pt idx="191">
                  <c:v>-9.6220406356436097E-2</c:v>
                </c:pt>
                <c:pt idx="192">
                  <c:v>-0.10528730624657261</c:v>
                </c:pt>
                <c:pt idx="193">
                  <c:v>-0.1180072018644083</c:v>
                </c:pt>
                <c:pt idx="194">
                  <c:v>-0.14769140752645979</c:v>
                </c:pt>
                <c:pt idx="195">
                  <c:v>-0.13527443176842799</c:v>
                </c:pt>
                <c:pt idx="196">
                  <c:v>-0.1209364592006324</c:v>
                </c:pt>
                <c:pt idx="197">
                  <c:v>-0.1007484448257068</c:v>
                </c:pt>
                <c:pt idx="198">
                  <c:v>-9.9681780604536793E-2</c:v>
                </c:pt>
                <c:pt idx="199">
                  <c:v>-9.9725755235314198E-2</c:v>
                </c:pt>
                <c:pt idx="200">
                  <c:v>-9.8488546577584699E-2</c:v>
                </c:pt>
                <c:pt idx="201">
                  <c:v>-9.7980718997658103E-2</c:v>
                </c:pt>
                <c:pt idx="202">
                  <c:v>-9.5093486021399706E-2</c:v>
                </c:pt>
                <c:pt idx="203">
                  <c:v>-9.7246654931577095E-2</c:v>
                </c:pt>
                <c:pt idx="204">
                  <c:v>-9.90172007701349E-2</c:v>
                </c:pt>
                <c:pt idx="205">
                  <c:v>-9.3397484442310594E-2</c:v>
                </c:pt>
                <c:pt idx="206">
                  <c:v>-0.10204910471460669</c:v>
                </c:pt>
                <c:pt idx="207">
                  <c:v>-0.1297310368899782</c:v>
                </c:pt>
                <c:pt idx="208">
                  <c:v>-0.1392739537681795</c:v>
                </c:pt>
                <c:pt idx="209">
                  <c:v>-0.13119566250745501</c:v>
                </c:pt>
                <c:pt idx="210">
                  <c:v>-0.15780671883292191</c:v>
                </c:pt>
                <c:pt idx="211">
                  <c:v>-0.1685212349240226</c:v>
                </c:pt>
                <c:pt idx="212">
                  <c:v>-0.19281551201732461</c:v>
                </c:pt>
                <c:pt idx="213">
                  <c:v>-0.17158300193245221</c:v>
                </c:pt>
                <c:pt idx="214">
                  <c:v>-0.18155225219477419</c:v>
                </c:pt>
                <c:pt idx="215">
                  <c:v>-0.17328345515882501</c:v>
                </c:pt>
                <c:pt idx="216">
                  <c:v>-0.16928158168067139</c:v>
                </c:pt>
                <c:pt idx="217">
                  <c:v>-0.15430852921552801</c:v>
                </c:pt>
                <c:pt idx="218">
                  <c:v>-0.15135299374736719</c:v>
                </c:pt>
                <c:pt idx="219">
                  <c:v>-0.15216179592541551</c:v>
                </c:pt>
                <c:pt idx="220">
                  <c:v>-0.15856350603427549</c:v>
                </c:pt>
                <c:pt idx="221">
                  <c:v>-0.1605446982904121</c:v>
                </c:pt>
                <c:pt idx="222">
                  <c:v>-0.15921697569709081</c:v>
                </c:pt>
                <c:pt idx="223">
                  <c:v>-0.16144771531054411</c:v>
                </c:pt>
                <c:pt idx="224">
                  <c:v>-0.15403556044252581</c:v>
                </c:pt>
                <c:pt idx="225">
                  <c:v>-0.1414731995676676</c:v>
                </c:pt>
                <c:pt idx="226">
                  <c:v>-0.1396671212138296</c:v>
                </c:pt>
                <c:pt idx="227">
                  <c:v>-0.13300864673306201</c:v>
                </c:pt>
                <c:pt idx="228">
                  <c:v>-0.13623017387238701</c:v>
                </c:pt>
                <c:pt idx="229">
                  <c:v>-0.13633820241760769</c:v>
                </c:pt>
                <c:pt idx="230">
                  <c:v>-0.14524706412949309</c:v>
                </c:pt>
                <c:pt idx="231">
                  <c:v>-0.13802022021807789</c:v>
                </c:pt>
                <c:pt idx="232">
                  <c:v>-0.1278953699716745</c:v>
                </c:pt>
                <c:pt idx="233">
                  <c:v>-0.1226479734282558</c:v>
                </c:pt>
                <c:pt idx="234">
                  <c:v>-0.1146571115979847</c:v>
                </c:pt>
                <c:pt idx="235">
                  <c:v>-0.1108518984329316</c:v>
                </c:pt>
                <c:pt idx="236">
                  <c:v>-0.1097660280384111</c:v>
                </c:pt>
                <c:pt idx="237">
                  <c:v>-0.1080040496717633</c:v>
                </c:pt>
                <c:pt idx="238">
                  <c:v>-0.1148711444062796</c:v>
                </c:pt>
                <c:pt idx="239">
                  <c:v>-0.1068313018239605</c:v>
                </c:pt>
                <c:pt idx="240">
                  <c:v>-0.1020481335991172</c:v>
                </c:pt>
                <c:pt idx="241">
                  <c:v>-9.8599146675016999E-2</c:v>
                </c:pt>
                <c:pt idx="242">
                  <c:v>-8.8057143097599794E-2</c:v>
                </c:pt>
                <c:pt idx="243">
                  <c:v>-8.0479488814170802E-2</c:v>
                </c:pt>
                <c:pt idx="244">
                  <c:v>-8.8123094895760701E-2</c:v>
                </c:pt>
                <c:pt idx="245">
                  <c:v>-8.3338276180249096E-2</c:v>
                </c:pt>
                <c:pt idx="246">
                  <c:v>-8.1704486186254394E-2</c:v>
                </c:pt>
                <c:pt idx="247">
                  <c:v>-7.7153413662311404E-2</c:v>
                </c:pt>
                <c:pt idx="248">
                  <c:v>-6.9337655636447199E-2</c:v>
                </c:pt>
                <c:pt idx="249">
                  <c:v>-6.8182794854887499E-2</c:v>
                </c:pt>
                <c:pt idx="250">
                  <c:v>-6.4982391973348097E-2</c:v>
                </c:pt>
                <c:pt idx="251">
                  <c:v>-5.9234372376284102E-2</c:v>
                </c:pt>
                <c:pt idx="252">
                  <c:v>-5.91761714853732E-2</c:v>
                </c:pt>
                <c:pt idx="253">
                  <c:v>-5.6029471287420002E-2</c:v>
                </c:pt>
                <c:pt idx="254">
                  <c:v>-7.0524807838916903E-2</c:v>
                </c:pt>
                <c:pt idx="255">
                  <c:v>-7.4610891018216205E-2</c:v>
                </c:pt>
                <c:pt idx="256">
                  <c:v>-6.30193200646844E-2</c:v>
                </c:pt>
                <c:pt idx="257">
                  <c:v>-5.37435322649783E-2</c:v>
                </c:pt>
                <c:pt idx="258">
                  <c:v>-5.5165381601029601E-2</c:v>
                </c:pt>
                <c:pt idx="259">
                  <c:v>-4.8841588044168799E-2</c:v>
                </c:pt>
                <c:pt idx="260">
                  <c:v>-5.2511527157819197E-2</c:v>
                </c:pt>
                <c:pt idx="261">
                  <c:v>-3.7935209318282502E-2</c:v>
                </c:pt>
                <c:pt idx="262">
                  <c:v>-3.5734382398683401E-2</c:v>
                </c:pt>
                <c:pt idx="263">
                  <c:v>-2.5478514746628399E-2</c:v>
                </c:pt>
                <c:pt idx="264">
                  <c:v>-2.26781377138663E-2</c:v>
                </c:pt>
                <c:pt idx="265">
                  <c:v>-1.30359409263099E-2</c:v>
                </c:pt>
                <c:pt idx="266">
                  <c:v>0</c:v>
                </c:pt>
                <c:pt idx="267">
                  <c:v>0</c:v>
                </c:pt>
                <c:pt idx="268">
                  <c:v>-1.8835534215849999E-4</c:v>
                </c:pt>
                <c:pt idx="269">
                  <c:v>0</c:v>
                </c:pt>
                <c:pt idx="270">
                  <c:v>-2.3416785168769999E-4</c:v>
                </c:pt>
                <c:pt idx="271">
                  <c:v>0</c:v>
                </c:pt>
                <c:pt idx="272">
                  <c:v>0</c:v>
                </c:pt>
                <c:pt idx="273">
                  <c:v>-1.9967813456641399E-2</c:v>
                </c:pt>
                <c:pt idx="274">
                  <c:v>-2.36727745161865E-2</c:v>
                </c:pt>
                <c:pt idx="275">
                  <c:v>-1.34307618554562E-2</c:v>
                </c:pt>
                <c:pt idx="276">
                  <c:v>-2.14327004514153E-2</c:v>
                </c:pt>
                <c:pt idx="277">
                  <c:v>-6.3630878716553997E-3</c:v>
                </c:pt>
                <c:pt idx="278">
                  <c:v>-2.11251570256718E-2</c:v>
                </c:pt>
                <c:pt idx="279">
                  <c:v>-5.3833249213392498E-2</c:v>
                </c:pt>
                <c:pt idx="280">
                  <c:v>-4.97618066936912E-2</c:v>
                </c:pt>
                <c:pt idx="281">
                  <c:v>-5.2490810785211103E-2</c:v>
                </c:pt>
                <c:pt idx="282">
                  <c:v>-5.1661167161046198E-2</c:v>
                </c:pt>
                <c:pt idx="283">
                  <c:v>-3.86586112127901E-2</c:v>
                </c:pt>
                <c:pt idx="284">
                  <c:v>-4.30524731372832E-2</c:v>
                </c:pt>
                <c:pt idx="285">
                  <c:v>-2.8881864156196001E-2</c:v>
                </c:pt>
                <c:pt idx="286">
                  <c:v>-1.6738021538848E-2</c:v>
                </c:pt>
                <c:pt idx="287">
                  <c:v>-1.07536228614022E-2</c:v>
                </c:pt>
                <c:pt idx="288">
                  <c:v>-2.68781388810908E-2</c:v>
                </c:pt>
                <c:pt idx="289">
                  <c:v>-4.3409937278302398E-2</c:v>
                </c:pt>
                <c:pt idx="290">
                  <c:v>-3.8382165418592698E-2</c:v>
                </c:pt>
                <c:pt idx="291">
                  <c:v>-4.3215736471381903E-2</c:v>
                </c:pt>
                <c:pt idx="292">
                  <c:v>-4.4939714889414797E-2</c:v>
                </c:pt>
                <c:pt idx="293">
                  <c:v>-4.1513517231115203E-2</c:v>
                </c:pt>
                <c:pt idx="294">
                  <c:v>-3.2276754093289797E-2</c:v>
                </c:pt>
                <c:pt idx="295">
                  <c:v>-3.08563698800207E-2</c:v>
                </c:pt>
                <c:pt idx="296">
                  <c:v>-3.39301932692571E-2</c:v>
                </c:pt>
                <c:pt idx="297">
                  <c:v>-3.0723743040425001E-2</c:v>
                </c:pt>
                <c:pt idx="298">
                  <c:v>-2.24333547210868E-2</c:v>
                </c:pt>
                <c:pt idx="299">
                  <c:v>-2.5075031613247901E-2</c:v>
                </c:pt>
                <c:pt idx="300">
                  <c:v>-2.01404584392069E-2</c:v>
                </c:pt>
                <c:pt idx="301">
                  <c:v>-2.64020099762136E-2</c:v>
                </c:pt>
                <c:pt idx="302">
                  <c:v>-2.6428111281379101E-2</c:v>
                </c:pt>
                <c:pt idx="303">
                  <c:v>-2.0620353304776601E-2</c:v>
                </c:pt>
                <c:pt idx="304">
                  <c:v>-1.8001231022019601E-2</c:v>
                </c:pt>
                <c:pt idx="305">
                  <c:v>-1.7602463342434701E-2</c:v>
                </c:pt>
                <c:pt idx="306">
                  <c:v>-1.7572582168449001E-2</c:v>
                </c:pt>
                <c:pt idx="307">
                  <c:v>-1.5958120678499801E-2</c:v>
                </c:pt>
                <c:pt idx="308">
                  <c:v>-1.89703516892046E-2</c:v>
                </c:pt>
                <c:pt idx="309">
                  <c:v>-2.1210093645586601E-2</c:v>
                </c:pt>
                <c:pt idx="310">
                  <c:v>-2.4928008164154501E-2</c:v>
                </c:pt>
                <c:pt idx="311">
                  <c:v>-2.4775315245957701E-2</c:v>
                </c:pt>
                <c:pt idx="312">
                  <c:v>-2.1235135102456001E-2</c:v>
                </c:pt>
                <c:pt idx="313">
                  <c:v>-2.32250596468749E-2</c:v>
                </c:pt>
                <c:pt idx="314">
                  <c:v>-2.8569008154397699E-2</c:v>
                </c:pt>
                <c:pt idx="315">
                  <c:v>-3.4971490719000298E-2</c:v>
                </c:pt>
                <c:pt idx="316">
                  <c:v>-3.4833566990620402E-2</c:v>
                </c:pt>
                <c:pt idx="317">
                  <c:v>-3.7352200161489602E-2</c:v>
                </c:pt>
                <c:pt idx="318">
                  <c:v>-3.6048591806152899E-2</c:v>
                </c:pt>
                <c:pt idx="319">
                  <c:v>-3.0315864144591101E-2</c:v>
                </c:pt>
                <c:pt idx="320">
                  <c:v>-3.4083308480884103E-2</c:v>
                </c:pt>
                <c:pt idx="321">
                  <c:v>-3.1884382102467503E-2</c:v>
                </c:pt>
                <c:pt idx="322">
                  <c:v>-3.16621777635877E-2</c:v>
                </c:pt>
                <c:pt idx="323">
                  <c:v>-2.19475003578017E-2</c:v>
                </c:pt>
                <c:pt idx="324">
                  <c:v>-1.88132446188853E-2</c:v>
                </c:pt>
                <c:pt idx="325">
                  <c:v>-1.9462634608006402E-2</c:v>
                </c:pt>
                <c:pt idx="326">
                  <c:v>-2.0035755537010001E-2</c:v>
                </c:pt>
                <c:pt idx="327">
                  <c:v>-2.0395003469344301E-2</c:v>
                </c:pt>
                <c:pt idx="328">
                  <c:v>-2.41267906836116E-2</c:v>
                </c:pt>
                <c:pt idx="329">
                  <c:v>-2.1414312124973502E-2</c:v>
                </c:pt>
                <c:pt idx="330">
                  <c:v>-3.0288420135791298E-2</c:v>
                </c:pt>
                <c:pt idx="331">
                  <c:v>-2.5255664570473499E-2</c:v>
                </c:pt>
                <c:pt idx="332">
                  <c:v>-2.5902456606003901E-2</c:v>
                </c:pt>
                <c:pt idx="333">
                  <c:v>-2.28957423346926E-2</c:v>
                </c:pt>
                <c:pt idx="334">
                  <c:v>-2.9838621888117398E-2</c:v>
                </c:pt>
                <c:pt idx="335">
                  <c:v>-4.4775417226096299E-2</c:v>
                </c:pt>
                <c:pt idx="336">
                  <c:v>-4.1912019139222302E-2</c:v>
                </c:pt>
                <c:pt idx="337">
                  <c:v>-3.8855878192954899E-2</c:v>
                </c:pt>
                <c:pt idx="338">
                  <c:v>-5.2354814705708901E-2</c:v>
                </c:pt>
                <c:pt idx="339">
                  <c:v>-6.5396068515094705E-2</c:v>
                </c:pt>
                <c:pt idx="340">
                  <c:v>-9.6395603946158398E-2</c:v>
                </c:pt>
                <c:pt idx="341">
                  <c:v>-7.8720076746496906E-2</c:v>
                </c:pt>
                <c:pt idx="342">
                  <c:v>-6.8710044265173395E-2</c:v>
                </c:pt>
                <c:pt idx="343">
                  <c:v>-6.9836039399563801E-2</c:v>
                </c:pt>
                <c:pt idx="344">
                  <c:v>-6.8800361837422594E-2</c:v>
                </c:pt>
                <c:pt idx="345">
                  <c:v>-6.3767849561385898E-2</c:v>
                </c:pt>
                <c:pt idx="346">
                  <c:v>-5.9239374779819699E-2</c:v>
                </c:pt>
                <c:pt idx="347">
                  <c:v>-5.7276091844654403E-2</c:v>
                </c:pt>
                <c:pt idx="348">
                  <c:v>-6.4630023823865401E-2</c:v>
                </c:pt>
                <c:pt idx="349">
                  <c:v>-6.3259773005081898E-2</c:v>
                </c:pt>
                <c:pt idx="350">
                  <c:v>-6.8045462505620796E-2</c:v>
                </c:pt>
                <c:pt idx="351">
                  <c:v>-6.5772246034347698E-2</c:v>
                </c:pt>
                <c:pt idx="352">
                  <c:v>-6.8363308651201896E-2</c:v>
                </c:pt>
                <c:pt idx="353">
                  <c:v>-7.1591456063106199E-2</c:v>
                </c:pt>
                <c:pt idx="354">
                  <c:v>-7.1585137400891993E-2</c:v>
                </c:pt>
                <c:pt idx="355">
                  <c:v>-7.1238624785955398E-2</c:v>
                </c:pt>
                <c:pt idx="356">
                  <c:v>-7.3564354319169301E-2</c:v>
                </c:pt>
                <c:pt idx="357">
                  <c:v>-7.5224955109129701E-2</c:v>
                </c:pt>
                <c:pt idx="358">
                  <c:v>-7.4950331943024098E-2</c:v>
                </c:pt>
                <c:pt idx="359">
                  <c:v>-7.5827804906595894E-2</c:v>
                </c:pt>
                <c:pt idx="360">
                  <c:v>-7.8426692212068397E-2</c:v>
                </c:pt>
                <c:pt idx="361">
                  <c:v>-7.97661991308352E-2</c:v>
                </c:pt>
                <c:pt idx="362">
                  <c:v>-8.2909314923698102E-2</c:v>
                </c:pt>
                <c:pt idx="363">
                  <c:v>-8.98924916896362E-2</c:v>
                </c:pt>
                <c:pt idx="364">
                  <c:v>-0.1022260654779773</c:v>
                </c:pt>
                <c:pt idx="365">
                  <c:v>-9.80531418534379E-2</c:v>
                </c:pt>
                <c:pt idx="366">
                  <c:v>-8.6696716883979105E-2</c:v>
                </c:pt>
                <c:pt idx="367">
                  <c:v>-8.8527937533908793E-2</c:v>
                </c:pt>
                <c:pt idx="368">
                  <c:v>-8.08388473812999E-2</c:v>
                </c:pt>
                <c:pt idx="369">
                  <c:v>-8.0465638021042299E-2</c:v>
                </c:pt>
                <c:pt idx="370">
                  <c:v>-7.8199014943658607E-2</c:v>
                </c:pt>
                <c:pt idx="371">
                  <c:v>-8.4468519185649293E-2</c:v>
                </c:pt>
                <c:pt idx="372">
                  <c:v>-7.6633389748762201E-2</c:v>
                </c:pt>
                <c:pt idx="373">
                  <c:v>-7.6664134163865902E-2</c:v>
                </c:pt>
                <c:pt idx="374">
                  <c:v>-7.0650220634673702E-2</c:v>
                </c:pt>
                <c:pt idx="375">
                  <c:v>-8.0440190188647703E-2</c:v>
                </c:pt>
                <c:pt idx="376">
                  <c:v>-8.0876553079054198E-2</c:v>
                </c:pt>
                <c:pt idx="377">
                  <c:v>-7.6899548355858799E-2</c:v>
                </c:pt>
                <c:pt idx="378">
                  <c:v>-6.9360800278673904E-2</c:v>
                </c:pt>
                <c:pt idx="379">
                  <c:v>-7.2920446246088996E-2</c:v>
                </c:pt>
                <c:pt idx="380">
                  <c:v>-7.3199987697503202E-2</c:v>
                </c:pt>
                <c:pt idx="381">
                  <c:v>-7.3053051276182696E-2</c:v>
                </c:pt>
                <c:pt idx="382">
                  <c:v>-8.2189459686452193E-2</c:v>
                </c:pt>
                <c:pt idx="383">
                  <c:v>-8.4464791662539604E-2</c:v>
                </c:pt>
                <c:pt idx="384">
                  <c:v>-8.5555209982645902E-2</c:v>
                </c:pt>
                <c:pt idx="385">
                  <c:v>-9.9504186500318406E-2</c:v>
                </c:pt>
                <c:pt idx="386">
                  <c:v>-9.1292210795540701E-2</c:v>
                </c:pt>
                <c:pt idx="387">
                  <c:v>-7.9048590058051302E-2</c:v>
                </c:pt>
                <c:pt idx="388">
                  <c:v>-8.3109384431947195E-2</c:v>
                </c:pt>
                <c:pt idx="389">
                  <c:v>-8.0373225150827302E-2</c:v>
                </c:pt>
                <c:pt idx="390">
                  <c:v>-7.0666836586654805E-2</c:v>
                </c:pt>
                <c:pt idx="391">
                  <c:v>-6.4276455972972393E-2</c:v>
                </c:pt>
                <c:pt idx="392">
                  <c:v>-6.9820272178617998E-2</c:v>
                </c:pt>
                <c:pt idx="393">
                  <c:v>-7.0119705275124705E-2</c:v>
                </c:pt>
                <c:pt idx="394">
                  <c:v>-9.0606132522249194E-2</c:v>
                </c:pt>
                <c:pt idx="395">
                  <c:v>-9.7934088316744397E-2</c:v>
                </c:pt>
                <c:pt idx="396">
                  <c:v>-9.6227987943990498E-2</c:v>
                </c:pt>
                <c:pt idx="397">
                  <c:v>-0.1043765265508407</c:v>
                </c:pt>
                <c:pt idx="398">
                  <c:v>-9.2269756355204902E-2</c:v>
                </c:pt>
                <c:pt idx="399">
                  <c:v>-0.1046267632552387</c:v>
                </c:pt>
                <c:pt idx="400">
                  <c:v>-0.1057721536828025</c:v>
                </c:pt>
                <c:pt idx="401">
                  <c:v>-9.7932418749434494E-2</c:v>
                </c:pt>
                <c:pt idx="402">
                  <c:v>-0.10057961284450841</c:v>
                </c:pt>
                <c:pt idx="403">
                  <c:v>-0.112858116072724</c:v>
                </c:pt>
                <c:pt idx="404">
                  <c:v>-0.1215568492242321</c:v>
                </c:pt>
                <c:pt idx="405">
                  <c:v>-0.12698434744636961</c:v>
                </c:pt>
                <c:pt idx="406">
                  <c:v>-0.11141343165973069</c:v>
                </c:pt>
                <c:pt idx="407">
                  <c:v>-0.1014734805303136</c:v>
                </c:pt>
                <c:pt idx="408">
                  <c:v>-0.1032403458103949</c:v>
                </c:pt>
                <c:pt idx="409">
                  <c:v>-9.1797282564056601E-2</c:v>
                </c:pt>
                <c:pt idx="410">
                  <c:v>-9.1281981572522597E-2</c:v>
                </c:pt>
                <c:pt idx="411">
                  <c:v>-9.1680216495691302E-2</c:v>
                </c:pt>
                <c:pt idx="412">
                  <c:v>-8.75510231636141E-2</c:v>
                </c:pt>
                <c:pt idx="413">
                  <c:v>-8.2633520705677199E-2</c:v>
                </c:pt>
                <c:pt idx="414">
                  <c:v>-8.2655913945799395E-2</c:v>
                </c:pt>
                <c:pt idx="415">
                  <c:v>-8.8543228584469905E-2</c:v>
                </c:pt>
                <c:pt idx="416">
                  <c:v>-9.1087159666949802E-2</c:v>
                </c:pt>
                <c:pt idx="417">
                  <c:v>-8.5191220352021396E-2</c:v>
                </c:pt>
                <c:pt idx="418">
                  <c:v>-8.8609332520595593E-2</c:v>
                </c:pt>
                <c:pt idx="419">
                  <c:v>-8.8583549094269007E-2</c:v>
                </c:pt>
                <c:pt idx="420">
                  <c:v>-8.5891876255645302E-2</c:v>
                </c:pt>
                <c:pt idx="421">
                  <c:v>-8.2323310532271293E-2</c:v>
                </c:pt>
                <c:pt idx="422">
                  <c:v>-7.1443723606468806E-2</c:v>
                </c:pt>
                <c:pt idx="423">
                  <c:v>-6.9859496359164802E-2</c:v>
                </c:pt>
                <c:pt idx="424">
                  <c:v>-6.0270925200017499E-2</c:v>
                </c:pt>
                <c:pt idx="425">
                  <c:v>-5.6436319260449799E-2</c:v>
                </c:pt>
                <c:pt idx="426">
                  <c:v>-5.5426965200247202E-2</c:v>
                </c:pt>
                <c:pt idx="427">
                  <c:v>-5.0939072287724402E-2</c:v>
                </c:pt>
                <c:pt idx="428">
                  <c:v>-5.5968128352024998E-2</c:v>
                </c:pt>
                <c:pt idx="429">
                  <c:v>-4.8733418969584302E-2</c:v>
                </c:pt>
                <c:pt idx="430">
                  <c:v>-5.4801830324120497E-2</c:v>
                </c:pt>
                <c:pt idx="431">
                  <c:v>-5.34702283632029E-2</c:v>
                </c:pt>
                <c:pt idx="432">
                  <c:v>-4.5382347599540199E-2</c:v>
                </c:pt>
                <c:pt idx="433">
                  <c:v>-4.6134786842812997E-2</c:v>
                </c:pt>
                <c:pt idx="434">
                  <c:v>-4.7421426150644298E-2</c:v>
                </c:pt>
                <c:pt idx="435">
                  <c:v>-4.4784746705029403E-2</c:v>
                </c:pt>
                <c:pt idx="436">
                  <c:v>-4.5979010422386703E-2</c:v>
                </c:pt>
                <c:pt idx="437">
                  <c:v>-5.2305082446787297E-2</c:v>
                </c:pt>
                <c:pt idx="438">
                  <c:v>-5.1877085704703799E-2</c:v>
                </c:pt>
                <c:pt idx="439">
                  <c:v>-4.9543118915057402E-2</c:v>
                </c:pt>
                <c:pt idx="440">
                  <c:v>-4.7336108384011401E-2</c:v>
                </c:pt>
                <c:pt idx="441">
                  <c:v>-4.2778668755201997E-2</c:v>
                </c:pt>
                <c:pt idx="442">
                  <c:v>-3.78357405675257E-2</c:v>
                </c:pt>
                <c:pt idx="443">
                  <c:v>-3.0909704749659098E-2</c:v>
                </c:pt>
                <c:pt idx="444">
                  <c:v>-2.88393354534743E-2</c:v>
                </c:pt>
                <c:pt idx="445">
                  <c:v>-2.9839959388607801E-2</c:v>
                </c:pt>
                <c:pt idx="446">
                  <c:v>-2.78904413162353E-2</c:v>
                </c:pt>
                <c:pt idx="447">
                  <c:v>-2.0864705252645999E-2</c:v>
                </c:pt>
                <c:pt idx="448">
                  <c:v>-1.6541657812013E-2</c:v>
                </c:pt>
                <c:pt idx="449">
                  <c:v>-1.2653900745937099E-2</c:v>
                </c:pt>
                <c:pt idx="450">
                  <c:v>-1.41338454019006E-2</c:v>
                </c:pt>
                <c:pt idx="451">
                  <c:v>-6.3280014371516003E-3</c:v>
                </c:pt>
                <c:pt idx="452">
                  <c:v>-1.0584303526067901E-2</c:v>
                </c:pt>
                <c:pt idx="453">
                  <c:v>-9.8905041100583995E-3</c:v>
                </c:pt>
                <c:pt idx="454">
                  <c:v>-7.1915676152454E-3</c:v>
                </c:pt>
                <c:pt idx="455">
                  <c:v>-2.8589630730669001E-3</c:v>
                </c:pt>
                <c:pt idx="456">
                  <c:v>-2.5931129247499997E-4</c:v>
                </c:pt>
                <c:pt idx="457">
                  <c:v>0</c:v>
                </c:pt>
                <c:pt idx="458">
                  <c:v>0</c:v>
                </c:pt>
                <c:pt idx="459">
                  <c:v>-3.2898780667152002E-3</c:v>
                </c:pt>
                <c:pt idx="460">
                  <c:v>0</c:v>
                </c:pt>
                <c:pt idx="461">
                  <c:v>0</c:v>
                </c:pt>
                <c:pt idx="462">
                  <c:v>-4.7112089689516001E-3</c:v>
                </c:pt>
                <c:pt idx="463">
                  <c:v>-1.33782800354176E-2</c:v>
                </c:pt>
                <c:pt idx="464">
                  <c:v>-8.0934109001817994E-3</c:v>
                </c:pt>
                <c:pt idx="465">
                  <c:v>-8.9800342601679007E-3</c:v>
                </c:pt>
                <c:pt idx="466">
                  <c:v>-4.6911471240564002E-3</c:v>
                </c:pt>
                <c:pt idx="467">
                  <c:v>-1.1074950428828E-3</c:v>
                </c:pt>
                <c:pt idx="468">
                  <c:v>0</c:v>
                </c:pt>
                <c:pt idx="469">
                  <c:v>-1.98462619225E-3</c:v>
                </c:pt>
                <c:pt idx="470">
                  <c:v>0</c:v>
                </c:pt>
                <c:pt idx="471">
                  <c:v>0</c:v>
                </c:pt>
                <c:pt idx="472">
                  <c:v>-4.0978455319872998E-3</c:v>
                </c:pt>
                <c:pt idx="473">
                  <c:v>-6.1209592852614E-3</c:v>
                </c:pt>
                <c:pt idx="474">
                  <c:v>0</c:v>
                </c:pt>
                <c:pt idx="475">
                  <c:v>0</c:v>
                </c:pt>
                <c:pt idx="476">
                  <c:v>-3.9688439563355998E-3</c:v>
                </c:pt>
                <c:pt idx="477">
                  <c:v>0</c:v>
                </c:pt>
                <c:pt idx="478">
                  <c:v>0</c:v>
                </c:pt>
                <c:pt idx="479">
                  <c:v>-2.0248424945490001E-3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-4.3464386086067E-3</c:v>
                </c:pt>
                <c:pt idx="491">
                  <c:v>-4.3521513240985998E-3</c:v>
                </c:pt>
                <c:pt idx="492">
                  <c:v>0</c:v>
                </c:pt>
                <c:pt idx="493">
                  <c:v>-4.3046899738955003E-3</c:v>
                </c:pt>
                <c:pt idx="494">
                  <c:v>-3.3824448063278999E-3</c:v>
                </c:pt>
                <c:pt idx="495">
                  <c:v>-4.2330349184664003E-3</c:v>
                </c:pt>
                <c:pt idx="496">
                  <c:v>-5.3202944509859003E-3</c:v>
                </c:pt>
                <c:pt idx="497">
                  <c:v>-1.1463758570958301E-2</c:v>
                </c:pt>
                <c:pt idx="498">
                  <c:v>-1.3012873048775899E-2</c:v>
                </c:pt>
                <c:pt idx="499">
                  <c:v>-1.00283504919652E-2</c:v>
                </c:pt>
                <c:pt idx="500">
                  <c:v>-9.1091153247302992E-3</c:v>
                </c:pt>
                <c:pt idx="501">
                  <c:v>-4.2541877397600002E-3</c:v>
                </c:pt>
                <c:pt idx="502">
                  <c:v>-1.3233317205717E-3</c:v>
                </c:pt>
                <c:pt idx="503">
                  <c:v>0</c:v>
                </c:pt>
                <c:pt idx="504">
                  <c:v>0</c:v>
                </c:pt>
                <c:pt idx="505">
                  <c:v>-2.2906231178478E-3</c:v>
                </c:pt>
                <c:pt idx="506">
                  <c:v>-4.4935291662887003E-3</c:v>
                </c:pt>
                <c:pt idx="507">
                  <c:v>-6.2202269955468998E-3</c:v>
                </c:pt>
                <c:pt idx="508">
                  <c:v>0</c:v>
                </c:pt>
                <c:pt idx="509">
                  <c:v>0</c:v>
                </c:pt>
                <c:pt idx="510">
                  <c:v>-1.3496848340268999E-3</c:v>
                </c:pt>
                <c:pt idx="511">
                  <c:v>0</c:v>
                </c:pt>
                <c:pt idx="512">
                  <c:v>-1.0152487572446999E-3</c:v>
                </c:pt>
                <c:pt idx="513">
                  <c:v>-1.9057707160359999E-4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-2.6591395544516901E-2</c:v>
                </c:pt>
                <c:pt idx="519">
                  <c:v>-1.9034527355083802E-2</c:v>
                </c:pt>
                <c:pt idx="520">
                  <c:v>-1.29394298588502E-2</c:v>
                </c:pt>
                <c:pt idx="521">
                  <c:v>-1.3044124151956899E-2</c:v>
                </c:pt>
                <c:pt idx="522">
                  <c:v>-1.6090463100072699E-2</c:v>
                </c:pt>
                <c:pt idx="523">
                  <c:v>-2.2482220233702901E-2</c:v>
                </c:pt>
                <c:pt idx="524">
                  <c:v>-2.8868367150726399E-2</c:v>
                </c:pt>
                <c:pt idx="525">
                  <c:v>-2.8038182571657001E-2</c:v>
                </c:pt>
                <c:pt idx="526">
                  <c:v>-3.3140542153999898E-2</c:v>
                </c:pt>
                <c:pt idx="527">
                  <c:v>-2.6951587569663898E-2</c:v>
                </c:pt>
                <c:pt idx="528">
                  <c:v>-2.29374595478361E-2</c:v>
                </c:pt>
                <c:pt idx="529">
                  <c:v>-2.8725638210880301E-2</c:v>
                </c:pt>
                <c:pt idx="530">
                  <c:v>-2.3278230181908801E-2</c:v>
                </c:pt>
                <c:pt idx="531">
                  <c:v>-1.9321448952849402E-2</c:v>
                </c:pt>
                <c:pt idx="532">
                  <c:v>-2.97169814774936E-2</c:v>
                </c:pt>
                <c:pt idx="533">
                  <c:v>-2.6543923676973401E-2</c:v>
                </c:pt>
                <c:pt idx="534">
                  <c:v>-2.4860788267989899E-2</c:v>
                </c:pt>
                <c:pt idx="535">
                  <c:v>-3.8463695497268802E-2</c:v>
                </c:pt>
                <c:pt idx="536">
                  <c:v>-2.5727962908998901E-2</c:v>
                </c:pt>
                <c:pt idx="537">
                  <c:v>-2.03090116420656E-2</c:v>
                </c:pt>
                <c:pt idx="538">
                  <c:v>-1.1540778404696099E-2</c:v>
                </c:pt>
                <c:pt idx="539">
                  <c:v>-7.8676506026456004E-3</c:v>
                </c:pt>
                <c:pt idx="540">
                  <c:v>-5.4894006730810997E-3</c:v>
                </c:pt>
                <c:pt idx="541">
                  <c:v>-2.0662408570546E-3</c:v>
                </c:pt>
                <c:pt idx="542">
                  <c:v>-6.4149936438669998E-4</c:v>
                </c:pt>
                <c:pt idx="543">
                  <c:v>-1.1391361051398001E-3</c:v>
                </c:pt>
                <c:pt idx="544">
                  <c:v>-6.3549784820468996E-3</c:v>
                </c:pt>
                <c:pt idx="545">
                  <c:v>-3.52515591954752E-2</c:v>
                </c:pt>
                <c:pt idx="546">
                  <c:v>-3.9393016918449798E-2</c:v>
                </c:pt>
                <c:pt idx="547">
                  <c:v>-4.4922717193369703E-2</c:v>
                </c:pt>
                <c:pt idx="548">
                  <c:v>-3.1304398047837197E-2</c:v>
                </c:pt>
                <c:pt idx="549">
                  <c:v>-2.8929714069072399E-2</c:v>
                </c:pt>
                <c:pt idx="550">
                  <c:v>-3.2558545983874899E-2</c:v>
                </c:pt>
                <c:pt idx="551">
                  <c:v>-3.8604697140003801E-2</c:v>
                </c:pt>
                <c:pt idx="552">
                  <c:v>-2.76854130588595E-2</c:v>
                </c:pt>
                <c:pt idx="553">
                  <c:v>-2.14595038456806E-2</c:v>
                </c:pt>
                <c:pt idx="554">
                  <c:v>-2.1543908114399799E-2</c:v>
                </c:pt>
                <c:pt idx="555">
                  <c:v>-8.0782534351290999E-3</c:v>
                </c:pt>
                <c:pt idx="556">
                  <c:v>0</c:v>
                </c:pt>
                <c:pt idx="557">
                  <c:v>-7.0652724789505997E-3</c:v>
                </c:pt>
                <c:pt idx="558">
                  <c:v>-1.2205620372063E-3</c:v>
                </c:pt>
                <c:pt idx="559">
                  <c:v>-1.2205620372063E-3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-6.3759075103490999E-3</c:v>
                </c:pt>
                <c:pt idx="567">
                  <c:v>-6.3658209497825004E-3</c:v>
                </c:pt>
                <c:pt idx="568">
                  <c:v>-3.9817324786161996E-3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-6.1305998452339996E-3</c:v>
                </c:pt>
                <c:pt idx="576">
                  <c:v>-3.1229616005847001E-3</c:v>
                </c:pt>
                <c:pt idx="577">
                  <c:v>-2.8012102313231002E-3</c:v>
                </c:pt>
                <c:pt idx="578">
                  <c:v>-7.3821656865514004E-3</c:v>
                </c:pt>
                <c:pt idx="579">
                  <c:v>-1.11421399187469E-2</c:v>
                </c:pt>
                <c:pt idx="580">
                  <c:v>-5.7950589951364E-3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-2.8499820926805398E-2</c:v>
                </c:pt>
                <c:pt idx="586">
                  <c:v>-1.8882762059807202E-2</c:v>
                </c:pt>
                <c:pt idx="587">
                  <c:v>-5.9221765385001996E-3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-8.4311964506068003E-3</c:v>
                </c:pt>
                <c:pt idx="598">
                  <c:v>-6.6452552561358999E-3</c:v>
                </c:pt>
                <c:pt idx="599">
                  <c:v>-2.6123516683113001E-3</c:v>
                </c:pt>
                <c:pt idx="600">
                  <c:v>0</c:v>
                </c:pt>
                <c:pt idx="601">
                  <c:v>-2.4809508215460001E-3</c:v>
                </c:pt>
                <c:pt idx="602">
                  <c:v>0</c:v>
                </c:pt>
                <c:pt idx="603">
                  <c:v>-1.7961045766425E-3</c:v>
                </c:pt>
                <c:pt idx="604">
                  <c:v>-8.9100520888619993E-3</c:v>
                </c:pt>
                <c:pt idx="605">
                  <c:v>-1.1375555307506601E-2</c:v>
                </c:pt>
                <c:pt idx="606">
                  <c:v>-6.9291294489474999E-3</c:v>
                </c:pt>
                <c:pt idx="607">
                  <c:v>-6.9291294489474999E-3</c:v>
                </c:pt>
                <c:pt idx="608">
                  <c:v>-3.6939181982041699E-2</c:v>
                </c:pt>
                <c:pt idx="609">
                  <c:v>-2.4586966715061599E-2</c:v>
                </c:pt>
                <c:pt idx="610">
                  <c:v>-2.2964757813379699E-2</c:v>
                </c:pt>
                <c:pt idx="611">
                  <c:v>-9.4614872948721E-3</c:v>
                </c:pt>
                <c:pt idx="612">
                  <c:v>-1.03299813128295E-2</c:v>
                </c:pt>
                <c:pt idx="613">
                  <c:v>0</c:v>
                </c:pt>
                <c:pt idx="614">
                  <c:v>-4.9698976735707999E-3</c:v>
                </c:pt>
                <c:pt idx="615">
                  <c:v>-6.1023293871355E-3</c:v>
                </c:pt>
                <c:pt idx="616">
                  <c:v>-1.37710577263275E-2</c:v>
                </c:pt>
                <c:pt idx="617">
                  <c:v>0</c:v>
                </c:pt>
                <c:pt idx="618">
                  <c:v>-1.1678062025527001E-3</c:v>
                </c:pt>
                <c:pt idx="619">
                  <c:v>-4.2781900016715998E-3</c:v>
                </c:pt>
                <c:pt idx="620">
                  <c:v>-2.6543666260469998E-3</c:v>
                </c:pt>
                <c:pt idx="621">
                  <c:v>-1.32048874190845E-2</c:v>
                </c:pt>
                <c:pt idx="622">
                  <c:v>-9.8834515264818994E-3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-6.1606015664318996E-3</c:v>
                </c:pt>
                <c:pt idx="628">
                  <c:v>-1.6277541336075299E-2</c:v>
                </c:pt>
                <c:pt idx="629">
                  <c:v>-1.0170495218370899E-2</c:v>
                </c:pt>
                <c:pt idx="630">
                  <c:v>-6.3483635723568998E-3</c:v>
                </c:pt>
                <c:pt idx="631">
                  <c:v>-1.0453848202584701E-2</c:v>
                </c:pt>
                <c:pt idx="632">
                  <c:v>-6.6717457746679996E-3</c:v>
                </c:pt>
                <c:pt idx="633">
                  <c:v>-2.0100336389381E-2</c:v>
                </c:pt>
                <c:pt idx="634">
                  <c:v>-1.17779629316153E-2</c:v>
                </c:pt>
                <c:pt idx="635">
                  <c:v>-5.0097680273409999E-4</c:v>
                </c:pt>
                <c:pt idx="636">
                  <c:v>-5.0097680273409999E-4</c:v>
                </c:pt>
                <c:pt idx="637">
                  <c:v>0</c:v>
                </c:pt>
                <c:pt idx="638">
                  <c:v>-7.6832183028198E-3</c:v>
                </c:pt>
                <c:pt idx="639">
                  <c:v>-2.1112989596368498E-2</c:v>
                </c:pt>
                <c:pt idx="640">
                  <c:v>-1.8551782076838001E-2</c:v>
                </c:pt>
                <c:pt idx="641">
                  <c:v>-2.88274388131145E-2</c:v>
                </c:pt>
                <c:pt idx="642">
                  <c:v>-4.3310993623945498E-2</c:v>
                </c:pt>
                <c:pt idx="643">
                  <c:v>-8.1564047057122099E-2</c:v>
                </c:pt>
                <c:pt idx="644">
                  <c:v>-5.4879636134515901E-2</c:v>
                </c:pt>
                <c:pt idx="645">
                  <c:v>-5.0537232712865997E-2</c:v>
                </c:pt>
                <c:pt idx="646">
                  <c:v>-5.4408170383986598E-2</c:v>
                </c:pt>
                <c:pt idx="647">
                  <c:v>-6.6939589159107193E-2</c:v>
                </c:pt>
                <c:pt idx="648">
                  <c:v>-6.4917145091136302E-2</c:v>
                </c:pt>
                <c:pt idx="649">
                  <c:v>-4.5607566269891903E-2</c:v>
                </c:pt>
                <c:pt idx="650">
                  <c:v>-3.7287236366812297E-2</c:v>
                </c:pt>
                <c:pt idx="651">
                  <c:v>-2.3463439085259299E-2</c:v>
                </c:pt>
                <c:pt idx="652">
                  <c:v>-1.49945988122096E-2</c:v>
                </c:pt>
                <c:pt idx="653">
                  <c:v>-7.0271394093198002E-3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-1.1141955287443999E-3</c:v>
                </c:pt>
                <c:pt idx="658">
                  <c:v>-4.3862676924230001E-3</c:v>
                </c:pt>
                <c:pt idx="659">
                  <c:v>-2.9147183977044E-3</c:v>
                </c:pt>
                <c:pt idx="660">
                  <c:v>-6.9183407387332996E-3</c:v>
                </c:pt>
                <c:pt idx="661">
                  <c:v>-1.8017675727289E-3</c:v>
                </c:pt>
                <c:pt idx="662">
                  <c:v>-1.0788980464634799E-2</c:v>
                </c:pt>
                <c:pt idx="663">
                  <c:v>-2.6852883861769899E-2</c:v>
                </c:pt>
                <c:pt idx="664">
                  <c:v>-2.96487148798288E-2</c:v>
                </c:pt>
                <c:pt idx="665">
                  <c:v>-3.3953039788213499E-2</c:v>
                </c:pt>
                <c:pt idx="666">
                  <c:v>-3.4083733980978699E-2</c:v>
                </c:pt>
                <c:pt idx="667">
                  <c:v>-2.83165290398994E-2</c:v>
                </c:pt>
                <c:pt idx="668">
                  <c:v>-2.65380513972133E-2</c:v>
                </c:pt>
                <c:pt idx="669">
                  <c:v>-1.9764468520814999E-2</c:v>
                </c:pt>
                <c:pt idx="670">
                  <c:v>-1.18522216612754E-2</c:v>
                </c:pt>
                <c:pt idx="671">
                  <c:v>-3.9692016841430004E-3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-1.3925661327169E-3</c:v>
                </c:pt>
                <c:pt idx="677">
                  <c:v>-1.17762307283316E-2</c:v>
                </c:pt>
                <c:pt idx="678">
                  <c:v>-1.3670592296568E-3</c:v>
                </c:pt>
                <c:pt idx="679">
                  <c:v>-1.98243664811961E-2</c:v>
                </c:pt>
                <c:pt idx="680">
                  <c:v>-1.2653351858581199E-2</c:v>
                </c:pt>
                <c:pt idx="681">
                  <c:v>-1.2355603629120001E-2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-6.4068159824539998E-3</c:v>
                </c:pt>
                <c:pt idx="693">
                  <c:v>-4.6724989674106002E-3</c:v>
                </c:pt>
                <c:pt idx="694">
                  <c:v>-1.8010080866476201E-2</c:v>
                </c:pt>
                <c:pt idx="695">
                  <c:v>-1.9978998082617799E-2</c:v>
                </c:pt>
                <c:pt idx="696">
                  <c:v>0</c:v>
                </c:pt>
                <c:pt idx="697">
                  <c:v>-7.3780682401805797E-2</c:v>
                </c:pt>
                <c:pt idx="698">
                  <c:v>-4.8666932510889202E-2</c:v>
                </c:pt>
                <c:pt idx="699">
                  <c:v>-2.3801071815428999E-2</c:v>
                </c:pt>
                <c:pt idx="700">
                  <c:v>-4.9700017210513002E-3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-1.8344485298878301E-2</c:v>
                </c:pt>
                <c:pt idx="708">
                  <c:v>-1.6194434128422398E-2</c:v>
                </c:pt>
                <c:pt idx="709">
                  <c:v>-1.9713023263724299E-2</c:v>
                </c:pt>
                <c:pt idx="710">
                  <c:v>-1.0495761530162099E-2</c:v>
                </c:pt>
                <c:pt idx="711">
                  <c:v>-1.2189321321006899E-2</c:v>
                </c:pt>
                <c:pt idx="712">
                  <c:v>-1.168103771609E-2</c:v>
                </c:pt>
                <c:pt idx="713">
                  <c:v>-1.2504346842531801E-2</c:v>
                </c:pt>
                <c:pt idx="714">
                  <c:v>-9.4974788913960995E-3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-3.0512285085112999E-3</c:v>
                </c:pt>
                <c:pt idx="723">
                  <c:v>0</c:v>
                </c:pt>
                <c:pt idx="724">
                  <c:v>-7.7616310447080003E-4</c:v>
                </c:pt>
                <c:pt idx="725">
                  <c:v>0</c:v>
                </c:pt>
                <c:pt idx="726">
                  <c:v>-2.9067676438455001E-3</c:v>
                </c:pt>
                <c:pt idx="727">
                  <c:v>-1.84820126587323E-2</c:v>
                </c:pt>
                <c:pt idx="728">
                  <c:v>-3.9853507024007799E-2</c:v>
                </c:pt>
                <c:pt idx="729">
                  <c:v>-2.8360114624368001E-2</c:v>
                </c:pt>
                <c:pt idx="730">
                  <c:v>-3.8826722245663102E-2</c:v>
                </c:pt>
                <c:pt idx="731">
                  <c:v>-3.2156137956920398E-2</c:v>
                </c:pt>
                <c:pt idx="732">
                  <c:v>-3.66508046438127E-2</c:v>
                </c:pt>
                <c:pt idx="733">
                  <c:v>-2.7487766924655599E-2</c:v>
                </c:pt>
                <c:pt idx="734">
                  <c:v>-1.17960535871586E-2</c:v>
                </c:pt>
                <c:pt idx="735">
                  <c:v>-3.9857469411103E-3</c:v>
                </c:pt>
                <c:pt idx="736">
                  <c:v>0</c:v>
                </c:pt>
                <c:pt idx="737">
                  <c:v>-6.3630403481826003E-3</c:v>
                </c:pt>
                <c:pt idx="738">
                  <c:v>-2.0033289666264199E-2</c:v>
                </c:pt>
                <c:pt idx="739">
                  <c:v>-5.6236796713953298E-2</c:v>
                </c:pt>
                <c:pt idx="740">
                  <c:v>-6.1086202090366602E-2</c:v>
                </c:pt>
                <c:pt idx="741">
                  <c:v>-3.5585310878696298E-2</c:v>
                </c:pt>
                <c:pt idx="742">
                  <c:v>-4.2426129396375301E-2</c:v>
                </c:pt>
                <c:pt idx="743">
                  <c:v>-3.5207172654004602E-2</c:v>
                </c:pt>
                <c:pt idx="744">
                  <c:v>-3.08993985076957E-2</c:v>
                </c:pt>
                <c:pt idx="745">
                  <c:v>-4.0858319087079403E-2</c:v>
                </c:pt>
                <c:pt idx="746">
                  <c:v>-4.7202304213944203E-2</c:v>
                </c:pt>
                <c:pt idx="747">
                  <c:v>-3.31177020092066E-2</c:v>
                </c:pt>
                <c:pt idx="748">
                  <c:v>-2.1161593404660301E-2</c:v>
                </c:pt>
                <c:pt idx="749">
                  <c:v>-2.07097094610512E-2</c:v>
                </c:pt>
                <c:pt idx="750">
                  <c:v>-1.68462427643448E-2</c:v>
                </c:pt>
                <c:pt idx="751">
                  <c:v>-1.67078936105272E-2</c:v>
                </c:pt>
                <c:pt idx="752">
                  <c:v>-2.0062745444997799E-2</c:v>
                </c:pt>
                <c:pt idx="753">
                  <c:v>-1.88530516922195E-2</c:v>
                </c:pt>
                <c:pt idx="754">
                  <c:v>-1.2922833816887899E-2</c:v>
                </c:pt>
                <c:pt idx="755">
                  <c:v>-1.40469899651659E-2</c:v>
                </c:pt>
                <c:pt idx="756">
                  <c:v>-1.97543784126658E-2</c:v>
                </c:pt>
                <c:pt idx="757">
                  <c:v>-9.6241417608766994E-3</c:v>
                </c:pt>
                <c:pt idx="758">
                  <c:v>-1.4082191738920301E-2</c:v>
                </c:pt>
                <c:pt idx="759">
                  <c:v>-1.02808127666397E-2</c:v>
                </c:pt>
                <c:pt idx="760">
                  <c:v>-8.6512919811781996E-3</c:v>
                </c:pt>
                <c:pt idx="761">
                  <c:v>-4.0413522935961003E-3</c:v>
                </c:pt>
                <c:pt idx="762">
                  <c:v>-1.0847932417328E-2</c:v>
                </c:pt>
                <c:pt idx="763">
                  <c:v>-1.32618856413556E-2</c:v>
                </c:pt>
                <c:pt idx="764">
                  <c:v>-7.7438079007149004E-3</c:v>
                </c:pt>
                <c:pt idx="765">
                  <c:v>-1.3682513273336999E-2</c:v>
                </c:pt>
                <c:pt idx="766">
                  <c:v>-9.2678235878370999E-3</c:v>
                </c:pt>
                <c:pt idx="767">
                  <c:v>-4.2432732957906E-3</c:v>
                </c:pt>
                <c:pt idx="768">
                  <c:v>-5.6887199247450003E-3</c:v>
                </c:pt>
                <c:pt idx="769">
                  <c:v>-3.8015507848488E-3</c:v>
                </c:pt>
                <c:pt idx="770">
                  <c:v>-1.09018893028772E-2</c:v>
                </c:pt>
                <c:pt idx="771">
                  <c:v>-1.5649547526003799E-2</c:v>
                </c:pt>
                <c:pt idx="772">
                  <c:v>-9.2752520486114008E-3</c:v>
                </c:pt>
                <c:pt idx="773">
                  <c:v>-2.3287375036757001E-3</c:v>
                </c:pt>
                <c:pt idx="774">
                  <c:v>-6.6441117932889999E-4</c:v>
                </c:pt>
                <c:pt idx="775">
                  <c:v>-1.1266740677225E-3</c:v>
                </c:pt>
                <c:pt idx="776">
                  <c:v>-5.3968204404508001E-3</c:v>
                </c:pt>
                <c:pt idx="777">
                  <c:v>-3.7626403545230999E-3</c:v>
                </c:pt>
                <c:pt idx="778">
                  <c:v>-8.1400994545188995E-3</c:v>
                </c:pt>
                <c:pt idx="779">
                  <c:v>0</c:v>
                </c:pt>
                <c:pt idx="780">
                  <c:v>-1.8197612226679101E-2</c:v>
                </c:pt>
                <c:pt idx="781">
                  <c:v>-2.6198131836021099E-2</c:v>
                </c:pt>
                <c:pt idx="782">
                  <c:v>-4.0139765486320103E-2</c:v>
                </c:pt>
                <c:pt idx="783">
                  <c:v>-2.53241460800822E-2</c:v>
                </c:pt>
                <c:pt idx="784">
                  <c:v>-1.6170651985971798E-2</c:v>
                </c:pt>
                <c:pt idx="785">
                  <c:v>-1.46975696396155E-2</c:v>
                </c:pt>
                <c:pt idx="786">
                  <c:v>-1.05547862880558E-2</c:v>
                </c:pt>
                <c:pt idx="787">
                  <c:v>-4.8250626653951996E-3</c:v>
                </c:pt>
                <c:pt idx="788">
                  <c:v>0</c:v>
                </c:pt>
                <c:pt idx="789">
                  <c:v>0</c:v>
                </c:pt>
                <c:pt idx="790">
                  <c:v>-1.183362757559E-2</c:v>
                </c:pt>
                <c:pt idx="791">
                  <c:v>-9.5548503823215999E-3</c:v>
                </c:pt>
                <c:pt idx="792">
                  <c:v>-2.6347547818619501E-2</c:v>
                </c:pt>
                <c:pt idx="793">
                  <c:v>-4.9786204388669299E-2</c:v>
                </c:pt>
                <c:pt idx="794">
                  <c:v>-4.7973800289135199E-2</c:v>
                </c:pt>
                <c:pt idx="795">
                  <c:v>-5.0237727947056499E-2</c:v>
                </c:pt>
                <c:pt idx="796">
                  <c:v>-6.7850779651125806E-2</c:v>
                </c:pt>
                <c:pt idx="797">
                  <c:v>-6.5597675485838294E-2</c:v>
                </c:pt>
                <c:pt idx="798">
                  <c:v>-6.3492106386921002E-2</c:v>
                </c:pt>
                <c:pt idx="799">
                  <c:v>-5.7700582319604399E-2</c:v>
                </c:pt>
                <c:pt idx="800">
                  <c:v>-5.5654312395227799E-2</c:v>
                </c:pt>
                <c:pt idx="801">
                  <c:v>-4.6993020930796402E-2</c:v>
                </c:pt>
                <c:pt idx="802">
                  <c:v>-6.3641500900200806E-2</c:v>
                </c:pt>
                <c:pt idx="803">
                  <c:v>-5.99893297709954E-2</c:v>
                </c:pt>
                <c:pt idx="804">
                  <c:v>-3.9458312911831502E-2</c:v>
                </c:pt>
                <c:pt idx="805">
                  <c:v>-4.7320793258289702E-2</c:v>
                </c:pt>
                <c:pt idx="806">
                  <c:v>-5.7625594931596601E-2</c:v>
                </c:pt>
                <c:pt idx="807">
                  <c:v>-6.2499661207048897E-2</c:v>
                </c:pt>
                <c:pt idx="808">
                  <c:v>-7.6756122835996601E-2</c:v>
                </c:pt>
                <c:pt idx="809">
                  <c:v>-9.9722592570628599E-2</c:v>
                </c:pt>
                <c:pt idx="810">
                  <c:v>-9.7252920811601695E-2</c:v>
                </c:pt>
                <c:pt idx="811">
                  <c:v>-0.1011399188470367</c:v>
                </c:pt>
                <c:pt idx="812">
                  <c:v>-9.84604619574449E-2</c:v>
                </c:pt>
                <c:pt idx="813">
                  <c:v>-0.1012259192830927</c:v>
                </c:pt>
                <c:pt idx="814">
                  <c:v>-8.2760038003956801E-2</c:v>
                </c:pt>
                <c:pt idx="815">
                  <c:v>-6.1218744569992697E-2</c:v>
                </c:pt>
                <c:pt idx="816">
                  <c:v>-5.7388252985526099E-2</c:v>
                </c:pt>
                <c:pt idx="817">
                  <c:v>-4.8719109660371199E-2</c:v>
                </c:pt>
                <c:pt idx="818">
                  <c:v>-5.1044633112770299E-2</c:v>
                </c:pt>
                <c:pt idx="819">
                  <c:v>-4.5535049674923597E-2</c:v>
                </c:pt>
                <c:pt idx="820">
                  <c:v>-3.8657003293126803E-2</c:v>
                </c:pt>
                <c:pt idx="821">
                  <c:v>-2.78090577612175E-2</c:v>
                </c:pt>
                <c:pt idx="822">
                  <c:v>-2.40730393948883E-2</c:v>
                </c:pt>
                <c:pt idx="823">
                  <c:v>-1.8659033887679002E-2</c:v>
                </c:pt>
                <c:pt idx="824">
                  <c:v>-2.9666784653504901E-2</c:v>
                </c:pt>
                <c:pt idx="825">
                  <c:v>-2.7124010941418301E-2</c:v>
                </c:pt>
                <c:pt idx="826">
                  <c:v>-2.3525369172932901E-2</c:v>
                </c:pt>
                <c:pt idx="827">
                  <c:v>-1.7178201110188401E-2</c:v>
                </c:pt>
                <c:pt idx="828">
                  <c:v>-2.3835779116505199E-2</c:v>
                </c:pt>
                <c:pt idx="829">
                  <c:v>-2.3598378985787299E-2</c:v>
                </c:pt>
                <c:pt idx="830">
                  <c:v>-1.8860388821519601E-2</c:v>
                </c:pt>
                <c:pt idx="831">
                  <c:v>-2.6401875324535001E-2</c:v>
                </c:pt>
                <c:pt idx="832">
                  <c:v>-3.2885412841428902E-2</c:v>
                </c:pt>
                <c:pt idx="833">
                  <c:v>-3.9699917214078499E-2</c:v>
                </c:pt>
                <c:pt idx="834">
                  <c:v>-6.6436973851406594E-2</c:v>
                </c:pt>
                <c:pt idx="835">
                  <c:v>-6.5477305955040199E-2</c:v>
                </c:pt>
                <c:pt idx="836">
                  <c:v>-6.2567794633323404E-2</c:v>
                </c:pt>
                <c:pt idx="837">
                  <c:v>-6.1829243667880097E-2</c:v>
                </c:pt>
                <c:pt idx="838">
                  <c:v>-5.9952444652835502E-2</c:v>
                </c:pt>
                <c:pt idx="839">
                  <c:v>-5.84173933263391E-2</c:v>
                </c:pt>
                <c:pt idx="840">
                  <c:v>-5.7103878936488599E-2</c:v>
                </c:pt>
                <c:pt idx="841">
                  <c:v>-4.9590689032754098E-2</c:v>
                </c:pt>
                <c:pt idx="842">
                  <c:v>-4.2833902988250898E-2</c:v>
                </c:pt>
                <c:pt idx="843">
                  <c:v>-4.6923080032849798E-2</c:v>
                </c:pt>
                <c:pt idx="844">
                  <c:v>-7.1347100635501606E-2</c:v>
                </c:pt>
                <c:pt idx="845">
                  <c:v>-6.0495757030884702E-2</c:v>
                </c:pt>
                <c:pt idx="846">
                  <c:v>-7.3669820988462698E-2</c:v>
                </c:pt>
                <c:pt idx="847">
                  <c:v>-8.0649923051759595E-2</c:v>
                </c:pt>
                <c:pt idx="848">
                  <c:v>-9.3179003554232698E-2</c:v>
                </c:pt>
                <c:pt idx="849">
                  <c:v>-0.12783782210987729</c:v>
                </c:pt>
                <c:pt idx="850">
                  <c:v>-0.11633029084642429</c:v>
                </c:pt>
                <c:pt idx="851">
                  <c:v>-0.1169144068403984</c:v>
                </c:pt>
                <c:pt idx="852">
                  <c:v>-0.10973155955757111</c:v>
                </c:pt>
                <c:pt idx="853">
                  <c:v>-0.1083535422720634</c:v>
                </c:pt>
                <c:pt idx="854">
                  <c:v>-0.1064703426531296</c:v>
                </c:pt>
                <c:pt idx="855">
                  <c:v>-0.1227415215754061</c:v>
                </c:pt>
                <c:pt idx="856">
                  <c:v>-0.1284843902771807</c:v>
                </c:pt>
                <c:pt idx="857">
                  <c:v>-0.1209904390637762</c:v>
                </c:pt>
                <c:pt idx="858">
                  <c:v>-0.12905693194984669</c:v>
                </c:pt>
                <c:pt idx="859">
                  <c:v>-0.15170641107591831</c:v>
                </c:pt>
                <c:pt idx="860">
                  <c:v>-0.156781025765662</c:v>
                </c:pt>
                <c:pt idx="861">
                  <c:v>-0.14138213270705799</c:v>
                </c:pt>
                <c:pt idx="862">
                  <c:v>-0.14355514182105061</c:v>
                </c:pt>
                <c:pt idx="863">
                  <c:v>-0.1329169507614725</c:v>
                </c:pt>
                <c:pt idx="864">
                  <c:v>-0.1344705638282114</c:v>
                </c:pt>
                <c:pt idx="865">
                  <c:v>-0.14411348903917931</c:v>
                </c:pt>
                <c:pt idx="866">
                  <c:v>-0.13188098646216909</c:v>
                </c:pt>
                <c:pt idx="867">
                  <c:v>-0.12526358549458569</c:v>
                </c:pt>
                <c:pt idx="868">
                  <c:v>-0.12608030193846159</c:v>
                </c:pt>
                <c:pt idx="869">
                  <c:v>-0.12889093104754509</c:v>
                </c:pt>
                <c:pt idx="870">
                  <c:v>-0.14049424533747201</c:v>
                </c:pt>
                <c:pt idx="871">
                  <c:v>-0.163322484030022</c:v>
                </c:pt>
                <c:pt idx="872">
                  <c:v>-0.17455716345643069</c:v>
                </c:pt>
                <c:pt idx="873">
                  <c:v>-0.1778203047098256</c:v>
                </c:pt>
                <c:pt idx="874">
                  <c:v>-0.1941756757605064</c:v>
                </c:pt>
                <c:pt idx="875">
                  <c:v>-0.19576546336579831</c:v>
                </c:pt>
                <c:pt idx="876">
                  <c:v>-0.20076424171104229</c:v>
                </c:pt>
                <c:pt idx="877">
                  <c:v>-0.18755167137267689</c:v>
                </c:pt>
                <c:pt idx="878">
                  <c:v>-0.1754895656817782</c:v>
                </c:pt>
                <c:pt idx="879">
                  <c:v>-0.18283895045168971</c:v>
                </c:pt>
                <c:pt idx="880">
                  <c:v>-0.19468130562562189</c:v>
                </c:pt>
                <c:pt idx="881">
                  <c:v>-0.19918077469675011</c:v>
                </c:pt>
                <c:pt idx="882">
                  <c:v>-0.2127395407304476</c:v>
                </c:pt>
                <c:pt idx="883">
                  <c:v>-0.23675277740943421</c:v>
                </c:pt>
                <c:pt idx="884">
                  <c:v>-0.2333357234545019</c:v>
                </c:pt>
                <c:pt idx="885">
                  <c:v>-0.2290458011784105</c:v>
                </c:pt>
                <c:pt idx="886">
                  <c:v>-0.2070211294709185</c:v>
                </c:pt>
                <c:pt idx="887">
                  <c:v>-0.19148492588755961</c:v>
                </c:pt>
                <c:pt idx="888">
                  <c:v>-0.19316632357019231</c:v>
                </c:pt>
                <c:pt idx="889">
                  <c:v>-0.20440961305125771</c:v>
                </c:pt>
                <c:pt idx="890">
                  <c:v>-0.20426802014725171</c:v>
                </c:pt>
                <c:pt idx="891">
                  <c:v>-0.21117766066174021</c:v>
                </c:pt>
                <c:pt idx="892">
                  <c:v>-0.21568827862806611</c:v>
                </c:pt>
                <c:pt idx="893">
                  <c:v>-0.2131251792448868</c:v>
                </c:pt>
                <c:pt idx="894">
                  <c:v>-0.2131251792448868</c:v>
                </c:pt>
                <c:pt idx="895">
                  <c:v>-0.1907315769578691</c:v>
                </c:pt>
                <c:pt idx="896">
                  <c:v>-0.1836624289347738</c:v>
                </c:pt>
                <c:pt idx="897">
                  <c:v>-0.17392230408091899</c:v>
                </c:pt>
                <c:pt idx="898">
                  <c:v>-0.1623278632925336</c:v>
                </c:pt>
                <c:pt idx="899">
                  <c:v>-0.17106984446155199</c:v>
                </c:pt>
                <c:pt idx="900">
                  <c:v>-0.1768834099937921</c:v>
                </c:pt>
                <c:pt idx="901">
                  <c:v>-0.1708439504265887</c:v>
                </c:pt>
                <c:pt idx="902">
                  <c:v>-0.17376890375742249</c:v>
                </c:pt>
                <c:pt idx="903">
                  <c:v>-0.1833460700284068</c:v>
                </c:pt>
                <c:pt idx="904">
                  <c:v>-0.17405054941928261</c:v>
                </c:pt>
                <c:pt idx="905">
                  <c:v>-0.17649600172022109</c:v>
                </c:pt>
                <c:pt idx="906">
                  <c:v>-0.2038872132888559</c:v>
                </c:pt>
                <c:pt idx="907">
                  <c:v>-0.2287385612753704</c:v>
                </c:pt>
                <c:pt idx="908">
                  <c:v>-0.21330963407888001</c:v>
                </c:pt>
                <c:pt idx="909">
                  <c:v>-0.21861294424116751</c:v>
                </c:pt>
                <c:pt idx="910">
                  <c:v>-0.1991914381188799</c:v>
                </c:pt>
                <c:pt idx="911">
                  <c:v>-0.1752624204663642</c:v>
                </c:pt>
                <c:pt idx="912">
                  <c:v>-0.1698118226578797</c:v>
                </c:pt>
                <c:pt idx="913">
                  <c:v>-0.16665659479818851</c:v>
                </c:pt>
                <c:pt idx="914">
                  <c:v>-0.1573164635704436</c:v>
                </c:pt>
                <c:pt idx="915">
                  <c:v>-0.15077692174843621</c:v>
                </c:pt>
                <c:pt idx="916">
                  <c:v>-0.144175084029803</c:v>
                </c:pt>
                <c:pt idx="917">
                  <c:v>-0.14517144890907929</c:v>
                </c:pt>
                <c:pt idx="918">
                  <c:v>-0.1622150241753359</c:v>
                </c:pt>
                <c:pt idx="919">
                  <c:v>-0.15364513589107109</c:v>
                </c:pt>
                <c:pt idx="920">
                  <c:v>-0.15265962279931861</c:v>
                </c:pt>
                <c:pt idx="921">
                  <c:v>-0.1568780267019276</c:v>
                </c:pt>
                <c:pt idx="922">
                  <c:v>-0.16380327020015459</c:v>
                </c:pt>
                <c:pt idx="923">
                  <c:v>-0.1558848169684425</c:v>
                </c:pt>
                <c:pt idx="924">
                  <c:v>-0.16360836261051381</c:v>
                </c:pt>
                <c:pt idx="925">
                  <c:v>-0.15642312775785849</c:v>
                </c:pt>
                <c:pt idx="926">
                  <c:v>-0.16945133860119169</c:v>
                </c:pt>
                <c:pt idx="927">
                  <c:v>-0.17839600569652289</c:v>
                </c:pt>
                <c:pt idx="928">
                  <c:v>-0.15371685515018541</c:v>
                </c:pt>
                <c:pt idx="929">
                  <c:v>-0.1516732580642956</c:v>
                </c:pt>
                <c:pt idx="930">
                  <c:v>-0.15136324435038451</c:v>
                </c:pt>
                <c:pt idx="931">
                  <c:v>-0.14372723770923301</c:v>
                </c:pt>
                <c:pt idx="932">
                  <c:v>-0.138515207381985</c:v>
                </c:pt>
                <c:pt idx="933">
                  <c:v>-0.13793546092030751</c:v>
                </c:pt>
                <c:pt idx="934">
                  <c:v>-0.14479400267772519</c:v>
                </c:pt>
                <c:pt idx="935">
                  <c:v>-0.1418012022625123</c:v>
                </c:pt>
                <c:pt idx="936">
                  <c:v>-0.14175694884644069</c:v>
                </c:pt>
                <c:pt idx="937">
                  <c:v>-0.13847057593682499</c:v>
                </c:pt>
                <c:pt idx="938">
                  <c:v>-0.1351049598774319</c:v>
                </c:pt>
                <c:pt idx="939">
                  <c:v>-0.1310892679367465</c:v>
                </c:pt>
                <c:pt idx="940">
                  <c:v>-0.1323412234034029</c:v>
                </c:pt>
                <c:pt idx="941">
                  <c:v>-0.1232268593425085</c:v>
                </c:pt>
                <c:pt idx="942">
                  <c:v>-0.1272316505828969</c:v>
                </c:pt>
                <c:pt idx="943">
                  <c:v>-0.12844758045400489</c:v>
                </c:pt>
                <c:pt idx="944">
                  <c:v>-0.12724750274419891</c:v>
                </c:pt>
                <c:pt idx="945">
                  <c:v>-0.1218065105325461</c:v>
                </c:pt>
                <c:pt idx="946">
                  <c:v>-0.113958242792622</c:v>
                </c:pt>
                <c:pt idx="947">
                  <c:v>-0.1124651888407148</c:v>
                </c:pt>
                <c:pt idx="948">
                  <c:v>-0.1012646184227313</c:v>
                </c:pt>
                <c:pt idx="949">
                  <c:v>-9.8761146373311098E-2</c:v>
                </c:pt>
                <c:pt idx="950">
                  <c:v>-9.4085421580403103E-2</c:v>
                </c:pt>
                <c:pt idx="951">
                  <c:v>-0.1049935858251015</c:v>
                </c:pt>
                <c:pt idx="952">
                  <c:v>-0.1088241897674926</c:v>
                </c:pt>
                <c:pt idx="953">
                  <c:v>-0.1050182984232136</c:v>
                </c:pt>
                <c:pt idx="954">
                  <c:v>-0.11079275973608541</c:v>
                </c:pt>
                <c:pt idx="955">
                  <c:v>-0.1136834923793332</c:v>
                </c:pt>
                <c:pt idx="956">
                  <c:v>-0.12736054119558021</c:v>
                </c:pt>
                <c:pt idx="957">
                  <c:v>-0.12093922834674981</c:v>
                </c:pt>
                <c:pt idx="958">
                  <c:v>-0.11026490580211271</c:v>
                </c:pt>
                <c:pt idx="959">
                  <c:v>-0.11219549513575421</c:v>
                </c:pt>
                <c:pt idx="960">
                  <c:v>-0.108232188816655</c:v>
                </c:pt>
                <c:pt idx="961">
                  <c:v>-0.10714450798797889</c:v>
                </c:pt>
                <c:pt idx="962">
                  <c:v>-0.1004890714128121</c:v>
                </c:pt>
                <c:pt idx="963">
                  <c:v>-9.7493982728143302E-2</c:v>
                </c:pt>
                <c:pt idx="964">
                  <c:v>-9.7935098743654594E-2</c:v>
                </c:pt>
                <c:pt idx="965">
                  <c:v>-9.8474147786025798E-2</c:v>
                </c:pt>
                <c:pt idx="966">
                  <c:v>-9.6723538198224199E-2</c:v>
                </c:pt>
                <c:pt idx="967">
                  <c:v>-9.5150868042244E-2</c:v>
                </c:pt>
                <c:pt idx="968">
                  <c:v>-9.3887593681900097E-2</c:v>
                </c:pt>
                <c:pt idx="969">
                  <c:v>-9.6176692794360003E-2</c:v>
                </c:pt>
                <c:pt idx="970">
                  <c:v>-9.3281116479852794E-2</c:v>
                </c:pt>
                <c:pt idx="971">
                  <c:v>-9.8254918713543804E-2</c:v>
                </c:pt>
                <c:pt idx="972">
                  <c:v>-0.1041224557698989</c:v>
                </c:pt>
                <c:pt idx="973">
                  <c:v>-0.1001532584973308</c:v>
                </c:pt>
                <c:pt idx="974">
                  <c:v>-9.2073653619023504E-2</c:v>
                </c:pt>
                <c:pt idx="975">
                  <c:v>-9.1949398534050999E-2</c:v>
                </c:pt>
                <c:pt idx="976">
                  <c:v>-8.9194362938667393E-2</c:v>
                </c:pt>
                <c:pt idx="977">
                  <c:v>-9.1531094488431206E-2</c:v>
                </c:pt>
                <c:pt idx="978">
                  <c:v>-9.1540191441233404E-2</c:v>
                </c:pt>
                <c:pt idx="979">
                  <c:v>-9.7413716769390896E-2</c:v>
                </c:pt>
                <c:pt idx="980">
                  <c:v>-9.6763688661326203E-2</c:v>
                </c:pt>
                <c:pt idx="981">
                  <c:v>-9.9479372429565394E-2</c:v>
                </c:pt>
                <c:pt idx="982">
                  <c:v>-0.10761897821798019</c:v>
                </c:pt>
                <c:pt idx="983">
                  <c:v>-0.108581147883814</c:v>
                </c:pt>
                <c:pt idx="984">
                  <c:v>-0.1029546709690918</c:v>
                </c:pt>
                <c:pt idx="985">
                  <c:v>-9.3582781148381505E-2</c:v>
                </c:pt>
                <c:pt idx="986">
                  <c:v>-9.6144580947650701E-2</c:v>
                </c:pt>
                <c:pt idx="987">
                  <c:v>-0.1087540422109282</c:v>
                </c:pt>
                <c:pt idx="988">
                  <c:v>-9.0739076623194304E-2</c:v>
                </c:pt>
                <c:pt idx="989">
                  <c:v>-9.3993353482379305E-2</c:v>
                </c:pt>
                <c:pt idx="990">
                  <c:v>-0.1024103203463174</c:v>
                </c:pt>
                <c:pt idx="991">
                  <c:v>-9.50688234542241E-2</c:v>
                </c:pt>
                <c:pt idx="992">
                  <c:v>-0.1052281424831544</c:v>
                </c:pt>
                <c:pt idx="993">
                  <c:v>-0.1009727303047725</c:v>
                </c:pt>
                <c:pt idx="994">
                  <c:v>-9.5178885010395606E-2</c:v>
                </c:pt>
                <c:pt idx="995">
                  <c:v>-9.3258014900713102E-2</c:v>
                </c:pt>
                <c:pt idx="996">
                  <c:v>-9.2806315820442298E-2</c:v>
                </c:pt>
                <c:pt idx="997">
                  <c:v>-8.3243711812169496E-2</c:v>
                </c:pt>
                <c:pt idx="998">
                  <c:v>-8.21744269298431E-2</c:v>
                </c:pt>
                <c:pt idx="999">
                  <c:v>-7.9989635574584994E-2</c:v>
                </c:pt>
                <c:pt idx="1000">
                  <c:v>-7.6809836001750495E-2</c:v>
                </c:pt>
                <c:pt idx="1001">
                  <c:v>-7.9294408957005402E-2</c:v>
                </c:pt>
                <c:pt idx="1002">
                  <c:v>-7.6313936791376796E-2</c:v>
                </c:pt>
                <c:pt idx="1003">
                  <c:v>-8.6810314515201797E-2</c:v>
                </c:pt>
                <c:pt idx="1004">
                  <c:v>-9.3303571255966805E-2</c:v>
                </c:pt>
                <c:pt idx="1005">
                  <c:v>-9.5800650544741503E-2</c:v>
                </c:pt>
                <c:pt idx="1006">
                  <c:v>-8.2609830250737398E-2</c:v>
                </c:pt>
                <c:pt idx="1007">
                  <c:v>-7.8864641468883806E-2</c:v>
                </c:pt>
                <c:pt idx="1008">
                  <c:v>-7.2900710207677993E-2</c:v>
                </c:pt>
                <c:pt idx="1009">
                  <c:v>-7.2884849633463603E-2</c:v>
                </c:pt>
                <c:pt idx="1010">
                  <c:v>-7.8288261459932798E-2</c:v>
                </c:pt>
                <c:pt idx="1011">
                  <c:v>-7.6744536779488698E-2</c:v>
                </c:pt>
                <c:pt idx="1012">
                  <c:v>-7.7263312395488198E-2</c:v>
                </c:pt>
                <c:pt idx="1013">
                  <c:v>-7.5417525977469702E-2</c:v>
                </c:pt>
                <c:pt idx="1014">
                  <c:v>-7.3481944441099997E-2</c:v>
                </c:pt>
                <c:pt idx="1015">
                  <c:v>-7.2821696927604707E-2</c:v>
                </c:pt>
                <c:pt idx="1016">
                  <c:v>-7.2674744537867403E-2</c:v>
                </c:pt>
                <c:pt idx="1017">
                  <c:v>-6.8140183084703099E-2</c:v>
                </c:pt>
                <c:pt idx="1018">
                  <c:v>-6.4312375460871596E-2</c:v>
                </c:pt>
                <c:pt idx="1019">
                  <c:v>-6.4860584933547502E-2</c:v>
                </c:pt>
                <c:pt idx="1020">
                  <c:v>-6.3652320198399295E-2</c:v>
                </c:pt>
                <c:pt idx="1021">
                  <c:v>-7.2581030198977201E-2</c:v>
                </c:pt>
                <c:pt idx="1022">
                  <c:v>-7.5535176110547705E-2</c:v>
                </c:pt>
                <c:pt idx="1023">
                  <c:v>-8.2006520433423893E-2</c:v>
                </c:pt>
                <c:pt idx="1024">
                  <c:v>-8.5422140428015395E-2</c:v>
                </c:pt>
                <c:pt idx="1025">
                  <c:v>-0.1043451444333717</c:v>
                </c:pt>
                <c:pt idx="1026">
                  <c:v>-0.10319416193743761</c:v>
                </c:pt>
                <c:pt idx="1027">
                  <c:v>-0.1044345796757912</c:v>
                </c:pt>
                <c:pt idx="1028">
                  <c:v>-9.9274112972136702E-2</c:v>
                </c:pt>
                <c:pt idx="1029">
                  <c:v>-9.4313733129238894E-2</c:v>
                </c:pt>
                <c:pt idx="1030">
                  <c:v>-8.8131811064652205E-2</c:v>
                </c:pt>
                <c:pt idx="1031">
                  <c:v>-8.8512350061469694E-2</c:v>
                </c:pt>
                <c:pt idx="1032">
                  <c:v>-8.68435823524632E-2</c:v>
                </c:pt>
                <c:pt idx="1033">
                  <c:v>-8.4638315151748203E-2</c:v>
                </c:pt>
                <c:pt idx="1034">
                  <c:v>-8.1166056284153895E-2</c:v>
                </c:pt>
                <c:pt idx="1035">
                  <c:v>-8.1531960662080502E-2</c:v>
                </c:pt>
                <c:pt idx="1036">
                  <c:v>-8.8013899508633794E-2</c:v>
                </c:pt>
                <c:pt idx="1037">
                  <c:v>-8.3374022915555804E-2</c:v>
                </c:pt>
                <c:pt idx="1038">
                  <c:v>-7.6303642488295506E-2</c:v>
                </c:pt>
                <c:pt idx="1039">
                  <c:v>-7.90761665574721E-2</c:v>
                </c:pt>
                <c:pt idx="1040">
                  <c:v>-7.4541183411096307E-2</c:v>
                </c:pt>
                <c:pt idx="1041">
                  <c:v>-6.9294714344163302E-2</c:v>
                </c:pt>
                <c:pt idx="1042">
                  <c:v>-7.5079505675076805E-2</c:v>
                </c:pt>
                <c:pt idx="1043">
                  <c:v>-7.8078344242993494E-2</c:v>
                </c:pt>
                <c:pt idx="1044">
                  <c:v>-7.4716276985172497E-2</c:v>
                </c:pt>
                <c:pt idx="1045">
                  <c:v>-7.3535832737517903E-2</c:v>
                </c:pt>
                <c:pt idx="1046">
                  <c:v>-6.9780343654757104E-2</c:v>
                </c:pt>
                <c:pt idx="1047">
                  <c:v>-6.6864815229785296E-2</c:v>
                </c:pt>
                <c:pt idx="1048">
                  <c:v>-6.98587341229297E-2</c:v>
                </c:pt>
                <c:pt idx="1049">
                  <c:v>-7.2014520284542805E-2</c:v>
                </c:pt>
                <c:pt idx="1050">
                  <c:v>-7.8098184342071802E-2</c:v>
                </c:pt>
                <c:pt idx="1051">
                  <c:v>-8.8622188418866904E-2</c:v>
                </c:pt>
                <c:pt idx="1052">
                  <c:v>-9.2296574579555493E-2</c:v>
                </c:pt>
                <c:pt idx="1053">
                  <c:v>-9.3305998204767301E-2</c:v>
                </c:pt>
                <c:pt idx="1054">
                  <c:v>-8.9266155385577001E-2</c:v>
                </c:pt>
                <c:pt idx="1055">
                  <c:v>-8.4873027085863195E-2</c:v>
                </c:pt>
                <c:pt idx="1056">
                  <c:v>-8.8599263676204604E-2</c:v>
                </c:pt>
                <c:pt idx="1057">
                  <c:v>-8.9122487887611096E-2</c:v>
                </c:pt>
                <c:pt idx="1058">
                  <c:v>-8.3803561307984206E-2</c:v>
                </c:pt>
                <c:pt idx="1059">
                  <c:v>-9.1280295283249102E-2</c:v>
                </c:pt>
                <c:pt idx="1060">
                  <c:v>-9.6889387631652696E-2</c:v>
                </c:pt>
                <c:pt idx="1061">
                  <c:v>-9.5109609981422802E-2</c:v>
                </c:pt>
                <c:pt idx="1062">
                  <c:v>-0.1058489136237783</c:v>
                </c:pt>
                <c:pt idx="1063">
                  <c:v>-0.1099356526774858</c:v>
                </c:pt>
                <c:pt idx="1064">
                  <c:v>-0.1093356773581529</c:v>
                </c:pt>
                <c:pt idx="1065">
                  <c:v>-0.1034038361293748</c:v>
                </c:pt>
                <c:pt idx="1066">
                  <c:v>-0.1061084688725342</c:v>
                </c:pt>
                <c:pt idx="1067">
                  <c:v>-0.1058312495297371</c:v>
                </c:pt>
                <c:pt idx="1068">
                  <c:v>-0.1038102637658985</c:v>
                </c:pt>
                <c:pt idx="1069">
                  <c:v>-0.10230425600184551</c:v>
                </c:pt>
                <c:pt idx="1070">
                  <c:v>-0.10531840082956211</c:v>
                </c:pt>
                <c:pt idx="1071">
                  <c:v>-0.1011331905255837</c:v>
                </c:pt>
                <c:pt idx="1072">
                  <c:v>-0.1010249149656136</c:v>
                </c:pt>
                <c:pt idx="1073">
                  <c:v>-0.1166867123497401</c:v>
                </c:pt>
                <c:pt idx="1074">
                  <c:v>-0.1140792590684806</c:v>
                </c:pt>
                <c:pt idx="1075">
                  <c:v>-0.1168224892625772</c:v>
                </c:pt>
                <c:pt idx="1076">
                  <c:v>-0.1102473093666458</c:v>
                </c:pt>
                <c:pt idx="1077">
                  <c:v>-0.1039451368763062</c:v>
                </c:pt>
                <c:pt idx="1078">
                  <c:v>-9.9282100378759605E-2</c:v>
                </c:pt>
                <c:pt idx="1079">
                  <c:v>-0.1054077132192047</c:v>
                </c:pt>
                <c:pt idx="1080">
                  <c:v>-0.1102000749787766</c:v>
                </c:pt>
                <c:pt idx="1081">
                  <c:v>-0.1119630817546155</c:v>
                </c:pt>
                <c:pt idx="1082">
                  <c:v>-0.1027998181509477</c:v>
                </c:pt>
                <c:pt idx="1083">
                  <c:v>-8.9766471852832305E-2</c:v>
                </c:pt>
                <c:pt idx="1084">
                  <c:v>-9.0276876615814503E-2</c:v>
                </c:pt>
                <c:pt idx="1085">
                  <c:v>-9.20936623767806E-2</c:v>
                </c:pt>
                <c:pt idx="1086">
                  <c:v>-9.3303893703244101E-2</c:v>
                </c:pt>
                <c:pt idx="1087">
                  <c:v>-9.6592213378095801E-2</c:v>
                </c:pt>
                <c:pt idx="1088">
                  <c:v>-9.3742833786835705E-2</c:v>
                </c:pt>
                <c:pt idx="1089">
                  <c:v>-8.5554125221276298E-2</c:v>
                </c:pt>
                <c:pt idx="1090">
                  <c:v>-7.9686156280208906E-2</c:v>
                </c:pt>
                <c:pt idx="1091">
                  <c:v>-7.5642700615745004E-2</c:v>
                </c:pt>
                <c:pt idx="1092">
                  <c:v>-7.4056939524724696E-2</c:v>
                </c:pt>
                <c:pt idx="1093">
                  <c:v>-7.3101323706974697E-2</c:v>
                </c:pt>
                <c:pt idx="1094">
                  <c:v>-6.9634956677769796E-2</c:v>
                </c:pt>
                <c:pt idx="1095">
                  <c:v>-8.6622311231318694E-2</c:v>
                </c:pt>
                <c:pt idx="1096">
                  <c:v>-9.47400856824651E-2</c:v>
                </c:pt>
                <c:pt idx="1097">
                  <c:v>-9.1803481185590202E-2</c:v>
                </c:pt>
                <c:pt idx="1098">
                  <c:v>-9.28430701411989E-2</c:v>
                </c:pt>
                <c:pt idx="1099">
                  <c:v>-8.4826063494613593E-2</c:v>
                </c:pt>
                <c:pt idx="1100">
                  <c:v>-8.9564487759802594E-2</c:v>
                </c:pt>
                <c:pt idx="1101">
                  <c:v>-9.5766840255160496E-2</c:v>
                </c:pt>
                <c:pt idx="1102">
                  <c:v>-0.1181698214055821</c:v>
                </c:pt>
                <c:pt idx="1103">
                  <c:v>-0.1236562950665272</c:v>
                </c:pt>
                <c:pt idx="1104">
                  <c:v>-0.1153024204685069</c:v>
                </c:pt>
                <c:pt idx="1105">
                  <c:v>-0.1267818163651907</c:v>
                </c:pt>
                <c:pt idx="1106">
                  <c:v>-0.11981720804285929</c:v>
                </c:pt>
                <c:pt idx="1107">
                  <c:v>-0.1048105236026271</c:v>
                </c:pt>
                <c:pt idx="1108">
                  <c:v>-9.8919426710088604E-2</c:v>
                </c:pt>
                <c:pt idx="1109">
                  <c:v>-9.6529198587401596E-2</c:v>
                </c:pt>
                <c:pt idx="1110">
                  <c:v>-9.6529198587401596E-2</c:v>
                </c:pt>
                <c:pt idx="1111">
                  <c:v>-0.1075867646919178</c:v>
                </c:pt>
                <c:pt idx="1112">
                  <c:v>-8.9157189825685407E-2</c:v>
                </c:pt>
                <c:pt idx="1113">
                  <c:v>-9.0014360482699105E-2</c:v>
                </c:pt>
                <c:pt idx="1114">
                  <c:v>-9.1987938974066499E-2</c:v>
                </c:pt>
                <c:pt idx="1115">
                  <c:v>-9.9791293940597894E-2</c:v>
                </c:pt>
                <c:pt idx="1116">
                  <c:v>-8.3724580098482396E-2</c:v>
                </c:pt>
                <c:pt idx="1117">
                  <c:v>-8.0693927591892298E-2</c:v>
                </c:pt>
                <c:pt idx="1118">
                  <c:v>-8.1822591199380901E-2</c:v>
                </c:pt>
                <c:pt idx="1119">
                  <c:v>-8.4048115351350594E-2</c:v>
                </c:pt>
                <c:pt idx="1120">
                  <c:v>-0.10047617828218131</c:v>
                </c:pt>
                <c:pt idx="1121">
                  <c:v>-9.7987537737269204E-2</c:v>
                </c:pt>
                <c:pt idx="1122">
                  <c:v>-9.1622299602853605E-2</c:v>
                </c:pt>
                <c:pt idx="1123">
                  <c:v>-8.9180879541735203E-2</c:v>
                </c:pt>
                <c:pt idx="1124">
                  <c:v>-0.1031011564477831</c:v>
                </c:pt>
                <c:pt idx="1125">
                  <c:v>-0.1019987383134261</c:v>
                </c:pt>
                <c:pt idx="1126">
                  <c:v>-9.5766290824986194E-2</c:v>
                </c:pt>
                <c:pt idx="1127">
                  <c:v>-0.1017687631157866</c:v>
                </c:pt>
                <c:pt idx="1128">
                  <c:v>-9.9010099279603803E-2</c:v>
                </c:pt>
                <c:pt idx="1129">
                  <c:v>-9.9116296331588402E-2</c:v>
                </c:pt>
                <c:pt idx="1130">
                  <c:v>-0.11011767408624799</c:v>
                </c:pt>
                <c:pt idx="1131">
                  <c:v>-0.1216948671431153</c:v>
                </c:pt>
                <c:pt idx="1132">
                  <c:v>-0.13574230239600879</c:v>
                </c:pt>
                <c:pt idx="1133">
                  <c:v>-0.1258397375432008</c:v>
                </c:pt>
                <c:pt idx="1134">
                  <c:v>-0.1232205893145181</c:v>
                </c:pt>
                <c:pt idx="1135">
                  <c:v>-0.1372353673380137</c:v>
                </c:pt>
                <c:pt idx="1136">
                  <c:v>-0.12535625072188281</c:v>
                </c:pt>
                <c:pt idx="1137">
                  <c:v>-0.13098983494509381</c:v>
                </c:pt>
                <c:pt idx="1138">
                  <c:v>-0.12742777998511909</c:v>
                </c:pt>
                <c:pt idx="1139">
                  <c:v>-0.14901930188905119</c:v>
                </c:pt>
                <c:pt idx="1140">
                  <c:v>-0.1541116336323054</c:v>
                </c:pt>
                <c:pt idx="1141">
                  <c:v>-0.15425933442324899</c:v>
                </c:pt>
                <c:pt idx="1142">
                  <c:v>-0.14416769448301969</c:v>
                </c:pt>
                <c:pt idx="1143">
                  <c:v>-0.16686777364641711</c:v>
                </c:pt>
                <c:pt idx="1144">
                  <c:v>-0.16494600684942201</c:v>
                </c:pt>
                <c:pt idx="1145">
                  <c:v>-0.19203393715142081</c:v>
                </c:pt>
                <c:pt idx="1146">
                  <c:v>-0.17699027942750151</c:v>
                </c:pt>
                <c:pt idx="1147">
                  <c:v>-0.1625198757143243</c:v>
                </c:pt>
                <c:pt idx="1148">
                  <c:v>-0.17905712463649279</c:v>
                </c:pt>
                <c:pt idx="1149">
                  <c:v>-0.1953968105576703</c:v>
                </c:pt>
                <c:pt idx="1150">
                  <c:v>-0.17056077312491519</c:v>
                </c:pt>
                <c:pt idx="1151">
                  <c:v>-0.17042348367695959</c:v>
                </c:pt>
                <c:pt idx="1152">
                  <c:v>-0.15988417682957409</c:v>
                </c:pt>
                <c:pt idx="1153">
                  <c:v>-0.15779812171609731</c:v>
                </c:pt>
                <c:pt idx="1154">
                  <c:v>-0.1358003999591692</c:v>
                </c:pt>
                <c:pt idx="1155">
                  <c:v>-0.13613567296181719</c:v>
                </c:pt>
                <c:pt idx="1156">
                  <c:v>-0.1237856172055649</c:v>
                </c:pt>
                <c:pt idx="1157">
                  <c:v>-0.1240801032872683</c:v>
                </c:pt>
                <c:pt idx="1158">
                  <c:v>-0.1038102738127003</c:v>
                </c:pt>
                <c:pt idx="1159">
                  <c:v>-9.3727512319280101E-2</c:v>
                </c:pt>
                <c:pt idx="1160">
                  <c:v>-7.9888918891274002E-2</c:v>
                </c:pt>
                <c:pt idx="1161">
                  <c:v>-8.1396162060862795E-2</c:v>
                </c:pt>
                <c:pt idx="1162">
                  <c:v>-8.1519318656541107E-2</c:v>
                </c:pt>
                <c:pt idx="1163">
                  <c:v>-7.5517772238816894E-2</c:v>
                </c:pt>
                <c:pt idx="1164">
                  <c:v>-7.7396801680954794E-2</c:v>
                </c:pt>
                <c:pt idx="1165">
                  <c:v>-9.1847554992739E-2</c:v>
                </c:pt>
                <c:pt idx="1166">
                  <c:v>-7.74964400259784E-2</c:v>
                </c:pt>
                <c:pt idx="1167">
                  <c:v>-7.7832376082958302E-2</c:v>
                </c:pt>
                <c:pt idx="1168">
                  <c:v>-7.8733769842987494E-2</c:v>
                </c:pt>
                <c:pt idx="1169">
                  <c:v>-8.6240842778897098E-2</c:v>
                </c:pt>
                <c:pt idx="1170">
                  <c:v>-8.0171144112582901E-2</c:v>
                </c:pt>
                <c:pt idx="1171">
                  <c:v>-8.1228495817789098E-2</c:v>
                </c:pt>
                <c:pt idx="1172">
                  <c:v>-5.9790766873435298E-2</c:v>
                </c:pt>
                <c:pt idx="1173">
                  <c:v>-5.2127211120560797E-2</c:v>
                </c:pt>
                <c:pt idx="1174">
                  <c:v>-4.9105602199450898E-2</c:v>
                </c:pt>
                <c:pt idx="1175">
                  <c:v>-5.0372379636727402E-2</c:v>
                </c:pt>
                <c:pt idx="1176">
                  <c:v>-6.6334305689390499E-2</c:v>
                </c:pt>
                <c:pt idx="1177">
                  <c:v>-6.6289766448483903E-2</c:v>
                </c:pt>
                <c:pt idx="1178">
                  <c:v>-6.5590683039095196E-2</c:v>
                </c:pt>
                <c:pt idx="1179">
                  <c:v>-6.9438780301578906E-2</c:v>
                </c:pt>
                <c:pt idx="1180">
                  <c:v>-7.7941179214609496E-2</c:v>
                </c:pt>
                <c:pt idx="1181">
                  <c:v>-6.6069844405186998E-2</c:v>
                </c:pt>
                <c:pt idx="1182">
                  <c:v>-6.2488820541140203E-2</c:v>
                </c:pt>
                <c:pt idx="1183">
                  <c:v>-6.0396379265207897E-2</c:v>
                </c:pt>
                <c:pt idx="1184">
                  <c:v>-5.7790306188920601E-2</c:v>
                </c:pt>
                <c:pt idx="1185">
                  <c:v>-4.6704714511963799E-2</c:v>
                </c:pt>
                <c:pt idx="1186">
                  <c:v>-4.2387233649606802E-2</c:v>
                </c:pt>
                <c:pt idx="1187">
                  <c:v>-3.7188855210787401E-2</c:v>
                </c:pt>
                <c:pt idx="1188">
                  <c:v>-3.8379593054327803E-2</c:v>
                </c:pt>
                <c:pt idx="1189">
                  <c:v>-3.9139653086583799E-2</c:v>
                </c:pt>
                <c:pt idx="1190">
                  <c:v>-3.17848679083809E-2</c:v>
                </c:pt>
                <c:pt idx="1191">
                  <c:v>-3.4039479308857798E-2</c:v>
                </c:pt>
                <c:pt idx="1192">
                  <c:v>-3.4122506131395398E-2</c:v>
                </c:pt>
                <c:pt idx="1193">
                  <c:v>-4.3372595591349199E-2</c:v>
                </c:pt>
                <c:pt idx="1194">
                  <c:v>-5.1649346831315002E-2</c:v>
                </c:pt>
                <c:pt idx="1195">
                  <c:v>-4.8054069104189502E-2</c:v>
                </c:pt>
                <c:pt idx="1196">
                  <c:v>-5.7849106679902798E-2</c:v>
                </c:pt>
                <c:pt idx="1197">
                  <c:v>-6.1522936307163101E-2</c:v>
                </c:pt>
                <c:pt idx="1198">
                  <c:v>-4.6820568785218702E-2</c:v>
                </c:pt>
                <c:pt idx="1199">
                  <c:v>-3.7725443434818901E-2</c:v>
                </c:pt>
                <c:pt idx="1200">
                  <c:v>-2.9620538558517699E-2</c:v>
                </c:pt>
                <c:pt idx="1201">
                  <c:v>-2.1982752085718701E-2</c:v>
                </c:pt>
                <c:pt idx="1202">
                  <c:v>-9.8728929588557997E-3</c:v>
                </c:pt>
                <c:pt idx="1203">
                  <c:v>-2.4034881964977999E-3</c:v>
                </c:pt>
                <c:pt idx="1204">
                  <c:v>-2.6258378505260001E-4</c:v>
                </c:pt>
                <c:pt idx="1205">
                  <c:v>-1.0886293915302299E-2</c:v>
                </c:pt>
                <c:pt idx="1206">
                  <c:v>-7.5706521452932997E-3</c:v>
                </c:pt>
                <c:pt idx="1207">
                  <c:v>-7.3316082079421998E-3</c:v>
                </c:pt>
                <c:pt idx="1208">
                  <c:v>-2.08218958381267E-2</c:v>
                </c:pt>
                <c:pt idx="1209">
                  <c:v>-1.6416388204015801E-2</c:v>
                </c:pt>
                <c:pt idx="1210">
                  <c:v>-1.30750964767845E-2</c:v>
                </c:pt>
                <c:pt idx="1211">
                  <c:v>-7.9103237648739007E-3</c:v>
                </c:pt>
                <c:pt idx="1212">
                  <c:v>-5.6861260757875001E-3</c:v>
                </c:pt>
                <c:pt idx="1213">
                  <c:v>0</c:v>
                </c:pt>
                <c:pt idx="1214">
                  <c:v>-4.2109261529037004E-3</c:v>
                </c:pt>
                <c:pt idx="1215">
                  <c:v>-2.07982922685509E-2</c:v>
                </c:pt>
                <c:pt idx="1216">
                  <c:v>-8.2775467160810991E-3</c:v>
                </c:pt>
                <c:pt idx="1217">
                  <c:v>0</c:v>
                </c:pt>
                <c:pt idx="1218">
                  <c:v>0</c:v>
                </c:pt>
                <c:pt idx="1219">
                  <c:v>-9.3032333776649004E-3</c:v>
                </c:pt>
                <c:pt idx="1220">
                  <c:v>-7.9860796586729999E-4</c:v>
                </c:pt>
                <c:pt idx="1221">
                  <c:v>0</c:v>
                </c:pt>
                <c:pt idx="1222">
                  <c:v>-1.2001572074501201E-2</c:v>
                </c:pt>
                <c:pt idx="1223">
                  <c:v>-1.06419735824901E-2</c:v>
                </c:pt>
                <c:pt idx="1224">
                  <c:v>-7.2317685825886999E-3</c:v>
                </c:pt>
                <c:pt idx="1225">
                  <c:v>-1.40316396888766E-2</c:v>
                </c:pt>
                <c:pt idx="1226">
                  <c:v>-2.32822768174369E-2</c:v>
                </c:pt>
                <c:pt idx="1227">
                  <c:v>-2.6831015590754001E-2</c:v>
                </c:pt>
                <c:pt idx="1228">
                  <c:v>-2.1914871992750801E-2</c:v>
                </c:pt>
                <c:pt idx="1229">
                  <c:v>-1.7723739691098001E-2</c:v>
                </c:pt>
                <c:pt idx="1230">
                  <c:v>-9.7775955233426002E-3</c:v>
                </c:pt>
                <c:pt idx="1231">
                  <c:v>-1.5206685265071599E-2</c:v>
                </c:pt>
                <c:pt idx="1232">
                  <c:v>-1.4558426678233699E-2</c:v>
                </c:pt>
                <c:pt idx="1233">
                  <c:v>-4.8721709275783001E-3</c:v>
                </c:pt>
                <c:pt idx="1234">
                  <c:v>-5.8911775563547002E-3</c:v>
                </c:pt>
                <c:pt idx="1235">
                  <c:v>-3.5782320898914001E-3</c:v>
                </c:pt>
                <c:pt idx="1236">
                  <c:v>-4.9342392487140996E-3</c:v>
                </c:pt>
                <c:pt idx="1237">
                  <c:v>-9.2013963319202002E-3</c:v>
                </c:pt>
                <c:pt idx="1238">
                  <c:v>-9.5268769266749001E-3</c:v>
                </c:pt>
                <c:pt idx="1239">
                  <c:v>-9.4614728877732007E-3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7-44D4-B564-43F1A1999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"/>
        <c:axId val="100"/>
      </c:areaChart>
      <c:lineChart>
        <c:grouping val="standard"/>
        <c:varyColors val="1"/>
        <c:ser>
          <c:idx val="1"/>
          <c:order val="1"/>
          <c:tx>
            <c:v>NIFTY 500 drawdown</c:v>
          </c:tx>
          <c:spPr>
            <a:ln w="15875">
              <a:solidFill>
                <a:srgbClr val="8C8C8C"/>
              </a:solidFill>
              <a:prstDash val="solid"/>
            </a:ln>
          </c:spPr>
          <c:marker>
            <c:symbol val="none"/>
          </c:marker>
          <c:val>
            <c:numRef>
              <c:f>Data!$M$4:$M$1243</c:f>
              <c:numCache>
                <c:formatCode>0.0%</c:formatCode>
                <c:ptCount val="12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-1.2435255188443001E-3</c:v>
                </c:pt>
                <c:pt idx="6">
                  <c:v>-1.19853186047005E-2</c:v>
                </c:pt>
                <c:pt idx="7">
                  <c:v>-1.2934791080627299E-2</c:v>
                </c:pt>
                <c:pt idx="8">
                  <c:v>-3.5321793227567999E-3</c:v>
                </c:pt>
                <c:pt idx="9">
                  <c:v>-1.3816950209378999E-3</c:v>
                </c:pt>
                <c:pt idx="10">
                  <c:v>-4.357653527573E-4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-3.1258802272610001E-4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-1.4588828064582E-3</c:v>
                </c:pt>
                <c:pt idx="19">
                  <c:v>-1.519669590061E-4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-5.1407159266196999E-3</c:v>
                </c:pt>
                <c:pt idx="26">
                  <c:v>-1.8414554217505499E-2</c:v>
                </c:pt>
                <c:pt idx="27">
                  <c:v>-1.04999040046607E-2</c:v>
                </c:pt>
                <c:pt idx="28">
                  <c:v>-7.5703910651510999E-3</c:v>
                </c:pt>
                <c:pt idx="29">
                  <c:v>0</c:v>
                </c:pt>
                <c:pt idx="30">
                  <c:v>-8.8783955752700001E-4</c:v>
                </c:pt>
                <c:pt idx="31">
                  <c:v>-1.0785606476626001E-3</c:v>
                </c:pt>
                <c:pt idx="32">
                  <c:v>-7.2243833625443002E-3</c:v>
                </c:pt>
                <c:pt idx="33">
                  <c:v>-7.7932583382931001E-3</c:v>
                </c:pt>
                <c:pt idx="34">
                  <c:v>-1.00490284733435E-2</c:v>
                </c:pt>
                <c:pt idx="35">
                  <c:v>-1.25941685382543E-2</c:v>
                </c:pt>
                <c:pt idx="36">
                  <c:v>-1.5981112035487999E-3</c:v>
                </c:pt>
                <c:pt idx="37">
                  <c:v>0</c:v>
                </c:pt>
                <c:pt idx="38">
                  <c:v>-9.5254612208034994E-3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-8.076217333967E-3</c:v>
                </c:pt>
                <c:pt idx="47">
                  <c:v>-1.9985962615233999E-2</c:v>
                </c:pt>
                <c:pt idx="48">
                  <c:v>-2.5084743628884201E-2</c:v>
                </c:pt>
                <c:pt idx="49">
                  <c:v>-3.0621012643088301E-2</c:v>
                </c:pt>
                <c:pt idx="50">
                  <c:v>-3.4734658806570402E-2</c:v>
                </c:pt>
                <c:pt idx="51">
                  <c:v>-2.4329368663898999E-2</c:v>
                </c:pt>
                <c:pt idx="52">
                  <c:v>-2.5292471744255099E-2</c:v>
                </c:pt>
                <c:pt idx="53">
                  <c:v>-4.37676844295187E-2</c:v>
                </c:pt>
                <c:pt idx="54">
                  <c:v>-5.03111200637033E-2</c:v>
                </c:pt>
                <c:pt idx="55">
                  <c:v>-3.6726960276718901E-2</c:v>
                </c:pt>
                <c:pt idx="56">
                  <c:v>-3.59747327074212E-2</c:v>
                </c:pt>
                <c:pt idx="57">
                  <c:v>-3.79827711560069E-2</c:v>
                </c:pt>
                <c:pt idx="58">
                  <c:v>-3.20562250765603E-2</c:v>
                </c:pt>
                <c:pt idx="59">
                  <c:v>-2.3038936432049299E-2</c:v>
                </c:pt>
                <c:pt idx="60">
                  <c:v>-2.1666671912326001E-2</c:v>
                </c:pt>
                <c:pt idx="61">
                  <c:v>-2.29791359139879E-2</c:v>
                </c:pt>
                <c:pt idx="62">
                  <c:v>-2.9903406426352402E-2</c:v>
                </c:pt>
                <c:pt idx="63">
                  <c:v>-1.93344517079342E-2</c:v>
                </c:pt>
                <c:pt idx="64">
                  <c:v>-1.8478360080950901E-2</c:v>
                </c:pt>
                <c:pt idx="65">
                  <c:v>-2.27084598848682E-2</c:v>
                </c:pt>
                <c:pt idx="66">
                  <c:v>-2.7143140408468901E-2</c:v>
                </c:pt>
                <c:pt idx="67">
                  <c:v>-3.6736402463781397E-2</c:v>
                </c:pt>
                <c:pt idx="68">
                  <c:v>-5.7247980158817401E-2</c:v>
                </c:pt>
                <c:pt idx="69">
                  <c:v>-4.8995508666354E-2</c:v>
                </c:pt>
                <c:pt idx="70">
                  <c:v>-5.2854215779153502E-2</c:v>
                </c:pt>
                <c:pt idx="71">
                  <c:v>-4.6301337957906599E-2</c:v>
                </c:pt>
                <c:pt idx="72">
                  <c:v>-7.4212442914110596E-2</c:v>
                </c:pt>
                <c:pt idx="73">
                  <c:v>-7.7407049536860603E-2</c:v>
                </c:pt>
                <c:pt idx="74">
                  <c:v>-7.7916927638225594E-2</c:v>
                </c:pt>
                <c:pt idx="75">
                  <c:v>-6.9333979598581105E-2</c:v>
                </c:pt>
                <c:pt idx="76">
                  <c:v>-5.7421086921626598E-2</c:v>
                </c:pt>
                <c:pt idx="77">
                  <c:v>-6.4826908974169303E-2</c:v>
                </c:pt>
                <c:pt idx="78">
                  <c:v>-7.9805365050688803E-2</c:v>
                </c:pt>
                <c:pt idx="79">
                  <c:v>-6.6199173493892399E-2</c:v>
                </c:pt>
                <c:pt idx="80">
                  <c:v>-5.11703590863739E-2</c:v>
                </c:pt>
                <c:pt idx="81">
                  <c:v>-4.7812087887877101E-2</c:v>
                </c:pt>
                <c:pt idx="82">
                  <c:v>-4.6024367137412002E-2</c:v>
                </c:pt>
                <c:pt idx="83">
                  <c:v>-5.1736890310112797E-2</c:v>
                </c:pt>
                <c:pt idx="84">
                  <c:v>-5.3058796498836998E-2</c:v>
                </c:pt>
                <c:pt idx="85">
                  <c:v>-5.87335509232884E-2</c:v>
                </c:pt>
                <c:pt idx="86">
                  <c:v>-5.9781633687205397E-2</c:v>
                </c:pt>
                <c:pt idx="87">
                  <c:v>-7.6355819377256301E-2</c:v>
                </c:pt>
                <c:pt idx="88">
                  <c:v>-9.9800769852985E-2</c:v>
                </c:pt>
                <c:pt idx="89">
                  <c:v>-8.9685040113558004E-2</c:v>
                </c:pt>
                <c:pt idx="90">
                  <c:v>-7.84582796964651E-2</c:v>
                </c:pt>
                <c:pt idx="91">
                  <c:v>-7.1426997730727596E-2</c:v>
                </c:pt>
                <c:pt idx="92">
                  <c:v>-7.6881434457058501E-2</c:v>
                </c:pt>
                <c:pt idx="93">
                  <c:v>-7.2928305473635796E-2</c:v>
                </c:pt>
                <c:pt idx="94">
                  <c:v>-6.4099860570370898E-2</c:v>
                </c:pt>
                <c:pt idx="95">
                  <c:v>-6.4379978786553105E-2</c:v>
                </c:pt>
                <c:pt idx="96">
                  <c:v>-6.5723916745089206E-2</c:v>
                </c:pt>
                <c:pt idx="97">
                  <c:v>-5.60204958407165E-2</c:v>
                </c:pt>
                <c:pt idx="98">
                  <c:v>-4.29021506154732E-2</c:v>
                </c:pt>
                <c:pt idx="99">
                  <c:v>-3.5716646261051303E-2</c:v>
                </c:pt>
                <c:pt idx="100">
                  <c:v>-3.08287407584594E-2</c:v>
                </c:pt>
                <c:pt idx="101">
                  <c:v>-3.7520103989953403E-2</c:v>
                </c:pt>
                <c:pt idx="102">
                  <c:v>-3.3840798431337998E-2</c:v>
                </c:pt>
                <c:pt idx="103">
                  <c:v>-2.4587455110269E-2</c:v>
                </c:pt>
                <c:pt idx="104">
                  <c:v>-2.2384278129062098E-2</c:v>
                </c:pt>
                <c:pt idx="105">
                  <c:v>-1.37383821756686E-2</c:v>
                </c:pt>
                <c:pt idx="106">
                  <c:v>-1.03927005599216E-2</c:v>
                </c:pt>
                <c:pt idx="107">
                  <c:v>-9.8041375663706007E-3</c:v>
                </c:pt>
                <c:pt idx="108">
                  <c:v>-6.6032361522456997E-3</c:v>
                </c:pt>
                <c:pt idx="109">
                  <c:v>-1.9705844399051899E-2</c:v>
                </c:pt>
                <c:pt idx="110">
                  <c:v>-2.6038404522178E-2</c:v>
                </c:pt>
                <c:pt idx="111">
                  <c:v>-3.30508021137908E-2</c:v>
                </c:pt>
                <c:pt idx="112">
                  <c:v>-4.4400310962693902E-2</c:v>
                </c:pt>
                <c:pt idx="113">
                  <c:v>-7.3907145532429094E-2</c:v>
                </c:pt>
                <c:pt idx="114">
                  <c:v>-6.6343953695514601E-2</c:v>
                </c:pt>
                <c:pt idx="115">
                  <c:v>-7.5943510542201803E-2</c:v>
                </c:pt>
                <c:pt idx="116">
                  <c:v>-7.3202128898442895E-2</c:v>
                </c:pt>
                <c:pt idx="117">
                  <c:v>-6.0725852393436898E-2</c:v>
                </c:pt>
                <c:pt idx="118">
                  <c:v>-4.8466746190864302E-2</c:v>
                </c:pt>
                <c:pt idx="119">
                  <c:v>-3.73155232702699E-2</c:v>
                </c:pt>
                <c:pt idx="120">
                  <c:v>-4.7226672290013601E-2</c:v>
                </c:pt>
                <c:pt idx="121">
                  <c:v>-5.0402394538638901E-2</c:v>
                </c:pt>
                <c:pt idx="122">
                  <c:v>-6.3926753807561798E-2</c:v>
                </c:pt>
                <c:pt idx="123">
                  <c:v>-6.4779698038857705E-2</c:v>
                </c:pt>
                <c:pt idx="124">
                  <c:v>-5.4752095378678797E-2</c:v>
                </c:pt>
                <c:pt idx="125">
                  <c:v>-4.8718537845859299E-2</c:v>
                </c:pt>
                <c:pt idx="126">
                  <c:v>-6.2623731992962395E-2</c:v>
                </c:pt>
                <c:pt idx="127">
                  <c:v>-9.3524862852232896E-2</c:v>
                </c:pt>
                <c:pt idx="128">
                  <c:v>-6.8021515596919296E-2</c:v>
                </c:pt>
                <c:pt idx="129">
                  <c:v>-6.9006650447087495E-2</c:v>
                </c:pt>
                <c:pt idx="130">
                  <c:v>-7.0130270707503106E-2</c:v>
                </c:pt>
                <c:pt idx="131">
                  <c:v>-7.3992125215989898E-2</c:v>
                </c:pt>
                <c:pt idx="132">
                  <c:v>-8.1143008217850102E-2</c:v>
                </c:pt>
                <c:pt idx="133">
                  <c:v>-8.79445302984046E-2</c:v>
                </c:pt>
                <c:pt idx="134">
                  <c:v>-8.6817762642301496E-2</c:v>
                </c:pt>
                <c:pt idx="135">
                  <c:v>-0.1328484245710885</c:v>
                </c:pt>
                <c:pt idx="136">
                  <c:v>-0.1069327684807206</c:v>
                </c:pt>
                <c:pt idx="137">
                  <c:v>-9.9344397478306395E-2</c:v>
                </c:pt>
                <c:pt idx="138">
                  <c:v>-0.1061522143502359</c:v>
                </c:pt>
                <c:pt idx="139">
                  <c:v>-0.1101714386430947</c:v>
                </c:pt>
                <c:pt idx="140">
                  <c:v>-0.12545519210129569</c:v>
                </c:pt>
                <c:pt idx="141">
                  <c:v>-0.14615876093326571</c:v>
                </c:pt>
                <c:pt idx="142">
                  <c:v>-0.13718868322406619</c:v>
                </c:pt>
                <c:pt idx="143">
                  <c:v>-0.1200133449577146</c:v>
                </c:pt>
                <c:pt idx="144">
                  <c:v>-0.1068320518187225</c:v>
                </c:pt>
                <c:pt idx="145">
                  <c:v>-0.1038011097717194</c:v>
                </c:pt>
                <c:pt idx="146">
                  <c:v>-9.5148919026951106E-2</c:v>
                </c:pt>
                <c:pt idx="147">
                  <c:v>-0.10514190033456811</c:v>
                </c:pt>
                <c:pt idx="148">
                  <c:v>-8.8400902673083204E-2</c:v>
                </c:pt>
                <c:pt idx="149">
                  <c:v>-7.3299698164753402E-2</c:v>
                </c:pt>
                <c:pt idx="150">
                  <c:v>-8.0812531670668999E-2</c:v>
                </c:pt>
                <c:pt idx="151">
                  <c:v>-7.3151770567443999E-2</c:v>
                </c:pt>
                <c:pt idx="152">
                  <c:v>-7.4970965274783405E-2</c:v>
                </c:pt>
                <c:pt idx="153">
                  <c:v>-7.4706584037038504E-2</c:v>
                </c:pt>
                <c:pt idx="154">
                  <c:v>-7.7706052127167302E-2</c:v>
                </c:pt>
                <c:pt idx="155">
                  <c:v>-7.6185860010134596E-2</c:v>
                </c:pt>
                <c:pt idx="156">
                  <c:v>-7.0769192032053105E-2</c:v>
                </c:pt>
                <c:pt idx="157">
                  <c:v>-6.2271223675969198E-2</c:v>
                </c:pt>
                <c:pt idx="158">
                  <c:v>-6.24222986689663E-2</c:v>
                </c:pt>
                <c:pt idx="159">
                  <c:v>-5.0285940898203797E-2</c:v>
                </c:pt>
                <c:pt idx="160">
                  <c:v>-3.1596705306194198E-2</c:v>
                </c:pt>
                <c:pt idx="161">
                  <c:v>-3.1200133449577099E-2</c:v>
                </c:pt>
                <c:pt idx="162">
                  <c:v>-3.514067285025E-2</c:v>
                </c:pt>
                <c:pt idx="163">
                  <c:v>-4.3113026126531499E-2</c:v>
                </c:pt>
                <c:pt idx="164">
                  <c:v>-3.4227928100892903E-2</c:v>
                </c:pt>
                <c:pt idx="165">
                  <c:v>-3.5291747843246998E-2</c:v>
                </c:pt>
                <c:pt idx="166">
                  <c:v>-4.5413772374048901E-2</c:v>
                </c:pt>
                <c:pt idx="167">
                  <c:v>-4.7059860318579401E-2</c:v>
                </c:pt>
                <c:pt idx="168">
                  <c:v>-6.0436291990192702E-2</c:v>
                </c:pt>
                <c:pt idx="169">
                  <c:v>-7.2988105991697097E-2</c:v>
                </c:pt>
                <c:pt idx="170">
                  <c:v>-6.5204596456661906E-2</c:v>
                </c:pt>
                <c:pt idx="171">
                  <c:v>-5.2385253821725097E-2</c:v>
                </c:pt>
                <c:pt idx="172">
                  <c:v>-6.2400266899154198E-2</c:v>
                </c:pt>
                <c:pt idx="173">
                  <c:v>-7.6365261564318498E-2</c:v>
                </c:pt>
                <c:pt idx="174">
                  <c:v>-6.2179949201033501E-2</c:v>
                </c:pt>
                <c:pt idx="175">
                  <c:v>-7.1140584723170697E-2</c:v>
                </c:pt>
                <c:pt idx="176">
                  <c:v>-6.1201109142240299E-2</c:v>
                </c:pt>
                <c:pt idx="177">
                  <c:v>-6.9418959282141895E-2</c:v>
                </c:pt>
                <c:pt idx="178">
                  <c:v>-7.2380658624021502E-2</c:v>
                </c:pt>
                <c:pt idx="179">
                  <c:v>-9.39686456441617E-2</c:v>
                </c:pt>
                <c:pt idx="180">
                  <c:v>-9.3833307629601806E-2</c:v>
                </c:pt>
                <c:pt idx="181">
                  <c:v>-0.1095545490883568</c:v>
                </c:pt>
                <c:pt idx="182">
                  <c:v>-0.1192485278056671</c:v>
                </c:pt>
                <c:pt idx="183">
                  <c:v>-0.12779685449274991</c:v>
                </c:pt>
                <c:pt idx="184">
                  <c:v>-0.1330939214347088</c:v>
                </c:pt>
                <c:pt idx="185">
                  <c:v>-0.15239060439439389</c:v>
                </c:pt>
                <c:pt idx="186">
                  <c:v>-0.15199717993346401</c:v>
                </c:pt>
                <c:pt idx="187">
                  <c:v>-0.1457212729327117</c:v>
                </c:pt>
                <c:pt idx="188">
                  <c:v>-0.12338420573896131</c:v>
                </c:pt>
                <c:pt idx="189">
                  <c:v>-0.123878346861889</c:v>
                </c:pt>
                <c:pt idx="190">
                  <c:v>-0.1469991155818117</c:v>
                </c:pt>
                <c:pt idx="191">
                  <c:v>-0.12533559106517311</c:v>
                </c:pt>
                <c:pt idx="192">
                  <c:v>-0.12906525495478771</c:v>
                </c:pt>
                <c:pt idx="193">
                  <c:v>-0.13463929271724101</c:v>
                </c:pt>
                <c:pt idx="194">
                  <c:v>-0.14467948496016969</c:v>
                </c:pt>
                <c:pt idx="195">
                  <c:v>-0.1361941061868357</c:v>
                </c:pt>
                <c:pt idx="196">
                  <c:v>-0.12671415037627121</c:v>
                </c:pt>
                <c:pt idx="197">
                  <c:v>-0.10898487046893041</c:v>
                </c:pt>
                <c:pt idx="198">
                  <c:v>-0.111200637032887</c:v>
                </c:pt>
                <c:pt idx="199">
                  <c:v>-0.11351082546746689</c:v>
                </c:pt>
                <c:pt idx="200">
                  <c:v>-0.108157105403134</c:v>
                </c:pt>
                <c:pt idx="201">
                  <c:v>-0.1138255650362107</c:v>
                </c:pt>
                <c:pt idx="202">
                  <c:v>-0.1153237253834313</c:v>
                </c:pt>
                <c:pt idx="203">
                  <c:v>-0.1227830531626604</c:v>
                </c:pt>
                <c:pt idx="204">
                  <c:v>-0.12584861656222551</c:v>
                </c:pt>
                <c:pt idx="205">
                  <c:v>-0.1201707147420866</c:v>
                </c:pt>
                <c:pt idx="206">
                  <c:v>-0.13246758969290859</c:v>
                </c:pt>
                <c:pt idx="207">
                  <c:v>-0.1554341360241468</c:v>
                </c:pt>
                <c:pt idx="208">
                  <c:v>-0.15723444635736161</c:v>
                </c:pt>
                <c:pt idx="209">
                  <c:v>-0.15770340831478991</c:v>
                </c:pt>
                <c:pt idx="210">
                  <c:v>-0.17606216735961819</c:v>
                </c:pt>
                <c:pt idx="211">
                  <c:v>-0.1820075978131894</c:v>
                </c:pt>
                <c:pt idx="212">
                  <c:v>-0.18477730601813519</c:v>
                </c:pt>
                <c:pt idx="213">
                  <c:v>-0.1664500209301813</c:v>
                </c:pt>
                <c:pt idx="214">
                  <c:v>-0.17867135838450471</c:v>
                </c:pt>
                <c:pt idx="215">
                  <c:v>-0.17042203428772859</c:v>
                </c:pt>
                <c:pt idx="216">
                  <c:v>-0.1613764190820306</c:v>
                </c:pt>
                <c:pt idx="217">
                  <c:v>-0.15369362620899341</c:v>
                </c:pt>
                <c:pt idx="218">
                  <c:v>-0.15245355230814259</c:v>
                </c:pt>
                <c:pt idx="219">
                  <c:v>-0.1553743355060854</c:v>
                </c:pt>
                <c:pt idx="220">
                  <c:v>-0.1572816572926731</c:v>
                </c:pt>
                <c:pt idx="221">
                  <c:v>-0.1568473166878066</c:v>
                </c:pt>
                <c:pt idx="222">
                  <c:v>-0.15192478983265301</c:v>
                </c:pt>
                <c:pt idx="223">
                  <c:v>-0.15260462730113961</c:v>
                </c:pt>
                <c:pt idx="224">
                  <c:v>-0.1419381033164108</c:v>
                </c:pt>
                <c:pt idx="225">
                  <c:v>-0.13348419849995119</c:v>
                </c:pt>
                <c:pt idx="226">
                  <c:v>-0.12954051170359079</c:v>
                </c:pt>
                <c:pt idx="227">
                  <c:v>-0.12585176395791289</c:v>
                </c:pt>
                <c:pt idx="228">
                  <c:v>-0.13264069645571769</c:v>
                </c:pt>
                <c:pt idx="229">
                  <c:v>-0.13591713536634109</c:v>
                </c:pt>
                <c:pt idx="230">
                  <c:v>-0.1374467696704362</c:v>
                </c:pt>
                <c:pt idx="231">
                  <c:v>-0.13193567982173149</c:v>
                </c:pt>
                <c:pt idx="232">
                  <c:v>-0.1197111949717206</c:v>
                </c:pt>
                <c:pt idx="233">
                  <c:v>-0.1154779477721159</c:v>
                </c:pt>
                <c:pt idx="234">
                  <c:v>-0.10838057049694221</c:v>
                </c:pt>
                <c:pt idx="235">
                  <c:v>-0.1016199645603246</c:v>
                </c:pt>
                <c:pt idx="236">
                  <c:v>-9.7540939749404296E-2</c:v>
                </c:pt>
                <c:pt idx="237">
                  <c:v>-0.101135265624459</c:v>
                </c:pt>
                <c:pt idx="238">
                  <c:v>-0.1098252251174765</c:v>
                </c:pt>
                <c:pt idx="239">
                  <c:v>-0.10220223276250071</c:v>
                </c:pt>
                <c:pt idx="240">
                  <c:v>-8.9200341177692405E-2</c:v>
                </c:pt>
                <c:pt idx="241">
                  <c:v>-7.6827928730372003E-2</c:v>
                </c:pt>
                <c:pt idx="242">
                  <c:v>-6.5421766759095099E-2</c:v>
                </c:pt>
                <c:pt idx="243">
                  <c:v>-6.3549066325069195E-2</c:v>
                </c:pt>
                <c:pt idx="244">
                  <c:v>-6.3457791850133602E-2</c:v>
                </c:pt>
                <c:pt idx="245">
                  <c:v>-6.2551341892151197E-2</c:v>
                </c:pt>
                <c:pt idx="246">
                  <c:v>-6.2050905977848597E-2</c:v>
                </c:pt>
                <c:pt idx="247">
                  <c:v>-5.61998973949005E-2</c:v>
                </c:pt>
                <c:pt idx="248">
                  <c:v>-5.6675154143703797E-2</c:v>
                </c:pt>
                <c:pt idx="249">
                  <c:v>-4.9791799775275897E-2</c:v>
                </c:pt>
                <c:pt idx="250">
                  <c:v>-4.6933964491081802E-2</c:v>
                </c:pt>
                <c:pt idx="251">
                  <c:v>-3.8124403961941701E-2</c:v>
                </c:pt>
                <c:pt idx="252">
                  <c:v>-3.1920887062000497E-2</c:v>
                </c:pt>
                <c:pt idx="253">
                  <c:v>-3.0312567865719401E-2</c:v>
                </c:pt>
                <c:pt idx="254">
                  <c:v>-4.0884669979825199E-2</c:v>
                </c:pt>
                <c:pt idx="255">
                  <c:v>-5.5671134919410802E-2</c:v>
                </c:pt>
                <c:pt idx="256">
                  <c:v>-5.0084507574207598E-2</c:v>
                </c:pt>
                <c:pt idx="257">
                  <c:v>-4.6943406678144103E-2</c:v>
                </c:pt>
                <c:pt idx="258">
                  <c:v>-4.94455862496576E-2</c:v>
                </c:pt>
                <c:pt idx="259">
                  <c:v>-4.6493329094840399E-2</c:v>
                </c:pt>
                <c:pt idx="260">
                  <c:v>-5.7496624418125197E-2</c:v>
                </c:pt>
                <c:pt idx="261">
                  <c:v>-3.5320074404434E-2</c:v>
                </c:pt>
                <c:pt idx="262">
                  <c:v>-4.2486694384731197E-2</c:v>
                </c:pt>
                <c:pt idx="263">
                  <c:v>-4.3090994356719398E-2</c:v>
                </c:pt>
                <c:pt idx="264">
                  <c:v>-3.7249427960833803E-2</c:v>
                </c:pt>
                <c:pt idx="265">
                  <c:v>-3.6075449369419303E-2</c:v>
                </c:pt>
                <c:pt idx="266">
                  <c:v>-3.5675730117114501E-2</c:v>
                </c:pt>
                <c:pt idx="267">
                  <c:v>-2.80401481793889E-2</c:v>
                </c:pt>
                <c:pt idx="268">
                  <c:v>-2.6359438882296801E-2</c:v>
                </c:pt>
                <c:pt idx="269">
                  <c:v>-1.9435168369932299E-2</c:v>
                </c:pt>
                <c:pt idx="270">
                  <c:v>-1.3615633743858499E-2</c:v>
                </c:pt>
                <c:pt idx="271">
                  <c:v>-1.6080044567122798E-2</c:v>
                </c:pt>
                <c:pt idx="272">
                  <c:v>-1.9249472024373399E-2</c:v>
                </c:pt>
                <c:pt idx="273">
                  <c:v>-4.0425150209459103E-2</c:v>
                </c:pt>
                <c:pt idx="274">
                  <c:v>-3.7302933687520197E-2</c:v>
                </c:pt>
                <c:pt idx="275">
                  <c:v>-2.61737425367378E-2</c:v>
                </c:pt>
                <c:pt idx="276">
                  <c:v>-3.3041359926728603E-2</c:v>
                </c:pt>
                <c:pt idx="277">
                  <c:v>-3.4674858288509199E-2</c:v>
                </c:pt>
                <c:pt idx="278">
                  <c:v>-5.2152346540854697E-2</c:v>
                </c:pt>
                <c:pt idx="279">
                  <c:v>-7.3047906509758398E-2</c:v>
                </c:pt>
                <c:pt idx="280">
                  <c:v>-7.2947189847760496E-2</c:v>
                </c:pt>
                <c:pt idx="281">
                  <c:v>-7.9663732244753899E-2</c:v>
                </c:pt>
                <c:pt idx="282">
                  <c:v>-8.0803089483606802E-2</c:v>
                </c:pt>
                <c:pt idx="283">
                  <c:v>-6.6523355249698504E-2</c:v>
                </c:pt>
                <c:pt idx="284">
                  <c:v>-7.8536964588651101E-2</c:v>
                </c:pt>
                <c:pt idx="285">
                  <c:v>-5.7934112418679101E-2</c:v>
                </c:pt>
                <c:pt idx="286">
                  <c:v>-5.2441906944099101E-2</c:v>
                </c:pt>
                <c:pt idx="287">
                  <c:v>-5.3471105333891399E-2</c:v>
                </c:pt>
                <c:pt idx="288">
                  <c:v>-5.8824825398224201E-2</c:v>
                </c:pt>
                <c:pt idx="289">
                  <c:v>-7.3287108582003796E-2</c:v>
                </c:pt>
                <c:pt idx="290">
                  <c:v>-6.6485586501449298E-2</c:v>
                </c:pt>
                <c:pt idx="291">
                  <c:v>-7.2758346106514202E-2</c:v>
                </c:pt>
                <c:pt idx="292">
                  <c:v>-6.7420363020618407E-2</c:v>
                </c:pt>
                <c:pt idx="293">
                  <c:v>-6.1688955473793099E-2</c:v>
                </c:pt>
                <c:pt idx="294">
                  <c:v>-5.2221589245978403E-2</c:v>
                </c:pt>
                <c:pt idx="295">
                  <c:v>-5.1463066885305601E-2</c:v>
                </c:pt>
                <c:pt idx="296">
                  <c:v>-4.8724832637234199E-2</c:v>
                </c:pt>
                <c:pt idx="297">
                  <c:v>-5.0676217963446103E-2</c:v>
                </c:pt>
                <c:pt idx="298">
                  <c:v>-4.3270395910903502E-2</c:v>
                </c:pt>
                <c:pt idx="299">
                  <c:v>-4.58292286047908E-2</c:v>
                </c:pt>
                <c:pt idx="300">
                  <c:v>-4.04062658353345E-2</c:v>
                </c:pt>
                <c:pt idx="301">
                  <c:v>-4.05730778067687E-2</c:v>
                </c:pt>
                <c:pt idx="302">
                  <c:v>-2.90913783389933E-2</c:v>
                </c:pt>
                <c:pt idx="303">
                  <c:v>-2.1953084919883001E-2</c:v>
                </c:pt>
                <c:pt idx="304">
                  <c:v>-2.4461559282771401E-2</c:v>
                </c:pt>
                <c:pt idx="305">
                  <c:v>-2.5270439974443101E-2</c:v>
                </c:pt>
                <c:pt idx="306">
                  <c:v>-2.2365393754937402E-2</c:v>
                </c:pt>
                <c:pt idx="307">
                  <c:v>-1.7058884625916301E-2</c:v>
                </c:pt>
                <c:pt idx="308">
                  <c:v>-2.0074089694482301E-2</c:v>
                </c:pt>
                <c:pt idx="309">
                  <c:v>-2.8084211719013E-2</c:v>
                </c:pt>
                <c:pt idx="310">
                  <c:v>-1.49218029541455E-2</c:v>
                </c:pt>
                <c:pt idx="311">
                  <c:v>-1.4852560249021899E-2</c:v>
                </c:pt>
                <c:pt idx="312">
                  <c:v>-1.21017364182007E-2</c:v>
                </c:pt>
                <c:pt idx="313">
                  <c:v>-1.40279425789131E-2</c:v>
                </c:pt>
                <c:pt idx="314">
                  <c:v>-1.8185652282019099E-2</c:v>
                </c:pt>
                <c:pt idx="315">
                  <c:v>-2.1106435479962E-2</c:v>
                </c:pt>
                <c:pt idx="316">
                  <c:v>-2.7215530509280099E-2</c:v>
                </c:pt>
                <c:pt idx="317">
                  <c:v>-2.3728216087598199E-2</c:v>
                </c:pt>
                <c:pt idx="318">
                  <c:v>-2.1905873984571399E-2</c:v>
                </c:pt>
                <c:pt idx="319">
                  <c:v>-1.29263540883096E-2</c:v>
                </c:pt>
                <c:pt idx="320">
                  <c:v>-1.00024234946792E-2</c:v>
                </c:pt>
                <c:pt idx="321">
                  <c:v>-6.4018028282495998E-3</c:v>
                </c:pt>
                <c:pt idx="322">
                  <c:v>-4.6392612432840999E-3</c:v>
                </c:pt>
                <c:pt idx="323">
                  <c:v>0</c:v>
                </c:pt>
                <c:pt idx="324">
                  <c:v>0</c:v>
                </c:pt>
                <c:pt idx="325">
                  <c:v>-2.5275010231848999E-3</c:v>
                </c:pt>
                <c:pt idx="326">
                  <c:v>-2.2963080989380998E-3</c:v>
                </c:pt>
                <c:pt idx="327">
                  <c:v>-5.0674989611938998E-3</c:v>
                </c:pt>
                <c:pt idx="328">
                  <c:v>-8.8696852964424006E-3</c:v>
                </c:pt>
                <c:pt idx="329">
                  <c:v>-5.8016927071129001E-3</c:v>
                </c:pt>
                <c:pt idx="330">
                  <c:v>-1.19470505718901E-2</c:v>
                </c:pt>
                <c:pt idx="331">
                  <c:v>-1.0994160816548399E-2</c:v>
                </c:pt>
                <c:pt idx="332">
                  <c:v>-6.2140908963098998E-3</c:v>
                </c:pt>
                <c:pt idx="333">
                  <c:v>-2.5087556509487E-3</c:v>
                </c:pt>
                <c:pt idx="334">
                  <c:v>-1.37559789926863E-2</c:v>
                </c:pt>
                <c:pt idx="335">
                  <c:v>-2.2969329446792801E-2</c:v>
                </c:pt>
                <c:pt idx="336">
                  <c:v>-1.554303781254E-2</c:v>
                </c:pt>
                <c:pt idx="337">
                  <c:v>-1.73550904620422E-2</c:v>
                </c:pt>
                <c:pt idx="338">
                  <c:v>-2.9767651111131999E-2</c:v>
                </c:pt>
                <c:pt idx="339">
                  <c:v>-3.5769294455431297E-2</c:v>
                </c:pt>
                <c:pt idx="340">
                  <c:v>-5.9857097778985797E-2</c:v>
                </c:pt>
                <c:pt idx="341">
                  <c:v>-4.4076618584786897E-2</c:v>
                </c:pt>
                <c:pt idx="342">
                  <c:v>-3.6590966605119402E-2</c:v>
                </c:pt>
                <c:pt idx="343">
                  <c:v>-3.5688064509074302E-2</c:v>
                </c:pt>
                <c:pt idx="344">
                  <c:v>-3.2413872825146198E-2</c:v>
                </c:pt>
                <c:pt idx="345">
                  <c:v>-3.4685187094436097E-2</c:v>
                </c:pt>
                <c:pt idx="346">
                  <c:v>-3.00113409502029E-2</c:v>
                </c:pt>
                <c:pt idx="347">
                  <c:v>-2.7877492743978799E-2</c:v>
                </c:pt>
                <c:pt idx="348">
                  <c:v>-3.8174950559080802E-2</c:v>
                </c:pt>
                <c:pt idx="349">
                  <c:v>-3.85998456631019E-2</c:v>
                </c:pt>
                <c:pt idx="350">
                  <c:v>-4.5735584027693101E-2</c:v>
                </c:pt>
                <c:pt idx="351">
                  <c:v>-3.4607081376785101E-2</c:v>
                </c:pt>
                <c:pt idx="352">
                  <c:v>-4.2408280455762497E-2</c:v>
                </c:pt>
                <c:pt idx="353">
                  <c:v>-4.3901661777248698E-2</c:v>
                </c:pt>
                <c:pt idx="354">
                  <c:v>-4.5260701264375397E-2</c:v>
                </c:pt>
                <c:pt idx="355">
                  <c:v>-4.1105477085344601E-2</c:v>
                </c:pt>
                <c:pt idx="356">
                  <c:v>-4.3645475023353503E-2</c:v>
                </c:pt>
                <c:pt idx="357">
                  <c:v>-3.7978124150600402E-2</c:v>
                </c:pt>
                <c:pt idx="358">
                  <c:v>-3.35917070473227E-2</c:v>
                </c:pt>
                <c:pt idx="359">
                  <c:v>-3.6506612430056297E-2</c:v>
                </c:pt>
                <c:pt idx="360">
                  <c:v>-4.0993004851927202E-2</c:v>
                </c:pt>
                <c:pt idx="361">
                  <c:v>-3.75376079030489E-2</c:v>
                </c:pt>
                <c:pt idx="362">
                  <c:v>-3.8453006913918099E-2</c:v>
                </c:pt>
                <c:pt idx="363">
                  <c:v>-5.1987165668475603E-2</c:v>
                </c:pt>
                <c:pt idx="364">
                  <c:v>-7.0557581097166699E-2</c:v>
                </c:pt>
                <c:pt idx="365">
                  <c:v>-7.1841639095348298E-2</c:v>
                </c:pt>
                <c:pt idx="366">
                  <c:v>-6.6761643219330299E-2</c:v>
                </c:pt>
                <c:pt idx="367">
                  <c:v>-7.2250913055839402E-2</c:v>
                </c:pt>
                <c:pt idx="368">
                  <c:v>-7.2766410792335701E-2</c:v>
                </c:pt>
                <c:pt idx="369">
                  <c:v>-6.5083932404187694E-2</c:v>
                </c:pt>
                <c:pt idx="370">
                  <c:v>-6.68459973943933E-2</c:v>
                </c:pt>
                <c:pt idx="371">
                  <c:v>-6.8842379537551596E-2</c:v>
                </c:pt>
                <c:pt idx="372">
                  <c:v>-6.0963074740923398E-2</c:v>
                </c:pt>
                <c:pt idx="373">
                  <c:v>-6.0850602507505902E-2</c:v>
                </c:pt>
                <c:pt idx="374">
                  <c:v>-6.1741007688726798E-2</c:v>
                </c:pt>
                <c:pt idx="375">
                  <c:v>-6.8948603313556997E-2</c:v>
                </c:pt>
                <c:pt idx="376">
                  <c:v>-6.4674658443696798E-2</c:v>
                </c:pt>
                <c:pt idx="377">
                  <c:v>-6.0253874824652699E-2</c:v>
                </c:pt>
                <c:pt idx="378">
                  <c:v>-5.7498305105927003E-2</c:v>
                </c:pt>
                <c:pt idx="379">
                  <c:v>-6.24845741207639E-2</c:v>
                </c:pt>
                <c:pt idx="380">
                  <c:v>-6.65648168108499E-2</c:v>
                </c:pt>
                <c:pt idx="381">
                  <c:v>-6.8108185791632594E-2</c:v>
                </c:pt>
                <c:pt idx="382">
                  <c:v>-8.1358039733940707E-2</c:v>
                </c:pt>
                <c:pt idx="383">
                  <c:v>-8.3554372514285505E-2</c:v>
                </c:pt>
                <c:pt idx="384">
                  <c:v>-8.5822562554869294E-2</c:v>
                </c:pt>
                <c:pt idx="385">
                  <c:v>-9.0930676489241594E-2</c:v>
                </c:pt>
                <c:pt idx="386">
                  <c:v>-9.2802089484158606E-2</c:v>
                </c:pt>
                <c:pt idx="387">
                  <c:v>-8.3673093205114901E-2</c:v>
                </c:pt>
                <c:pt idx="388">
                  <c:v>-8.8521896156886298E-2</c:v>
                </c:pt>
                <c:pt idx="389">
                  <c:v>-7.6806038509243002E-2</c:v>
                </c:pt>
                <c:pt idx="390">
                  <c:v>-7.0167052508911795E-2</c:v>
                </c:pt>
                <c:pt idx="391">
                  <c:v>-6.7608309198666505E-2</c:v>
                </c:pt>
                <c:pt idx="392">
                  <c:v>-7.4981488944916699E-2</c:v>
                </c:pt>
                <c:pt idx="393">
                  <c:v>-8.2735824593303503E-2</c:v>
                </c:pt>
                <c:pt idx="394">
                  <c:v>-9.6819847600123701E-2</c:v>
                </c:pt>
                <c:pt idx="395">
                  <c:v>-0.102812118258305</c:v>
                </c:pt>
                <c:pt idx="396">
                  <c:v>-0.1052021532184243</c:v>
                </c:pt>
                <c:pt idx="397">
                  <c:v>-0.1045741832485105</c:v>
                </c:pt>
                <c:pt idx="398">
                  <c:v>-9.8919329290581406E-2</c:v>
                </c:pt>
                <c:pt idx="399">
                  <c:v>-0.10540210385561059</c:v>
                </c:pt>
                <c:pt idx="400">
                  <c:v>-9.9516056973434797E-2</c:v>
                </c:pt>
                <c:pt idx="401">
                  <c:v>-9.6473058213753501E-2</c:v>
                </c:pt>
                <c:pt idx="402">
                  <c:v>-9.9997188194164505E-2</c:v>
                </c:pt>
                <c:pt idx="403">
                  <c:v>-0.1077827661296118</c:v>
                </c:pt>
                <c:pt idx="404">
                  <c:v>-0.10880126468778011</c:v>
                </c:pt>
                <c:pt idx="405">
                  <c:v>-0.11198172951052721</c:v>
                </c:pt>
                <c:pt idx="406">
                  <c:v>-0.1036212934931688</c:v>
                </c:pt>
                <c:pt idx="407">
                  <c:v>-9.0358942636036693E-2</c:v>
                </c:pt>
                <c:pt idx="408">
                  <c:v>-8.7603372917311004E-2</c:v>
                </c:pt>
                <c:pt idx="409">
                  <c:v>-8.0889405428034994E-2</c:v>
                </c:pt>
                <c:pt idx="410">
                  <c:v>-7.7777673636820796E-2</c:v>
                </c:pt>
                <c:pt idx="411">
                  <c:v>-7.5818782238135096E-2</c:v>
                </c:pt>
                <c:pt idx="412">
                  <c:v>-7.1026215403072399E-2</c:v>
                </c:pt>
                <c:pt idx="413">
                  <c:v>-6.6383611545899598E-2</c:v>
                </c:pt>
                <c:pt idx="414">
                  <c:v>-6.5590057454565906E-2</c:v>
                </c:pt>
                <c:pt idx="415">
                  <c:v>-6.8711161931898093E-2</c:v>
                </c:pt>
                <c:pt idx="416">
                  <c:v>-6.91672993229797E-2</c:v>
                </c:pt>
                <c:pt idx="417">
                  <c:v>-7.1672930745222296E-2</c:v>
                </c:pt>
                <c:pt idx="418">
                  <c:v>-7.1369880560736496E-2</c:v>
                </c:pt>
                <c:pt idx="419">
                  <c:v>-7.2285279571605798E-2</c:v>
                </c:pt>
                <c:pt idx="420">
                  <c:v>-6.7095935690876296E-2</c:v>
                </c:pt>
                <c:pt idx="421">
                  <c:v>-6.54994548220907E-2</c:v>
                </c:pt>
                <c:pt idx="422">
                  <c:v>-6.3081301803617207E-2</c:v>
                </c:pt>
                <c:pt idx="423">
                  <c:v>-5.8041920900777699E-2</c:v>
                </c:pt>
                <c:pt idx="424">
                  <c:v>-4.9012899940327301E-2</c:v>
                </c:pt>
                <c:pt idx="425">
                  <c:v>-4.3939152521721203E-2</c:v>
                </c:pt>
                <c:pt idx="426">
                  <c:v>-4.5460651901561899E-2</c:v>
                </c:pt>
                <c:pt idx="427">
                  <c:v>-3.7393893382571201E-2</c:v>
                </c:pt>
                <c:pt idx="428">
                  <c:v>-4.5323185838496101E-2</c:v>
                </c:pt>
                <c:pt idx="429">
                  <c:v>-3.6044226581562699E-2</c:v>
                </c:pt>
                <c:pt idx="430">
                  <c:v>-3.6450376313347597E-2</c:v>
                </c:pt>
                <c:pt idx="431">
                  <c:v>-3.3610452419558901E-2</c:v>
                </c:pt>
                <c:pt idx="432">
                  <c:v>-3.2485730085385203E-2</c:v>
                </c:pt>
                <c:pt idx="433">
                  <c:v>-3.2904376731994298E-2</c:v>
                </c:pt>
                <c:pt idx="434">
                  <c:v>-2.8383617794357E-2</c:v>
                </c:pt>
                <c:pt idx="435">
                  <c:v>-3.1963983891476803E-2</c:v>
                </c:pt>
                <c:pt idx="436">
                  <c:v>-3.6091090012153201E-2</c:v>
                </c:pt>
                <c:pt idx="437">
                  <c:v>-4.0136966186472701E-2</c:v>
                </c:pt>
                <c:pt idx="438">
                  <c:v>-3.7265800005623698E-2</c:v>
                </c:pt>
                <c:pt idx="439">
                  <c:v>-3.1239162831675899E-2</c:v>
                </c:pt>
                <c:pt idx="440">
                  <c:v>-2.8692916436254799E-2</c:v>
                </c:pt>
                <c:pt idx="441">
                  <c:v>-3.0492472170932702E-2</c:v>
                </c:pt>
                <c:pt idx="442">
                  <c:v>-2.80368284079868E-2</c:v>
                </c:pt>
                <c:pt idx="443">
                  <c:v>-1.9195261169898701E-2</c:v>
                </c:pt>
                <c:pt idx="444">
                  <c:v>-1.4471427366368901E-2</c:v>
                </c:pt>
                <c:pt idx="445">
                  <c:v>-1.2778095407696199E-2</c:v>
                </c:pt>
                <c:pt idx="446">
                  <c:v>-1.48432105823875E-2</c:v>
                </c:pt>
                <c:pt idx="447">
                  <c:v>-1.52212422558181E-2</c:v>
                </c:pt>
                <c:pt idx="448">
                  <c:v>-1.20439016617772E-2</c:v>
                </c:pt>
                <c:pt idx="449">
                  <c:v>-9.0258967317443008E-3</c:v>
                </c:pt>
                <c:pt idx="450">
                  <c:v>-7.8449382808619007E-3</c:v>
                </c:pt>
                <c:pt idx="451">
                  <c:v>0</c:v>
                </c:pt>
                <c:pt idx="452">
                  <c:v>-5.3508843171921998E-3</c:v>
                </c:pt>
                <c:pt idx="453">
                  <c:v>-8.0778673930292002E-3</c:v>
                </c:pt>
                <c:pt idx="454">
                  <c:v>-4.8479699125991002E-3</c:v>
                </c:pt>
                <c:pt idx="455">
                  <c:v>0</c:v>
                </c:pt>
                <c:pt idx="456">
                  <c:v>0</c:v>
                </c:pt>
                <c:pt idx="457">
                  <c:v>-1.6040736008654001E-3</c:v>
                </c:pt>
                <c:pt idx="458">
                  <c:v>0</c:v>
                </c:pt>
                <c:pt idx="459">
                  <c:v>-2.4287069452985002E-3</c:v>
                </c:pt>
                <c:pt idx="460">
                  <c:v>0</c:v>
                </c:pt>
                <c:pt idx="461">
                  <c:v>0</c:v>
                </c:pt>
                <c:pt idx="462">
                  <c:v>-6.1665111954658002E-3</c:v>
                </c:pt>
                <c:pt idx="463">
                  <c:v>-1.4109396309945E-2</c:v>
                </c:pt>
                <c:pt idx="464">
                  <c:v>-1.0762917193883399E-2</c:v>
                </c:pt>
                <c:pt idx="465">
                  <c:v>-4.7688097063287001E-3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-7.7957238822283998E-3</c:v>
                </c:pt>
                <c:pt idx="473">
                  <c:v>-8.4635865121696994E-3</c:v>
                </c:pt>
                <c:pt idx="474">
                  <c:v>-2.8182006043707001E-3</c:v>
                </c:pt>
                <c:pt idx="475">
                  <c:v>-3.2344916607016999E-3</c:v>
                </c:pt>
                <c:pt idx="476">
                  <c:v>-4.2617422529429997E-3</c:v>
                </c:pt>
                <c:pt idx="477">
                  <c:v>0</c:v>
                </c:pt>
                <c:pt idx="478">
                  <c:v>0</c:v>
                </c:pt>
                <c:pt idx="479">
                  <c:v>-2.963481023354753E-6</c:v>
                </c:pt>
                <c:pt idx="480">
                  <c:v>0</c:v>
                </c:pt>
                <c:pt idx="481">
                  <c:v>0</c:v>
                </c:pt>
                <c:pt idx="482">
                  <c:v>-8.1120489598094005E-3</c:v>
                </c:pt>
                <c:pt idx="483">
                  <c:v>-1.0409240401230899E-2</c:v>
                </c:pt>
                <c:pt idx="484">
                  <c:v>-8.5462562820701991E-3</c:v>
                </c:pt>
                <c:pt idx="485">
                  <c:v>-3.9636087322612997E-3</c:v>
                </c:pt>
                <c:pt idx="486">
                  <c:v>-7.2377666487700998E-3</c:v>
                </c:pt>
                <c:pt idx="487">
                  <c:v>-5.5273418590527004E-3</c:v>
                </c:pt>
                <c:pt idx="488">
                  <c:v>0</c:v>
                </c:pt>
                <c:pt idx="489">
                  <c:v>-4.6016765343799999E-4</c:v>
                </c:pt>
                <c:pt idx="490">
                  <c:v>-1.1726947652265601E-2</c:v>
                </c:pt>
                <c:pt idx="491">
                  <c:v>-1.6806377865056499E-2</c:v>
                </c:pt>
                <c:pt idx="492">
                  <c:v>-9.8716220177033007E-3</c:v>
                </c:pt>
                <c:pt idx="493">
                  <c:v>-6.0173515446391998E-3</c:v>
                </c:pt>
                <c:pt idx="494">
                  <c:v>-6.4335541356468004E-3</c:v>
                </c:pt>
                <c:pt idx="495">
                  <c:v>-3.2328975907145998E-3</c:v>
                </c:pt>
                <c:pt idx="496">
                  <c:v>-6.9845829181078003E-3</c:v>
                </c:pt>
                <c:pt idx="497">
                  <c:v>-1.1656603552376899E-2</c:v>
                </c:pt>
                <c:pt idx="498">
                  <c:v>-1.3684858432499E-2</c:v>
                </c:pt>
                <c:pt idx="499">
                  <c:v>-1.20728061433847E-2</c:v>
                </c:pt>
                <c:pt idx="500">
                  <c:v>-1.5050706372003E-2</c:v>
                </c:pt>
                <c:pt idx="501">
                  <c:v>-1.7662231080368102E-2</c:v>
                </c:pt>
                <c:pt idx="502">
                  <c:v>-1.2131426226625301E-2</c:v>
                </c:pt>
                <c:pt idx="503">
                  <c:v>-9.0128377982297003E-3</c:v>
                </c:pt>
                <c:pt idx="504">
                  <c:v>-6.3749340524063003E-3</c:v>
                </c:pt>
                <c:pt idx="505">
                  <c:v>-7.5531977255406E-3</c:v>
                </c:pt>
                <c:pt idx="506">
                  <c:v>-1.39603728237295E-2</c:v>
                </c:pt>
                <c:pt idx="507">
                  <c:v>-1.07685092912832E-2</c:v>
                </c:pt>
                <c:pt idx="508">
                  <c:v>-7.7202649627762998E-3</c:v>
                </c:pt>
                <c:pt idx="509">
                  <c:v>-5.2787384958085997E-3</c:v>
                </c:pt>
                <c:pt idx="510">
                  <c:v>-7.8961252124977992E-3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-1.09214398400303E-2</c:v>
                </c:pt>
                <c:pt idx="519">
                  <c:v>-7.1714433804346998E-3</c:v>
                </c:pt>
                <c:pt idx="520">
                  <c:v>-2.8238266391363001E-3</c:v>
                </c:pt>
                <c:pt idx="521">
                  <c:v>0</c:v>
                </c:pt>
                <c:pt idx="522">
                  <c:v>-2.9548619366232998E-3</c:v>
                </c:pt>
                <c:pt idx="523">
                  <c:v>-1.2252487857894999E-2</c:v>
                </c:pt>
                <c:pt idx="524">
                  <c:v>-2.0508553249781999E-2</c:v>
                </c:pt>
                <c:pt idx="525">
                  <c:v>-2.29256529565601E-2</c:v>
                </c:pt>
                <c:pt idx="526">
                  <c:v>-2.2260525988067301E-2</c:v>
                </c:pt>
                <c:pt idx="527">
                  <c:v>-2.2022778475925101E-2</c:v>
                </c:pt>
                <c:pt idx="528">
                  <c:v>-1.8351843675350098E-2</c:v>
                </c:pt>
                <c:pt idx="529">
                  <c:v>-2.8040054795140799E-2</c:v>
                </c:pt>
                <c:pt idx="530">
                  <c:v>-2.1125564650341402E-2</c:v>
                </c:pt>
                <c:pt idx="531">
                  <c:v>-2.3287934879824099E-2</c:v>
                </c:pt>
                <c:pt idx="532">
                  <c:v>-3.07203749617905E-2</c:v>
                </c:pt>
                <c:pt idx="533">
                  <c:v>-2.6605078739711699E-2</c:v>
                </c:pt>
                <c:pt idx="534">
                  <c:v>-2.1068958099831302E-2</c:v>
                </c:pt>
                <c:pt idx="535">
                  <c:v>-3.04599848294443E-2</c:v>
                </c:pt>
                <c:pt idx="536">
                  <c:v>-2.0517044232358499E-2</c:v>
                </c:pt>
                <c:pt idx="537">
                  <c:v>-1.4629962979315901E-2</c:v>
                </c:pt>
                <c:pt idx="538">
                  <c:v>-1.3930872080517E-2</c:v>
                </c:pt>
                <c:pt idx="539">
                  <c:v>-1.55922743379863E-2</c:v>
                </c:pt>
                <c:pt idx="540">
                  <c:v>-1.54422669791347E-2</c:v>
                </c:pt>
                <c:pt idx="541">
                  <c:v>-1.12137576560358E-2</c:v>
                </c:pt>
                <c:pt idx="542">
                  <c:v>-1.8215987954126E-2</c:v>
                </c:pt>
                <c:pt idx="543">
                  <c:v>-2.0112307396211799E-2</c:v>
                </c:pt>
                <c:pt idx="544">
                  <c:v>-2.58720239106069E-2</c:v>
                </c:pt>
                <c:pt idx="545">
                  <c:v>-4.39889504013403E-2</c:v>
                </c:pt>
                <c:pt idx="546">
                  <c:v>-5.12289282115726E-2</c:v>
                </c:pt>
                <c:pt idx="547">
                  <c:v>-6.2853083358806197E-2</c:v>
                </c:pt>
                <c:pt idx="548">
                  <c:v>-5.0965707751700902E-2</c:v>
                </c:pt>
                <c:pt idx="549">
                  <c:v>-4.7532520463268002E-2</c:v>
                </c:pt>
                <c:pt idx="550">
                  <c:v>-4.8947684226018598E-2</c:v>
                </c:pt>
                <c:pt idx="551">
                  <c:v>-5.2805420643276701E-2</c:v>
                </c:pt>
                <c:pt idx="552">
                  <c:v>-4.3870076645269401E-2</c:v>
                </c:pt>
                <c:pt idx="553">
                  <c:v>-3.7634865106589997E-2</c:v>
                </c:pt>
                <c:pt idx="554">
                  <c:v>-2.8665557178276499E-2</c:v>
                </c:pt>
                <c:pt idx="555">
                  <c:v>-2.7057931143791899E-2</c:v>
                </c:pt>
                <c:pt idx="556">
                  <c:v>-2.2987920162120999E-2</c:v>
                </c:pt>
                <c:pt idx="557">
                  <c:v>-2.5297467422930001E-2</c:v>
                </c:pt>
                <c:pt idx="558">
                  <c:v>-2.3163400468702199E-2</c:v>
                </c:pt>
                <c:pt idx="559">
                  <c:v>-1.7248015940404701E-2</c:v>
                </c:pt>
                <c:pt idx="560">
                  <c:v>-1.9653794337080699E-2</c:v>
                </c:pt>
                <c:pt idx="561">
                  <c:v>-8.9296833429564001E-3</c:v>
                </c:pt>
                <c:pt idx="562">
                  <c:v>-4.1152962220787999E-3</c:v>
                </c:pt>
                <c:pt idx="563">
                  <c:v>-3.6964077483045E-3</c:v>
                </c:pt>
                <c:pt idx="564">
                  <c:v>-5.2162936294987E-3</c:v>
                </c:pt>
                <c:pt idx="565">
                  <c:v>-2.1623702294829E-3</c:v>
                </c:pt>
                <c:pt idx="566">
                  <c:v>-2.1567095744319002E-3</c:v>
                </c:pt>
                <c:pt idx="567">
                  <c:v>-1.4944129334645E-3</c:v>
                </c:pt>
                <c:pt idx="568">
                  <c:v>-1.2623260763735E-3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-1.871272492015574E-5</c:v>
                </c:pt>
                <c:pt idx="578">
                  <c:v>0</c:v>
                </c:pt>
                <c:pt idx="579">
                  <c:v>-4.4432131783359004E-3</c:v>
                </c:pt>
                <c:pt idx="580">
                  <c:v>-9.9892382606470002E-4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-2.0334650547100101E-2</c:v>
                </c:pt>
                <c:pt idx="586">
                  <c:v>-1.1865357277932099E-2</c:v>
                </c:pt>
                <c:pt idx="587">
                  <c:v>-5.9757163164964001E-3</c:v>
                </c:pt>
                <c:pt idx="588">
                  <c:v>-1.0642043898432001E-3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-2.6246179922442001E-3</c:v>
                </c:pt>
                <c:pt idx="594">
                  <c:v>-5.2569403425870003E-3</c:v>
                </c:pt>
                <c:pt idx="595">
                  <c:v>0</c:v>
                </c:pt>
                <c:pt idx="596">
                  <c:v>0</c:v>
                </c:pt>
                <c:pt idx="597">
                  <c:v>-8.8256612865352004E-3</c:v>
                </c:pt>
                <c:pt idx="598">
                  <c:v>-6.6894326871049003E-3</c:v>
                </c:pt>
                <c:pt idx="599">
                  <c:v>-3.7135156656762998E-3</c:v>
                </c:pt>
                <c:pt idx="600">
                  <c:v>-3.1903055547040002E-4</c:v>
                </c:pt>
                <c:pt idx="601">
                  <c:v>0</c:v>
                </c:pt>
                <c:pt idx="602">
                  <c:v>0</c:v>
                </c:pt>
                <c:pt idx="603">
                  <c:v>-2.9166907628906001E-3</c:v>
                </c:pt>
                <c:pt idx="604">
                  <c:v>-2.0012018777454E-2</c:v>
                </c:pt>
                <c:pt idx="605">
                  <c:v>-2.36729685625994E-2</c:v>
                </c:pt>
                <c:pt idx="606">
                  <c:v>-1.4037831490705401E-2</c:v>
                </c:pt>
                <c:pt idx="607">
                  <c:v>-1.42641264636883E-2</c:v>
                </c:pt>
                <c:pt idx="608">
                  <c:v>-3.4150425811707401E-2</c:v>
                </c:pt>
                <c:pt idx="609">
                  <c:v>-2.18525512243814E-2</c:v>
                </c:pt>
                <c:pt idx="610">
                  <c:v>-2.4769241987272098E-2</c:v>
                </c:pt>
                <c:pt idx="611">
                  <c:v>-8.7450435114943999E-3</c:v>
                </c:pt>
                <c:pt idx="612">
                  <c:v>-1.56570977418275E-2</c:v>
                </c:pt>
                <c:pt idx="613">
                  <c:v>-4.1965145545383997E-3</c:v>
                </c:pt>
                <c:pt idx="614">
                  <c:v>-5.4411369059441999E-3</c:v>
                </c:pt>
                <c:pt idx="615">
                  <c:v>0</c:v>
                </c:pt>
                <c:pt idx="616">
                  <c:v>-2.8778351447454002E-3</c:v>
                </c:pt>
                <c:pt idx="617">
                  <c:v>0</c:v>
                </c:pt>
                <c:pt idx="618">
                  <c:v>0</c:v>
                </c:pt>
                <c:pt idx="619">
                  <c:v>-6.0667692713162998E-3</c:v>
                </c:pt>
                <c:pt idx="620">
                  <c:v>-7.3621736935931999E-3</c:v>
                </c:pt>
                <c:pt idx="621">
                  <c:v>-2.1599190434395499E-2</c:v>
                </c:pt>
                <c:pt idx="622">
                  <c:v>-1.6243526085864501E-2</c:v>
                </c:pt>
                <c:pt idx="623">
                  <c:v>-9.3114962791310003E-3</c:v>
                </c:pt>
                <c:pt idx="624">
                  <c:v>-3.6077386117541002E-3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-7.0836971374168998E-3</c:v>
                </c:pt>
                <c:pt idx="629">
                  <c:v>0</c:v>
                </c:pt>
                <c:pt idx="630">
                  <c:v>0</c:v>
                </c:pt>
                <c:pt idx="631">
                  <c:v>-2.8404755458193002E-3</c:v>
                </c:pt>
                <c:pt idx="632">
                  <c:v>-1.0165653383217999E-3</c:v>
                </c:pt>
                <c:pt idx="633">
                  <c:v>-1.4428828119230901E-2</c:v>
                </c:pt>
                <c:pt idx="634">
                  <c:v>-1.10000738425185E-2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-2.4495828857112999E-3</c:v>
                </c:pt>
                <c:pt idx="639">
                  <c:v>-2.5694925374595001E-3</c:v>
                </c:pt>
                <c:pt idx="640">
                  <c:v>0</c:v>
                </c:pt>
                <c:pt idx="641">
                  <c:v>-7.1471215769176996E-3</c:v>
                </c:pt>
                <c:pt idx="642">
                  <c:v>-1.28897762640201E-2</c:v>
                </c:pt>
                <c:pt idx="643">
                  <c:v>-3.8586137373500098E-2</c:v>
                </c:pt>
                <c:pt idx="644">
                  <c:v>-2.5370935854522599E-2</c:v>
                </c:pt>
                <c:pt idx="645">
                  <c:v>-2.9831463973222099E-2</c:v>
                </c:pt>
                <c:pt idx="646">
                  <c:v>-2.8955507271908699E-2</c:v>
                </c:pt>
                <c:pt idx="647">
                  <c:v>-4.0335603969698701E-2</c:v>
                </c:pt>
                <c:pt idx="648">
                  <c:v>-3.9283477205551302E-2</c:v>
                </c:pt>
                <c:pt idx="649">
                  <c:v>-2.62982754908293E-2</c:v>
                </c:pt>
                <c:pt idx="650">
                  <c:v>-2.1541683794311602E-2</c:v>
                </c:pt>
                <c:pt idx="651">
                  <c:v>-2.1020514025094399E-2</c:v>
                </c:pt>
                <c:pt idx="652">
                  <c:v>-1.69808366120539E-2</c:v>
                </c:pt>
                <c:pt idx="653">
                  <c:v>-8.7913754967016006E-3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-1.3641319749651999E-3</c:v>
                </c:pt>
                <c:pt idx="661">
                  <c:v>0</c:v>
                </c:pt>
                <c:pt idx="662">
                  <c:v>-8.1137163402693006E-3</c:v>
                </c:pt>
                <c:pt idx="663">
                  <c:v>-2.0867598684210498E-2</c:v>
                </c:pt>
                <c:pt idx="664">
                  <c:v>-2.35331242350061E-2</c:v>
                </c:pt>
                <c:pt idx="665">
                  <c:v>-2.8233055385556802E-2</c:v>
                </c:pt>
                <c:pt idx="666">
                  <c:v>-2.53404222766218E-2</c:v>
                </c:pt>
                <c:pt idx="667">
                  <c:v>-1.6272854192166598E-2</c:v>
                </c:pt>
                <c:pt idx="668">
                  <c:v>-1.25530714504283E-2</c:v>
                </c:pt>
                <c:pt idx="669">
                  <c:v>-8.8237262851895999E-3</c:v>
                </c:pt>
                <c:pt idx="670">
                  <c:v>-2.2615131578945999E-3</c:v>
                </c:pt>
                <c:pt idx="671">
                  <c:v>-3.6265491126071E-3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-5.8837200478096003E-3</c:v>
                </c:pt>
                <c:pt idx="676">
                  <c:v>-1.03706198182472E-2</c:v>
                </c:pt>
                <c:pt idx="677">
                  <c:v>-2.1227399495342299E-2</c:v>
                </c:pt>
                <c:pt idx="678">
                  <c:v>-1.7961828150790001E-2</c:v>
                </c:pt>
                <c:pt idx="679">
                  <c:v>-3.5041454021134899E-2</c:v>
                </c:pt>
                <c:pt idx="680">
                  <c:v>-2.9145876415792301E-2</c:v>
                </c:pt>
                <c:pt idx="681">
                  <c:v>-2.71585497732834E-2</c:v>
                </c:pt>
                <c:pt idx="682">
                  <c:v>-1.89626060065642E-2</c:v>
                </c:pt>
                <c:pt idx="683">
                  <c:v>-1.62092811474321E-2</c:v>
                </c:pt>
                <c:pt idx="684">
                  <c:v>-7.3303420668197001E-3</c:v>
                </c:pt>
                <c:pt idx="685">
                  <c:v>-9.0354588400449998E-4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-2.6989862514569999E-4</c:v>
                </c:pt>
                <c:pt idx="691">
                  <c:v>0</c:v>
                </c:pt>
                <c:pt idx="692">
                  <c:v>-4.9155539012702004E-3</c:v>
                </c:pt>
                <c:pt idx="693">
                  <c:v>-1.10128879169962E-2</c:v>
                </c:pt>
                <c:pt idx="694">
                  <c:v>-2.1144093425766501E-2</c:v>
                </c:pt>
                <c:pt idx="695">
                  <c:v>-1.8131484669427201E-2</c:v>
                </c:pt>
                <c:pt idx="696">
                  <c:v>0</c:v>
                </c:pt>
                <c:pt idx="697">
                  <c:v>-6.7602099332948098E-2</c:v>
                </c:pt>
                <c:pt idx="698">
                  <c:v>-3.40866341857285E-2</c:v>
                </c:pt>
                <c:pt idx="699">
                  <c:v>-1.9837228293282699E-2</c:v>
                </c:pt>
                <c:pt idx="700">
                  <c:v>-1.5254112875846999E-3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-4.6888435081684004E-3</c:v>
                </c:pt>
                <c:pt idx="708">
                  <c:v>-1.0971983376325E-3</c:v>
                </c:pt>
                <c:pt idx="709">
                  <c:v>-4.1827887646888997E-3</c:v>
                </c:pt>
                <c:pt idx="710">
                  <c:v>-1.8137360275150001E-3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-2.1911684471743E-3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-7.1777671923830004E-4</c:v>
                </c:pt>
                <c:pt idx="721">
                  <c:v>0</c:v>
                </c:pt>
                <c:pt idx="722">
                  <c:v>-3.8886131263451001E-3</c:v>
                </c:pt>
                <c:pt idx="723">
                  <c:v>-2.6921167797773998E-3</c:v>
                </c:pt>
                <c:pt idx="724">
                  <c:v>0</c:v>
                </c:pt>
                <c:pt idx="725">
                  <c:v>0</c:v>
                </c:pt>
                <c:pt idx="726">
                  <c:v>-2.412768716729E-4</c:v>
                </c:pt>
                <c:pt idx="727">
                  <c:v>0</c:v>
                </c:pt>
                <c:pt idx="728">
                  <c:v>-1.53575713968733E-2</c:v>
                </c:pt>
                <c:pt idx="729">
                  <c:v>-1.1520871346679401E-2</c:v>
                </c:pt>
                <c:pt idx="730">
                  <c:v>-1.4857787897914801E-2</c:v>
                </c:pt>
                <c:pt idx="731">
                  <c:v>-1.24342687758104E-2</c:v>
                </c:pt>
                <c:pt idx="732">
                  <c:v>-1.2615224870260899E-2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-1.02843932208E-3</c:v>
                </c:pt>
                <c:pt idx="738">
                  <c:v>-1.1531694630016701E-2</c:v>
                </c:pt>
                <c:pt idx="739">
                  <c:v>-4.2002396858585297E-2</c:v>
                </c:pt>
                <c:pt idx="740">
                  <c:v>-4.6216023254627897E-2</c:v>
                </c:pt>
                <c:pt idx="741">
                  <c:v>-2.89790402366258E-2</c:v>
                </c:pt>
                <c:pt idx="742">
                  <c:v>-3.5064681183810099E-2</c:v>
                </c:pt>
                <c:pt idx="743">
                  <c:v>-2.5808727285090202E-2</c:v>
                </c:pt>
                <c:pt idx="744">
                  <c:v>-2.6133833103846801E-2</c:v>
                </c:pt>
                <c:pt idx="745">
                  <c:v>-3.5060431434545403E-2</c:v>
                </c:pt>
                <c:pt idx="746">
                  <c:v>-3.6469223315824202E-2</c:v>
                </c:pt>
                <c:pt idx="747">
                  <c:v>-2.0156560762914898E-2</c:v>
                </c:pt>
                <c:pt idx="748">
                  <c:v>-1.6618644499974501E-2</c:v>
                </c:pt>
                <c:pt idx="749">
                  <c:v>-1.0643497033675E-2</c:v>
                </c:pt>
                <c:pt idx="750">
                  <c:v>-6.8909684328624004E-3</c:v>
                </c:pt>
                <c:pt idx="751">
                  <c:v>-3.8290240875786998E-3</c:v>
                </c:pt>
                <c:pt idx="752">
                  <c:v>-4.7660938004655999E-3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-1.6625715420718E-3</c:v>
                </c:pt>
                <c:pt idx="761">
                  <c:v>-1.0782543629367001E-3</c:v>
                </c:pt>
                <c:pt idx="762">
                  <c:v>-1.3063062116279099E-2</c:v>
                </c:pt>
                <c:pt idx="763">
                  <c:v>-1.2035252401900801E-2</c:v>
                </c:pt>
                <c:pt idx="764">
                  <c:v>-6.0869875927183001E-3</c:v>
                </c:pt>
                <c:pt idx="765">
                  <c:v>-1.0811969674358801E-2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-2.9724779828034001E-3</c:v>
                </c:pt>
                <c:pt idx="771">
                  <c:v>-4.8373168014885001E-3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-7.5646686921110003E-4</c:v>
                </c:pt>
                <c:pt idx="776">
                  <c:v>0</c:v>
                </c:pt>
                <c:pt idx="777">
                  <c:v>-3.0003796398729999E-4</c:v>
                </c:pt>
                <c:pt idx="778">
                  <c:v>-1.02747694606256E-2</c:v>
                </c:pt>
                <c:pt idx="779">
                  <c:v>-9.2093285272831001E-3</c:v>
                </c:pt>
                <c:pt idx="780">
                  <c:v>-3.0267095020186201E-2</c:v>
                </c:pt>
                <c:pt idx="781">
                  <c:v>-3.9268233939804602E-2</c:v>
                </c:pt>
                <c:pt idx="782">
                  <c:v>-5.3678220509533803E-2</c:v>
                </c:pt>
                <c:pt idx="783">
                  <c:v>-4.0182635353861199E-2</c:v>
                </c:pt>
                <c:pt idx="784">
                  <c:v>-3.6629124501467603E-2</c:v>
                </c:pt>
                <c:pt idx="785">
                  <c:v>-3.6688315664430898E-2</c:v>
                </c:pt>
                <c:pt idx="786">
                  <c:v>-3.6153554123174697E-2</c:v>
                </c:pt>
                <c:pt idx="787">
                  <c:v>-3.1426425384436497E-2</c:v>
                </c:pt>
                <c:pt idx="788">
                  <c:v>-3.10733194812404E-2</c:v>
                </c:pt>
                <c:pt idx="789">
                  <c:v>-3.3626703787009798E-2</c:v>
                </c:pt>
                <c:pt idx="790">
                  <c:v>-4.5715988553653698E-2</c:v>
                </c:pt>
                <c:pt idx="791">
                  <c:v>-4.31156595324306E-2</c:v>
                </c:pt>
                <c:pt idx="792">
                  <c:v>-5.0359433234409202E-2</c:v>
                </c:pt>
                <c:pt idx="793">
                  <c:v>-6.8680118708897897E-2</c:v>
                </c:pt>
                <c:pt idx="794">
                  <c:v>-6.7592225955120905E-2</c:v>
                </c:pt>
                <c:pt idx="795">
                  <c:v>-6.9765970388090001E-2</c:v>
                </c:pt>
                <c:pt idx="796">
                  <c:v>-8.1555217190746598E-2</c:v>
                </c:pt>
                <c:pt idx="797">
                  <c:v>-7.5395254093375094E-2</c:v>
                </c:pt>
                <c:pt idx="798">
                  <c:v>-6.9472055647857495E-2</c:v>
                </c:pt>
                <c:pt idx="799">
                  <c:v>-7.1319228147235E-2</c:v>
                </c:pt>
                <c:pt idx="800">
                  <c:v>-7.3786887320436506E-2</c:v>
                </c:pt>
                <c:pt idx="801">
                  <c:v>-6.8308643134437505E-2</c:v>
                </c:pt>
                <c:pt idx="802">
                  <c:v>-8.0769403475541804E-2</c:v>
                </c:pt>
                <c:pt idx="803">
                  <c:v>-7.41746914915766E-2</c:v>
                </c:pt>
                <c:pt idx="804">
                  <c:v>-5.9832060383150497E-2</c:v>
                </c:pt>
                <c:pt idx="805">
                  <c:v>-6.9014854940829207E-2</c:v>
                </c:pt>
                <c:pt idx="806">
                  <c:v>-7.5570786507680496E-2</c:v>
                </c:pt>
                <c:pt idx="807">
                  <c:v>-7.7785352432348603E-2</c:v>
                </c:pt>
                <c:pt idx="808">
                  <c:v>-8.8413227796170196E-2</c:v>
                </c:pt>
                <c:pt idx="809">
                  <c:v>-0.10539905049210301</c:v>
                </c:pt>
                <c:pt idx="810">
                  <c:v>-0.1034334956667987</c:v>
                </c:pt>
                <c:pt idx="811">
                  <c:v>-0.10603382468802169</c:v>
                </c:pt>
                <c:pt idx="812">
                  <c:v>-0.101749609134217</c:v>
                </c:pt>
                <c:pt idx="813">
                  <c:v>-0.1092403528609743</c:v>
                </c:pt>
                <c:pt idx="814">
                  <c:v>-9.2719895170409294E-2</c:v>
                </c:pt>
                <c:pt idx="815">
                  <c:v>-7.9332486967738799E-2</c:v>
                </c:pt>
                <c:pt idx="816">
                  <c:v>-7.8967134617033197E-2</c:v>
                </c:pt>
                <c:pt idx="817">
                  <c:v>-7.3690956814943906E-2</c:v>
                </c:pt>
                <c:pt idx="818">
                  <c:v>-8.0930648367752697E-2</c:v>
                </c:pt>
                <c:pt idx="819">
                  <c:v>-7.3882817825928995E-2</c:v>
                </c:pt>
                <c:pt idx="820">
                  <c:v>-6.7806538786540402E-2</c:v>
                </c:pt>
                <c:pt idx="821">
                  <c:v>-6.0254562822234702E-2</c:v>
                </c:pt>
                <c:pt idx="822">
                  <c:v>-5.7043952500112197E-2</c:v>
                </c:pt>
                <c:pt idx="823">
                  <c:v>-4.9759357306434701E-2</c:v>
                </c:pt>
                <c:pt idx="824">
                  <c:v>-4.8365303364915603E-2</c:v>
                </c:pt>
                <c:pt idx="825">
                  <c:v>-4.9185815348064502E-2</c:v>
                </c:pt>
                <c:pt idx="826">
                  <c:v>-4.8251003188158399E-2</c:v>
                </c:pt>
                <c:pt idx="827">
                  <c:v>-4.6485473672178902E-2</c:v>
                </c:pt>
                <c:pt idx="828">
                  <c:v>-5.0639060452547E-2</c:v>
                </c:pt>
                <c:pt idx="829">
                  <c:v>-4.6452816478819797E-2</c:v>
                </c:pt>
                <c:pt idx="830">
                  <c:v>-4.6718156174862899E-2</c:v>
                </c:pt>
                <c:pt idx="831">
                  <c:v>-5.7197033093983302E-2</c:v>
                </c:pt>
                <c:pt idx="832">
                  <c:v>-6.3783580779608801E-2</c:v>
                </c:pt>
                <c:pt idx="833">
                  <c:v>-7.12232976417424E-2</c:v>
                </c:pt>
                <c:pt idx="834">
                  <c:v>-8.8888798174462894E-2</c:v>
                </c:pt>
                <c:pt idx="835">
                  <c:v>-8.5096481595630505E-2</c:v>
                </c:pt>
                <c:pt idx="836">
                  <c:v>-8.5488367915940305E-2</c:v>
                </c:pt>
                <c:pt idx="837">
                  <c:v>-8.4359653670464496E-2</c:v>
                </c:pt>
                <c:pt idx="838">
                  <c:v>-8.3753454518735004E-2</c:v>
                </c:pt>
                <c:pt idx="839">
                  <c:v>-8.7347786862827501E-2</c:v>
                </c:pt>
                <c:pt idx="840">
                  <c:v>-8.6602794639321704E-2</c:v>
                </c:pt>
                <c:pt idx="841">
                  <c:v>-8.2259387922553495E-2</c:v>
                </c:pt>
                <c:pt idx="842">
                  <c:v>-6.8463764802893498E-2</c:v>
                </c:pt>
                <c:pt idx="843">
                  <c:v>-7.3019443276496204E-2</c:v>
                </c:pt>
                <c:pt idx="844">
                  <c:v>-9.2726018394164098E-2</c:v>
                </c:pt>
                <c:pt idx="845">
                  <c:v>-8.7980519984161204E-2</c:v>
                </c:pt>
                <c:pt idx="846">
                  <c:v>-9.2464760847290897E-2</c:v>
                </c:pt>
                <c:pt idx="847">
                  <c:v>-0.10002694218452129</c:v>
                </c:pt>
                <c:pt idx="848">
                  <c:v>-0.11013230245459631</c:v>
                </c:pt>
                <c:pt idx="849">
                  <c:v>-0.1328106821679477</c:v>
                </c:pt>
                <c:pt idx="850">
                  <c:v>-0.1231114957402774</c:v>
                </c:pt>
                <c:pt idx="851">
                  <c:v>-0.12024786809759599</c:v>
                </c:pt>
                <c:pt idx="852">
                  <c:v>-0.1135796774285726</c:v>
                </c:pt>
                <c:pt idx="853">
                  <c:v>-0.1149798545938466</c:v>
                </c:pt>
                <c:pt idx="854">
                  <c:v>-0.1097240875376068</c:v>
                </c:pt>
                <c:pt idx="855">
                  <c:v>-0.125064804118072</c:v>
                </c:pt>
                <c:pt idx="856">
                  <c:v>-0.1265609117888386</c:v>
                </c:pt>
                <c:pt idx="857">
                  <c:v>-0.12078467071343731</c:v>
                </c:pt>
                <c:pt idx="858">
                  <c:v>-0.12973070061926201</c:v>
                </c:pt>
                <c:pt idx="859">
                  <c:v>-0.14638382815784851</c:v>
                </c:pt>
                <c:pt idx="860">
                  <c:v>-0.14582049157240301</c:v>
                </c:pt>
                <c:pt idx="861">
                  <c:v>-0.13272699810996499</c:v>
                </c:pt>
                <c:pt idx="862">
                  <c:v>-0.1306042805416196</c:v>
                </c:pt>
                <c:pt idx="863">
                  <c:v>-0.11903546979413721</c:v>
                </c:pt>
                <c:pt idx="864">
                  <c:v>-0.11900077152619309</c:v>
                </c:pt>
                <c:pt idx="865">
                  <c:v>-0.1263159828386449</c:v>
                </c:pt>
                <c:pt idx="866">
                  <c:v>-0.1130530801856561</c:v>
                </c:pt>
                <c:pt idx="867">
                  <c:v>-0.1107344194571559</c:v>
                </c:pt>
                <c:pt idx="868">
                  <c:v>-0.11529826222909841</c:v>
                </c:pt>
                <c:pt idx="869">
                  <c:v>-0.1163718674607807</c:v>
                </c:pt>
                <c:pt idx="870">
                  <c:v>-0.12759165445423709</c:v>
                </c:pt>
                <c:pt idx="871">
                  <c:v>-0.14477137923573999</c:v>
                </c:pt>
                <c:pt idx="872">
                  <c:v>-0.14651037478211529</c:v>
                </c:pt>
                <c:pt idx="873">
                  <c:v>-0.1466532500030617</c:v>
                </c:pt>
                <c:pt idx="874">
                  <c:v>-0.15772607962640181</c:v>
                </c:pt>
                <c:pt idx="875">
                  <c:v>-0.156940265911197</c:v>
                </c:pt>
                <c:pt idx="876">
                  <c:v>-0.1586119059962689</c:v>
                </c:pt>
                <c:pt idx="877">
                  <c:v>-0.15371128591781</c:v>
                </c:pt>
                <c:pt idx="878">
                  <c:v>-0.14964342427000971</c:v>
                </c:pt>
                <c:pt idx="879">
                  <c:v>-0.15539313137580679</c:v>
                </c:pt>
                <c:pt idx="880">
                  <c:v>-0.1644473382346337</c:v>
                </c:pt>
                <c:pt idx="881">
                  <c:v>-0.1664761663720716</c:v>
                </c:pt>
                <c:pt idx="882">
                  <c:v>-0.17068894431540321</c:v>
                </c:pt>
                <c:pt idx="883">
                  <c:v>-0.18843200568235161</c:v>
                </c:pt>
                <c:pt idx="884">
                  <c:v>-0.18777682074058349</c:v>
                </c:pt>
                <c:pt idx="885">
                  <c:v>-0.1869236515640755</c:v>
                </c:pt>
                <c:pt idx="886">
                  <c:v>-0.1730994534002262</c:v>
                </c:pt>
                <c:pt idx="887">
                  <c:v>-0.16531887708240639</c:v>
                </c:pt>
                <c:pt idx="888">
                  <c:v>-0.16546991660169241</c:v>
                </c:pt>
                <c:pt idx="889">
                  <c:v>-0.1726912384832367</c:v>
                </c:pt>
                <c:pt idx="890">
                  <c:v>-0.17122166478207451</c:v>
                </c:pt>
                <c:pt idx="891">
                  <c:v>-0.17277900469038951</c:v>
                </c:pt>
                <c:pt idx="892">
                  <c:v>-0.1763835424074067</c:v>
                </c:pt>
                <c:pt idx="893">
                  <c:v>-0.17180132996419961</c:v>
                </c:pt>
                <c:pt idx="894">
                  <c:v>-0.1567422816764571</c:v>
                </c:pt>
                <c:pt idx="895">
                  <c:v>-0.14827998644726481</c:v>
                </c:pt>
                <c:pt idx="896">
                  <c:v>-0.13988912882854571</c:v>
                </c:pt>
                <c:pt idx="897">
                  <c:v>-0.13156766774571471</c:v>
                </c:pt>
                <c:pt idx="898">
                  <c:v>-0.12078262963885231</c:v>
                </c:pt>
                <c:pt idx="899">
                  <c:v>-0.1248790663308418</c:v>
                </c:pt>
                <c:pt idx="900">
                  <c:v>-0.13150439443358139</c:v>
                </c:pt>
                <c:pt idx="901">
                  <c:v>-0.12609554678347051</c:v>
                </c:pt>
                <c:pt idx="902">
                  <c:v>-0.12888773681567869</c:v>
                </c:pt>
                <c:pt idx="903">
                  <c:v>-0.13986055378435641</c:v>
                </c:pt>
                <c:pt idx="904">
                  <c:v>-0.13190444505223109</c:v>
                </c:pt>
                <c:pt idx="905">
                  <c:v>-0.1328127232425326</c:v>
                </c:pt>
                <c:pt idx="906">
                  <c:v>-0.15069457768125771</c:v>
                </c:pt>
                <c:pt idx="907">
                  <c:v>-0.17925533434842769</c:v>
                </c:pt>
                <c:pt idx="908">
                  <c:v>-0.16394319281215181</c:v>
                </c:pt>
                <c:pt idx="909">
                  <c:v>-0.1690070988574065</c:v>
                </c:pt>
                <c:pt idx="910">
                  <c:v>-0.15283770599545249</c:v>
                </c:pt>
                <c:pt idx="911">
                  <c:v>-0.1313431495413705</c:v>
                </c:pt>
                <c:pt idx="912">
                  <c:v>-0.12624250415358679</c:v>
                </c:pt>
                <c:pt idx="913">
                  <c:v>-0.114926786654638</c:v>
                </c:pt>
                <c:pt idx="914">
                  <c:v>-0.1016924590458384</c:v>
                </c:pt>
                <c:pt idx="915">
                  <c:v>-9.8451232604941805E-2</c:v>
                </c:pt>
                <c:pt idx="916">
                  <c:v>-9.2227996195437006E-2</c:v>
                </c:pt>
                <c:pt idx="917">
                  <c:v>-9.4552780147692195E-2</c:v>
                </c:pt>
                <c:pt idx="918">
                  <c:v>-0.1081259261375928</c:v>
                </c:pt>
                <c:pt idx="919">
                  <c:v>-9.7769513693569399E-2</c:v>
                </c:pt>
                <c:pt idx="920">
                  <c:v>-9.7338846956145406E-2</c:v>
                </c:pt>
                <c:pt idx="921">
                  <c:v>-0.10070049679755411</c:v>
                </c:pt>
                <c:pt idx="922">
                  <c:v>-0.1016822536729137</c:v>
                </c:pt>
                <c:pt idx="923">
                  <c:v>-9.3960868518057405E-2</c:v>
                </c:pt>
                <c:pt idx="924">
                  <c:v>-0.1036988353628419</c:v>
                </c:pt>
                <c:pt idx="925">
                  <c:v>-9.8969665549518498E-2</c:v>
                </c:pt>
                <c:pt idx="926">
                  <c:v>-0.1083341157452576</c:v>
                </c:pt>
                <c:pt idx="927">
                  <c:v>-0.11517171560483171</c:v>
                </c:pt>
                <c:pt idx="928">
                  <c:v>-8.1051071768264496E-2</c:v>
                </c:pt>
                <c:pt idx="929">
                  <c:v>-8.7664153423494401E-2</c:v>
                </c:pt>
                <c:pt idx="930">
                  <c:v>-8.1536847519481995E-2</c:v>
                </c:pt>
                <c:pt idx="931">
                  <c:v>-6.9727189970976003E-2</c:v>
                </c:pt>
                <c:pt idx="932">
                  <c:v>-6.6375745502492103E-2</c:v>
                </c:pt>
                <c:pt idx="933">
                  <c:v>-6.6583935110156894E-2</c:v>
                </c:pt>
                <c:pt idx="934">
                  <c:v>-7.8022117084202494E-2</c:v>
                </c:pt>
                <c:pt idx="935">
                  <c:v>-7.2100959713269797E-2</c:v>
                </c:pt>
                <c:pt idx="936">
                  <c:v>-7.7638395062232399E-2</c:v>
                </c:pt>
                <c:pt idx="937">
                  <c:v>-7.0043556531642806E-2</c:v>
                </c:pt>
                <c:pt idx="938">
                  <c:v>-6.4849021712951399E-2</c:v>
                </c:pt>
                <c:pt idx="939">
                  <c:v>-6.8596434650915E-2</c:v>
                </c:pt>
                <c:pt idx="940">
                  <c:v>-7.0110911992946001E-2</c:v>
                </c:pt>
                <c:pt idx="941">
                  <c:v>-6.6765590748217196E-2</c:v>
                </c:pt>
                <c:pt idx="942">
                  <c:v>-6.9190387355134705E-2</c:v>
                </c:pt>
                <c:pt idx="943">
                  <c:v>-6.7861647800333894E-2</c:v>
                </c:pt>
                <c:pt idx="944">
                  <c:v>-7.2890855577644603E-2</c:v>
                </c:pt>
                <c:pt idx="945">
                  <c:v>-6.8949540554110997E-2</c:v>
                </c:pt>
                <c:pt idx="946">
                  <c:v>-6.3779498630438899E-2</c:v>
                </c:pt>
                <c:pt idx="947">
                  <c:v>-5.4366062644661199E-2</c:v>
                </c:pt>
                <c:pt idx="948">
                  <c:v>-4.7612146843069997E-2</c:v>
                </c:pt>
                <c:pt idx="949">
                  <c:v>-4.72284248210997E-2</c:v>
                </c:pt>
                <c:pt idx="950">
                  <c:v>-4.7314149953667603E-2</c:v>
                </c:pt>
                <c:pt idx="951">
                  <c:v>-5.9209532634741602E-2</c:v>
                </c:pt>
                <c:pt idx="952">
                  <c:v>-6.4934746845519198E-2</c:v>
                </c:pt>
                <c:pt idx="953">
                  <c:v>-5.7225608138172603E-2</c:v>
                </c:pt>
                <c:pt idx="954">
                  <c:v>-6.1860888520588297E-2</c:v>
                </c:pt>
                <c:pt idx="955">
                  <c:v>-6.4159138503239094E-2</c:v>
                </c:pt>
                <c:pt idx="956">
                  <c:v>-7.0759973710959406E-2</c:v>
                </c:pt>
                <c:pt idx="957">
                  <c:v>-5.9427927615331E-2</c:v>
                </c:pt>
                <c:pt idx="958">
                  <c:v>-6.10444586866093E-2</c:v>
                </c:pt>
                <c:pt idx="959">
                  <c:v>-5.64846980638367E-2</c:v>
                </c:pt>
                <c:pt idx="960">
                  <c:v>-4.8987831113324602E-2</c:v>
                </c:pt>
                <c:pt idx="961">
                  <c:v>-3.9978527895366399E-2</c:v>
                </c:pt>
                <c:pt idx="962">
                  <c:v>-3.57902428470541E-2</c:v>
                </c:pt>
                <c:pt idx="963">
                  <c:v>-3.5910666247566003E-2</c:v>
                </c:pt>
                <c:pt idx="964">
                  <c:v>-3.5982103858039197E-2</c:v>
                </c:pt>
                <c:pt idx="965">
                  <c:v>-3.8766129591907603E-2</c:v>
                </c:pt>
                <c:pt idx="966">
                  <c:v>-3.9802995481060997E-2</c:v>
                </c:pt>
                <c:pt idx="967">
                  <c:v>-3.8145642918083499E-2</c:v>
                </c:pt>
                <c:pt idx="968">
                  <c:v>-3.8604884699696598E-2</c:v>
                </c:pt>
                <c:pt idx="969">
                  <c:v>-3.7733345851924199E-2</c:v>
                </c:pt>
                <c:pt idx="970">
                  <c:v>-3.8349750376578201E-2</c:v>
                </c:pt>
                <c:pt idx="971">
                  <c:v>-4.18624397372728E-2</c:v>
                </c:pt>
                <c:pt idx="972">
                  <c:v>-4.9565455220864703E-2</c:v>
                </c:pt>
                <c:pt idx="973">
                  <c:v>-4.84898089145974E-2</c:v>
                </c:pt>
                <c:pt idx="974">
                  <c:v>-4.2770717927574399E-2</c:v>
                </c:pt>
                <c:pt idx="975">
                  <c:v>-4.1817536096403998E-2</c:v>
                </c:pt>
                <c:pt idx="976">
                  <c:v>-4.3972910858108602E-2</c:v>
                </c:pt>
                <c:pt idx="977">
                  <c:v>-4.9873657483191697E-2</c:v>
                </c:pt>
                <c:pt idx="978">
                  <c:v>-4.5656797390690201E-2</c:v>
                </c:pt>
                <c:pt idx="979">
                  <c:v>-4.8006074237964699E-2</c:v>
                </c:pt>
                <c:pt idx="980">
                  <c:v>-4.3617763880327599E-2</c:v>
                </c:pt>
                <c:pt idx="981">
                  <c:v>-4.8814339773604103E-2</c:v>
                </c:pt>
                <c:pt idx="982">
                  <c:v>-6.0501532847013401E-2</c:v>
                </c:pt>
                <c:pt idx="983">
                  <c:v>-6.7353420228682001E-2</c:v>
                </c:pt>
                <c:pt idx="984">
                  <c:v>-6.0805652960170598E-2</c:v>
                </c:pt>
                <c:pt idx="985">
                  <c:v>-5.9736129877658001E-2</c:v>
                </c:pt>
                <c:pt idx="986">
                  <c:v>-6.4577558793153397E-2</c:v>
                </c:pt>
                <c:pt idx="987">
                  <c:v>-7.4427784740109901E-2</c:v>
                </c:pt>
                <c:pt idx="988">
                  <c:v>-6.6804371165331097E-2</c:v>
                </c:pt>
                <c:pt idx="989">
                  <c:v>-6.9331221501496093E-2</c:v>
                </c:pt>
                <c:pt idx="990">
                  <c:v>-7.47053708836629E-2</c:v>
                </c:pt>
                <c:pt idx="991">
                  <c:v>-7.3592985234866501E-2</c:v>
                </c:pt>
                <c:pt idx="992">
                  <c:v>-8.3837138576717804E-2</c:v>
                </c:pt>
                <c:pt idx="993">
                  <c:v>-7.6068808706407698E-2</c:v>
                </c:pt>
                <c:pt idx="994">
                  <c:v>-7.8716082443084701E-2</c:v>
                </c:pt>
                <c:pt idx="995">
                  <c:v>-7.3429699268070706E-2</c:v>
                </c:pt>
                <c:pt idx="996">
                  <c:v>-7.4158362894896898E-2</c:v>
                </c:pt>
                <c:pt idx="997">
                  <c:v>-6.3901963105535795E-2</c:v>
                </c:pt>
                <c:pt idx="998">
                  <c:v>-5.8386979577007697E-2</c:v>
                </c:pt>
                <c:pt idx="999">
                  <c:v>-5.5262094387453102E-2</c:v>
                </c:pt>
                <c:pt idx="1000">
                  <c:v>-5.5507023337646698E-2</c:v>
                </c:pt>
                <c:pt idx="1001">
                  <c:v>-6.1460837901938598E-2</c:v>
                </c:pt>
                <c:pt idx="1002">
                  <c:v>-5.8982973355812297E-2</c:v>
                </c:pt>
                <c:pt idx="1003">
                  <c:v>-7.0549743028709699E-2</c:v>
                </c:pt>
                <c:pt idx="1004">
                  <c:v>-7.9816221644371299E-2</c:v>
                </c:pt>
                <c:pt idx="1005">
                  <c:v>-8.3028873041078602E-2</c:v>
                </c:pt>
                <c:pt idx="1006">
                  <c:v>-7.2799007221321904E-2</c:v>
                </c:pt>
                <c:pt idx="1007">
                  <c:v>-7.2356094036388305E-2</c:v>
                </c:pt>
                <c:pt idx="1008">
                  <c:v>-6.6630879825610501E-2</c:v>
                </c:pt>
                <c:pt idx="1009">
                  <c:v>-6.8467846952063302E-2</c:v>
                </c:pt>
                <c:pt idx="1010">
                  <c:v>-6.8080042780923195E-2</c:v>
                </c:pt>
                <c:pt idx="1011">
                  <c:v>-6.60593789418253E-2</c:v>
                </c:pt>
                <c:pt idx="1012">
                  <c:v>-6.3183504851634306E-2</c:v>
                </c:pt>
                <c:pt idx="1013">
                  <c:v>-5.8078777314680502E-2</c:v>
                </c:pt>
                <c:pt idx="1014">
                  <c:v>-5.6915364801260498E-2</c:v>
                </c:pt>
                <c:pt idx="1015">
                  <c:v>-5.3339402128432502E-2</c:v>
                </c:pt>
                <c:pt idx="1016">
                  <c:v>-5.2294371940939499E-2</c:v>
                </c:pt>
                <c:pt idx="1017">
                  <c:v>-4.6030314039735599E-2</c:v>
                </c:pt>
                <c:pt idx="1018">
                  <c:v>-4.2931962819785299E-2</c:v>
                </c:pt>
                <c:pt idx="1019">
                  <c:v>-3.9923418881572803E-2</c:v>
                </c:pt>
                <c:pt idx="1020">
                  <c:v>-4.1239911988863898E-2</c:v>
                </c:pt>
                <c:pt idx="1021">
                  <c:v>-4.5534332915593299E-2</c:v>
                </c:pt>
                <c:pt idx="1022">
                  <c:v>-4.7828500749074403E-2</c:v>
                </c:pt>
                <c:pt idx="1023">
                  <c:v>-5.3829260028819999E-2</c:v>
                </c:pt>
                <c:pt idx="1024">
                  <c:v>-6.0191289510101199E-2</c:v>
                </c:pt>
                <c:pt idx="1025">
                  <c:v>-7.2815335818001398E-2</c:v>
                </c:pt>
                <c:pt idx="1026">
                  <c:v>-7.1756018108413797E-2</c:v>
                </c:pt>
                <c:pt idx="1027">
                  <c:v>-7.1960125566908506E-2</c:v>
                </c:pt>
                <c:pt idx="1028">
                  <c:v>-6.4032591878972395E-2</c:v>
                </c:pt>
                <c:pt idx="1029">
                  <c:v>-5.99749356040968E-2</c:v>
                </c:pt>
                <c:pt idx="1030">
                  <c:v>-5.4180324857430899E-2</c:v>
                </c:pt>
                <c:pt idx="1031">
                  <c:v>-5.2553588413227798E-2</c:v>
                </c:pt>
                <c:pt idx="1032">
                  <c:v>-5.6641860806877699E-2</c:v>
                </c:pt>
                <c:pt idx="1033">
                  <c:v>-5.1237095305936599E-2</c:v>
                </c:pt>
                <c:pt idx="1034">
                  <c:v>-4.7326396401177397E-2</c:v>
                </c:pt>
                <c:pt idx="1035">
                  <c:v>-4.9071515171307402E-2</c:v>
                </c:pt>
                <c:pt idx="1036">
                  <c:v>-5.3592495376966198E-2</c:v>
                </c:pt>
                <c:pt idx="1037">
                  <c:v>-4.5701701031559197E-2</c:v>
                </c:pt>
                <c:pt idx="1038">
                  <c:v>-3.809053390429E-2</c:v>
                </c:pt>
                <c:pt idx="1039">
                  <c:v>-3.6692397813601001E-2</c:v>
                </c:pt>
                <c:pt idx="1040">
                  <c:v>-3.1873420718539998E-2</c:v>
                </c:pt>
                <c:pt idx="1041">
                  <c:v>-3.01140144263152E-2</c:v>
                </c:pt>
                <c:pt idx="1042">
                  <c:v>-3.0248725348921601E-2</c:v>
                </c:pt>
                <c:pt idx="1043">
                  <c:v>-3.3077654723658902E-2</c:v>
                </c:pt>
                <c:pt idx="1044">
                  <c:v>-2.6778898554510901E-2</c:v>
                </c:pt>
                <c:pt idx="1045">
                  <c:v>-2.7936187844176199E-2</c:v>
                </c:pt>
                <c:pt idx="1046">
                  <c:v>-2.2227302230077999E-2</c:v>
                </c:pt>
                <c:pt idx="1047">
                  <c:v>-2.6762569957831401E-2</c:v>
                </c:pt>
                <c:pt idx="1048">
                  <c:v>-3.21061032212238E-2</c:v>
                </c:pt>
                <c:pt idx="1049">
                  <c:v>-2.80117076038193E-2</c:v>
                </c:pt>
                <c:pt idx="1050">
                  <c:v>-3.3532814356102197E-2</c:v>
                </c:pt>
                <c:pt idx="1051">
                  <c:v>-4.0158142458841702E-2</c:v>
                </c:pt>
                <c:pt idx="1052">
                  <c:v>-3.9817283003155499E-2</c:v>
                </c:pt>
                <c:pt idx="1053">
                  <c:v>-3.67393425290546E-2</c:v>
                </c:pt>
                <c:pt idx="1054">
                  <c:v>-3.3238899615869698E-2</c:v>
                </c:pt>
                <c:pt idx="1055">
                  <c:v>-2.6942184521306801E-2</c:v>
                </c:pt>
                <c:pt idx="1056">
                  <c:v>-2.7795353697814801E-2</c:v>
                </c:pt>
                <c:pt idx="1057">
                  <c:v>-2.6964636341741201E-2</c:v>
                </c:pt>
                <c:pt idx="1058">
                  <c:v>-2.2139536022925399E-2</c:v>
                </c:pt>
                <c:pt idx="1059">
                  <c:v>-2.7442247794618901E-2</c:v>
                </c:pt>
                <c:pt idx="1060">
                  <c:v>-2.4109172997399699E-2</c:v>
                </c:pt>
                <c:pt idx="1061">
                  <c:v>-2.1286366846417298E-2</c:v>
                </c:pt>
                <c:pt idx="1062">
                  <c:v>-2.8846507109062801E-2</c:v>
                </c:pt>
                <c:pt idx="1063">
                  <c:v>-3.3569553698631301E-2</c:v>
                </c:pt>
                <c:pt idx="1064">
                  <c:v>-3.4365572786760799E-2</c:v>
                </c:pt>
                <c:pt idx="1065">
                  <c:v>-2.2113002053321E-2</c:v>
                </c:pt>
                <c:pt idx="1066">
                  <c:v>-2.24171221664782E-2</c:v>
                </c:pt>
                <c:pt idx="1067">
                  <c:v>-2.3011074870697899E-2</c:v>
                </c:pt>
                <c:pt idx="1068">
                  <c:v>-2.34499059064616E-2</c:v>
                </c:pt>
                <c:pt idx="1069">
                  <c:v>-2.75402193746964E-2</c:v>
                </c:pt>
                <c:pt idx="1070">
                  <c:v>-3.1865256420200203E-2</c:v>
                </c:pt>
                <c:pt idx="1071">
                  <c:v>-3.0852883426066201E-2</c:v>
                </c:pt>
                <c:pt idx="1072">
                  <c:v>-2.70095399826101E-2</c:v>
                </c:pt>
                <c:pt idx="1073">
                  <c:v>-3.9625421992170402E-2</c:v>
                </c:pt>
                <c:pt idx="1074">
                  <c:v>-4.0031595834575003E-2</c:v>
                </c:pt>
                <c:pt idx="1075">
                  <c:v>-4.44178651176272E-2</c:v>
                </c:pt>
                <c:pt idx="1076">
                  <c:v>-3.8619172221791398E-2</c:v>
                </c:pt>
                <c:pt idx="1077">
                  <c:v>-3.1461123652380497E-2</c:v>
                </c:pt>
                <c:pt idx="1078">
                  <c:v>-3.1501945144079398E-2</c:v>
                </c:pt>
                <c:pt idx="1079">
                  <c:v>-3.7831317432001597E-2</c:v>
                </c:pt>
                <c:pt idx="1080">
                  <c:v>-4.0856189966893802E-2</c:v>
                </c:pt>
                <c:pt idx="1081">
                  <c:v>-4.1041927754123998E-2</c:v>
                </c:pt>
                <c:pt idx="1082">
                  <c:v>-3.3447089223534399E-2</c:v>
                </c:pt>
                <c:pt idx="1083">
                  <c:v>-2.5686923651564102E-2</c:v>
                </c:pt>
                <c:pt idx="1084">
                  <c:v>-2.4564332629842901E-2</c:v>
                </c:pt>
                <c:pt idx="1085">
                  <c:v>-2.6397217607125802E-2</c:v>
                </c:pt>
                <c:pt idx="1086">
                  <c:v>-2.9254722026052199E-2</c:v>
                </c:pt>
                <c:pt idx="1087">
                  <c:v>-3.3261351436304203E-2</c:v>
                </c:pt>
                <c:pt idx="1088">
                  <c:v>-3.3804277275900199E-2</c:v>
                </c:pt>
                <c:pt idx="1089">
                  <c:v>-2.5527719833938301E-2</c:v>
                </c:pt>
                <c:pt idx="1090">
                  <c:v>-2.39765031493781E-2</c:v>
                </c:pt>
                <c:pt idx="1091">
                  <c:v>-1.6242871547012001E-2</c:v>
                </c:pt>
                <c:pt idx="1092">
                  <c:v>-1.78981830354044E-2</c:v>
                </c:pt>
                <c:pt idx="1093">
                  <c:v>-1.9855573562369201E-2</c:v>
                </c:pt>
                <c:pt idx="1094">
                  <c:v>-1.96065624630056E-2</c:v>
                </c:pt>
                <c:pt idx="1095">
                  <c:v>-3.3342994419702197E-2</c:v>
                </c:pt>
                <c:pt idx="1096">
                  <c:v>-4.2027766778653698E-2</c:v>
                </c:pt>
                <c:pt idx="1097">
                  <c:v>-4.02683604864289E-2</c:v>
                </c:pt>
                <c:pt idx="1098">
                  <c:v>-4.14848409390575E-2</c:v>
                </c:pt>
                <c:pt idx="1099">
                  <c:v>-4.1680784099212699E-2</c:v>
                </c:pt>
                <c:pt idx="1100">
                  <c:v>-4.12950210026575E-2</c:v>
                </c:pt>
                <c:pt idx="1101">
                  <c:v>-4.5848658401675402E-2</c:v>
                </c:pt>
                <c:pt idx="1102">
                  <c:v>-6.3283517506296599E-2</c:v>
                </c:pt>
                <c:pt idx="1103">
                  <c:v>-6.7835113830729599E-2</c:v>
                </c:pt>
                <c:pt idx="1104">
                  <c:v>-6.0748502871792003E-2</c:v>
                </c:pt>
                <c:pt idx="1105">
                  <c:v>-7.3099045185309103E-2</c:v>
                </c:pt>
                <c:pt idx="1106">
                  <c:v>-6.8484175548742907E-2</c:v>
                </c:pt>
                <c:pt idx="1107">
                  <c:v>-5.7754246455674001E-2</c:v>
                </c:pt>
                <c:pt idx="1108">
                  <c:v>-5.5602953843139402E-2</c:v>
                </c:pt>
                <c:pt idx="1109">
                  <c:v>-5.7860382334091298E-2</c:v>
                </c:pt>
                <c:pt idx="1110">
                  <c:v>-7.69730047475395E-2</c:v>
                </c:pt>
                <c:pt idx="1111">
                  <c:v>-6.7759594071086504E-2</c:v>
                </c:pt>
                <c:pt idx="1112">
                  <c:v>-4.2887059178916498E-2</c:v>
                </c:pt>
                <c:pt idx="1113">
                  <c:v>-3.9268233939804602E-2</c:v>
                </c:pt>
                <c:pt idx="1114">
                  <c:v>-4.4299482791700102E-2</c:v>
                </c:pt>
                <c:pt idx="1115">
                  <c:v>-4.3389163526813601E-2</c:v>
                </c:pt>
                <c:pt idx="1116">
                  <c:v>-3.3208283497095502E-2</c:v>
                </c:pt>
                <c:pt idx="1117">
                  <c:v>-3.0336491556074499E-2</c:v>
                </c:pt>
                <c:pt idx="1118">
                  <c:v>-2.91404218492953E-2</c:v>
                </c:pt>
                <c:pt idx="1119">
                  <c:v>-3.4508448007707103E-2</c:v>
                </c:pt>
                <c:pt idx="1120">
                  <c:v>-4.83224407986316E-2</c:v>
                </c:pt>
                <c:pt idx="1121">
                  <c:v>-4.1819577170988997E-2</c:v>
                </c:pt>
                <c:pt idx="1122">
                  <c:v>-3.9060044332139998E-2</c:v>
                </c:pt>
                <c:pt idx="1123">
                  <c:v>-3.4743171584976099E-2</c:v>
                </c:pt>
                <c:pt idx="1124">
                  <c:v>-4.8963338218305202E-2</c:v>
                </c:pt>
                <c:pt idx="1125">
                  <c:v>-4.4981201703072703E-2</c:v>
                </c:pt>
                <c:pt idx="1126">
                  <c:v>-4.1309308524752099E-2</c:v>
                </c:pt>
                <c:pt idx="1127">
                  <c:v>-4.8671464552657799E-2</c:v>
                </c:pt>
                <c:pt idx="1128">
                  <c:v>-4.4621972576121903E-2</c:v>
                </c:pt>
                <c:pt idx="1129">
                  <c:v>-4.2797251897178798E-2</c:v>
                </c:pt>
                <c:pt idx="1130">
                  <c:v>-5.4294625034188103E-2</c:v>
                </c:pt>
                <c:pt idx="1131">
                  <c:v>-6.7802456637370501E-2</c:v>
                </c:pt>
                <c:pt idx="1132">
                  <c:v>-8.5198535324877894E-2</c:v>
                </c:pt>
                <c:pt idx="1133">
                  <c:v>-7.3441945715580298E-2</c:v>
                </c:pt>
                <c:pt idx="1134">
                  <c:v>-8.2279798668403001E-2</c:v>
                </c:pt>
                <c:pt idx="1135">
                  <c:v>-9.9618727267531806E-2</c:v>
                </c:pt>
                <c:pt idx="1136">
                  <c:v>-8.79274520449526E-2</c:v>
                </c:pt>
                <c:pt idx="1137">
                  <c:v>-0.10020043352424191</c:v>
                </c:pt>
                <c:pt idx="1138">
                  <c:v>-0.1061113855222498</c:v>
                </c:pt>
                <c:pt idx="1139">
                  <c:v>-0.12677930676942789</c:v>
                </c:pt>
                <c:pt idx="1140">
                  <c:v>-0.12238691426262099</c:v>
                </c:pt>
                <c:pt idx="1141">
                  <c:v>-0.1154268499279501</c:v>
                </c:pt>
                <c:pt idx="1142">
                  <c:v>-0.1052990378374406</c:v>
                </c:pt>
                <c:pt idx="1143">
                  <c:v>-0.1335311814964342</c:v>
                </c:pt>
                <c:pt idx="1144">
                  <c:v>-0.12936330719397149</c:v>
                </c:pt>
                <c:pt idx="1145">
                  <c:v>-0.15645449015997939</c:v>
                </c:pt>
                <c:pt idx="1146">
                  <c:v>-0.14001363437822739</c:v>
                </c:pt>
                <c:pt idx="1147">
                  <c:v>-0.12322783699161929</c:v>
                </c:pt>
                <c:pt idx="1148">
                  <c:v>-0.14192612126432319</c:v>
                </c:pt>
                <c:pt idx="1149">
                  <c:v>-0.1620143773293764</c:v>
                </c:pt>
                <c:pt idx="1150">
                  <c:v>-0.1453959480587339</c:v>
                </c:pt>
                <c:pt idx="1151">
                  <c:v>-0.1452653192852974</c:v>
                </c:pt>
                <c:pt idx="1152">
                  <c:v>-0.134827263857876</c:v>
                </c:pt>
                <c:pt idx="1153">
                  <c:v>-0.1306471431079034</c:v>
                </c:pt>
                <c:pt idx="1154">
                  <c:v>-9.6330556111181506E-2</c:v>
                </c:pt>
                <c:pt idx="1155">
                  <c:v>-0.1003963766843968</c:v>
                </c:pt>
                <c:pt idx="1156">
                  <c:v>-8.7772330376496593E-2</c:v>
                </c:pt>
                <c:pt idx="1157">
                  <c:v>-9.4618094534410599E-2</c:v>
                </c:pt>
                <c:pt idx="1158">
                  <c:v>-7.7615943241797894E-2</c:v>
                </c:pt>
                <c:pt idx="1159">
                  <c:v>-7.5136037621086699E-2</c:v>
                </c:pt>
                <c:pt idx="1160">
                  <c:v>-6.6436977740040495E-2</c:v>
                </c:pt>
                <c:pt idx="1161">
                  <c:v>-6.6583935110156894E-2</c:v>
                </c:pt>
                <c:pt idx="1162">
                  <c:v>-5.9376900750707298E-2</c:v>
                </c:pt>
                <c:pt idx="1163">
                  <c:v>-6.1452673603598802E-2</c:v>
                </c:pt>
                <c:pt idx="1164">
                  <c:v>-6.8827076079014102E-2</c:v>
                </c:pt>
                <c:pt idx="1165">
                  <c:v>-7.8656891280121197E-2</c:v>
                </c:pt>
                <c:pt idx="1166">
                  <c:v>-6.8396409341590095E-2</c:v>
                </c:pt>
                <c:pt idx="1167">
                  <c:v>-7.0674248578391594E-2</c:v>
                </c:pt>
                <c:pt idx="1168">
                  <c:v>-6.6371663353322299E-2</c:v>
                </c:pt>
                <c:pt idx="1169">
                  <c:v>-7.4023651972290397E-2</c:v>
                </c:pt>
                <c:pt idx="1170">
                  <c:v>-6.8014728394204998E-2</c:v>
                </c:pt>
                <c:pt idx="1171">
                  <c:v>-6.8933211957431406E-2</c:v>
                </c:pt>
                <c:pt idx="1172">
                  <c:v>-5.5660103931517803E-2</c:v>
                </c:pt>
                <c:pt idx="1173">
                  <c:v>-5.2369891700582497E-2</c:v>
                </c:pt>
                <c:pt idx="1174">
                  <c:v>-5.6384685409174101E-2</c:v>
                </c:pt>
                <c:pt idx="1175">
                  <c:v>-6.9443480603668201E-2</c:v>
                </c:pt>
                <c:pt idx="1176">
                  <c:v>-8.9684817262592295E-2</c:v>
                </c:pt>
                <c:pt idx="1177">
                  <c:v>-8.6523192730508902E-2</c:v>
                </c:pt>
                <c:pt idx="1178">
                  <c:v>-7.6899526062481502E-2</c:v>
                </c:pt>
                <c:pt idx="1179">
                  <c:v>-8.0244847307210196E-2</c:v>
                </c:pt>
                <c:pt idx="1180">
                  <c:v>-8.3106433875306807E-2</c:v>
                </c:pt>
                <c:pt idx="1181">
                  <c:v>-8.0628569329180499E-2</c:v>
                </c:pt>
                <c:pt idx="1182">
                  <c:v>-7.8326237197359594E-2</c:v>
                </c:pt>
                <c:pt idx="1183">
                  <c:v>-7.7317946352395694E-2</c:v>
                </c:pt>
                <c:pt idx="1184">
                  <c:v>-7.5340145079581505E-2</c:v>
                </c:pt>
                <c:pt idx="1185">
                  <c:v>-6.3985647163518594E-2</c:v>
                </c:pt>
                <c:pt idx="1186">
                  <c:v>-6.53021402708098E-2</c:v>
                </c:pt>
                <c:pt idx="1187">
                  <c:v>-6.2436471553543399E-2</c:v>
                </c:pt>
                <c:pt idx="1188">
                  <c:v>-7.5107462576897405E-2</c:v>
                </c:pt>
                <c:pt idx="1189">
                  <c:v>-8.4049410333552399E-2</c:v>
                </c:pt>
                <c:pt idx="1190">
                  <c:v>-8.0655103298784794E-2</c:v>
                </c:pt>
                <c:pt idx="1191">
                  <c:v>-8.34819915989371E-2</c:v>
                </c:pt>
                <c:pt idx="1192">
                  <c:v>-8.1610326204540201E-2</c:v>
                </c:pt>
                <c:pt idx="1193">
                  <c:v>-8.2930901461001294E-2</c:v>
                </c:pt>
                <c:pt idx="1194">
                  <c:v>-9.48364895149999E-2</c:v>
                </c:pt>
                <c:pt idx="1195">
                  <c:v>-8.68171074707412E-2</c:v>
                </c:pt>
                <c:pt idx="1196">
                  <c:v>-9.2381076789308098E-2</c:v>
                </c:pt>
                <c:pt idx="1197">
                  <c:v>-9.7255162898162606E-2</c:v>
                </c:pt>
                <c:pt idx="1198">
                  <c:v>-7.7442451902077394E-2</c:v>
                </c:pt>
                <c:pt idx="1199">
                  <c:v>-6.5542987071833703E-2</c:v>
                </c:pt>
                <c:pt idx="1200">
                  <c:v>-6.1217950026329897E-2</c:v>
                </c:pt>
                <c:pt idx="1201">
                  <c:v>-5.6627573284782899E-2</c:v>
                </c:pt>
                <c:pt idx="1202">
                  <c:v>-5.2678093962909497E-2</c:v>
                </c:pt>
                <c:pt idx="1203">
                  <c:v>-5.5219231821169203E-2</c:v>
                </c:pt>
                <c:pt idx="1204">
                  <c:v>-5.0416583322787797E-2</c:v>
                </c:pt>
                <c:pt idx="1205">
                  <c:v>-6.0658695590054303E-2</c:v>
                </c:pt>
                <c:pt idx="1206">
                  <c:v>-5.5949936522580498E-2</c:v>
                </c:pt>
                <c:pt idx="1207">
                  <c:v>-5.6464287317987201E-2</c:v>
                </c:pt>
                <c:pt idx="1208">
                  <c:v>-6.1105690924157803E-2</c:v>
                </c:pt>
                <c:pt idx="1209">
                  <c:v>-6.1283264413048197E-2</c:v>
                </c:pt>
                <c:pt idx="1210">
                  <c:v>-5.6547971375970001E-2</c:v>
                </c:pt>
                <c:pt idx="1211">
                  <c:v>-5.0296159922275901E-2</c:v>
                </c:pt>
                <c:pt idx="1212">
                  <c:v>-4.8812298699018999E-2</c:v>
                </c:pt>
                <c:pt idx="1213">
                  <c:v>-4.3391204601398503E-2</c:v>
                </c:pt>
                <c:pt idx="1214">
                  <c:v>-4.6048683711000203E-2</c:v>
                </c:pt>
                <c:pt idx="1215">
                  <c:v>-6.48592270858762E-2</c:v>
                </c:pt>
                <c:pt idx="1216">
                  <c:v>-5.7793026872787902E-2</c:v>
                </c:pt>
                <c:pt idx="1217">
                  <c:v>-4.6883483216243603E-2</c:v>
                </c:pt>
                <c:pt idx="1218">
                  <c:v>-4.6938592230037303E-2</c:v>
                </c:pt>
                <c:pt idx="1219">
                  <c:v>-5.2963844404802202E-2</c:v>
                </c:pt>
                <c:pt idx="1220">
                  <c:v>-5.0332899264804797E-2</c:v>
                </c:pt>
                <c:pt idx="1221">
                  <c:v>-5.1608570880396998E-2</c:v>
                </c:pt>
                <c:pt idx="1222">
                  <c:v>-4.7377423265801001E-2</c:v>
                </c:pt>
                <c:pt idx="1223">
                  <c:v>-4.7305985655327898E-2</c:v>
                </c:pt>
                <c:pt idx="1224">
                  <c:v>-4.6730402622372602E-2</c:v>
                </c:pt>
                <c:pt idx="1225">
                  <c:v>-5.5184533553225099E-2</c:v>
                </c:pt>
                <c:pt idx="1226">
                  <c:v>-6.1824149178059201E-2</c:v>
                </c:pt>
                <c:pt idx="1227">
                  <c:v>-6.4644914254456703E-2</c:v>
                </c:pt>
                <c:pt idx="1228">
                  <c:v>-5.4855920545048599E-2</c:v>
                </c:pt>
                <c:pt idx="1229">
                  <c:v>-5.6415301527948297E-2</c:v>
                </c:pt>
                <c:pt idx="1230">
                  <c:v>-4.67120329511082E-2</c:v>
                </c:pt>
                <c:pt idx="1231">
                  <c:v>-4.6673252533994201E-2</c:v>
                </c:pt>
                <c:pt idx="1232">
                  <c:v>-4.2299229698451603E-2</c:v>
                </c:pt>
                <c:pt idx="1233">
                  <c:v>-2.8332156313656098E-2</c:v>
                </c:pt>
                <c:pt idx="1234">
                  <c:v>-3.2932738428127599E-2</c:v>
                </c:pt>
                <c:pt idx="1235">
                  <c:v>-3.1079442704995401E-2</c:v>
                </c:pt>
                <c:pt idx="1236">
                  <c:v>-3.1328453804359002E-2</c:v>
                </c:pt>
                <c:pt idx="1237">
                  <c:v>-3.2036706685335703E-2</c:v>
                </c:pt>
                <c:pt idx="1238">
                  <c:v>-3.0767158293498399E-2</c:v>
                </c:pt>
                <c:pt idx="1239">
                  <c:v>-3.3300131853418097E-2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57-44D4-B564-43F1A1999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"/>
        <c:axId val="200"/>
      </c:lineChart>
      <c:dateAx>
        <c:axId val="50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crossAx val="100"/>
        <c:crosses val="autoZero"/>
        <c:auto val="1"/>
        <c:lblOffset val="100"/>
        <c:baseTimeUnit val="days"/>
        <c:majorUnit val="6"/>
        <c:majorTimeUnit val="months"/>
      </c:dateAx>
      <c:valAx>
        <c:axId val="100"/>
        <c:scaling>
          <c:orientation val="minMax"/>
          <c:max val="0"/>
          <c:min val="-0.25"/>
        </c:scaling>
        <c:delete val="0"/>
        <c:axPos val="l"/>
        <c:majorGridlines>
          <c:spPr>
            <a:ln>
              <a:solidFill>
                <a:srgbClr val="E5E7EB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crossAx val="500"/>
        <c:crosses val="autoZero"/>
        <c:crossBetween val="between"/>
      </c:valAx>
      <c:valAx>
        <c:axId val="200"/>
        <c:scaling>
          <c:orientation val="minMax"/>
          <c:max val="0"/>
          <c:min val="-0.25"/>
        </c:scaling>
        <c:delete val="1"/>
        <c:axPos val="l"/>
        <c:majorGridlines/>
        <c:numFmt formatCode="0.0%" sourceLinked="1"/>
        <c:majorTickMark val="none"/>
        <c:minorTickMark val="none"/>
        <c:tickLblPos val="nextTo"/>
        <c:crossAx val="50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vs NIFTY 500 price index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v>Discovery period (2021-08 to 2023-12)</c:v>
          </c:tx>
          <c:spPr>
            <a:solidFill>
              <a:srgbClr val="DCE3EE"/>
            </a:solidFill>
            <a:ln>
              <a:noFill/>
              <a:prstDash val="solid"/>
            </a:ln>
          </c:spPr>
          <c:cat>
            <c:numRef>
              <c:f>Data!$I$4:$I$1243</c:f>
              <c:numCache>
                <c:formatCode>yyyy\-mm\-dd</c:formatCode>
                <c:ptCount val="1240"/>
                <c:pt idx="0">
                  <c:v>44419</c:v>
                </c:pt>
                <c:pt idx="1">
                  <c:v>44420</c:v>
                </c:pt>
                <c:pt idx="2">
                  <c:v>44421</c:v>
                </c:pt>
                <c:pt idx="3">
                  <c:v>44424</c:v>
                </c:pt>
                <c:pt idx="4">
                  <c:v>44425</c:v>
                </c:pt>
                <c:pt idx="5">
                  <c:v>44426</c:v>
                </c:pt>
                <c:pt idx="6">
                  <c:v>44428</c:v>
                </c:pt>
                <c:pt idx="7">
                  <c:v>44431</c:v>
                </c:pt>
                <c:pt idx="8">
                  <c:v>44432</c:v>
                </c:pt>
                <c:pt idx="9">
                  <c:v>44433</c:v>
                </c:pt>
                <c:pt idx="10">
                  <c:v>44434</c:v>
                </c:pt>
                <c:pt idx="11">
                  <c:v>44435</c:v>
                </c:pt>
                <c:pt idx="12">
                  <c:v>44438</c:v>
                </c:pt>
                <c:pt idx="13">
                  <c:v>44439</c:v>
                </c:pt>
                <c:pt idx="14">
                  <c:v>44440</c:v>
                </c:pt>
                <c:pt idx="15">
                  <c:v>44441</c:v>
                </c:pt>
                <c:pt idx="16">
                  <c:v>44442</c:v>
                </c:pt>
                <c:pt idx="17">
                  <c:v>44445</c:v>
                </c:pt>
                <c:pt idx="18">
                  <c:v>44446</c:v>
                </c:pt>
                <c:pt idx="19">
                  <c:v>44447</c:v>
                </c:pt>
                <c:pt idx="20">
                  <c:v>44448</c:v>
                </c:pt>
                <c:pt idx="21">
                  <c:v>44452</c:v>
                </c:pt>
                <c:pt idx="22">
                  <c:v>44453</c:v>
                </c:pt>
                <c:pt idx="23">
                  <c:v>44454</c:v>
                </c:pt>
                <c:pt idx="24">
                  <c:v>44455</c:v>
                </c:pt>
                <c:pt idx="25">
                  <c:v>44456</c:v>
                </c:pt>
                <c:pt idx="26">
                  <c:v>44459</c:v>
                </c:pt>
                <c:pt idx="27">
                  <c:v>44460</c:v>
                </c:pt>
                <c:pt idx="28">
                  <c:v>44461</c:v>
                </c:pt>
                <c:pt idx="29">
                  <c:v>44462</c:v>
                </c:pt>
                <c:pt idx="30">
                  <c:v>44463</c:v>
                </c:pt>
                <c:pt idx="31">
                  <c:v>44466</c:v>
                </c:pt>
                <c:pt idx="32">
                  <c:v>44467</c:v>
                </c:pt>
                <c:pt idx="33">
                  <c:v>44468</c:v>
                </c:pt>
                <c:pt idx="34">
                  <c:v>44469</c:v>
                </c:pt>
                <c:pt idx="35">
                  <c:v>44470</c:v>
                </c:pt>
                <c:pt idx="36">
                  <c:v>44473</c:v>
                </c:pt>
                <c:pt idx="37">
                  <c:v>44474</c:v>
                </c:pt>
                <c:pt idx="38">
                  <c:v>44475</c:v>
                </c:pt>
                <c:pt idx="39">
                  <c:v>44476</c:v>
                </c:pt>
                <c:pt idx="40">
                  <c:v>44477</c:v>
                </c:pt>
                <c:pt idx="41">
                  <c:v>44480</c:v>
                </c:pt>
                <c:pt idx="42">
                  <c:v>44481</c:v>
                </c:pt>
                <c:pt idx="43">
                  <c:v>44482</c:v>
                </c:pt>
                <c:pt idx="44">
                  <c:v>44483</c:v>
                </c:pt>
                <c:pt idx="45">
                  <c:v>44487</c:v>
                </c:pt>
                <c:pt idx="46">
                  <c:v>44488</c:v>
                </c:pt>
                <c:pt idx="47">
                  <c:v>44489</c:v>
                </c:pt>
                <c:pt idx="48">
                  <c:v>44490</c:v>
                </c:pt>
                <c:pt idx="49">
                  <c:v>44491</c:v>
                </c:pt>
                <c:pt idx="50">
                  <c:v>44494</c:v>
                </c:pt>
                <c:pt idx="51">
                  <c:v>44495</c:v>
                </c:pt>
                <c:pt idx="52">
                  <c:v>44496</c:v>
                </c:pt>
                <c:pt idx="53">
                  <c:v>44497</c:v>
                </c:pt>
                <c:pt idx="54">
                  <c:v>44498</c:v>
                </c:pt>
                <c:pt idx="55">
                  <c:v>44501</c:v>
                </c:pt>
                <c:pt idx="56">
                  <c:v>44502</c:v>
                </c:pt>
                <c:pt idx="57">
                  <c:v>44503</c:v>
                </c:pt>
                <c:pt idx="58">
                  <c:v>44504</c:v>
                </c:pt>
                <c:pt idx="59">
                  <c:v>44508</c:v>
                </c:pt>
                <c:pt idx="60">
                  <c:v>44509</c:v>
                </c:pt>
                <c:pt idx="61">
                  <c:v>44510</c:v>
                </c:pt>
                <c:pt idx="62">
                  <c:v>44511</c:v>
                </c:pt>
                <c:pt idx="63">
                  <c:v>44512</c:v>
                </c:pt>
                <c:pt idx="64">
                  <c:v>44515</c:v>
                </c:pt>
                <c:pt idx="65">
                  <c:v>44516</c:v>
                </c:pt>
                <c:pt idx="66">
                  <c:v>44517</c:v>
                </c:pt>
                <c:pt idx="67">
                  <c:v>44518</c:v>
                </c:pt>
                <c:pt idx="68">
                  <c:v>44522</c:v>
                </c:pt>
                <c:pt idx="69">
                  <c:v>44523</c:v>
                </c:pt>
                <c:pt idx="70">
                  <c:v>44524</c:v>
                </c:pt>
                <c:pt idx="71">
                  <c:v>44525</c:v>
                </c:pt>
                <c:pt idx="72">
                  <c:v>44526</c:v>
                </c:pt>
                <c:pt idx="73">
                  <c:v>44529</c:v>
                </c:pt>
                <c:pt idx="74">
                  <c:v>44530</c:v>
                </c:pt>
                <c:pt idx="75">
                  <c:v>44531</c:v>
                </c:pt>
                <c:pt idx="76">
                  <c:v>44532</c:v>
                </c:pt>
                <c:pt idx="77">
                  <c:v>44533</c:v>
                </c:pt>
                <c:pt idx="78">
                  <c:v>44536</c:v>
                </c:pt>
                <c:pt idx="79">
                  <c:v>44537</c:v>
                </c:pt>
                <c:pt idx="80">
                  <c:v>44538</c:v>
                </c:pt>
                <c:pt idx="81">
                  <c:v>44539</c:v>
                </c:pt>
                <c:pt idx="82">
                  <c:v>44540</c:v>
                </c:pt>
                <c:pt idx="83">
                  <c:v>44543</c:v>
                </c:pt>
                <c:pt idx="84">
                  <c:v>44544</c:v>
                </c:pt>
                <c:pt idx="85">
                  <c:v>44545</c:v>
                </c:pt>
                <c:pt idx="86">
                  <c:v>44546</c:v>
                </c:pt>
                <c:pt idx="87">
                  <c:v>44547</c:v>
                </c:pt>
                <c:pt idx="88">
                  <c:v>44550</c:v>
                </c:pt>
                <c:pt idx="89">
                  <c:v>44551</c:v>
                </c:pt>
                <c:pt idx="90">
                  <c:v>44552</c:v>
                </c:pt>
                <c:pt idx="91">
                  <c:v>44553</c:v>
                </c:pt>
                <c:pt idx="92">
                  <c:v>44554</c:v>
                </c:pt>
                <c:pt idx="93">
                  <c:v>44557</c:v>
                </c:pt>
                <c:pt idx="94">
                  <c:v>44558</c:v>
                </c:pt>
                <c:pt idx="95">
                  <c:v>44559</c:v>
                </c:pt>
                <c:pt idx="96">
                  <c:v>44560</c:v>
                </c:pt>
                <c:pt idx="97">
                  <c:v>44561</c:v>
                </c:pt>
                <c:pt idx="98">
                  <c:v>44564</c:v>
                </c:pt>
                <c:pt idx="99">
                  <c:v>44565</c:v>
                </c:pt>
                <c:pt idx="100">
                  <c:v>44566</c:v>
                </c:pt>
                <c:pt idx="101">
                  <c:v>44567</c:v>
                </c:pt>
                <c:pt idx="102">
                  <c:v>44568</c:v>
                </c:pt>
                <c:pt idx="103">
                  <c:v>44571</c:v>
                </c:pt>
                <c:pt idx="104">
                  <c:v>44572</c:v>
                </c:pt>
                <c:pt idx="105">
                  <c:v>44573</c:v>
                </c:pt>
                <c:pt idx="106">
                  <c:v>44574</c:v>
                </c:pt>
                <c:pt idx="107">
                  <c:v>44575</c:v>
                </c:pt>
                <c:pt idx="108">
                  <c:v>44578</c:v>
                </c:pt>
                <c:pt idx="109">
                  <c:v>44579</c:v>
                </c:pt>
                <c:pt idx="110">
                  <c:v>44580</c:v>
                </c:pt>
                <c:pt idx="111">
                  <c:v>44581</c:v>
                </c:pt>
                <c:pt idx="112">
                  <c:v>44582</c:v>
                </c:pt>
                <c:pt idx="113">
                  <c:v>44585</c:v>
                </c:pt>
                <c:pt idx="114">
                  <c:v>44586</c:v>
                </c:pt>
                <c:pt idx="115">
                  <c:v>44588</c:v>
                </c:pt>
                <c:pt idx="116">
                  <c:v>44589</c:v>
                </c:pt>
                <c:pt idx="117">
                  <c:v>44592</c:v>
                </c:pt>
                <c:pt idx="118">
                  <c:v>44593</c:v>
                </c:pt>
                <c:pt idx="119">
                  <c:v>44594</c:v>
                </c:pt>
                <c:pt idx="120">
                  <c:v>44595</c:v>
                </c:pt>
                <c:pt idx="121">
                  <c:v>44596</c:v>
                </c:pt>
                <c:pt idx="122">
                  <c:v>44599</c:v>
                </c:pt>
                <c:pt idx="123">
                  <c:v>44600</c:v>
                </c:pt>
                <c:pt idx="124">
                  <c:v>44601</c:v>
                </c:pt>
                <c:pt idx="125">
                  <c:v>44602</c:v>
                </c:pt>
                <c:pt idx="126">
                  <c:v>44603</c:v>
                </c:pt>
                <c:pt idx="127">
                  <c:v>44606</c:v>
                </c:pt>
                <c:pt idx="128">
                  <c:v>44607</c:v>
                </c:pt>
                <c:pt idx="129">
                  <c:v>44608</c:v>
                </c:pt>
                <c:pt idx="130">
                  <c:v>44609</c:v>
                </c:pt>
                <c:pt idx="131">
                  <c:v>44610</c:v>
                </c:pt>
                <c:pt idx="132">
                  <c:v>44613</c:v>
                </c:pt>
                <c:pt idx="133">
                  <c:v>44614</c:v>
                </c:pt>
                <c:pt idx="134">
                  <c:v>44615</c:v>
                </c:pt>
                <c:pt idx="135">
                  <c:v>44616</c:v>
                </c:pt>
                <c:pt idx="136">
                  <c:v>44617</c:v>
                </c:pt>
                <c:pt idx="137">
                  <c:v>44620</c:v>
                </c:pt>
                <c:pt idx="138">
                  <c:v>44622</c:v>
                </c:pt>
                <c:pt idx="139">
                  <c:v>44623</c:v>
                </c:pt>
                <c:pt idx="140">
                  <c:v>44624</c:v>
                </c:pt>
                <c:pt idx="141">
                  <c:v>44627</c:v>
                </c:pt>
                <c:pt idx="142">
                  <c:v>44628</c:v>
                </c:pt>
                <c:pt idx="143">
                  <c:v>44629</c:v>
                </c:pt>
                <c:pt idx="144">
                  <c:v>44630</c:v>
                </c:pt>
                <c:pt idx="145">
                  <c:v>44631</c:v>
                </c:pt>
                <c:pt idx="146">
                  <c:v>44634</c:v>
                </c:pt>
                <c:pt idx="147">
                  <c:v>44635</c:v>
                </c:pt>
                <c:pt idx="148">
                  <c:v>44636</c:v>
                </c:pt>
                <c:pt idx="149">
                  <c:v>44637</c:v>
                </c:pt>
                <c:pt idx="150">
                  <c:v>44641</c:v>
                </c:pt>
                <c:pt idx="151">
                  <c:v>44642</c:v>
                </c:pt>
                <c:pt idx="152">
                  <c:v>44643</c:v>
                </c:pt>
                <c:pt idx="153">
                  <c:v>44644</c:v>
                </c:pt>
                <c:pt idx="154">
                  <c:v>44645</c:v>
                </c:pt>
                <c:pt idx="155">
                  <c:v>44648</c:v>
                </c:pt>
                <c:pt idx="156">
                  <c:v>44649</c:v>
                </c:pt>
                <c:pt idx="157">
                  <c:v>44650</c:v>
                </c:pt>
                <c:pt idx="158">
                  <c:v>44651</c:v>
                </c:pt>
                <c:pt idx="159">
                  <c:v>44652</c:v>
                </c:pt>
                <c:pt idx="160">
                  <c:v>44655</c:v>
                </c:pt>
                <c:pt idx="161">
                  <c:v>44656</c:v>
                </c:pt>
                <c:pt idx="162">
                  <c:v>44657</c:v>
                </c:pt>
                <c:pt idx="163">
                  <c:v>44658</c:v>
                </c:pt>
                <c:pt idx="164">
                  <c:v>44659</c:v>
                </c:pt>
                <c:pt idx="165">
                  <c:v>44662</c:v>
                </c:pt>
                <c:pt idx="166">
                  <c:v>44663</c:v>
                </c:pt>
                <c:pt idx="167">
                  <c:v>44664</c:v>
                </c:pt>
                <c:pt idx="168">
                  <c:v>44669</c:v>
                </c:pt>
                <c:pt idx="169">
                  <c:v>44670</c:v>
                </c:pt>
                <c:pt idx="170">
                  <c:v>44671</c:v>
                </c:pt>
                <c:pt idx="171">
                  <c:v>44672</c:v>
                </c:pt>
                <c:pt idx="172">
                  <c:v>44673</c:v>
                </c:pt>
                <c:pt idx="173">
                  <c:v>44676</c:v>
                </c:pt>
                <c:pt idx="174">
                  <c:v>44677</c:v>
                </c:pt>
                <c:pt idx="175">
                  <c:v>44678</c:v>
                </c:pt>
                <c:pt idx="176">
                  <c:v>44679</c:v>
                </c:pt>
                <c:pt idx="177">
                  <c:v>44680</c:v>
                </c:pt>
                <c:pt idx="178">
                  <c:v>44683</c:v>
                </c:pt>
                <c:pt idx="179">
                  <c:v>44685</c:v>
                </c:pt>
                <c:pt idx="180">
                  <c:v>44686</c:v>
                </c:pt>
                <c:pt idx="181">
                  <c:v>44687</c:v>
                </c:pt>
                <c:pt idx="182">
                  <c:v>44690</c:v>
                </c:pt>
                <c:pt idx="183">
                  <c:v>44691</c:v>
                </c:pt>
                <c:pt idx="184">
                  <c:v>44692</c:v>
                </c:pt>
                <c:pt idx="185">
                  <c:v>44693</c:v>
                </c:pt>
                <c:pt idx="186">
                  <c:v>44694</c:v>
                </c:pt>
                <c:pt idx="187">
                  <c:v>44697</c:v>
                </c:pt>
                <c:pt idx="188">
                  <c:v>44698</c:v>
                </c:pt>
                <c:pt idx="189">
                  <c:v>44699</c:v>
                </c:pt>
                <c:pt idx="190">
                  <c:v>44700</c:v>
                </c:pt>
                <c:pt idx="191">
                  <c:v>44701</c:v>
                </c:pt>
                <c:pt idx="192">
                  <c:v>44704</c:v>
                </c:pt>
                <c:pt idx="193">
                  <c:v>44705</c:v>
                </c:pt>
                <c:pt idx="194">
                  <c:v>44706</c:v>
                </c:pt>
                <c:pt idx="195">
                  <c:v>44707</c:v>
                </c:pt>
                <c:pt idx="196">
                  <c:v>44708</c:v>
                </c:pt>
                <c:pt idx="197">
                  <c:v>44711</c:v>
                </c:pt>
                <c:pt idx="198">
                  <c:v>44712</c:v>
                </c:pt>
                <c:pt idx="199">
                  <c:v>44713</c:v>
                </c:pt>
                <c:pt idx="200">
                  <c:v>44714</c:v>
                </c:pt>
                <c:pt idx="201">
                  <c:v>44715</c:v>
                </c:pt>
                <c:pt idx="202">
                  <c:v>44718</c:v>
                </c:pt>
                <c:pt idx="203">
                  <c:v>44719</c:v>
                </c:pt>
                <c:pt idx="204">
                  <c:v>44720</c:v>
                </c:pt>
                <c:pt idx="205">
                  <c:v>44721</c:v>
                </c:pt>
                <c:pt idx="206">
                  <c:v>44722</c:v>
                </c:pt>
                <c:pt idx="207">
                  <c:v>44725</c:v>
                </c:pt>
                <c:pt idx="208">
                  <c:v>44726</c:v>
                </c:pt>
                <c:pt idx="209">
                  <c:v>44727</c:v>
                </c:pt>
                <c:pt idx="210">
                  <c:v>44728</c:v>
                </c:pt>
                <c:pt idx="211">
                  <c:v>44729</c:v>
                </c:pt>
                <c:pt idx="212">
                  <c:v>44732</c:v>
                </c:pt>
                <c:pt idx="213">
                  <c:v>44733</c:v>
                </c:pt>
                <c:pt idx="214">
                  <c:v>44734</c:v>
                </c:pt>
                <c:pt idx="215">
                  <c:v>44735</c:v>
                </c:pt>
                <c:pt idx="216">
                  <c:v>44736</c:v>
                </c:pt>
                <c:pt idx="217">
                  <c:v>44739</c:v>
                </c:pt>
                <c:pt idx="218">
                  <c:v>44740</c:v>
                </c:pt>
                <c:pt idx="219">
                  <c:v>44741</c:v>
                </c:pt>
                <c:pt idx="220">
                  <c:v>44742</c:v>
                </c:pt>
                <c:pt idx="221">
                  <c:v>44743</c:v>
                </c:pt>
                <c:pt idx="222">
                  <c:v>44746</c:v>
                </c:pt>
                <c:pt idx="223">
                  <c:v>44747</c:v>
                </c:pt>
                <c:pt idx="224">
                  <c:v>44748</c:v>
                </c:pt>
                <c:pt idx="225">
                  <c:v>44749</c:v>
                </c:pt>
                <c:pt idx="226">
                  <c:v>44750</c:v>
                </c:pt>
                <c:pt idx="227">
                  <c:v>44753</c:v>
                </c:pt>
                <c:pt idx="228">
                  <c:v>44754</c:v>
                </c:pt>
                <c:pt idx="229">
                  <c:v>44755</c:v>
                </c:pt>
                <c:pt idx="230">
                  <c:v>44756</c:v>
                </c:pt>
                <c:pt idx="231">
                  <c:v>44757</c:v>
                </c:pt>
                <c:pt idx="232">
                  <c:v>44760</c:v>
                </c:pt>
                <c:pt idx="233">
                  <c:v>44761</c:v>
                </c:pt>
                <c:pt idx="234">
                  <c:v>44762</c:v>
                </c:pt>
                <c:pt idx="235">
                  <c:v>44763</c:v>
                </c:pt>
                <c:pt idx="236">
                  <c:v>44764</c:v>
                </c:pt>
                <c:pt idx="237">
                  <c:v>44767</c:v>
                </c:pt>
                <c:pt idx="238">
                  <c:v>44768</c:v>
                </c:pt>
                <c:pt idx="239">
                  <c:v>44769</c:v>
                </c:pt>
                <c:pt idx="240">
                  <c:v>44770</c:v>
                </c:pt>
                <c:pt idx="241">
                  <c:v>44771</c:v>
                </c:pt>
                <c:pt idx="242">
                  <c:v>44774</c:v>
                </c:pt>
                <c:pt idx="243">
                  <c:v>44775</c:v>
                </c:pt>
                <c:pt idx="244">
                  <c:v>44776</c:v>
                </c:pt>
                <c:pt idx="245">
                  <c:v>44777</c:v>
                </c:pt>
                <c:pt idx="246">
                  <c:v>44778</c:v>
                </c:pt>
                <c:pt idx="247">
                  <c:v>44781</c:v>
                </c:pt>
                <c:pt idx="248">
                  <c:v>44783</c:v>
                </c:pt>
                <c:pt idx="249">
                  <c:v>44784</c:v>
                </c:pt>
                <c:pt idx="250">
                  <c:v>44785</c:v>
                </c:pt>
                <c:pt idx="251">
                  <c:v>44789</c:v>
                </c:pt>
                <c:pt idx="252">
                  <c:v>44790</c:v>
                </c:pt>
                <c:pt idx="253">
                  <c:v>44791</c:v>
                </c:pt>
                <c:pt idx="254">
                  <c:v>44792</c:v>
                </c:pt>
                <c:pt idx="255">
                  <c:v>44795</c:v>
                </c:pt>
                <c:pt idx="256">
                  <c:v>44796</c:v>
                </c:pt>
                <c:pt idx="257">
                  <c:v>44797</c:v>
                </c:pt>
                <c:pt idx="258">
                  <c:v>44798</c:v>
                </c:pt>
                <c:pt idx="259">
                  <c:v>44799</c:v>
                </c:pt>
                <c:pt idx="260">
                  <c:v>44802</c:v>
                </c:pt>
                <c:pt idx="261">
                  <c:v>44803</c:v>
                </c:pt>
                <c:pt idx="262">
                  <c:v>44805</c:v>
                </c:pt>
                <c:pt idx="263">
                  <c:v>44806</c:v>
                </c:pt>
                <c:pt idx="264">
                  <c:v>44809</c:v>
                </c:pt>
                <c:pt idx="265">
                  <c:v>44810</c:v>
                </c:pt>
                <c:pt idx="266">
                  <c:v>44811</c:v>
                </c:pt>
                <c:pt idx="267">
                  <c:v>44812</c:v>
                </c:pt>
                <c:pt idx="268">
                  <c:v>44813</c:v>
                </c:pt>
                <c:pt idx="269">
                  <c:v>44816</c:v>
                </c:pt>
                <c:pt idx="270">
                  <c:v>44817</c:v>
                </c:pt>
                <c:pt idx="271">
                  <c:v>44818</c:v>
                </c:pt>
                <c:pt idx="272">
                  <c:v>44819</c:v>
                </c:pt>
                <c:pt idx="273">
                  <c:v>44820</c:v>
                </c:pt>
                <c:pt idx="274">
                  <c:v>44823</c:v>
                </c:pt>
                <c:pt idx="275">
                  <c:v>44824</c:v>
                </c:pt>
                <c:pt idx="276">
                  <c:v>44825</c:v>
                </c:pt>
                <c:pt idx="277">
                  <c:v>44826</c:v>
                </c:pt>
                <c:pt idx="278">
                  <c:v>44827</c:v>
                </c:pt>
                <c:pt idx="279">
                  <c:v>44830</c:v>
                </c:pt>
                <c:pt idx="280">
                  <c:v>44831</c:v>
                </c:pt>
                <c:pt idx="281">
                  <c:v>44832</c:v>
                </c:pt>
                <c:pt idx="282">
                  <c:v>44833</c:v>
                </c:pt>
                <c:pt idx="283">
                  <c:v>44834</c:v>
                </c:pt>
                <c:pt idx="284">
                  <c:v>44837</c:v>
                </c:pt>
                <c:pt idx="285">
                  <c:v>44838</c:v>
                </c:pt>
                <c:pt idx="286">
                  <c:v>44840</c:v>
                </c:pt>
                <c:pt idx="287">
                  <c:v>44841</c:v>
                </c:pt>
                <c:pt idx="288">
                  <c:v>44844</c:v>
                </c:pt>
                <c:pt idx="289">
                  <c:v>44845</c:v>
                </c:pt>
                <c:pt idx="290">
                  <c:v>44846</c:v>
                </c:pt>
                <c:pt idx="291">
                  <c:v>44847</c:v>
                </c:pt>
                <c:pt idx="292">
                  <c:v>44848</c:v>
                </c:pt>
                <c:pt idx="293">
                  <c:v>44851</c:v>
                </c:pt>
                <c:pt idx="294">
                  <c:v>44852</c:v>
                </c:pt>
                <c:pt idx="295">
                  <c:v>44853</c:v>
                </c:pt>
                <c:pt idx="296">
                  <c:v>44854</c:v>
                </c:pt>
                <c:pt idx="297">
                  <c:v>44855</c:v>
                </c:pt>
                <c:pt idx="298">
                  <c:v>44858</c:v>
                </c:pt>
                <c:pt idx="299">
                  <c:v>44859</c:v>
                </c:pt>
                <c:pt idx="300">
                  <c:v>44861</c:v>
                </c:pt>
                <c:pt idx="301">
                  <c:v>44862</c:v>
                </c:pt>
                <c:pt idx="302">
                  <c:v>44865</c:v>
                </c:pt>
                <c:pt idx="303">
                  <c:v>44866</c:v>
                </c:pt>
                <c:pt idx="304">
                  <c:v>44867</c:v>
                </c:pt>
                <c:pt idx="305">
                  <c:v>44868</c:v>
                </c:pt>
                <c:pt idx="306">
                  <c:v>44869</c:v>
                </c:pt>
                <c:pt idx="307">
                  <c:v>44872</c:v>
                </c:pt>
                <c:pt idx="308">
                  <c:v>44874</c:v>
                </c:pt>
                <c:pt idx="309">
                  <c:v>44875</c:v>
                </c:pt>
                <c:pt idx="310">
                  <c:v>44876</c:v>
                </c:pt>
                <c:pt idx="311">
                  <c:v>44879</c:v>
                </c:pt>
                <c:pt idx="312">
                  <c:v>44880</c:v>
                </c:pt>
                <c:pt idx="313">
                  <c:v>44881</c:v>
                </c:pt>
                <c:pt idx="314">
                  <c:v>44882</c:v>
                </c:pt>
                <c:pt idx="315">
                  <c:v>44883</c:v>
                </c:pt>
                <c:pt idx="316">
                  <c:v>44886</c:v>
                </c:pt>
                <c:pt idx="317">
                  <c:v>44887</c:v>
                </c:pt>
                <c:pt idx="318">
                  <c:v>44888</c:v>
                </c:pt>
                <c:pt idx="319">
                  <c:v>44889</c:v>
                </c:pt>
                <c:pt idx="320">
                  <c:v>44890</c:v>
                </c:pt>
                <c:pt idx="321">
                  <c:v>44893</c:v>
                </c:pt>
                <c:pt idx="322">
                  <c:v>44894</c:v>
                </c:pt>
                <c:pt idx="323">
                  <c:v>44895</c:v>
                </c:pt>
                <c:pt idx="324">
                  <c:v>44896</c:v>
                </c:pt>
                <c:pt idx="325">
                  <c:v>44897</c:v>
                </c:pt>
                <c:pt idx="326">
                  <c:v>44900</c:v>
                </c:pt>
                <c:pt idx="327">
                  <c:v>44901</c:v>
                </c:pt>
                <c:pt idx="328">
                  <c:v>44902</c:v>
                </c:pt>
                <c:pt idx="329">
                  <c:v>44903</c:v>
                </c:pt>
                <c:pt idx="330">
                  <c:v>44904</c:v>
                </c:pt>
                <c:pt idx="331">
                  <c:v>44907</c:v>
                </c:pt>
                <c:pt idx="332">
                  <c:v>44908</c:v>
                </c:pt>
                <c:pt idx="333">
                  <c:v>44909</c:v>
                </c:pt>
                <c:pt idx="334">
                  <c:v>44910</c:v>
                </c:pt>
                <c:pt idx="335">
                  <c:v>44911</c:v>
                </c:pt>
                <c:pt idx="336">
                  <c:v>44914</c:v>
                </c:pt>
                <c:pt idx="337">
                  <c:v>44915</c:v>
                </c:pt>
                <c:pt idx="338">
                  <c:v>44916</c:v>
                </c:pt>
                <c:pt idx="339">
                  <c:v>44917</c:v>
                </c:pt>
                <c:pt idx="340">
                  <c:v>44918</c:v>
                </c:pt>
                <c:pt idx="341">
                  <c:v>44921</c:v>
                </c:pt>
                <c:pt idx="342">
                  <c:v>44922</c:v>
                </c:pt>
                <c:pt idx="343">
                  <c:v>44923</c:v>
                </c:pt>
                <c:pt idx="344">
                  <c:v>44924</c:v>
                </c:pt>
                <c:pt idx="345">
                  <c:v>44925</c:v>
                </c:pt>
                <c:pt idx="346">
                  <c:v>44928</c:v>
                </c:pt>
                <c:pt idx="347">
                  <c:v>44929</c:v>
                </c:pt>
                <c:pt idx="348">
                  <c:v>44930</c:v>
                </c:pt>
                <c:pt idx="349">
                  <c:v>44931</c:v>
                </c:pt>
                <c:pt idx="350">
                  <c:v>44932</c:v>
                </c:pt>
                <c:pt idx="351">
                  <c:v>44935</c:v>
                </c:pt>
                <c:pt idx="352">
                  <c:v>44936</c:v>
                </c:pt>
                <c:pt idx="353">
                  <c:v>44937</c:v>
                </c:pt>
                <c:pt idx="354">
                  <c:v>44938</c:v>
                </c:pt>
                <c:pt idx="355">
                  <c:v>44939</c:v>
                </c:pt>
                <c:pt idx="356">
                  <c:v>44942</c:v>
                </c:pt>
                <c:pt idx="357">
                  <c:v>44943</c:v>
                </c:pt>
                <c:pt idx="358">
                  <c:v>44944</c:v>
                </c:pt>
                <c:pt idx="359">
                  <c:v>44945</c:v>
                </c:pt>
                <c:pt idx="360">
                  <c:v>44946</c:v>
                </c:pt>
                <c:pt idx="361">
                  <c:v>44949</c:v>
                </c:pt>
                <c:pt idx="362">
                  <c:v>44950</c:v>
                </c:pt>
                <c:pt idx="363">
                  <c:v>44951</c:v>
                </c:pt>
                <c:pt idx="364">
                  <c:v>44953</c:v>
                </c:pt>
                <c:pt idx="365">
                  <c:v>44956</c:v>
                </c:pt>
                <c:pt idx="366">
                  <c:v>44957</c:v>
                </c:pt>
                <c:pt idx="367">
                  <c:v>44958</c:v>
                </c:pt>
                <c:pt idx="368">
                  <c:v>44959</c:v>
                </c:pt>
                <c:pt idx="369">
                  <c:v>44960</c:v>
                </c:pt>
                <c:pt idx="370">
                  <c:v>44963</c:v>
                </c:pt>
                <c:pt idx="371">
                  <c:v>44964</c:v>
                </c:pt>
                <c:pt idx="372">
                  <c:v>44965</c:v>
                </c:pt>
                <c:pt idx="373">
                  <c:v>44966</c:v>
                </c:pt>
                <c:pt idx="374">
                  <c:v>44967</c:v>
                </c:pt>
                <c:pt idx="375">
                  <c:v>44970</c:v>
                </c:pt>
                <c:pt idx="376">
                  <c:v>44971</c:v>
                </c:pt>
                <c:pt idx="377">
                  <c:v>44972</c:v>
                </c:pt>
                <c:pt idx="378">
                  <c:v>44973</c:v>
                </c:pt>
                <c:pt idx="379">
                  <c:v>44974</c:v>
                </c:pt>
                <c:pt idx="380">
                  <c:v>44977</c:v>
                </c:pt>
                <c:pt idx="381">
                  <c:v>44978</c:v>
                </c:pt>
                <c:pt idx="382">
                  <c:v>44979</c:v>
                </c:pt>
                <c:pt idx="383">
                  <c:v>44980</c:v>
                </c:pt>
                <c:pt idx="384">
                  <c:v>44981</c:v>
                </c:pt>
                <c:pt idx="385">
                  <c:v>44984</c:v>
                </c:pt>
                <c:pt idx="386">
                  <c:v>44985</c:v>
                </c:pt>
                <c:pt idx="387">
                  <c:v>44986</c:v>
                </c:pt>
                <c:pt idx="388">
                  <c:v>44987</c:v>
                </c:pt>
                <c:pt idx="389">
                  <c:v>44988</c:v>
                </c:pt>
                <c:pt idx="390">
                  <c:v>44991</c:v>
                </c:pt>
                <c:pt idx="391">
                  <c:v>44993</c:v>
                </c:pt>
                <c:pt idx="392">
                  <c:v>44994</c:v>
                </c:pt>
                <c:pt idx="393">
                  <c:v>44995</c:v>
                </c:pt>
                <c:pt idx="394">
                  <c:v>44998</c:v>
                </c:pt>
                <c:pt idx="395">
                  <c:v>44999</c:v>
                </c:pt>
                <c:pt idx="396">
                  <c:v>45000</c:v>
                </c:pt>
                <c:pt idx="397">
                  <c:v>45001</c:v>
                </c:pt>
                <c:pt idx="398">
                  <c:v>45002</c:v>
                </c:pt>
                <c:pt idx="399">
                  <c:v>45005</c:v>
                </c:pt>
                <c:pt idx="400">
                  <c:v>45006</c:v>
                </c:pt>
                <c:pt idx="401">
                  <c:v>45007</c:v>
                </c:pt>
                <c:pt idx="402">
                  <c:v>45008</c:v>
                </c:pt>
                <c:pt idx="403">
                  <c:v>45009</c:v>
                </c:pt>
                <c:pt idx="404">
                  <c:v>45012</c:v>
                </c:pt>
                <c:pt idx="405">
                  <c:v>45013</c:v>
                </c:pt>
                <c:pt idx="406">
                  <c:v>45014</c:v>
                </c:pt>
                <c:pt idx="407">
                  <c:v>45016</c:v>
                </c:pt>
                <c:pt idx="408">
                  <c:v>45019</c:v>
                </c:pt>
                <c:pt idx="409">
                  <c:v>45021</c:v>
                </c:pt>
                <c:pt idx="410">
                  <c:v>45022</c:v>
                </c:pt>
                <c:pt idx="411">
                  <c:v>45026</c:v>
                </c:pt>
                <c:pt idx="412">
                  <c:v>45027</c:v>
                </c:pt>
                <c:pt idx="413">
                  <c:v>45028</c:v>
                </c:pt>
                <c:pt idx="414">
                  <c:v>45029</c:v>
                </c:pt>
                <c:pt idx="415">
                  <c:v>45033</c:v>
                </c:pt>
                <c:pt idx="416">
                  <c:v>45034</c:v>
                </c:pt>
                <c:pt idx="417">
                  <c:v>45035</c:v>
                </c:pt>
                <c:pt idx="418">
                  <c:v>45036</c:v>
                </c:pt>
                <c:pt idx="419">
                  <c:v>45037</c:v>
                </c:pt>
                <c:pt idx="420">
                  <c:v>45040</c:v>
                </c:pt>
                <c:pt idx="421">
                  <c:v>45041</c:v>
                </c:pt>
                <c:pt idx="422">
                  <c:v>45042</c:v>
                </c:pt>
                <c:pt idx="423">
                  <c:v>45043</c:v>
                </c:pt>
                <c:pt idx="424">
                  <c:v>45044</c:v>
                </c:pt>
                <c:pt idx="425">
                  <c:v>45048</c:v>
                </c:pt>
                <c:pt idx="426">
                  <c:v>45049</c:v>
                </c:pt>
                <c:pt idx="427">
                  <c:v>45050</c:v>
                </c:pt>
                <c:pt idx="428">
                  <c:v>45051</c:v>
                </c:pt>
                <c:pt idx="429">
                  <c:v>45054</c:v>
                </c:pt>
                <c:pt idx="430">
                  <c:v>45055</c:v>
                </c:pt>
                <c:pt idx="431">
                  <c:v>45056</c:v>
                </c:pt>
                <c:pt idx="432">
                  <c:v>45057</c:v>
                </c:pt>
                <c:pt idx="433">
                  <c:v>45058</c:v>
                </c:pt>
                <c:pt idx="434">
                  <c:v>45061</c:v>
                </c:pt>
                <c:pt idx="435">
                  <c:v>45062</c:v>
                </c:pt>
                <c:pt idx="436">
                  <c:v>45063</c:v>
                </c:pt>
                <c:pt idx="437">
                  <c:v>45064</c:v>
                </c:pt>
                <c:pt idx="438">
                  <c:v>45065</c:v>
                </c:pt>
                <c:pt idx="439">
                  <c:v>45068</c:v>
                </c:pt>
                <c:pt idx="440">
                  <c:v>45069</c:v>
                </c:pt>
                <c:pt idx="441">
                  <c:v>45070</c:v>
                </c:pt>
                <c:pt idx="442">
                  <c:v>45071</c:v>
                </c:pt>
                <c:pt idx="443">
                  <c:v>45072</c:v>
                </c:pt>
                <c:pt idx="444">
                  <c:v>45075</c:v>
                </c:pt>
                <c:pt idx="445">
                  <c:v>45076</c:v>
                </c:pt>
                <c:pt idx="446">
                  <c:v>45077</c:v>
                </c:pt>
                <c:pt idx="447">
                  <c:v>45078</c:v>
                </c:pt>
                <c:pt idx="448">
                  <c:v>45079</c:v>
                </c:pt>
                <c:pt idx="449">
                  <c:v>45082</c:v>
                </c:pt>
                <c:pt idx="450">
                  <c:v>45083</c:v>
                </c:pt>
                <c:pt idx="451">
                  <c:v>45084</c:v>
                </c:pt>
                <c:pt idx="452">
                  <c:v>45085</c:v>
                </c:pt>
                <c:pt idx="453">
                  <c:v>45086</c:v>
                </c:pt>
                <c:pt idx="454">
                  <c:v>45089</c:v>
                </c:pt>
                <c:pt idx="455">
                  <c:v>45090</c:v>
                </c:pt>
                <c:pt idx="456">
                  <c:v>45091</c:v>
                </c:pt>
                <c:pt idx="457">
                  <c:v>45092</c:v>
                </c:pt>
                <c:pt idx="458">
                  <c:v>45093</c:v>
                </c:pt>
                <c:pt idx="459">
                  <c:v>45096</c:v>
                </c:pt>
                <c:pt idx="460">
                  <c:v>45097</c:v>
                </c:pt>
                <c:pt idx="461">
                  <c:v>45098</c:v>
                </c:pt>
                <c:pt idx="462">
                  <c:v>45099</c:v>
                </c:pt>
                <c:pt idx="463">
                  <c:v>45100</c:v>
                </c:pt>
                <c:pt idx="464">
                  <c:v>45103</c:v>
                </c:pt>
                <c:pt idx="465">
                  <c:v>45104</c:v>
                </c:pt>
                <c:pt idx="466">
                  <c:v>45105</c:v>
                </c:pt>
                <c:pt idx="467">
                  <c:v>45107</c:v>
                </c:pt>
                <c:pt idx="468">
                  <c:v>45110</c:v>
                </c:pt>
                <c:pt idx="469">
                  <c:v>45111</c:v>
                </c:pt>
                <c:pt idx="470">
                  <c:v>45112</c:v>
                </c:pt>
                <c:pt idx="471">
                  <c:v>45113</c:v>
                </c:pt>
                <c:pt idx="472">
                  <c:v>45114</c:v>
                </c:pt>
                <c:pt idx="473">
                  <c:v>45117</c:v>
                </c:pt>
                <c:pt idx="474">
                  <c:v>45118</c:v>
                </c:pt>
                <c:pt idx="475">
                  <c:v>45119</c:v>
                </c:pt>
                <c:pt idx="476">
                  <c:v>45120</c:v>
                </c:pt>
                <c:pt idx="477">
                  <c:v>45121</c:v>
                </c:pt>
                <c:pt idx="478">
                  <c:v>45124</c:v>
                </c:pt>
                <c:pt idx="479">
                  <c:v>45125</c:v>
                </c:pt>
                <c:pt idx="480">
                  <c:v>45126</c:v>
                </c:pt>
                <c:pt idx="481">
                  <c:v>45127</c:v>
                </c:pt>
                <c:pt idx="482">
                  <c:v>45128</c:v>
                </c:pt>
                <c:pt idx="483">
                  <c:v>45131</c:v>
                </c:pt>
                <c:pt idx="484">
                  <c:v>45132</c:v>
                </c:pt>
                <c:pt idx="485">
                  <c:v>45133</c:v>
                </c:pt>
                <c:pt idx="486">
                  <c:v>45134</c:v>
                </c:pt>
                <c:pt idx="487">
                  <c:v>45135</c:v>
                </c:pt>
                <c:pt idx="488">
                  <c:v>45138</c:v>
                </c:pt>
                <c:pt idx="489">
                  <c:v>45139</c:v>
                </c:pt>
                <c:pt idx="490">
                  <c:v>45140</c:v>
                </c:pt>
                <c:pt idx="491">
                  <c:v>45141</c:v>
                </c:pt>
                <c:pt idx="492">
                  <c:v>45142</c:v>
                </c:pt>
                <c:pt idx="493">
                  <c:v>45145</c:v>
                </c:pt>
                <c:pt idx="494">
                  <c:v>45146</c:v>
                </c:pt>
                <c:pt idx="495">
                  <c:v>45147</c:v>
                </c:pt>
                <c:pt idx="496">
                  <c:v>45148</c:v>
                </c:pt>
                <c:pt idx="497">
                  <c:v>45149</c:v>
                </c:pt>
                <c:pt idx="498">
                  <c:v>45152</c:v>
                </c:pt>
                <c:pt idx="499">
                  <c:v>45154</c:v>
                </c:pt>
                <c:pt idx="500">
                  <c:v>45155</c:v>
                </c:pt>
                <c:pt idx="501">
                  <c:v>45156</c:v>
                </c:pt>
                <c:pt idx="502">
                  <c:v>45159</c:v>
                </c:pt>
                <c:pt idx="503">
                  <c:v>45160</c:v>
                </c:pt>
                <c:pt idx="504">
                  <c:v>45161</c:v>
                </c:pt>
                <c:pt idx="505">
                  <c:v>45162</c:v>
                </c:pt>
                <c:pt idx="506">
                  <c:v>45163</c:v>
                </c:pt>
                <c:pt idx="507">
                  <c:v>45166</c:v>
                </c:pt>
                <c:pt idx="508">
                  <c:v>45167</c:v>
                </c:pt>
                <c:pt idx="509">
                  <c:v>45168</c:v>
                </c:pt>
                <c:pt idx="510">
                  <c:v>45169</c:v>
                </c:pt>
                <c:pt idx="511">
                  <c:v>45170</c:v>
                </c:pt>
                <c:pt idx="512">
                  <c:v>45173</c:v>
                </c:pt>
                <c:pt idx="513">
                  <c:v>45174</c:v>
                </c:pt>
                <c:pt idx="514">
                  <c:v>45175</c:v>
                </c:pt>
                <c:pt idx="515">
                  <c:v>45176</c:v>
                </c:pt>
                <c:pt idx="516">
                  <c:v>45177</c:v>
                </c:pt>
                <c:pt idx="517">
                  <c:v>45180</c:v>
                </c:pt>
                <c:pt idx="518">
                  <c:v>45181</c:v>
                </c:pt>
                <c:pt idx="519">
                  <c:v>45182</c:v>
                </c:pt>
                <c:pt idx="520">
                  <c:v>45183</c:v>
                </c:pt>
                <c:pt idx="521">
                  <c:v>45184</c:v>
                </c:pt>
                <c:pt idx="522">
                  <c:v>45187</c:v>
                </c:pt>
                <c:pt idx="523">
                  <c:v>45189</c:v>
                </c:pt>
                <c:pt idx="524">
                  <c:v>45190</c:v>
                </c:pt>
                <c:pt idx="525">
                  <c:v>45191</c:v>
                </c:pt>
                <c:pt idx="526">
                  <c:v>45194</c:v>
                </c:pt>
                <c:pt idx="527">
                  <c:v>45195</c:v>
                </c:pt>
                <c:pt idx="528">
                  <c:v>45196</c:v>
                </c:pt>
                <c:pt idx="529">
                  <c:v>45197</c:v>
                </c:pt>
                <c:pt idx="530">
                  <c:v>45198</c:v>
                </c:pt>
                <c:pt idx="531">
                  <c:v>45202</c:v>
                </c:pt>
                <c:pt idx="532">
                  <c:v>45203</c:v>
                </c:pt>
                <c:pt idx="533">
                  <c:v>45204</c:v>
                </c:pt>
                <c:pt idx="534">
                  <c:v>45205</c:v>
                </c:pt>
                <c:pt idx="535">
                  <c:v>45208</c:v>
                </c:pt>
                <c:pt idx="536">
                  <c:v>45209</c:v>
                </c:pt>
                <c:pt idx="537">
                  <c:v>45210</c:v>
                </c:pt>
                <c:pt idx="538">
                  <c:v>45211</c:v>
                </c:pt>
                <c:pt idx="539">
                  <c:v>45212</c:v>
                </c:pt>
                <c:pt idx="540">
                  <c:v>45215</c:v>
                </c:pt>
                <c:pt idx="541">
                  <c:v>45216</c:v>
                </c:pt>
                <c:pt idx="542">
                  <c:v>45217</c:v>
                </c:pt>
                <c:pt idx="543">
                  <c:v>45218</c:v>
                </c:pt>
                <c:pt idx="544">
                  <c:v>45219</c:v>
                </c:pt>
                <c:pt idx="545">
                  <c:v>45222</c:v>
                </c:pt>
                <c:pt idx="546">
                  <c:v>45224</c:v>
                </c:pt>
                <c:pt idx="547">
                  <c:v>45225</c:v>
                </c:pt>
                <c:pt idx="548">
                  <c:v>45226</c:v>
                </c:pt>
                <c:pt idx="549">
                  <c:v>45229</c:v>
                </c:pt>
                <c:pt idx="550">
                  <c:v>45230</c:v>
                </c:pt>
                <c:pt idx="551">
                  <c:v>45231</c:v>
                </c:pt>
                <c:pt idx="552">
                  <c:v>45232</c:v>
                </c:pt>
                <c:pt idx="553">
                  <c:v>45233</c:v>
                </c:pt>
                <c:pt idx="554">
                  <c:v>45236</c:v>
                </c:pt>
                <c:pt idx="555">
                  <c:v>45237</c:v>
                </c:pt>
                <c:pt idx="556">
                  <c:v>45238</c:v>
                </c:pt>
                <c:pt idx="557">
                  <c:v>45239</c:v>
                </c:pt>
                <c:pt idx="558">
                  <c:v>45240</c:v>
                </c:pt>
                <c:pt idx="559">
                  <c:v>45242</c:v>
                </c:pt>
                <c:pt idx="560">
                  <c:v>45243</c:v>
                </c:pt>
                <c:pt idx="561">
                  <c:v>45245</c:v>
                </c:pt>
                <c:pt idx="562">
                  <c:v>45246</c:v>
                </c:pt>
                <c:pt idx="563">
                  <c:v>45247</c:v>
                </c:pt>
                <c:pt idx="564">
                  <c:v>45250</c:v>
                </c:pt>
                <c:pt idx="565">
                  <c:v>45251</c:v>
                </c:pt>
                <c:pt idx="566">
                  <c:v>45252</c:v>
                </c:pt>
                <c:pt idx="567">
                  <c:v>45253</c:v>
                </c:pt>
                <c:pt idx="568">
                  <c:v>45254</c:v>
                </c:pt>
                <c:pt idx="569">
                  <c:v>45258</c:v>
                </c:pt>
                <c:pt idx="570">
                  <c:v>45259</c:v>
                </c:pt>
                <c:pt idx="571">
                  <c:v>45260</c:v>
                </c:pt>
                <c:pt idx="572">
                  <c:v>45261</c:v>
                </c:pt>
                <c:pt idx="573">
                  <c:v>45264</c:v>
                </c:pt>
                <c:pt idx="574">
                  <c:v>45265</c:v>
                </c:pt>
                <c:pt idx="575">
                  <c:v>45266</c:v>
                </c:pt>
                <c:pt idx="576">
                  <c:v>45267</c:v>
                </c:pt>
                <c:pt idx="577">
                  <c:v>45268</c:v>
                </c:pt>
                <c:pt idx="578">
                  <c:v>45271</c:v>
                </c:pt>
                <c:pt idx="579">
                  <c:v>45272</c:v>
                </c:pt>
                <c:pt idx="580">
                  <c:v>45273</c:v>
                </c:pt>
                <c:pt idx="581">
                  <c:v>45274</c:v>
                </c:pt>
                <c:pt idx="582">
                  <c:v>45275</c:v>
                </c:pt>
                <c:pt idx="583">
                  <c:v>45278</c:v>
                </c:pt>
                <c:pt idx="584">
                  <c:v>45279</c:v>
                </c:pt>
                <c:pt idx="585">
                  <c:v>45280</c:v>
                </c:pt>
                <c:pt idx="586">
                  <c:v>45281</c:v>
                </c:pt>
                <c:pt idx="587">
                  <c:v>45282</c:v>
                </c:pt>
                <c:pt idx="588">
                  <c:v>45286</c:v>
                </c:pt>
                <c:pt idx="589">
                  <c:v>45287</c:v>
                </c:pt>
                <c:pt idx="590">
                  <c:v>45288</c:v>
                </c:pt>
                <c:pt idx="591">
                  <c:v>45289</c:v>
                </c:pt>
                <c:pt idx="592">
                  <c:v>45292</c:v>
                </c:pt>
                <c:pt idx="593">
                  <c:v>45293</c:v>
                </c:pt>
                <c:pt idx="594">
                  <c:v>45294</c:v>
                </c:pt>
                <c:pt idx="595">
                  <c:v>45295</c:v>
                </c:pt>
                <c:pt idx="596">
                  <c:v>45296</c:v>
                </c:pt>
                <c:pt idx="597">
                  <c:v>45299</c:v>
                </c:pt>
                <c:pt idx="598">
                  <c:v>45300</c:v>
                </c:pt>
                <c:pt idx="599">
                  <c:v>45301</c:v>
                </c:pt>
                <c:pt idx="600">
                  <c:v>45302</c:v>
                </c:pt>
                <c:pt idx="601">
                  <c:v>45303</c:v>
                </c:pt>
                <c:pt idx="602">
                  <c:v>45306</c:v>
                </c:pt>
                <c:pt idx="603">
                  <c:v>45307</c:v>
                </c:pt>
                <c:pt idx="604">
                  <c:v>45308</c:v>
                </c:pt>
                <c:pt idx="605">
                  <c:v>45309</c:v>
                </c:pt>
                <c:pt idx="606">
                  <c:v>45310</c:v>
                </c:pt>
                <c:pt idx="607">
                  <c:v>45311</c:v>
                </c:pt>
                <c:pt idx="608">
                  <c:v>45314</c:v>
                </c:pt>
                <c:pt idx="609">
                  <c:v>45315</c:v>
                </c:pt>
                <c:pt idx="610">
                  <c:v>45316</c:v>
                </c:pt>
                <c:pt idx="611">
                  <c:v>45320</c:v>
                </c:pt>
                <c:pt idx="612">
                  <c:v>45321</c:v>
                </c:pt>
                <c:pt idx="613">
                  <c:v>45322</c:v>
                </c:pt>
                <c:pt idx="614">
                  <c:v>45323</c:v>
                </c:pt>
                <c:pt idx="615">
                  <c:v>45324</c:v>
                </c:pt>
                <c:pt idx="616">
                  <c:v>45327</c:v>
                </c:pt>
                <c:pt idx="617">
                  <c:v>45328</c:v>
                </c:pt>
                <c:pt idx="618">
                  <c:v>45329</c:v>
                </c:pt>
                <c:pt idx="619">
                  <c:v>45330</c:v>
                </c:pt>
                <c:pt idx="620">
                  <c:v>45331</c:v>
                </c:pt>
                <c:pt idx="621">
                  <c:v>45334</c:v>
                </c:pt>
                <c:pt idx="622">
                  <c:v>45335</c:v>
                </c:pt>
                <c:pt idx="623">
                  <c:v>45336</c:v>
                </c:pt>
                <c:pt idx="624">
                  <c:v>45337</c:v>
                </c:pt>
                <c:pt idx="625">
                  <c:v>45338</c:v>
                </c:pt>
                <c:pt idx="626">
                  <c:v>45341</c:v>
                </c:pt>
                <c:pt idx="627">
                  <c:v>45342</c:v>
                </c:pt>
                <c:pt idx="628">
                  <c:v>45343</c:v>
                </c:pt>
                <c:pt idx="629">
                  <c:v>45344</c:v>
                </c:pt>
                <c:pt idx="630">
                  <c:v>45345</c:v>
                </c:pt>
                <c:pt idx="631">
                  <c:v>45348</c:v>
                </c:pt>
                <c:pt idx="632">
                  <c:v>45349</c:v>
                </c:pt>
                <c:pt idx="633">
                  <c:v>45350</c:v>
                </c:pt>
                <c:pt idx="634">
                  <c:v>45351</c:v>
                </c:pt>
                <c:pt idx="635">
                  <c:v>45352</c:v>
                </c:pt>
                <c:pt idx="636">
                  <c:v>45353</c:v>
                </c:pt>
                <c:pt idx="637">
                  <c:v>45355</c:v>
                </c:pt>
                <c:pt idx="638">
                  <c:v>45356</c:v>
                </c:pt>
                <c:pt idx="639">
                  <c:v>45357</c:v>
                </c:pt>
                <c:pt idx="640">
                  <c:v>45358</c:v>
                </c:pt>
                <c:pt idx="641">
                  <c:v>45362</c:v>
                </c:pt>
                <c:pt idx="642">
                  <c:v>45363</c:v>
                </c:pt>
                <c:pt idx="643">
                  <c:v>45364</c:v>
                </c:pt>
                <c:pt idx="644">
                  <c:v>45365</c:v>
                </c:pt>
                <c:pt idx="645">
                  <c:v>45366</c:v>
                </c:pt>
                <c:pt idx="646">
                  <c:v>45369</c:v>
                </c:pt>
                <c:pt idx="647">
                  <c:v>45370</c:v>
                </c:pt>
                <c:pt idx="648">
                  <c:v>45371</c:v>
                </c:pt>
                <c:pt idx="649">
                  <c:v>45372</c:v>
                </c:pt>
                <c:pt idx="650">
                  <c:v>45373</c:v>
                </c:pt>
                <c:pt idx="651">
                  <c:v>45377</c:v>
                </c:pt>
                <c:pt idx="652">
                  <c:v>45378</c:v>
                </c:pt>
                <c:pt idx="653">
                  <c:v>45379</c:v>
                </c:pt>
                <c:pt idx="654">
                  <c:v>45383</c:v>
                </c:pt>
                <c:pt idx="655">
                  <c:v>45384</c:v>
                </c:pt>
                <c:pt idx="656">
                  <c:v>45385</c:v>
                </c:pt>
                <c:pt idx="657">
                  <c:v>45386</c:v>
                </c:pt>
                <c:pt idx="658">
                  <c:v>45387</c:v>
                </c:pt>
                <c:pt idx="659">
                  <c:v>45390</c:v>
                </c:pt>
                <c:pt idx="660">
                  <c:v>45391</c:v>
                </c:pt>
                <c:pt idx="661">
                  <c:v>45392</c:v>
                </c:pt>
                <c:pt idx="662">
                  <c:v>45394</c:v>
                </c:pt>
                <c:pt idx="663">
                  <c:v>45397</c:v>
                </c:pt>
                <c:pt idx="664">
                  <c:v>45398</c:v>
                </c:pt>
                <c:pt idx="665">
                  <c:v>45400</c:v>
                </c:pt>
                <c:pt idx="666">
                  <c:v>45401</c:v>
                </c:pt>
                <c:pt idx="667">
                  <c:v>45404</c:v>
                </c:pt>
                <c:pt idx="668">
                  <c:v>45405</c:v>
                </c:pt>
                <c:pt idx="669">
                  <c:v>45406</c:v>
                </c:pt>
                <c:pt idx="670">
                  <c:v>45407</c:v>
                </c:pt>
                <c:pt idx="671">
                  <c:v>45408</c:v>
                </c:pt>
                <c:pt idx="672">
                  <c:v>45411</c:v>
                </c:pt>
                <c:pt idx="673">
                  <c:v>45412</c:v>
                </c:pt>
                <c:pt idx="674">
                  <c:v>45414</c:v>
                </c:pt>
                <c:pt idx="675">
                  <c:v>45415</c:v>
                </c:pt>
                <c:pt idx="676">
                  <c:v>45418</c:v>
                </c:pt>
                <c:pt idx="677">
                  <c:v>45419</c:v>
                </c:pt>
                <c:pt idx="678">
                  <c:v>45420</c:v>
                </c:pt>
                <c:pt idx="679">
                  <c:v>45421</c:v>
                </c:pt>
                <c:pt idx="680">
                  <c:v>45422</c:v>
                </c:pt>
                <c:pt idx="681">
                  <c:v>45425</c:v>
                </c:pt>
                <c:pt idx="682">
                  <c:v>45426</c:v>
                </c:pt>
                <c:pt idx="683">
                  <c:v>45427</c:v>
                </c:pt>
                <c:pt idx="684">
                  <c:v>45428</c:v>
                </c:pt>
                <c:pt idx="685">
                  <c:v>45429</c:v>
                </c:pt>
                <c:pt idx="686">
                  <c:v>45430</c:v>
                </c:pt>
                <c:pt idx="687">
                  <c:v>45433</c:v>
                </c:pt>
                <c:pt idx="688">
                  <c:v>45434</c:v>
                </c:pt>
                <c:pt idx="689">
                  <c:v>45435</c:v>
                </c:pt>
                <c:pt idx="690">
                  <c:v>45436</c:v>
                </c:pt>
                <c:pt idx="691">
                  <c:v>45439</c:v>
                </c:pt>
                <c:pt idx="692">
                  <c:v>45440</c:v>
                </c:pt>
                <c:pt idx="693">
                  <c:v>45441</c:v>
                </c:pt>
                <c:pt idx="694">
                  <c:v>45442</c:v>
                </c:pt>
                <c:pt idx="695">
                  <c:v>45443</c:v>
                </c:pt>
                <c:pt idx="696">
                  <c:v>45446</c:v>
                </c:pt>
                <c:pt idx="697">
                  <c:v>45447</c:v>
                </c:pt>
                <c:pt idx="698">
                  <c:v>45448</c:v>
                </c:pt>
                <c:pt idx="699">
                  <c:v>45449</c:v>
                </c:pt>
                <c:pt idx="700">
                  <c:v>45450</c:v>
                </c:pt>
                <c:pt idx="701">
                  <c:v>45453</c:v>
                </c:pt>
                <c:pt idx="702">
                  <c:v>45454</c:v>
                </c:pt>
                <c:pt idx="703">
                  <c:v>45455</c:v>
                </c:pt>
                <c:pt idx="704">
                  <c:v>45456</c:v>
                </c:pt>
                <c:pt idx="705">
                  <c:v>45457</c:v>
                </c:pt>
                <c:pt idx="706">
                  <c:v>45461</c:v>
                </c:pt>
                <c:pt idx="707">
                  <c:v>45462</c:v>
                </c:pt>
                <c:pt idx="708">
                  <c:v>45463</c:v>
                </c:pt>
                <c:pt idx="709">
                  <c:v>45464</c:v>
                </c:pt>
                <c:pt idx="710">
                  <c:v>45467</c:v>
                </c:pt>
                <c:pt idx="711">
                  <c:v>45468</c:v>
                </c:pt>
                <c:pt idx="712">
                  <c:v>45469</c:v>
                </c:pt>
                <c:pt idx="713">
                  <c:v>45470</c:v>
                </c:pt>
                <c:pt idx="714">
                  <c:v>45471</c:v>
                </c:pt>
                <c:pt idx="715">
                  <c:v>45474</c:v>
                </c:pt>
                <c:pt idx="716">
                  <c:v>45475</c:v>
                </c:pt>
                <c:pt idx="717">
                  <c:v>45476</c:v>
                </c:pt>
                <c:pt idx="718">
                  <c:v>45477</c:v>
                </c:pt>
                <c:pt idx="719">
                  <c:v>45478</c:v>
                </c:pt>
                <c:pt idx="720">
                  <c:v>45481</c:v>
                </c:pt>
                <c:pt idx="721">
                  <c:v>45482</c:v>
                </c:pt>
                <c:pt idx="722">
                  <c:v>45483</c:v>
                </c:pt>
                <c:pt idx="723">
                  <c:v>45484</c:v>
                </c:pt>
                <c:pt idx="724">
                  <c:v>45485</c:v>
                </c:pt>
                <c:pt idx="725">
                  <c:v>45488</c:v>
                </c:pt>
                <c:pt idx="726">
                  <c:v>45489</c:v>
                </c:pt>
                <c:pt idx="727">
                  <c:v>45491</c:v>
                </c:pt>
                <c:pt idx="728">
                  <c:v>45492</c:v>
                </c:pt>
                <c:pt idx="729">
                  <c:v>45495</c:v>
                </c:pt>
                <c:pt idx="730">
                  <c:v>45496</c:v>
                </c:pt>
                <c:pt idx="731">
                  <c:v>45497</c:v>
                </c:pt>
                <c:pt idx="732">
                  <c:v>45498</c:v>
                </c:pt>
                <c:pt idx="733">
                  <c:v>45499</c:v>
                </c:pt>
                <c:pt idx="734">
                  <c:v>45502</c:v>
                </c:pt>
                <c:pt idx="735">
                  <c:v>45503</c:v>
                </c:pt>
                <c:pt idx="736">
                  <c:v>45504</c:v>
                </c:pt>
                <c:pt idx="737">
                  <c:v>45505</c:v>
                </c:pt>
                <c:pt idx="738">
                  <c:v>45506</c:v>
                </c:pt>
                <c:pt idx="739">
                  <c:v>45509</c:v>
                </c:pt>
                <c:pt idx="740">
                  <c:v>45510</c:v>
                </c:pt>
                <c:pt idx="741">
                  <c:v>45511</c:v>
                </c:pt>
                <c:pt idx="742">
                  <c:v>45512</c:v>
                </c:pt>
                <c:pt idx="743">
                  <c:v>45513</c:v>
                </c:pt>
                <c:pt idx="744">
                  <c:v>45516</c:v>
                </c:pt>
                <c:pt idx="745">
                  <c:v>45517</c:v>
                </c:pt>
                <c:pt idx="746">
                  <c:v>45518</c:v>
                </c:pt>
                <c:pt idx="747">
                  <c:v>45520</c:v>
                </c:pt>
                <c:pt idx="748">
                  <c:v>45523</c:v>
                </c:pt>
                <c:pt idx="749">
                  <c:v>45524</c:v>
                </c:pt>
                <c:pt idx="750">
                  <c:v>45525</c:v>
                </c:pt>
                <c:pt idx="751">
                  <c:v>45526</c:v>
                </c:pt>
                <c:pt idx="752">
                  <c:v>45527</c:v>
                </c:pt>
                <c:pt idx="753">
                  <c:v>45530</c:v>
                </c:pt>
                <c:pt idx="754">
                  <c:v>45531</c:v>
                </c:pt>
                <c:pt idx="755">
                  <c:v>45532</c:v>
                </c:pt>
                <c:pt idx="756">
                  <c:v>45533</c:v>
                </c:pt>
                <c:pt idx="757">
                  <c:v>45534</c:v>
                </c:pt>
                <c:pt idx="758">
                  <c:v>45537</c:v>
                </c:pt>
                <c:pt idx="759">
                  <c:v>45538</c:v>
                </c:pt>
                <c:pt idx="760">
                  <c:v>45539</c:v>
                </c:pt>
                <c:pt idx="761">
                  <c:v>45540</c:v>
                </c:pt>
                <c:pt idx="762">
                  <c:v>45541</c:v>
                </c:pt>
                <c:pt idx="763">
                  <c:v>45544</c:v>
                </c:pt>
                <c:pt idx="764">
                  <c:v>45545</c:v>
                </c:pt>
                <c:pt idx="765">
                  <c:v>45546</c:v>
                </c:pt>
                <c:pt idx="766">
                  <c:v>45547</c:v>
                </c:pt>
                <c:pt idx="767">
                  <c:v>45548</c:v>
                </c:pt>
                <c:pt idx="768">
                  <c:v>45551</c:v>
                </c:pt>
                <c:pt idx="769">
                  <c:v>45552</c:v>
                </c:pt>
                <c:pt idx="770">
                  <c:v>45553</c:v>
                </c:pt>
                <c:pt idx="771">
                  <c:v>45554</c:v>
                </c:pt>
                <c:pt idx="772">
                  <c:v>45555</c:v>
                </c:pt>
                <c:pt idx="773">
                  <c:v>45558</c:v>
                </c:pt>
                <c:pt idx="774">
                  <c:v>45559</c:v>
                </c:pt>
                <c:pt idx="775">
                  <c:v>45560</c:v>
                </c:pt>
                <c:pt idx="776">
                  <c:v>45561</c:v>
                </c:pt>
                <c:pt idx="777">
                  <c:v>45562</c:v>
                </c:pt>
                <c:pt idx="778">
                  <c:v>45565</c:v>
                </c:pt>
                <c:pt idx="779">
                  <c:v>45566</c:v>
                </c:pt>
                <c:pt idx="780">
                  <c:v>45568</c:v>
                </c:pt>
                <c:pt idx="781">
                  <c:v>45569</c:v>
                </c:pt>
                <c:pt idx="782">
                  <c:v>45572</c:v>
                </c:pt>
                <c:pt idx="783">
                  <c:v>45573</c:v>
                </c:pt>
                <c:pt idx="784">
                  <c:v>45574</c:v>
                </c:pt>
                <c:pt idx="785">
                  <c:v>45575</c:v>
                </c:pt>
                <c:pt idx="786">
                  <c:v>45576</c:v>
                </c:pt>
                <c:pt idx="787">
                  <c:v>45579</c:v>
                </c:pt>
                <c:pt idx="788">
                  <c:v>45580</c:v>
                </c:pt>
                <c:pt idx="789">
                  <c:v>45581</c:v>
                </c:pt>
                <c:pt idx="790">
                  <c:v>45582</c:v>
                </c:pt>
                <c:pt idx="791">
                  <c:v>45583</c:v>
                </c:pt>
                <c:pt idx="792">
                  <c:v>45586</c:v>
                </c:pt>
                <c:pt idx="793">
                  <c:v>45587</c:v>
                </c:pt>
                <c:pt idx="794">
                  <c:v>45588</c:v>
                </c:pt>
                <c:pt idx="795">
                  <c:v>45589</c:v>
                </c:pt>
                <c:pt idx="796">
                  <c:v>45590</c:v>
                </c:pt>
                <c:pt idx="797">
                  <c:v>45593</c:v>
                </c:pt>
                <c:pt idx="798">
                  <c:v>45594</c:v>
                </c:pt>
                <c:pt idx="799">
                  <c:v>45595</c:v>
                </c:pt>
                <c:pt idx="800">
                  <c:v>45596</c:v>
                </c:pt>
                <c:pt idx="801">
                  <c:v>45597</c:v>
                </c:pt>
                <c:pt idx="802">
                  <c:v>45600</c:v>
                </c:pt>
                <c:pt idx="803">
                  <c:v>45601</c:v>
                </c:pt>
                <c:pt idx="804">
                  <c:v>45602</c:v>
                </c:pt>
                <c:pt idx="805">
                  <c:v>45603</c:v>
                </c:pt>
                <c:pt idx="806">
                  <c:v>45604</c:v>
                </c:pt>
                <c:pt idx="807">
                  <c:v>45607</c:v>
                </c:pt>
                <c:pt idx="808">
                  <c:v>45608</c:v>
                </c:pt>
                <c:pt idx="809">
                  <c:v>45609</c:v>
                </c:pt>
                <c:pt idx="810">
                  <c:v>45610</c:v>
                </c:pt>
                <c:pt idx="811">
                  <c:v>45614</c:v>
                </c:pt>
                <c:pt idx="812">
                  <c:v>45615</c:v>
                </c:pt>
                <c:pt idx="813">
                  <c:v>45617</c:v>
                </c:pt>
                <c:pt idx="814">
                  <c:v>45618</c:v>
                </c:pt>
                <c:pt idx="815">
                  <c:v>45621</c:v>
                </c:pt>
                <c:pt idx="816">
                  <c:v>45622</c:v>
                </c:pt>
                <c:pt idx="817">
                  <c:v>45623</c:v>
                </c:pt>
                <c:pt idx="818">
                  <c:v>45624</c:v>
                </c:pt>
                <c:pt idx="819">
                  <c:v>45625</c:v>
                </c:pt>
                <c:pt idx="820">
                  <c:v>45628</c:v>
                </c:pt>
                <c:pt idx="821">
                  <c:v>45629</c:v>
                </c:pt>
                <c:pt idx="822">
                  <c:v>45630</c:v>
                </c:pt>
                <c:pt idx="823">
                  <c:v>45631</c:v>
                </c:pt>
                <c:pt idx="824">
                  <c:v>45632</c:v>
                </c:pt>
                <c:pt idx="825">
                  <c:v>45635</c:v>
                </c:pt>
                <c:pt idx="826">
                  <c:v>45636</c:v>
                </c:pt>
                <c:pt idx="827">
                  <c:v>45637</c:v>
                </c:pt>
                <c:pt idx="828">
                  <c:v>45638</c:v>
                </c:pt>
                <c:pt idx="829">
                  <c:v>45639</c:v>
                </c:pt>
                <c:pt idx="830">
                  <c:v>45642</c:v>
                </c:pt>
                <c:pt idx="831">
                  <c:v>45643</c:v>
                </c:pt>
                <c:pt idx="832">
                  <c:v>45644</c:v>
                </c:pt>
                <c:pt idx="833">
                  <c:v>45645</c:v>
                </c:pt>
                <c:pt idx="834">
                  <c:v>45646</c:v>
                </c:pt>
                <c:pt idx="835">
                  <c:v>45649</c:v>
                </c:pt>
                <c:pt idx="836">
                  <c:v>45650</c:v>
                </c:pt>
                <c:pt idx="837">
                  <c:v>45652</c:v>
                </c:pt>
                <c:pt idx="838">
                  <c:v>45653</c:v>
                </c:pt>
                <c:pt idx="839">
                  <c:v>45656</c:v>
                </c:pt>
                <c:pt idx="840">
                  <c:v>45657</c:v>
                </c:pt>
                <c:pt idx="841">
                  <c:v>45658</c:v>
                </c:pt>
                <c:pt idx="842">
                  <c:v>45659</c:v>
                </c:pt>
                <c:pt idx="843">
                  <c:v>45660</c:v>
                </c:pt>
                <c:pt idx="844">
                  <c:v>45663</c:v>
                </c:pt>
                <c:pt idx="845">
                  <c:v>45664</c:v>
                </c:pt>
                <c:pt idx="846">
                  <c:v>45665</c:v>
                </c:pt>
                <c:pt idx="847">
                  <c:v>45666</c:v>
                </c:pt>
                <c:pt idx="848">
                  <c:v>45667</c:v>
                </c:pt>
                <c:pt idx="849">
                  <c:v>45670</c:v>
                </c:pt>
                <c:pt idx="850">
                  <c:v>45671</c:v>
                </c:pt>
                <c:pt idx="851">
                  <c:v>45672</c:v>
                </c:pt>
                <c:pt idx="852">
                  <c:v>45673</c:v>
                </c:pt>
                <c:pt idx="853">
                  <c:v>45674</c:v>
                </c:pt>
                <c:pt idx="854">
                  <c:v>45677</c:v>
                </c:pt>
                <c:pt idx="855">
                  <c:v>45678</c:v>
                </c:pt>
                <c:pt idx="856">
                  <c:v>45679</c:v>
                </c:pt>
                <c:pt idx="857">
                  <c:v>45680</c:v>
                </c:pt>
                <c:pt idx="858">
                  <c:v>45681</c:v>
                </c:pt>
                <c:pt idx="859">
                  <c:v>45684</c:v>
                </c:pt>
                <c:pt idx="860">
                  <c:v>45685</c:v>
                </c:pt>
                <c:pt idx="861">
                  <c:v>45686</c:v>
                </c:pt>
                <c:pt idx="862">
                  <c:v>45687</c:v>
                </c:pt>
                <c:pt idx="863">
                  <c:v>45688</c:v>
                </c:pt>
                <c:pt idx="864">
                  <c:v>45689</c:v>
                </c:pt>
                <c:pt idx="865">
                  <c:v>45691</c:v>
                </c:pt>
                <c:pt idx="866">
                  <c:v>45692</c:v>
                </c:pt>
                <c:pt idx="867">
                  <c:v>45693</c:v>
                </c:pt>
                <c:pt idx="868">
                  <c:v>45694</c:v>
                </c:pt>
                <c:pt idx="869">
                  <c:v>45695</c:v>
                </c:pt>
                <c:pt idx="870">
                  <c:v>45698</c:v>
                </c:pt>
                <c:pt idx="871">
                  <c:v>45699</c:v>
                </c:pt>
                <c:pt idx="872">
                  <c:v>45700</c:v>
                </c:pt>
                <c:pt idx="873">
                  <c:v>45701</c:v>
                </c:pt>
                <c:pt idx="874">
                  <c:v>45702</c:v>
                </c:pt>
                <c:pt idx="875">
                  <c:v>45705</c:v>
                </c:pt>
                <c:pt idx="876">
                  <c:v>45706</c:v>
                </c:pt>
                <c:pt idx="877">
                  <c:v>45707</c:v>
                </c:pt>
                <c:pt idx="878">
                  <c:v>45708</c:v>
                </c:pt>
                <c:pt idx="879">
                  <c:v>45709</c:v>
                </c:pt>
                <c:pt idx="880">
                  <c:v>45712</c:v>
                </c:pt>
                <c:pt idx="881">
                  <c:v>45713</c:v>
                </c:pt>
                <c:pt idx="882">
                  <c:v>45715</c:v>
                </c:pt>
                <c:pt idx="883">
                  <c:v>45716</c:v>
                </c:pt>
                <c:pt idx="884">
                  <c:v>45719</c:v>
                </c:pt>
                <c:pt idx="885">
                  <c:v>45720</c:v>
                </c:pt>
                <c:pt idx="886">
                  <c:v>45721</c:v>
                </c:pt>
                <c:pt idx="887">
                  <c:v>45722</c:v>
                </c:pt>
                <c:pt idx="888">
                  <c:v>45723</c:v>
                </c:pt>
                <c:pt idx="889">
                  <c:v>45726</c:v>
                </c:pt>
                <c:pt idx="890">
                  <c:v>45727</c:v>
                </c:pt>
                <c:pt idx="891">
                  <c:v>45728</c:v>
                </c:pt>
                <c:pt idx="892">
                  <c:v>45729</c:v>
                </c:pt>
                <c:pt idx="893">
                  <c:v>45733</c:v>
                </c:pt>
                <c:pt idx="894">
                  <c:v>45734</c:v>
                </c:pt>
                <c:pt idx="895">
                  <c:v>45735</c:v>
                </c:pt>
                <c:pt idx="896">
                  <c:v>45736</c:v>
                </c:pt>
                <c:pt idx="897">
                  <c:v>45737</c:v>
                </c:pt>
                <c:pt idx="898">
                  <c:v>45740</c:v>
                </c:pt>
                <c:pt idx="899">
                  <c:v>45741</c:v>
                </c:pt>
                <c:pt idx="900">
                  <c:v>45742</c:v>
                </c:pt>
                <c:pt idx="901">
                  <c:v>45743</c:v>
                </c:pt>
                <c:pt idx="902">
                  <c:v>45744</c:v>
                </c:pt>
                <c:pt idx="903">
                  <c:v>45748</c:v>
                </c:pt>
                <c:pt idx="904">
                  <c:v>45749</c:v>
                </c:pt>
                <c:pt idx="905">
                  <c:v>45750</c:v>
                </c:pt>
                <c:pt idx="906">
                  <c:v>45751</c:v>
                </c:pt>
                <c:pt idx="907">
                  <c:v>45754</c:v>
                </c:pt>
                <c:pt idx="908">
                  <c:v>45755</c:v>
                </c:pt>
                <c:pt idx="909">
                  <c:v>45756</c:v>
                </c:pt>
                <c:pt idx="910">
                  <c:v>45758</c:v>
                </c:pt>
                <c:pt idx="911">
                  <c:v>45762</c:v>
                </c:pt>
                <c:pt idx="912">
                  <c:v>45763</c:v>
                </c:pt>
                <c:pt idx="913">
                  <c:v>45764</c:v>
                </c:pt>
                <c:pt idx="914">
                  <c:v>45768</c:v>
                </c:pt>
                <c:pt idx="915">
                  <c:v>45769</c:v>
                </c:pt>
                <c:pt idx="916">
                  <c:v>45770</c:v>
                </c:pt>
                <c:pt idx="917">
                  <c:v>45771</c:v>
                </c:pt>
                <c:pt idx="918">
                  <c:v>45772</c:v>
                </c:pt>
                <c:pt idx="919">
                  <c:v>45775</c:v>
                </c:pt>
                <c:pt idx="920">
                  <c:v>45776</c:v>
                </c:pt>
                <c:pt idx="921">
                  <c:v>45777</c:v>
                </c:pt>
                <c:pt idx="922">
                  <c:v>45779</c:v>
                </c:pt>
                <c:pt idx="923">
                  <c:v>45782</c:v>
                </c:pt>
                <c:pt idx="924">
                  <c:v>45783</c:v>
                </c:pt>
                <c:pt idx="925">
                  <c:v>45784</c:v>
                </c:pt>
                <c:pt idx="926">
                  <c:v>45785</c:v>
                </c:pt>
                <c:pt idx="927">
                  <c:v>45786</c:v>
                </c:pt>
                <c:pt idx="928">
                  <c:v>45789</c:v>
                </c:pt>
                <c:pt idx="929">
                  <c:v>45790</c:v>
                </c:pt>
                <c:pt idx="930">
                  <c:v>45791</c:v>
                </c:pt>
                <c:pt idx="931">
                  <c:v>45792</c:v>
                </c:pt>
                <c:pt idx="932">
                  <c:v>45793</c:v>
                </c:pt>
                <c:pt idx="933">
                  <c:v>45796</c:v>
                </c:pt>
                <c:pt idx="934">
                  <c:v>45797</c:v>
                </c:pt>
                <c:pt idx="935">
                  <c:v>45798</c:v>
                </c:pt>
                <c:pt idx="936">
                  <c:v>45799</c:v>
                </c:pt>
                <c:pt idx="937">
                  <c:v>45800</c:v>
                </c:pt>
                <c:pt idx="938">
                  <c:v>45803</c:v>
                </c:pt>
                <c:pt idx="939">
                  <c:v>45804</c:v>
                </c:pt>
                <c:pt idx="940">
                  <c:v>45805</c:v>
                </c:pt>
                <c:pt idx="941">
                  <c:v>45806</c:v>
                </c:pt>
                <c:pt idx="942">
                  <c:v>45807</c:v>
                </c:pt>
                <c:pt idx="943">
                  <c:v>45810</c:v>
                </c:pt>
                <c:pt idx="944">
                  <c:v>45811</c:v>
                </c:pt>
                <c:pt idx="945">
                  <c:v>45812</c:v>
                </c:pt>
                <c:pt idx="946">
                  <c:v>45813</c:v>
                </c:pt>
                <c:pt idx="947">
                  <c:v>45814</c:v>
                </c:pt>
                <c:pt idx="948">
                  <c:v>45817</c:v>
                </c:pt>
                <c:pt idx="949">
                  <c:v>45818</c:v>
                </c:pt>
                <c:pt idx="950">
                  <c:v>45819</c:v>
                </c:pt>
                <c:pt idx="951">
                  <c:v>45820</c:v>
                </c:pt>
                <c:pt idx="952">
                  <c:v>45821</c:v>
                </c:pt>
                <c:pt idx="953">
                  <c:v>45824</c:v>
                </c:pt>
                <c:pt idx="954">
                  <c:v>45825</c:v>
                </c:pt>
                <c:pt idx="955">
                  <c:v>45826</c:v>
                </c:pt>
                <c:pt idx="956">
                  <c:v>45827</c:v>
                </c:pt>
                <c:pt idx="957">
                  <c:v>45828</c:v>
                </c:pt>
                <c:pt idx="958">
                  <c:v>45831</c:v>
                </c:pt>
                <c:pt idx="959">
                  <c:v>45832</c:v>
                </c:pt>
                <c:pt idx="960">
                  <c:v>45833</c:v>
                </c:pt>
                <c:pt idx="961">
                  <c:v>45834</c:v>
                </c:pt>
                <c:pt idx="962">
                  <c:v>45835</c:v>
                </c:pt>
                <c:pt idx="963">
                  <c:v>45838</c:v>
                </c:pt>
                <c:pt idx="964">
                  <c:v>45839</c:v>
                </c:pt>
                <c:pt idx="965">
                  <c:v>45840</c:v>
                </c:pt>
                <c:pt idx="966">
                  <c:v>45841</c:v>
                </c:pt>
                <c:pt idx="967">
                  <c:v>45842</c:v>
                </c:pt>
                <c:pt idx="968">
                  <c:v>45845</c:v>
                </c:pt>
                <c:pt idx="969">
                  <c:v>45846</c:v>
                </c:pt>
                <c:pt idx="970">
                  <c:v>45847</c:v>
                </c:pt>
                <c:pt idx="971">
                  <c:v>45848</c:v>
                </c:pt>
                <c:pt idx="972">
                  <c:v>45849</c:v>
                </c:pt>
                <c:pt idx="973">
                  <c:v>45852</c:v>
                </c:pt>
                <c:pt idx="974">
                  <c:v>45853</c:v>
                </c:pt>
                <c:pt idx="975">
                  <c:v>45854</c:v>
                </c:pt>
                <c:pt idx="976">
                  <c:v>45855</c:v>
                </c:pt>
                <c:pt idx="977">
                  <c:v>45856</c:v>
                </c:pt>
                <c:pt idx="978">
                  <c:v>45859</c:v>
                </c:pt>
                <c:pt idx="979">
                  <c:v>45860</c:v>
                </c:pt>
                <c:pt idx="980">
                  <c:v>45861</c:v>
                </c:pt>
                <c:pt idx="981">
                  <c:v>45862</c:v>
                </c:pt>
                <c:pt idx="982">
                  <c:v>45863</c:v>
                </c:pt>
                <c:pt idx="983">
                  <c:v>45866</c:v>
                </c:pt>
                <c:pt idx="984">
                  <c:v>45867</c:v>
                </c:pt>
                <c:pt idx="985">
                  <c:v>45868</c:v>
                </c:pt>
                <c:pt idx="986">
                  <c:v>45869</c:v>
                </c:pt>
                <c:pt idx="987">
                  <c:v>45870</c:v>
                </c:pt>
                <c:pt idx="988">
                  <c:v>45873</c:v>
                </c:pt>
                <c:pt idx="989">
                  <c:v>45874</c:v>
                </c:pt>
                <c:pt idx="990">
                  <c:v>45875</c:v>
                </c:pt>
                <c:pt idx="991">
                  <c:v>45876</c:v>
                </c:pt>
                <c:pt idx="992">
                  <c:v>45877</c:v>
                </c:pt>
                <c:pt idx="993">
                  <c:v>45880</c:v>
                </c:pt>
                <c:pt idx="994">
                  <c:v>45881</c:v>
                </c:pt>
                <c:pt idx="995">
                  <c:v>45882</c:v>
                </c:pt>
                <c:pt idx="996">
                  <c:v>45883</c:v>
                </c:pt>
                <c:pt idx="997">
                  <c:v>45887</c:v>
                </c:pt>
                <c:pt idx="998">
                  <c:v>45888</c:v>
                </c:pt>
                <c:pt idx="999">
                  <c:v>45889</c:v>
                </c:pt>
                <c:pt idx="1000">
                  <c:v>45890</c:v>
                </c:pt>
                <c:pt idx="1001">
                  <c:v>45891</c:v>
                </c:pt>
                <c:pt idx="1002">
                  <c:v>45894</c:v>
                </c:pt>
                <c:pt idx="1003">
                  <c:v>45895</c:v>
                </c:pt>
                <c:pt idx="1004">
                  <c:v>45897</c:v>
                </c:pt>
                <c:pt idx="1005">
                  <c:v>45898</c:v>
                </c:pt>
                <c:pt idx="1006">
                  <c:v>45901</c:v>
                </c:pt>
                <c:pt idx="1007">
                  <c:v>45902</c:v>
                </c:pt>
                <c:pt idx="1008">
                  <c:v>45903</c:v>
                </c:pt>
                <c:pt idx="1009">
                  <c:v>45904</c:v>
                </c:pt>
                <c:pt idx="1010">
                  <c:v>45905</c:v>
                </c:pt>
                <c:pt idx="1011">
                  <c:v>45908</c:v>
                </c:pt>
                <c:pt idx="1012">
                  <c:v>45909</c:v>
                </c:pt>
                <c:pt idx="1013">
                  <c:v>45910</c:v>
                </c:pt>
                <c:pt idx="1014">
                  <c:v>45911</c:v>
                </c:pt>
                <c:pt idx="1015">
                  <c:v>45912</c:v>
                </c:pt>
                <c:pt idx="1016">
                  <c:v>45915</c:v>
                </c:pt>
                <c:pt idx="1017">
                  <c:v>45916</c:v>
                </c:pt>
                <c:pt idx="1018">
                  <c:v>45917</c:v>
                </c:pt>
                <c:pt idx="1019">
                  <c:v>45918</c:v>
                </c:pt>
                <c:pt idx="1020">
                  <c:v>45919</c:v>
                </c:pt>
                <c:pt idx="1021">
                  <c:v>45922</c:v>
                </c:pt>
                <c:pt idx="1022">
                  <c:v>45923</c:v>
                </c:pt>
                <c:pt idx="1023">
                  <c:v>45924</c:v>
                </c:pt>
                <c:pt idx="1024">
                  <c:v>45925</c:v>
                </c:pt>
                <c:pt idx="1025">
                  <c:v>45926</c:v>
                </c:pt>
                <c:pt idx="1026">
                  <c:v>45929</c:v>
                </c:pt>
                <c:pt idx="1027">
                  <c:v>45930</c:v>
                </c:pt>
                <c:pt idx="1028">
                  <c:v>45931</c:v>
                </c:pt>
                <c:pt idx="1029">
                  <c:v>45933</c:v>
                </c:pt>
                <c:pt idx="1030">
                  <c:v>45936</c:v>
                </c:pt>
                <c:pt idx="1031">
                  <c:v>45937</c:v>
                </c:pt>
                <c:pt idx="1032">
                  <c:v>45938</c:v>
                </c:pt>
                <c:pt idx="1033">
                  <c:v>45939</c:v>
                </c:pt>
                <c:pt idx="1034">
                  <c:v>45940</c:v>
                </c:pt>
                <c:pt idx="1035">
                  <c:v>45943</c:v>
                </c:pt>
                <c:pt idx="1036">
                  <c:v>45944</c:v>
                </c:pt>
                <c:pt idx="1037">
                  <c:v>45945</c:v>
                </c:pt>
                <c:pt idx="1038">
                  <c:v>45946</c:v>
                </c:pt>
                <c:pt idx="1039">
                  <c:v>45947</c:v>
                </c:pt>
                <c:pt idx="1040">
                  <c:v>45950</c:v>
                </c:pt>
                <c:pt idx="1041">
                  <c:v>45951</c:v>
                </c:pt>
                <c:pt idx="1042">
                  <c:v>45953</c:v>
                </c:pt>
                <c:pt idx="1043">
                  <c:v>45954</c:v>
                </c:pt>
                <c:pt idx="1044">
                  <c:v>45957</c:v>
                </c:pt>
                <c:pt idx="1045">
                  <c:v>45958</c:v>
                </c:pt>
                <c:pt idx="1046">
                  <c:v>45959</c:v>
                </c:pt>
                <c:pt idx="1047">
                  <c:v>45960</c:v>
                </c:pt>
                <c:pt idx="1048">
                  <c:v>45961</c:v>
                </c:pt>
                <c:pt idx="1049">
                  <c:v>45964</c:v>
                </c:pt>
                <c:pt idx="1050">
                  <c:v>45965</c:v>
                </c:pt>
                <c:pt idx="1051">
                  <c:v>45967</c:v>
                </c:pt>
                <c:pt idx="1052">
                  <c:v>45968</c:v>
                </c:pt>
                <c:pt idx="1053">
                  <c:v>45971</c:v>
                </c:pt>
                <c:pt idx="1054">
                  <c:v>45972</c:v>
                </c:pt>
                <c:pt idx="1055">
                  <c:v>45973</c:v>
                </c:pt>
                <c:pt idx="1056">
                  <c:v>45974</c:v>
                </c:pt>
                <c:pt idx="1057">
                  <c:v>45975</c:v>
                </c:pt>
                <c:pt idx="1058">
                  <c:v>45978</c:v>
                </c:pt>
                <c:pt idx="1059">
                  <c:v>45979</c:v>
                </c:pt>
                <c:pt idx="1060">
                  <c:v>45980</c:v>
                </c:pt>
                <c:pt idx="1061">
                  <c:v>45981</c:v>
                </c:pt>
                <c:pt idx="1062">
                  <c:v>45982</c:v>
                </c:pt>
                <c:pt idx="1063">
                  <c:v>45985</c:v>
                </c:pt>
                <c:pt idx="1064">
                  <c:v>45986</c:v>
                </c:pt>
                <c:pt idx="1065">
                  <c:v>45987</c:v>
                </c:pt>
                <c:pt idx="1066">
                  <c:v>45988</c:v>
                </c:pt>
                <c:pt idx="1067">
                  <c:v>45989</c:v>
                </c:pt>
                <c:pt idx="1068">
                  <c:v>45992</c:v>
                </c:pt>
                <c:pt idx="1069">
                  <c:v>45993</c:v>
                </c:pt>
                <c:pt idx="1070">
                  <c:v>45994</c:v>
                </c:pt>
                <c:pt idx="1071">
                  <c:v>45995</c:v>
                </c:pt>
                <c:pt idx="1072">
                  <c:v>45996</c:v>
                </c:pt>
                <c:pt idx="1073">
                  <c:v>45999</c:v>
                </c:pt>
                <c:pt idx="1074">
                  <c:v>46000</c:v>
                </c:pt>
                <c:pt idx="1075">
                  <c:v>46001</c:v>
                </c:pt>
                <c:pt idx="1076">
                  <c:v>46002</c:v>
                </c:pt>
                <c:pt idx="1077">
                  <c:v>46003</c:v>
                </c:pt>
                <c:pt idx="1078">
                  <c:v>46006</c:v>
                </c:pt>
                <c:pt idx="1079">
                  <c:v>46007</c:v>
                </c:pt>
                <c:pt idx="1080">
                  <c:v>46008</c:v>
                </c:pt>
                <c:pt idx="1081">
                  <c:v>46009</c:v>
                </c:pt>
                <c:pt idx="1082">
                  <c:v>46010</c:v>
                </c:pt>
                <c:pt idx="1083">
                  <c:v>46013</c:v>
                </c:pt>
                <c:pt idx="1084">
                  <c:v>46014</c:v>
                </c:pt>
                <c:pt idx="1085">
                  <c:v>46015</c:v>
                </c:pt>
                <c:pt idx="1086">
                  <c:v>46017</c:v>
                </c:pt>
                <c:pt idx="1087">
                  <c:v>46020</c:v>
                </c:pt>
                <c:pt idx="1088">
                  <c:v>46021</c:v>
                </c:pt>
                <c:pt idx="1089">
                  <c:v>46022</c:v>
                </c:pt>
                <c:pt idx="1090">
                  <c:v>46023</c:v>
                </c:pt>
                <c:pt idx="1091">
                  <c:v>46024</c:v>
                </c:pt>
                <c:pt idx="1092">
                  <c:v>46027</c:v>
                </c:pt>
                <c:pt idx="1093">
                  <c:v>46028</c:v>
                </c:pt>
                <c:pt idx="1094">
                  <c:v>46029</c:v>
                </c:pt>
                <c:pt idx="1095">
                  <c:v>46030</c:v>
                </c:pt>
                <c:pt idx="1096">
                  <c:v>46031</c:v>
                </c:pt>
                <c:pt idx="1097">
                  <c:v>46034</c:v>
                </c:pt>
                <c:pt idx="1098">
                  <c:v>46035</c:v>
                </c:pt>
                <c:pt idx="1099">
                  <c:v>46036</c:v>
                </c:pt>
                <c:pt idx="1100">
                  <c:v>46038</c:v>
                </c:pt>
                <c:pt idx="1101">
                  <c:v>46041</c:v>
                </c:pt>
                <c:pt idx="1102">
                  <c:v>46042</c:v>
                </c:pt>
                <c:pt idx="1103">
                  <c:v>46043</c:v>
                </c:pt>
                <c:pt idx="1104">
                  <c:v>46044</c:v>
                </c:pt>
                <c:pt idx="1105">
                  <c:v>46045</c:v>
                </c:pt>
                <c:pt idx="1106">
                  <c:v>46049</c:v>
                </c:pt>
                <c:pt idx="1107">
                  <c:v>46050</c:v>
                </c:pt>
                <c:pt idx="1108">
                  <c:v>46051</c:v>
                </c:pt>
                <c:pt idx="1109">
                  <c:v>46052</c:v>
                </c:pt>
                <c:pt idx="1110">
                  <c:v>46054</c:v>
                </c:pt>
                <c:pt idx="1111">
                  <c:v>46055</c:v>
                </c:pt>
                <c:pt idx="1112">
                  <c:v>46056</c:v>
                </c:pt>
                <c:pt idx="1113">
                  <c:v>46057</c:v>
                </c:pt>
                <c:pt idx="1114">
                  <c:v>46058</c:v>
                </c:pt>
                <c:pt idx="1115">
                  <c:v>46059</c:v>
                </c:pt>
                <c:pt idx="1116">
                  <c:v>46062</c:v>
                </c:pt>
                <c:pt idx="1117">
                  <c:v>46063</c:v>
                </c:pt>
                <c:pt idx="1118">
                  <c:v>46064</c:v>
                </c:pt>
                <c:pt idx="1119">
                  <c:v>46065</c:v>
                </c:pt>
                <c:pt idx="1120">
                  <c:v>46066</c:v>
                </c:pt>
                <c:pt idx="1121">
                  <c:v>46069</c:v>
                </c:pt>
                <c:pt idx="1122">
                  <c:v>46070</c:v>
                </c:pt>
                <c:pt idx="1123">
                  <c:v>46071</c:v>
                </c:pt>
                <c:pt idx="1124">
                  <c:v>46072</c:v>
                </c:pt>
                <c:pt idx="1125">
                  <c:v>46073</c:v>
                </c:pt>
                <c:pt idx="1126">
                  <c:v>46076</c:v>
                </c:pt>
                <c:pt idx="1127">
                  <c:v>46077</c:v>
                </c:pt>
                <c:pt idx="1128">
                  <c:v>46078</c:v>
                </c:pt>
                <c:pt idx="1129">
                  <c:v>46079</c:v>
                </c:pt>
                <c:pt idx="1130">
                  <c:v>46080</c:v>
                </c:pt>
                <c:pt idx="1131">
                  <c:v>46083</c:v>
                </c:pt>
                <c:pt idx="1132">
                  <c:v>46085</c:v>
                </c:pt>
                <c:pt idx="1133">
                  <c:v>46086</c:v>
                </c:pt>
                <c:pt idx="1134">
                  <c:v>46087</c:v>
                </c:pt>
                <c:pt idx="1135">
                  <c:v>46090</c:v>
                </c:pt>
                <c:pt idx="1136">
                  <c:v>46091</c:v>
                </c:pt>
                <c:pt idx="1137">
                  <c:v>46092</c:v>
                </c:pt>
                <c:pt idx="1138">
                  <c:v>46093</c:v>
                </c:pt>
                <c:pt idx="1139">
                  <c:v>46094</c:v>
                </c:pt>
                <c:pt idx="1140">
                  <c:v>46097</c:v>
                </c:pt>
                <c:pt idx="1141">
                  <c:v>46098</c:v>
                </c:pt>
                <c:pt idx="1142">
                  <c:v>46099</c:v>
                </c:pt>
                <c:pt idx="1143">
                  <c:v>46100</c:v>
                </c:pt>
                <c:pt idx="1144">
                  <c:v>46101</c:v>
                </c:pt>
                <c:pt idx="1145">
                  <c:v>46104</c:v>
                </c:pt>
                <c:pt idx="1146">
                  <c:v>46105</c:v>
                </c:pt>
                <c:pt idx="1147">
                  <c:v>46106</c:v>
                </c:pt>
                <c:pt idx="1148">
                  <c:v>46108</c:v>
                </c:pt>
                <c:pt idx="1149">
                  <c:v>46111</c:v>
                </c:pt>
                <c:pt idx="1150">
                  <c:v>46113</c:v>
                </c:pt>
                <c:pt idx="1151">
                  <c:v>46114</c:v>
                </c:pt>
                <c:pt idx="1152">
                  <c:v>46118</c:v>
                </c:pt>
                <c:pt idx="1153">
                  <c:v>46119</c:v>
                </c:pt>
                <c:pt idx="1154">
                  <c:v>46120</c:v>
                </c:pt>
                <c:pt idx="1155">
                  <c:v>46121</c:v>
                </c:pt>
                <c:pt idx="1156">
                  <c:v>46122</c:v>
                </c:pt>
                <c:pt idx="1157">
                  <c:v>46125</c:v>
                </c:pt>
                <c:pt idx="1158">
                  <c:v>46127</c:v>
                </c:pt>
                <c:pt idx="1159">
                  <c:v>46128</c:v>
                </c:pt>
                <c:pt idx="1160">
                  <c:v>46129</c:v>
                </c:pt>
                <c:pt idx="1161">
                  <c:v>46132</c:v>
                </c:pt>
                <c:pt idx="1162">
                  <c:v>46133</c:v>
                </c:pt>
                <c:pt idx="1163">
                  <c:v>46134</c:v>
                </c:pt>
                <c:pt idx="1164">
                  <c:v>46135</c:v>
                </c:pt>
                <c:pt idx="1165">
                  <c:v>46136</c:v>
                </c:pt>
                <c:pt idx="1166">
                  <c:v>46139</c:v>
                </c:pt>
                <c:pt idx="1167">
                  <c:v>46140</c:v>
                </c:pt>
                <c:pt idx="1168">
                  <c:v>46141</c:v>
                </c:pt>
                <c:pt idx="1169">
                  <c:v>46142</c:v>
                </c:pt>
                <c:pt idx="1170">
                  <c:v>46146</c:v>
                </c:pt>
                <c:pt idx="1171">
                  <c:v>46147</c:v>
                </c:pt>
                <c:pt idx="1172">
                  <c:v>46148</c:v>
                </c:pt>
                <c:pt idx="1173">
                  <c:v>46149</c:v>
                </c:pt>
                <c:pt idx="1174">
                  <c:v>46150</c:v>
                </c:pt>
                <c:pt idx="1175">
                  <c:v>46153</c:v>
                </c:pt>
                <c:pt idx="1176">
                  <c:v>46154</c:v>
                </c:pt>
                <c:pt idx="1177">
                  <c:v>46155</c:v>
                </c:pt>
                <c:pt idx="1178">
                  <c:v>46156</c:v>
                </c:pt>
                <c:pt idx="1179">
                  <c:v>46157</c:v>
                </c:pt>
                <c:pt idx="1180">
                  <c:v>46160</c:v>
                </c:pt>
                <c:pt idx="1181">
                  <c:v>46161</c:v>
                </c:pt>
                <c:pt idx="1182">
                  <c:v>46162</c:v>
                </c:pt>
                <c:pt idx="1183">
                  <c:v>46163</c:v>
                </c:pt>
                <c:pt idx="1184">
                  <c:v>46164</c:v>
                </c:pt>
                <c:pt idx="1185">
                  <c:v>46167</c:v>
                </c:pt>
                <c:pt idx="1186">
                  <c:v>46168</c:v>
                </c:pt>
                <c:pt idx="1187">
                  <c:v>46169</c:v>
                </c:pt>
                <c:pt idx="1188">
                  <c:v>46171</c:v>
                </c:pt>
                <c:pt idx="1189">
                  <c:v>46174</c:v>
                </c:pt>
                <c:pt idx="1190">
                  <c:v>46175</c:v>
                </c:pt>
                <c:pt idx="1191">
                  <c:v>46176</c:v>
                </c:pt>
                <c:pt idx="1192">
                  <c:v>46177</c:v>
                </c:pt>
                <c:pt idx="1193">
                  <c:v>46178</c:v>
                </c:pt>
                <c:pt idx="1194">
                  <c:v>46181</c:v>
                </c:pt>
                <c:pt idx="1195">
                  <c:v>46182</c:v>
                </c:pt>
                <c:pt idx="1196">
                  <c:v>46183</c:v>
                </c:pt>
                <c:pt idx="1197">
                  <c:v>46184</c:v>
                </c:pt>
                <c:pt idx="1198">
                  <c:v>46185</c:v>
                </c:pt>
                <c:pt idx="1199">
                  <c:v>46188</c:v>
                </c:pt>
                <c:pt idx="1200">
                  <c:v>46189</c:v>
                </c:pt>
                <c:pt idx="1201">
                  <c:v>46190</c:v>
                </c:pt>
                <c:pt idx="1202">
                  <c:v>46191</c:v>
                </c:pt>
                <c:pt idx="1203">
                  <c:v>46192</c:v>
                </c:pt>
                <c:pt idx="1204">
                  <c:v>46195</c:v>
                </c:pt>
                <c:pt idx="1205">
                  <c:v>46196</c:v>
                </c:pt>
                <c:pt idx="1206">
                  <c:v>46197</c:v>
                </c:pt>
                <c:pt idx="1207">
                  <c:v>46198</c:v>
                </c:pt>
                <c:pt idx="1208">
                  <c:v>46202</c:v>
                </c:pt>
                <c:pt idx="1209">
                  <c:v>46203</c:v>
                </c:pt>
                <c:pt idx="1210">
                  <c:v>46204</c:v>
                </c:pt>
                <c:pt idx="1211">
                  <c:v>46205</c:v>
                </c:pt>
                <c:pt idx="1212">
                  <c:v>46206</c:v>
                </c:pt>
                <c:pt idx="1213">
                  <c:v>46209</c:v>
                </c:pt>
                <c:pt idx="1214">
                  <c:v>46210</c:v>
                </c:pt>
                <c:pt idx="1215">
                  <c:v>46211</c:v>
                </c:pt>
                <c:pt idx="1216">
                  <c:v>46212</c:v>
                </c:pt>
                <c:pt idx="1217">
                  <c:v>46213</c:v>
                </c:pt>
                <c:pt idx="1218">
                  <c:v>46216</c:v>
                </c:pt>
                <c:pt idx="1219">
                  <c:v>46217</c:v>
                </c:pt>
                <c:pt idx="1220">
                  <c:v>46218</c:v>
                </c:pt>
                <c:pt idx="1221">
                  <c:v>46219</c:v>
                </c:pt>
                <c:pt idx="1222">
                  <c:v>46220</c:v>
                </c:pt>
                <c:pt idx="1223">
                  <c:v>46223</c:v>
                </c:pt>
                <c:pt idx="1224">
                  <c:v>46224</c:v>
                </c:pt>
                <c:pt idx="1225">
                  <c:v>46225</c:v>
                </c:pt>
                <c:pt idx="1226">
                  <c:v>46226</c:v>
                </c:pt>
                <c:pt idx="1227">
                  <c:v>46227</c:v>
                </c:pt>
                <c:pt idx="1228">
                  <c:v>46230</c:v>
                </c:pt>
                <c:pt idx="1229">
                  <c:v>46231</c:v>
                </c:pt>
                <c:pt idx="1230">
                  <c:v>46232</c:v>
                </c:pt>
                <c:pt idx="1231">
                  <c:v>46233</c:v>
                </c:pt>
                <c:pt idx="1232">
                  <c:v>46234</c:v>
                </c:pt>
                <c:pt idx="1233">
                  <c:v>46237</c:v>
                </c:pt>
                <c:pt idx="1234">
                  <c:v>46238</c:v>
                </c:pt>
                <c:pt idx="1235">
                  <c:v>46239</c:v>
                </c:pt>
                <c:pt idx="1236">
                  <c:v>46240</c:v>
                </c:pt>
                <c:pt idx="1237">
                  <c:v>46241</c:v>
                </c:pt>
                <c:pt idx="1238">
                  <c:v>46244</c:v>
                </c:pt>
                <c:pt idx="1239">
                  <c:v>46245</c:v>
                </c:pt>
              </c:numCache>
            </c:numRef>
          </c:cat>
          <c:val>
            <c:numRef>
              <c:f>Data!$P$4:$P$1243</c:f>
              <c:numCache>
                <c:formatCode>General</c:formatCode>
                <c:ptCount val="1240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  <c:pt idx="72">
                  <c:v>225</c:v>
                </c:pt>
                <c:pt idx="73">
                  <c:v>225</c:v>
                </c:pt>
                <c:pt idx="74">
                  <c:v>225</c:v>
                </c:pt>
                <c:pt idx="75">
                  <c:v>225</c:v>
                </c:pt>
                <c:pt idx="76">
                  <c:v>225</c:v>
                </c:pt>
                <c:pt idx="77">
                  <c:v>225</c:v>
                </c:pt>
                <c:pt idx="78">
                  <c:v>225</c:v>
                </c:pt>
                <c:pt idx="79">
                  <c:v>225</c:v>
                </c:pt>
                <c:pt idx="80">
                  <c:v>225</c:v>
                </c:pt>
                <c:pt idx="81">
                  <c:v>225</c:v>
                </c:pt>
                <c:pt idx="82">
                  <c:v>225</c:v>
                </c:pt>
                <c:pt idx="83">
                  <c:v>225</c:v>
                </c:pt>
                <c:pt idx="84">
                  <c:v>225</c:v>
                </c:pt>
                <c:pt idx="85">
                  <c:v>225</c:v>
                </c:pt>
                <c:pt idx="86">
                  <c:v>225</c:v>
                </c:pt>
                <c:pt idx="87">
                  <c:v>225</c:v>
                </c:pt>
                <c:pt idx="88">
                  <c:v>225</c:v>
                </c:pt>
                <c:pt idx="89">
                  <c:v>225</c:v>
                </c:pt>
                <c:pt idx="90">
                  <c:v>225</c:v>
                </c:pt>
                <c:pt idx="91">
                  <c:v>225</c:v>
                </c:pt>
                <c:pt idx="92">
                  <c:v>225</c:v>
                </c:pt>
                <c:pt idx="93">
                  <c:v>225</c:v>
                </c:pt>
                <c:pt idx="94">
                  <c:v>225</c:v>
                </c:pt>
                <c:pt idx="95">
                  <c:v>225</c:v>
                </c:pt>
                <c:pt idx="96">
                  <c:v>225</c:v>
                </c:pt>
                <c:pt idx="97">
                  <c:v>225</c:v>
                </c:pt>
                <c:pt idx="98">
                  <c:v>225</c:v>
                </c:pt>
                <c:pt idx="99">
                  <c:v>225</c:v>
                </c:pt>
                <c:pt idx="100">
                  <c:v>225</c:v>
                </c:pt>
                <c:pt idx="101">
                  <c:v>225</c:v>
                </c:pt>
                <c:pt idx="102">
                  <c:v>225</c:v>
                </c:pt>
                <c:pt idx="103">
                  <c:v>225</c:v>
                </c:pt>
                <c:pt idx="104">
                  <c:v>225</c:v>
                </c:pt>
                <c:pt idx="105">
                  <c:v>225</c:v>
                </c:pt>
                <c:pt idx="106">
                  <c:v>225</c:v>
                </c:pt>
                <c:pt idx="107">
                  <c:v>225</c:v>
                </c:pt>
                <c:pt idx="108">
                  <c:v>225</c:v>
                </c:pt>
                <c:pt idx="109">
                  <c:v>225</c:v>
                </c:pt>
                <c:pt idx="110">
                  <c:v>225</c:v>
                </c:pt>
                <c:pt idx="111">
                  <c:v>225</c:v>
                </c:pt>
                <c:pt idx="112">
                  <c:v>225</c:v>
                </c:pt>
                <c:pt idx="113">
                  <c:v>225</c:v>
                </c:pt>
                <c:pt idx="114">
                  <c:v>225</c:v>
                </c:pt>
                <c:pt idx="115">
                  <c:v>225</c:v>
                </c:pt>
                <c:pt idx="116">
                  <c:v>225</c:v>
                </c:pt>
                <c:pt idx="117">
                  <c:v>225</c:v>
                </c:pt>
                <c:pt idx="118">
                  <c:v>225</c:v>
                </c:pt>
                <c:pt idx="119">
                  <c:v>225</c:v>
                </c:pt>
                <c:pt idx="120">
                  <c:v>225</c:v>
                </c:pt>
                <c:pt idx="121">
                  <c:v>225</c:v>
                </c:pt>
                <c:pt idx="122">
                  <c:v>225</c:v>
                </c:pt>
                <c:pt idx="123">
                  <c:v>225</c:v>
                </c:pt>
                <c:pt idx="124">
                  <c:v>225</c:v>
                </c:pt>
                <c:pt idx="125">
                  <c:v>225</c:v>
                </c:pt>
                <c:pt idx="126">
                  <c:v>225</c:v>
                </c:pt>
                <c:pt idx="127">
                  <c:v>225</c:v>
                </c:pt>
                <c:pt idx="128">
                  <c:v>225</c:v>
                </c:pt>
                <c:pt idx="129">
                  <c:v>225</c:v>
                </c:pt>
                <c:pt idx="130">
                  <c:v>225</c:v>
                </c:pt>
                <c:pt idx="131">
                  <c:v>225</c:v>
                </c:pt>
                <c:pt idx="132">
                  <c:v>225</c:v>
                </c:pt>
                <c:pt idx="133">
                  <c:v>225</c:v>
                </c:pt>
                <c:pt idx="134">
                  <c:v>225</c:v>
                </c:pt>
                <c:pt idx="135">
                  <c:v>225</c:v>
                </c:pt>
                <c:pt idx="136">
                  <c:v>225</c:v>
                </c:pt>
                <c:pt idx="137">
                  <c:v>225</c:v>
                </c:pt>
                <c:pt idx="138">
                  <c:v>225</c:v>
                </c:pt>
                <c:pt idx="139">
                  <c:v>225</c:v>
                </c:pt>
                <c:pt idx="140">
                  <c:v>225</c:v>
                </c:pt>
                <c:pt idx="141">
                  <c:v>225</c:v>
                </c:pt>
                <c:pt idx="142">
                  <c:v>225</c:v>
                </c:pt>
                <c:pt idx="143">
                  <c:v>225</c:v>
                </c:pt>
                <c:pt idx="144">
                  <c:v>225</c:v>
                </c:pt>
                <c:pt idx="145">
                  <c:v>225</c:v>
                </c:pt>
                <c:pt idx="146">
                  <c:v>225</c:v>
                </c:pt>
                <c:pt idx="147">
                  <c:v>225</c:v>
                </c:pt>
                <c:pt idx="148">
                  <c:v>225</c:v>
                </c:pt>
                <c:pt idx="149">
                  <c:v>225</c:v>
                </c:pt>
                <c:pt idx="150">
                  <c:v>225</c:v>
                </c:pt>
                <c:pt idx="151">
                  <c:v>225</c:v>
                </c:pt>
                <c:pt idx="152">
                  <c:v>225</c:v>
                </c:pt>
                <c:pt idx="153">
                  <c:v>225</c:v>
                </c:pt>
                <c:pt idx="154">
                  <c:v>225</c:v>
                </c:pt>
                <c:pt idx="155">
                  <c:v>225</c:v>
                </c:pt>
                <c:pt idx="156">
                  <c:v>225</c:v>
                </c:pt>
                <c:pt idx="157">
                  <c:v>225</c:v>
                </c:pt>
                <c:pt idx="158">
                  <c:v>225</c:v>
                </c:pt>
                <c:pt idx="159">
                  <c:v>225</c:v>
                </c:pt>
                <c:pt idx="160">
                  <c:v>225</c:v>
                </c:pt>
                <c:pt idx="161">
                  <c:v>225</c:v>
                </c:pt>
                <c:pt idx="162">
                  <c:v>225</c:v>
                </c:pt>
                <c:pt idx="163">
                  <c:v>225</c:v>
                </c:pt>
                <c:pt idx="164">
                  <c:v>225</c:v>
                </c:pt>
                <c:pt idx="165">
                  <c:v>225</c:v>
                </c:pt>
                <c:pt idx="166">
                  <c:v>225</c:v>
                </c:pt>
                <c:pt idx="167">
                  <c:v>225</c:v>
                </c:pt>
                <c:pt idx="168">
                  <c:v>225</c:v>
                </c:pt>
                <c:pt idx="169">
                  <c:v>225</c:v>
                </c:pt>
                <c:pt idx="170">
                  <c:v>225</c:v>
                </c:pt>
                <c:pt idx="171">
                  <c:v>225</c:v>
                </c:pt>
                <c:pt idx="172">
                  <c:v>225</c:v>
                </c:pt>
                <c:pt idx="173">
                  <c:v>225</c:v>
                </c:pt>
                <c:pt idx="174">
                  <c:v>225</c:v>
                </c:pt>
                <c:pt idx="175">
                  <c:v>225</c:v>
                </c:pt>
                <c:pt idx="176">
                  <c:v>225</c:v>
                </c:pt>
                <c:pt idx="177">
                  <c:v>225</c:v>
                </c:pt>
                <c:pt idx="178">
                  <c:v>225</c:v>
                </c:pt>
                <c:pt idx="179">
                  <c:v>225</c:v>
                </c:pt>
                <c:pt idx="180">
                  <c:v>225</c:v>
                </c:pt>
                <c:pt idx="181">
                  <c:v>225</c:v>
                </c:pt>
                <c:pt idx="182">
                  <c:v>225</c:v>
                </c:pt>
                <c:pt idx="183">
                  <c:v>225</c:v>
                </c:pt>
                <c:pt idx="184">
                  <c:v>225</c:v>
                </c:pt>
                <c:pt idx="185">
                  <c:v>225</c:v>
                </c:pt>
                <c:pt idx="186">
                  <c:v>225</c:v>
                </c:pt>
                <c:pt idx="187">
                  <c:v>225</c:v>
                </c:pt>
                <c:pt idx="188">
                  <c:v>225</c:v>
                </c:pt>
                <c:pt idx="189">
                  <c:v>225</c:v>
                </c:pt>
                <c:pt idx="190">
                  <c:v>225</c:v>
                </c:pt>
                <c:pt idx="191">
                  <c:v>225</c:v>
                </c:pt>
                <c:pt idx="192">
                  <c:v>225</c:v>
                </c:pt>
                <c:pt idx="193">
                  <c:v>225</c:v>
                </c:pt>
                <c:pt idx="194">
                  <c:v>225</c:v>
                </c:pt>
                <c:pt idx="195">
                  <c:v>225</c:v>
                </c:pt>
                <c:pt idx="196">
                  <c:v>225</c:v>
                </c:pt>
                <c:pt idx="197">
                  <c:v>225</c:v>
                </c:pt>
                <c:pt idx="198">
                  <c:v>225</c:v>
                </c:pt>
                <c:pt idx="199">
                  <c:v>225</c:v>
                </c:pt>
                <c:pt idx="200">
                  <c:v>225</c:v>
                </c:pt>
                <c:pt idx="201">
                  <c:v>225</c:v>
                </c:pt>
                <c:pt idx="202">
                  <c:v>225</c:v>
                </c:pt>
                <c:pt idx="203">
                  <c:v>225</c:v>
                </c:pt>
                <c:pt idx="204">
                  <c:v>225</c:v>
                </c:pt>
                <c:pt idx="205">
                  <c:v>225</c:v>
                </c:pt>
                <c:pt idx="206">
                  <c:v>225</c:v>
                </c:pt>
                <c:pt idx="207">
                  <c:v>225</c:v>
                </c:pt>
                <c:pt idx="208">
                  <c:v>225</c:v>
                </c:pt>
                <c:pt idx="209">
                  <c:v>225</c:v>
                </c:pt>
                <c:pt idx="210">
                  <c:v>225</c:v>
                </c:pt>
                <c:pt idx="211">
                  <c:v>225</c:v>
                </c:pt>
                <c:pt idx="212">
                  <c:v>225</c:v>
                </c:pt>
                <c:pt idx="213">
                  <c:v>225</c:v>
                </c:pt>
                <c:pt idx="214">
                  <c:v>225</c:v>
                </c:pt>
                <c:pt idx="215">
                  <c:v>225</c:v>
                </c:pt>
                <c:pt idx="216">
                  <c:v>225</c:v>
                </c:pt>
                <c:pt idx="217">
                  <c:v>225</c:v>
                </c:pt>
                <c:pt idx="218">
                  <c:v>225</c:v>
                </c:pt>
                <c:pt idx="219">
                  <c:v>225</c:v>
                </c:pt>
                <c:pt idx="220">
                  <c:v>225</c:v>
                </c:pt>
                <c:pt idx="221">
                  <c:v>225</c:v>
                </c:pt>
                <c:pt idx="222">
                  <c:v>225</c:v>
                </c:pt>
                <c:pt idx="223">
                  <c:v>225</c:v>
                </c:pt>
                <c:pt idx="224">
                  <c:v>225</c:v>
                </c:pt>
                <c:pt idx="225">
                  <c:v>225</c:v>
                </c:pt>
                <c:pt idx="226">
                  <c:v>225</c:v>
                </c:pt>
                <c:pt idx="227">
                  <c:v>225</c:v>
                </c:pt>
                <c:pt idx="228">
                  <c:v>225</c:v>
                </c:pt>
                <c:pt idx="229">
                  <c:v>225</c:v>
                </c:pt>
                <c:pt idx="230">
                  <c:v>225</c:v>
                </c:pt>
                <c:pt idx="231">
                  <c:v>225</c:v>
                </c:pt>
                <c:pt idx="232">
                  <c:v>225</c:v>
                </c:pt>
                <c:pt idx="233">
                  <c:v>225</c:v>
                </c:pt>
                <c:pt idx="234">
                  <c:v>225</c:v>
                </c:pt>
                <c:pt idx="235">
                  <c:v>225</c:v>
                </c:pt>
                <c:pt idx="236">
                  <c:v>225</c:v>
                </c:pt>
                <c:pt idx="237">
                  <c:v>225</c:v>
                </c:pt>
                <c:pt idx="238">
                  <c:v>225</c:v>
                </c:pt>
                <c:pt idx="239">
                  <c:v>225</c:v>
                </c:pt>
                <c:pt idx="240">
                  <c:v>225</c:v>
                </c:pt>
                <c:pt idx="241">
                  <c:v>225</c:v>
                </c:pt>
                <c:pt idx="242">
                  <c:v>225</c:v>
                </c:pt>
                <c:pt idx="243">
                  <c:v>225</c:v>
                </c:pt>
                <c:pt idx="244">
                  <c:v>225</c:v>
                </c:pt>
                <c:pt idx="245">
                  <c:v>225</c:v>
                </c:pt>
                <c:pt idx="246">
                  <c:v>225</c:v>
                </c:pt>
                <c:pt idx="247">
                  <c:v>225</c:v>
                </c:pt>
                <c:pt idx="248">
                  <c:v>225</c:v>
                </c:pt>
                <c:pt idx="249">
                  <c:v>225</c:v>
                </c:pt>
                <c:pt idx="250">
                  <c:v>225</c:v>
                </c:pt>
                <c:pt idx="251">
                  <c:v>225</c:v>
                </c:pt>
                <c:pt idx="252">
                  <c:v>225</c:v>
                </c:pt>
                <c:pt idx="253">
                  <c:v>225</c:v>
                </c:pt>
                <c:pt idx="254">
                  <c:v>225</c:v>
                </c:pt>
                <c:pt idx="255">
                  <c:v>225</c:v>
                </c:pt>
                <c:pt idx="256">
                  <c:v>225</c:v>
                </c:pt>
                <c:pt idx="257">
                  <c:v>225</c:v>
                </c:pt>
                <c:pt idx="258">
                  <c:v>225</c:v>
                </c:pt>
                <c:pt idx="259">
                  <c:v>225</c:v>
                </c:pt>
                <c:pt idx="260">
                  <c:v>225</c:v>
                </c:pt>
                <c:pt idx="261">
                  <c:v>225</c:v>
                </c:pt>
                <c:pt idx="262">
                  <c:v>225</c:v>
                </c:pt>
                <c:pt idx="263">
                  <c:v>225</c:v>
                </c:pt>
                <c:pt idx="264">
                  <c:v>225</c:v>
                </c:pt>
                <c:pt idx="265">
                  <c:v>225</c:v>
                </c:pt>
                <c:pt idx="266">
                  <c:v>225</c:v>
                </c:pt>
                <c:pt idx="267">
                  <c:v>225</c:v>
                </c:pt>
                <c:pt idx="268">
                  <c:v>225</c:v>
                </c:pt>
                <c:pt idx="269">
                  <c:v>225</c:v>
                </c:pt>
                <c:pt idx="270">
                  <c:v>225</c:v>
                </c:pt>
                <c:pt idx="271">
                  <c:v>225</c:v>
                </c:pt>
                <c:pt idx="272">
                  <c:v>225</c:v>
                </c:pt>
                <c:pt idx="273">
                  <c:v>225</c:v>
                </c:pt>
                <c:pt idx="274">
                  <c:v>225</c:v>
                </c:pt>
                <c:pt idx="275">
                  <c:v>225</c:v>
                </c:pt>
                <c:pt idx="276">
                  <c:v>225</c:v>
                </c:pt>
                <c:pt idx="277">
                  <c:v>225</c:v>
                </c:pt>
                <c:pt idx="278">
                  <c:v>225</c:v>
                </c:pt>
                <c:pt idx="279">
                  <c:v>225</c:v>
                </c:pt>
                <c:pt idx="280">
                  <c:v>225</c:v>
                </c:pt>
                <c:pt idx="281">
                  <c:v>225</c:v>
                </c:pt>
                <c:pt idx="282">
                  <c:v>225</c:v>
                </c:pt>
                <c:pt idx="283">
                  <c:v>225</c:v>
                </c:pt>
                <c:pt idx="284">
                  <c:v>225</c:v>
                </c:pt>
                <c:pt idx="285">
                  <c:v>225</c:v>
                </c:pt>
                <c:pt idx="286">
                  <c:v>225</c:v>
                </c:pt>
                <c:pt idx="287">
                  <c:v>225</c:v>
                </c:pt>
                <c:pt idx="288">
                  <c:v>225</c:v>
                </c:pt>
                <c:pt idx="289">
                  <c:v>225</c:v>
                </c:pt>
                <c:pt idx="290">
                  <c:v>225</c:v>
                </c:pt>
                <c:pt idx="291">
                  <c:v>225</c:v>
                </c:pt>
                <c:pt idx="292">
                  <c:v>225</c:v>
                </c:pt>
                <c:pt idx="293">
                  <c:v>225</c:v>
                </c:pt>
                <c:pt idx="294">
                  <c:v>225</c:v>
                </c:pt>
                <c:pt idx="295">
                  <c:v>225</c:v>
                </c:pt>
                <c:pt idx="296">
                  <c:v>225</c:v>
                </c:pt>
                <c:pt idx="297">
                  <c:v>225</c:v>
                </c:pt>
                <c:pt idx="298">
                  <c:v>225</c:v>
                </c:pt>
                <c:pt idx="299">
                  <c:v>225</c:v>
                </c:pt>
                <c:pt idx="300">
                  <c:v>225</c:v>
                </c:pt>
                <c:pt idx="301">
                  <c:v>225</c:v>
                </c:pt>
                <c:pt idx="302">
                  <c:v>225</c:v>
                </c:pt>
                <c:pt idx="303">
                  <c:v>225</c:v>
                </c:pt>
                <c:pt idx="304">
                  <c:v>225</c:v>
                </c:pt>
                <c:pt idx="305">
                  <c:v>225</c:v>
                </c:pt>
                <c:pt idx="306">
                  <c:v>225</c:v>
                </c:pt>
                <c:pt idx="307">
                  <c:v>225</c:v>
                </c:pt>
                <c:pt idx="308">
                  <c:v>225</c:v>
                </c:pt>
                <c:pt idx="309">
                  <c:v>225</c:v>
                </c:pt>
                <c:pt idx="310">
                  <c:v>225</c:v>
                </c:pt>
                <c:pt idx="311">
                  <c:v>225</c:v>
                </c:pt>
                <c:pt idx="312">
                  <c:v>225</c:v>
                </c:pt>
                <c:pt idx="313">
                  <c:v>225</c:v>
                </c:pt>
                <c:pt idx="314">
                  <c:v>225</c:v>
                </c:pt>
                <c:pt idx="315">
                  <c:v>225</c:v>
                </c:pt>
                <c:pt idx="316">
                  <c:v>225</c:v>
                </c:pt>
                <c:pt idx="317">
                  <c:v>225</c:v>
                </c:pt>
                <c:pt idx="318">
                  <c:v>225</c:v>
                </c:pt>
                <c:pt idx="319">
                  <c:v>225</c:v>
                </c:pt>
                <c:pt idx="320">
                  <c:v>225</c:v>
                </c:pt>
                <c:pt idx="321">
                  <c:v>225</c:v>
                </c:pt>
                <c:pt idx="322">
                  <c:v>225</c:v>
                </c:pt>
                <c:pt idx="323">
                  <c:v>225</c:v>
                </c:pt>
                <c:pt idx="324">
                  <c:v>225</c:v>
                </c:pt>
                <c:pt idx="325">
                  <c:v>225</c:v>
                </c:pt>
                <c:pt idx="326">
                  <c:v>225</c:v>
                </c:pt>
                <c:pt idx="327">
                  <c:v>225</c:v>
                </c:pt>
                <c:pt idx="328">
                  <c:v>225</c:v>
                </c:pt>
                <c:pt idx="329">
                  <c:v>225</c:v>
                </c:pt>
                <c:pt idx="330">
                  <c:v>225</c:v>
                </c:pt>
                <c:pt idx="331">
                  <c:v>225</c:v>
                </c:pt>
                <c:pt idx="332">
                  <c:v>225</c:v>
                </c:pt>
                <c:pt idx="333">
                  <c:v>225</c:v>
                </c:pt>
                <c:pt idx="334">
                  <c:v>225</c:v>
                </c:pt>
                <c:pt idx="335">
                  <c:v>225</c:v>
                </c:pt>
                <c:pt idx="336">
                  <c:v>225</c:v>
                </c:pt>
                <c:pt idx="337">
                  <c:v>225</c:v>
                </c:pt>
                <c:pt idx="338">
                  <c:v>225</c:v>
                </c:pt>
                <c:pt idx="339">
                  <c:v>225</c:v>
                </c:pt>
                <c:pt idx="340">
                  <c:v>225</c:v>
                </c:pt>
                <c:pt idx="341">
                  <c:v>225</c:v>
                </c:pt>
                <c:pt idx="342">
                  <c:v>225</c:v>
                </c:pt>
                <c:pt idx="343">
                  <c:v>225</c:v>
                </c:pt>
                <c:pt idx="344">
                  <c:v>225</c:v>
                </c:pt>
                <c:pt idx="345">
                  <c:v>225</c:v>
                </c:pt>
                <c:pt idx="346">
                  <c:v>225</c:v>
                </c:pt>
                <c:pt idx="347">
                  <c:v>225</c:v>
                </c:pt>
                <c:pt idx="348">
                  <c:v>225</c:v>
                </c:pt>
                <c:pt idx="349">
                  <c:v>225</c:v>
                </c:pt>
                <c:pt idx="350">
                  <c:v>225</c:v>
                </c:pt>
                <c:pt idx="351">
                  <c:v>225</c:v>
                </c:pt>
                <c:pt idx="352">
                  <c:v>225</c:v>
                </c:pt>
                <c:pt idx="353">
                  <c:v>225</c:v>
                </c:pt>
                <c:pt idx="354">
                  <c:v>225</c:v>
                </c:pt>
                <c:pt idx="355">
                  <c:v>225</c:v>
                </c:pt>
                <c:pt idx="356">
                  <c:v>225</c:v>
                </c:pt>
                <c:pt idx="357">
                  <c:v>225</c:v>
                </c:pt>
                <c:pt idx="358">
                  <c:v>225</c:v>
                </c:pt>
                <c:pt idx="359">
                  <c:v>225</c:v>
                </c:pt>
                <c:pt idx="360">
                  <c:v>225</c:v>
                </c:pt>
                <c:pt idx="361">
                  <c:v>225</c:v>
                </c:pt>
                <c:pt idx="362">
                  <c:v>225</c:v>
                </c:pt>
                <c:pt idx="363">
                  <c:v>225</c:v>
                </c:pt>
                <c:pt idx="364">
                  <c:v>225</c:v>
                </c:pt>
                <c:pt idx="365">
                  <c:v>225</c:v>
                </c:pt>
                <c:pt idx="366">
                  <c:v>225</c:v>
                </c:pt>
                <c:pt idx="367">
                  <c:v>225</c:v>
                </c:pt>
                <c:pt idx="368">
                  <c:v>225</c:v>
                </c:pt>
                <c:pt idx="369">
                  <c:v>225</c:v>
                </c:pt>
                <c:pt idx="370">
                  <c:v>225</c:v>
                </c:pt>
                <c:pt idx="371">
                  <c:v>225</c:v>
                </c:pt>
                <c:pt idx="372">
                  <c:v>225</c:v>
                </c:pt>
                <c:pt idx="373">
                  <c:v>225</c:v>
                </c:pt>
                <c:pt idx="374">
                  <c:v>225</c:v>
                </c:pt>
                <c:pt idx="375">
                  <c:v>225</c:v>
                </c:pt>
                <c:pt idx="376">
                  <c:v>225</c:v>
                </c:pt>
                <c:pt idx="377">
                  <c:v>225</c:v>
                </c:pt>
                <c:pt idx="378">
                  <c:v>225</c:v>
                </c:pt>
                <c:pt idx="379">
                  <c:v>225</c:v>
                </c:pt>
                <c:pt idx="380">
                  <c:v>225</c:v>
                </c:pt>
                <c:pt idx="381">
                  <c:v>225</c:v>
                </c:pt>
                <c:pt idx="382">
                  <c:v>225</c:v>
                </c:pt>
                <c:pt idx="383">
                  <c:v>225</c:v>
                </c:pt>
                <c:pt idx="384">
                  <c:v>225</c:v>
                </c:pt>
                <c:pt idx="385">
                  <c:v>225</c:v>
                </c:pt>
                <c:pt idx="386">
                  <c:v>225</c:v>
                </c:pt>
                <c:pt idx="387">
                  <c:v>225</c:v>
                </c:pt>
                <c:pt idx="388">
                  <c:v>225</c:v>
                </c:pt>
                <c:pt idx="389">
                  <c:v>225</c:v>
                </c:pt>
                <c:pt idx="390">
                  <c:v>225</c:v>
                </c:pt>
                <c:pt idx="391">
                  <c:v>225</c:v>
                </c:pt>
                <c:pt idx="392">
                  <c:v>225</c:v>
                </c:pt>
                <c:pt idx="393">
                  <c:v>225</c:v>
                </c:pt>
                <c:pt idx="394">
                  <c:v>225</c:v>
                </c:pt>
                <c:pt idx="395">
                  <c:v>225</c:v>
                </c:pt>
                <c:pt idx="396">
                  <c:v>225</c:v>
                </c:pt>
                <c:pt idx="397">
                  <c:v>225</c:v>
                </c:pt>
                <c:pt idx="398">
                  <c:v>225</c:v>
                </c:pt>
                <c:pt idx="399">
                  <c:v>225</c:v>
                </c:pt>
                <c:pt idx="400">
                  <c:v>225</c:v>
                </c:pt>
                <c:pt idx="401">
                  <c:v>225</c:v>
                </c:pt>
                <c:pt idx="402">
                  <c:v>225</c:v>
                </c:pt>
                <c:pt idx="403">
                  <c:v>225</c:v>
                </c:pt>
                <c:pt idx="404">
                  <c:v>225</c:v>
                </c:pt>
                <c:pt idx="405">
                  <c:v>225</c:v>
                </c:pt>
                <c:pt idx="406">
                  <c:v>225</c:v>
                </c:pt>
                <c:pt idx="407">
                  <c:v>225</c:v>
                </c:pt>
                <c:pt idx="408">
                  <c:v>225</c:v>
                </c:pt>
                <c:pt idx="409">
                  <c:v>225</c:v>
                </c:pt>
                <c:pt idx="410">
                  <c:v>225</c:v>
                </c:pt>
                <c:pt idx="411">
                  <c:v>225</c:v>
                </c:pt>
                <c:pt idx="412">
                  <c:v>225</c:v>
                </c:pt>
                <c:pt idx="413">
                  <c:v>225</c:v>
                </c:pt>
                <c:pt idx="414">
                  <c:v>225</c:v>
                </c:pt>
                <c:pt idx="415">
                  <c:v>225</c:v>
                </c:pt>
                <c:pt idx="416">
                  <c:v>225</c:v>
                </c:pt>
                <c:pt idx="417">
                  <c:v>225</c:v>
                </c:pt>
                <c:pt idx="418">
                  <c:v>225</c:v>
                </c:pt>
                <c:pt idx="419">
                  <c:v>225</c:v>
                </c:pt>
                <c:pt idx="420">
                  <c:v>225</c:v>
                </c:pt>
                <c:pt idx="421">
                  <c:v>225</c:v>
                </c:pt>
                <c:pt idx="422">
                  <c:v>225</c:v>
                </c:pt>
                <c:pt idx="423">
                  <c:v>225</c:v>
                </c:pt>
                <c:pt idx="424">
                  <c:v>225</c:v>
                </c:pt>
                <c:pt idx="425">
                  <c:v>225</c:v>
                </c:pt>
                <c:pt idx="426">
                  <c:v>225</c:v>
                </c:pt>
                <c:pt idx="427">
                  <c:v>225</c:v>
                </c:pt>
                <c:pt idx="428">
                  <c:v>225</c:v>
                </c:pt>
                <c:pt idx="429">
                  <c:v>225</c:v>
                </c:pt>
                <c:pt idx="430">
                  <c:v>225</c:v>
                </c:pt>
                <c:pt idx="431">
                  <c:v>225</c:v>
                </c:pt>
                <c:pt idx="432">
                  <c:v>225</c:v>
                </c:pt>
                <c:pt idx="433">
                  <c:v>225</c:v>
                </c:pt>
                <c:pt idx="434">
                  <c:v>225</c:v>
                </c:pt>
                <c:pt idx="435">
                  <c:v>225</c:v>
                </c:pt>
                <c:pt idx="436">
                  <c:v>225</c:v>
                </c:pt>
                <c:pt idx="437">
                  <c:v>225</c:v>
                </c:pt>
                <c:pt idx="438">
                  <c:v>225</c:v>
                </c:pt>
                <c:pt idx="439">
                  <c:v>225</c:v>
                </c:pt>
                <c:pt idx="440">
                  <c:v>225</c:v>
                </c:pt>
                <c:pt idx="441">
                  <c:v>225</c:v>
                </c:pt>
                <c:pt idx="442">
                  <c:v>225</c:v>
                </c:pt>
                <c:pt idx="443">
                  <c:v>225</c:v>
                </c:pt>
                <c:pt idx="444">
                  <c:v>225</c:v>
                </c:pt>
                <c:pt idx="445">
                  <c:v>225</c:v>
                </c:pt>
                <c:pt idx="446">
                  <c:v>225</c:v>
                </c:pt>
                <c:pt idx="447">
                  <c:v>225</c:v>
                </c:pt>
                <c:pt idx="448">
                  <c:v>225</c:v>
                </c:pt>
                <c:pt idx="449">
                  <c:v>225</c:v>
                </c:pt>
                <c:pt idx="450">
                  <c:v>225</c:v>
                </c:pt>
                <c:pt idx="451">
                  <c:v>225</c:v>
                </c:pt>
                <c:pt idx="452">
                  <c:v>225</c:v>
                </c:pt>
                <c:pt idx="453">
                  <c:v>225</c:v>
                </c:pt>
                <c:pt idx="454">
                  <c:v>225</c:v>
                </c:pt>
                <c:pt idx="455">
                  <c:v>225</c:v>
                </c:pt>
                <c:pt idx="456">
                  <c:v>225</c:v>
                </c:pt>
                <c:pt idx="457">
                  <c:v>225</c:v>
                </c:pt>
                <c:pt idx="458">
                  <c:v>225</c:v>
                </c:pt>
                <c:pt idx="459">
                  <c:v>225</c:v>
                </c:pt>
                <c:pt idx="460">
                  <c:v>225</c:v>
                </c:pt>
                <c:pt idx="461">
                  <c:v>225</c:v>
                </c:pt>
                <c:pt idx="462">
                  <c:v>225</c:v>
                </c:pt>
                <c:pt idx="463">
                  <c:v>225</c:v>
                </c:pt>
                <c:pt idx="464">
                  <c:v>225</c:v>
                </c:pt>
                <c:pt idx="465">
                  <c:v>225</c:v>
                </c:pt>
                <c:pt idx="466">
                  <c:v>225</c:v>
                </c:pt>
                <c:pt idx="467">
                  <c:v>225</c:v>
                </c:pt>
                <c:pt idx="468">
                  <c:v>225</c:v>
                </c:pt>
                <c:pt idx="469">
                  <c:v>225</c:v>
                </c:pt>
                <c:pt idx="470">
                  <c:v>225</c:v>
                </c:pt>
                <c:pt idx="471">
                  <c:v>225</c:v>
                </c:pt>
                <c:pt idx="472">
                  <c:v>225</c:v>
                </c:pt>
                <c:pt idx="473">
                  <c:v>225</c:v>
                </c:pt>
                <c:pt idx="474">
                  <c:v>225</c:v>
                </c:pt>
                <c:pt idx="475">
                  <c:v>225</c:v>
                </c:pt>
                <c:pt idx="476">
                  <c:v>225</c:v>
                </c:pt>
                <c:pt idx="477">
                  <c:v>225</c:v>
                </c:pt>
                <c:pt idx="478">
                  <c:v>225</c:v>
                </c:pt>
                <c:pt idx="479">
                  <c:v>225</c:v>
                </c:pt>
                <c:pt idx="480">
                  <c:v>225</c:v>
                </c:pt>
                <c:pt idx="481">
                  <c:v>225</c:v>
                </c:pt>
                <c:pt idx="482">
                  <c:v>225</c:v>
                </c:pt>
                <c:pt idx="483">
                  <c:v>225</c:v>
                </c:pt>
                <c:pt idx="484">
                  <c:v>225</c:v>
                </c:pt>
                <c:pt idx="485">
                  <c:v>225</c:v>
                </c:pt>
                <c:pt idx="486">
                  <c:v>225</c:v>
                </c:pt>
                <c:pt idx="487">
                  <c:v>225</c:v>
                </c:pt>
                <c:pt idx="488">
                  <c:v>225</c:v>
                </c:pt>
                <c:pt idx="489">
                  <c:v>225</c:v>
                </c:pt>
                <c:pt idx="490">
                  <c:v>225</c:v>
                </c:pt>
                <c:pt idx="491">
                  <c:v>225</c:v>
                </c:pt>
                <c:pt idx="492">
                  <c:v>225</c:v>
                </c:pt>
                <c:pt idx="493">
                  <c:v>225</c:v>
                </c:pt>
                <c:pt idx="494">
                  <c:v>225</c:v>
                </c:pt>
                <c:pt idx="495">
                  <c:v>225</c:v>
                </c:pt>
                <c:pt idx="496">
                  <c:v>225</c:v>
                </c:pt>
                <c:pt idx="497">
                  <c:v>225</c:v>
                </c:pt>
                <c:pt idx="498">
                  <c:v>225</c:v>
                </c:pt>
                <c:pt idx="499">
                  <c:v>225</c:v>
                </c:pt>
                <c:pt idx="500">
                  <c:v>225</c:v>
                </c:pt>
                <c:pt idx="501">
                  <c:v>225</c:v>
                </c:pt>
                <c:pt idx="502">
                  <c:v>225</c:v>
                </c:pt>
                <c:pt idx="503">
                  <c:v>225</c:v>
                </c:pt>
                <c:pt idx="504">
                  <c:v>225</c:v>
                </c:pt>
                <c:pt idx="505">
                  <c:v>225</c:v>
                </c:pt>
                <c:pt idx="506">
                  <c:v>225</c:v>
                </c:pt>
                <c:pt idx="507">
                  <c:v>225</c:v>
                </c:pt>
                <c:pt idx="508">
                  <c:v>225</c:v>
                </c:pt>
                <c:pt idx="509">
                  <c:v>225</c:v>
                </c:pt>
                <c:pt idx="510">
                  <c:v>225</c:v>
                </c:pt>
                <c:pt idx="511">
                  <c:v>225</c:v>
                </c:pt>
                <c:pt idx="512">
                  <c:v>225</c:v>
                </c:pt>
                <c:pt idx="513">
                  <c:v>225</c:v>
                </c:pt>
                <c:pt idx="514">
                  <c:v>225</c:v>
                </c:pt>
                <c:pt idx="515">
                  <c:v>225</c:v>
                </c:pt>
                <c:pt idx="516">
                  <c:v>225</c:v>
                </c:pt>
                <c:pt idx="517">
                  <c:v>225</c:v>
                </c:pt>
                <c:pt idx="518">
                  <c:v>225</c:v>
                </c:pt>
                <c:pt idx="519">
                  <c:v>225</c:v>
                </c:pt>
                <c:pt idx="520">
                  <c:v>225</c:v>
                </c:pt>
                <c:pt idx="521">
                  <c:v>225</c:v>
                </c:pt>
                <c:pt idx="522">
                  <c:v>225</c:v>
                </c:pt>
                <c:pt idx="523">
                  <c:v>225</c:v>
                </c:pt>
                <c:pt idx="524">
                  <c:v>225</c:v>
                </c:pt>
                <c:pt idx="525">
                  <c:v>225</c:v>
                </c:pt>
                <c:pt idx="526">
                  <c:v>225</c:v>
                </c:pt>
                <c:pt idx="527">
                  <c:v>225</c:v>
                </c:pt>
                <c:pt idx="528">
                  <c:v>225</c:v>
                </c:pt>
                <c:pt idx="529">
                  <c:v>225</c:v>
                </c:pt>
                <c:pt idx="530">
                  <c:v>225</c:v>
                </c:pt>
                <c:pt idx="531">
                  <c:v>225</c:v>
                </c:pt>
                <c:pt idx="532">
                  <c:v>225</c:v>
                </c:pt>
                <c:pt idx="533">
                  <c:v>225</c:v>
                </c:pt>
                <c:pt idx="534">
                  <c:v>225</c:v>
                </c:pt>
                <c:pt idx="535">
                  <c:v>225</c:v>
                </c:pt>
                <c:pt idx="536">
                  <c:v>225</c:v>
                </c:pt>
                <c:pt idx="537">
                  <c:v>225</c:v>
                </c:pt>
                <c:pt idx="538">
                  <c:v>225</c:v>
                </c:pt>
                <c:pt idx="539">
                  <c:v>225</c:v>
                </c:pt>
                <c:pt idx="540">
                  <c:v>225</c:v>
                </c:pt>
                <c:pt idx="541">
                  <c:v>225</c:v>
                </c:pt>
                <c:pt idx="542">
                  <c:v>225</c:v>
                </c:pt>
                <c:pt idx="543">
                  <c:v>225</c:v>
                </c:pt>
                <c:pt idx="544">
                  <c:v>225</c:v>
                </c:pt>
                <c:pt idx="545">
                  <c:v>225</c:v>
                </c:pt>
                <c:pt idx="546">
                  <c:v>225</c:v>
                </c:pt>
                <c:pt idx="547">
                  <c:v>225</c:v>
                </c:pt>
                <c:pt idx="548">
                  <c:v>225</c:v>
                </c:pt>
                <c:pt idx="549">
                  <c:v>225</c:v>
                </c:pt>
                <c:pt idx="550">
                  <c:v>225</c:v>
                </c:pt>
                <c:pt idx="551">
                  <c:v>225</c:v>
                </c:pt>
                <c:pt idx="552">
                  <c:v>225</c:v>
                </c:pt>
                <c:pt idx="553">
                  <c:v>225</c:v>
                </c:pt>
                <c:pt idx="554">
                  <c:v>225</c:v>
                </c:pt>
                <c:pt idx="555">
                  <c:v>225</c:v>
                </c:pt>
                <c:pt idx="556">
                  <c:v>225</c:v>
                </c:pt>
                <c:pt idx="557">
                  <c:v>225</c:v>
                </c:pt>
                <c:pt idx="558">
                  <c:v>225</c:v>
                </c:pt>
                <c:pt idx="559">
                  <c:v>225</c:v>
                </c:pt>
                <c:pt idx="560">
                  <c:v>225</c:v>
                </c:pt>
                <c:pt idx="561">
                  <c:v>225</c:v>
                </c:pt>
                <c:pt idx="562">
                  <c:v>225</c:v>
                </c:pt>
                <c:pt idx="563">
                  <c:v>225</c:v>
                </c:pt>
                <c:pt idx="564">
                  <c:v>225</c:v>
                </c:pt>
                <c:pt idx="565">
                  <c:v>225</c:v>
                </c:pt>
                <c:pt idx="566">
                  <c:v>225</c:v>
                </c:pt>
                <c:pt idx="567">
                  <c:v>225</c:v>
                </c:pt>
                <c:pt idx="568">
                  <c:v>225</c:v>
                </c:pt>
                <c:pt idx="569">
                  <c:v>225</c:v>
                </c:pt>
                <c:pt idx="570">
                  <c:v>225</c:v>
                </c:pt>
                <c:pt idx="571">
                  <c:v>225</c:v>
                </c:pt>
                <c:pt idx="572">
                  <c:v>225</c:v>
                </c:pt>
                <c:pt idx="573">
                  <c:v>225</c:v>
                </c:pt>
                <c:pt idx="574">
                  <c:v>225</c:v>
                </c:pt>
                <c:pt idx="575">
                  <c:v>225</c:v>
                </c:pt>
                <c:pt idx="576">
                  <c:v>225</c:v>
                </c:pt>
                <c:pt idx="577">
                  <c:v>225</c:v>
                </c:pt>
                <c:pt idx="578">
                  <c:v>225</c:v>
                </c:pt>
                <c:pt idx="579">
                  <c:v>225</c:v>
                </c:pt>
                <c:pt idx="580">
                  <c:v>225</c:v>
                </c:pt>
                <c:pt idx="581">
                  <c:v>225</c:v>
                </c:pt>
                <c:pt idx="582">
                  <c:v>225</c:v>
                </c:pt>
                <c:pt idx="583">
                  <c:v>225</c:v>
                </c:pt>
                <c:pt idx="584">
                  <c:v>225</c:v>
                </c:pt>
                <c:pt idx="585">
                  <c:v>225</c:v>
                </c:pt>
                <c:pt idx="586">
                  <c:v>225</c:v>
                </c:pt>
                <c:pt idx="587">
                  <c:v>225</c:v>
                </c:pt>
                <c:pt idx="588">
                  <c:v>225</c:v>
                </c:pt>
                <c:pt idx="589">
                  <c:v>225</c:v>
                </c:pt>
                <c:pt idx="590">
                  <c:v>225</c:v>
                </c:pt>
                <c:pt idx="591">
                  <c:v>225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4-4665-B19C-06724959109D}"/>
            </c:ext>
          </c:extLst>
        </c:ser>
        <c:ser>
          <c:idx val="1"/>
          <c:order val="1"/>
          <c:tx>
            <c:v>Holdout period (2024-01 onward)</c:v>
          </c:tx>
          <c:spPr>
            <a:solidFill>
              <a:srgbClr val="FBE9D0"/>
            </a:solidFill>
            <a:ln>
              <a:noFill/>
              <a:prstDash val="solid"/>
            </a:ln>
          </c:spPr>
          <c:cat>
            <c:numRef>
              <c:f>Data!$I$4:$I$1243</c:f>
              <c:numCache>
                <c:formatCode>yyyy\-mm\-dd</c:formatCode>
                <c:ptCount val="1240"/>
                <c:pt idx="0">
                  <c:v>44419</c:v>
                </c:pt>
                <c:pt idx="1">
                  <c:v>44420</c:v>
                </c:pt>
                <c:pt idx="2">
                  <c:v>44421</c:v>
                </c:pt>
                <c:pt idx="3">
                  <c:v>44424</c:v>
                </c:pt>
                <c:pt idx="4">
                  <c:v>44425</c:v>
                </c:pt>
                <c:pt idx="5">
                  <c:v>44426</c:v>
                </c:pt>
                <c:pt idx="6">
                  <c:v>44428</c:v>
                </c:pt>
                <c:pt idx="7">
                  <c:v>44431</c:v>
                </c:pt>
                <c:pt idx="8">
                  <c:v>44432</c:v>
                </c:pt>
                <c:pt idx="9">
                  <c:v>44433</c:v>
                </c:pt>
                <c:pt idx="10">
                  <c:v>44434</c:v>
                </c:pt>
                <c:pt idx="11">
                  <c:v>44435</c:v>
                </c:pt>
                <c:pt idx="12">
                  <c:v>44438</c:v>
                </c:pt>
                <c:pt idx="13">
                  <c:v>44439</c:v>
                </c:pt>
                <c:pt idx="14">
                  <c:v>44440</c:v>
                </c:pt>
                <c:pt idx="15">
                  <c:v>44441</c:v>
                </c:pt>
                <c:pt idx="16">
                  <c:v>44442</c:v>
                </c:pt>
                <c:pt idx="17">
                  <c:v>44445</c:v>
                </c:pt>
                <c:pt idx="18">
                  <c:v>44446</c:v>
                </c:pt>
                <c:pt idx="19">
                  <c:v>44447</c:v>
                </c:pt>
                <c:pt idx="20">
                  <c:v>44448</c:v>
                </c:pt>
                <c:pt idx="21">
                  <c:v>44452</c:v>
                </c:pt>
                <c:pt idx="22">
                  <c:v>44453</c:v>
                </c:pt>
                <c:pt idx="23">
                  <c:v>44454</c:v>
                </c:pt>
                <c:pt idx="24">
                  <c:v>44455</c:v>
                </c:pt>
                <c:pt idx="25">
                  <c:v>44456</c:v>
                </c:pt>
                <c:pt idx="26">
                  <c:v>44459</c:v>
                </c:pt>
                <c:pt idx="27">
                  <c:v>44460</c:v>
                </c:pt>
                <c:pt idx="28">
                  <c:v>44461</c:v>
                </c:pt>
                <c:pt idx="29">
                  <c:v>44462</c:v>
                </c:pt>
                <c:pt idx="30">
                  <c:v>44463</c:v>
                </c:pt>
                <c:pt idx="31">
                  <c:v>44466</c:v>
                </c:pt>
                <c:pt idx="32">
                  <c:v>44467</c:v>
                </c:pt>
                <c:pt idx="33">
                  <c:v>44468</c:v>
                </c:pt>
                <c:pt idx="34">
                  <c:v>44469</c:v>
                </c:pt>
                <c:pt idx="35">
                  <c:v>44470</c:v>
                </c:pt>
                <c:pt idx="36">
                  <c:v>44473</c:v>
                </c:pt>
                <c:pt idx="37">
                  <c:v>44474</c:v>
                </c:pt>
                <c:pt idx="38">
                  <c:v>44475</c:v>
                </c:pt>
                <c:pt idx="39">
                  <c:v>44476</c:v>
                </c:pt>
                <c:pt idx="40">
                  <c:v>44477</c:v>
                </c:pt>
                <c:pt idx="41">
                  <c:v>44480</c:v>
                </c:pt>
                <c:pt idx="42">
                  <c:v>44481</c:v>
                </c:pt>
                <c:pt idx="43">
                  <c:v>44482</c:v>
                </c:pt>
                <c:pt idx="44">
                  <c:v>44483</c:v>
                </c:pt>
                <c:pt idx="45">
                  <c:v>44487</c:v>
                </c:pt>
                <c:pt idx="46">
                  <c:v>44488</c:v>
                </c:pt>
                <c:pt idx="47">
                  <c:v>44489</c:v>
                </c:pt>
                <c:pt idx="48">
                  <c:v>44490</c:v>
                </c:pt>
                <c:pt idx="49">
                  <c:v>44491</c:v>
                </c:pt>
                <c:pt idx="50">
                  <c:v>44494</c:v>
                </c:pt>
                <c:pt idx="51">
                  <c:v>44495</c:v>
                </c:pt>
                <c:pt idx="52">
                  <c:v>44496</c:v>
                </c:pt>
                <c:pt idx="53">
                  <c:v>44497</c:v>
                </c:pt>
                <c:pt idx="54">
                  <c:v>44498</c:v>
                </c:pt>
                <c:pt idx="55">
                  <c:v>44501</c:v>
                </c:pt>
                <c:pt idx="56">
                  <c:v>44502</c:v>
                </c:pt>
                <c:pt idx="57">
                  <c:v>44503</c:v>
                </c:pt>
                <c:pt idx="58">
                  <c:v>44504</c:v>
                </c:pt>
                <c:pt idx="59">
                  <c:v>44508</c:v>
                </c:pt>
                <c:pt idx="60">
                  <c:v>44509</c:v>
                </c:pt>
                <c:pt idx="61">
                  <c:v>44510</c:v>
                </c:pt>
                <c:pt idx="62">
                  <c:v>44511</c:v>
                </c:pt>
                <c:pt idx="63">
                  <c:v>44512</c:v>
                </c:pt>
                <c:pt idx="64">
                  <c:v>44515</c:v>
                </c:pt>
                <c:pt idx="65">
                  <c:v>44516</c:v>
                </c:pt>
                <c:pt idx="66">
                  <c:v>44517</c:v>
                </c:pt>
                <c:pt idx="67">
                  <c:v>44518</c:v>
                </c:pt>
                <c:pt idx="68">
                  <c:v>44522</c:v>
                </c:pt>
                <c:pt idx="69">
                  <c:v>44523</c:v>
                </c:pt>
                <c:pt idx="70">
                  <c:v>44524</c:v>
                </c:pt>
                <c:pt idx="71">
                  <c:v>44525</c:v>
                </c:pt>
                <c:pt idx="72">
                  <c:v>44526</c:v>
                </c:pt>
                <c:pt idx="73">
                  <c:v>44529</c:v>
                </c:pt>
                <c:pt idx="74">
                  <c:v>44530</c:v>
                </c:pt>
                <c:pt idx="75">
                  <c:v>44531</c:v>
                </c:pt>
                <c:pt idx="76">
                  <c:v>44532</c:v>
                </c:pt>
                <c:pt idx="77">
                  <c:v>44533</c:v>
                </c:pt>
                <c:pt idx="78">
                  <c:v>44536</c:v>
                </c:pt>
                <c:pt idx="79">
                  <c:v>44537</c:v>
                </c:pt>
                <c:pt idx="80">
                  <c:v>44538</c:v>
                </c:pt>
                <c:pt idx="81">
                  <c:v>44539</c:v>
                </c:pt>
                <c:pt idx="82">
                  <c:v>44540</c:v>
                </c:pt>
                <c:pt idx="83">
                  <c:v>44543</c:v>
                </c:pt>
                <c:pt idx="84">
                  <c:v>44544</c:v>
                </c:pt>
                <c:pt idx="85">
                  <c:v>44545</c:v>
                </c:pt>
                <c:pt idx="86">
                  <c:v>44546</c:v>
                </c:pt>
                <c:pt idx="87">
                  <c:v>44547</c:v>
                </c:pt>
                <c:pt idx="88">
                  <c:v>44550</c:v>
                </c:pt>
                <c:pt idx="89">
                  <c:v>44551</c:v>
                </c:pt>
                <c:pt idx="90">
                  <c:v>44552</c:v>
                </c:pt>
                <c:pt idx="91">
                  <c:v>44553</c:v>
                </c:pt>
                <c:pt idx="92">
                  <c:v>44554</c:v>
                </c:pt>
                <c:pt idx="93">
                  <c:v>44557</c:v>
                </c:pt>
                <c:pt idx="94">
                  <c:v>44558</c:v>
                </c:pt>
                <c:pt idx="95">
                  <c:v>44559</c:v>
                </c:pt>
                <c:pt idx="96">
                  <c:v>44560</c:v>
                </c:pt>
                <c:pt idx="97">
                  <c:v>44561</c:v>
                </c:pt>
                <c:pt idx="98">
                  <c:v>44564</c:v>
                </c:pt>
                <c:pt idx="99">
                  <c:v>44565</c:v>
                </c:pt>
                <c:pt idx="100">
                  <c:v>44566</c:v>
                </c:pt>
                <c:pt idx="101">
                  <c:v>44567</c:v>
                </c:pt>
                <c:pt idx="102">
                  <c:v>44568</c:v>
                </c:pt>
                <c:pt idx="103">
                  <c:v>44571</c:v>
                </c:pt>
                <c:pt idx="104">
                  <c:v>44572</c:v>
                </c:pt>
                <c:pt idx="105">
                  <c:v>44573</c:v>
                </c:pt>
                <c:pt idx="106">
                  <c:v>44574</c:v>
                </c:pt>
                <c:pt idx="107">
                  <c:v>44575</c:v>
                </c:pt>
                <c:pt idx="108">
                  <c:v>44578</c:v>
                </c:pt>
                <c:pt idx="109">
                  <c:v>44579</c:v>
                </c:pt>
                <c:pt idx="110">
                  <c:v>44580</c:v>
                </c:pt>
                <c:pt idx="111">
                  <c:v>44581</c:v>
                </c:pt>
                <c:pt idx="112">
                  <c:v>44582</c:v>
                </c:pt>
                <c:pt idx="113">
                  <c:v>44585</c:v>
                </c:pt>
                <c:pt idx="114">
                  <c:v>44586</c:v>
                </c:pt>
                <c:pt idx="115">
                  <c:v>44588</c:v>
                </c:pt>
                <c:pt idx="116">
                  <c:v>44589</c:v>
                </c:pt>
                <c:pt idx="117">
                  <c:v>44592</c:v>
                </c:pt>
                <c:pt idx="118">
                  <c:v>44593</c:v>
                </c:pt>
                <c:pt idx="119">
                  <c:v>44594</c:v>
                </c:pt>
                <c:pt idx="120">
                  <c:v>44595</c:v>
                </c:pt>
                <c:pt idx="121">
                  <c:v>44596</c:v>
                </c:pt>
                <c:pt idx="122">
                  <c:v>44599</c:v>
                </c:pt>
                <c:pt idx="123">
                  <c:v>44600</c:v>
                </c:pt>
                <c:pt idx="124">
                  <c:v>44601</c:v>
                </c:pt>
                <c:pt idx="125">
                  <c:v>44602</c:v>
                </c:pt>
                <c:pt idx="126">
                  <c:v>44603</c:v>
                </c:pt>
                <c:pt idx="127">
                  <c:v>44606</c:v>
                </c:pt>
                <c:pt idx="128">
                  <c:v>44607</c:v>
                </c:pt>
                <c:pt idx="129">
                  <c:v>44608</c:v>
                </c:pt>
                <c:pt idx="130">
                  <c:v>44609</c:v>
                </c:pt>
                <c:pt idx="131">
                  <c:v>44610</c:v>
                </c:pt>
                <c:pt idx="132">
                  <c:v>44613</c:v>
                </c:pt>
                <c:pt idx="133">
                  <c:v>44614</c:v>
                </c:pt>
                <c:pt idx="134">
                  <c:v>44615</c:v>
                </c:pt>
                <c:pt idx="135">
                  <c:v>44616</c:v>
                </c:pt>
                <c:pt idx="136">
                  <c:v>44617</c:v>
                </c:pt>
                <c:pt idx="137">
                  <c:v>44620</c:v>
                </c:pt>
                <c:pt idx="138">
                  <c:v>44622</c:v>
                </c:pt>
                <c:pt idx="139">
                  <c:v>44623</c:v>
                </c:pt>
                <c:pt idx="140">
                  <c:v>44624</c:v>
                </c:pt>
                <c:pt idx="141">
                  <c:v>44627</c:v>
                </c:pt>
                <c:pt idx="142">
                  <c:v>44628</c:v>
                </c:pt>
                <c:pt idx="143">
                  <c:v>44629</c:v>
                </c:pt>
                <c:pt idx="144">
                  <c:v>44630</c:v>
                </c:pt>
                <c:pt idx="145">
                  <c:v>44631</c:v>
                </c:pt>
                <c:pt idx="146">
                  <c:v>44634</c:v>
                </c:pt>
                <c:pt idx="147">
                  <c:v>44635</c:v>
                </c:pt>
                <c:pt idx="148">
                  <c:v>44636</c:v>
                </c:pt>
                <c:pt idx="149">
                  <c:v>44637</c:v>
                </c:pt>
                <c:pt idx="150">
                  <c:v>44641</c:v>
                </c:pt>
                <c:pt idx="151">
                  <c:v>44642</c:v>
                </c:pt>
                <c:pt idx="152">
                  <c:v>44643</c:v>
                </c:pt>
                <c:pt idx="153">
                  <c:v>44644</c:v>
                </c:pt>
                <c:pt idx="154">
                  <c:v>44645</c:v>
                </c:pt>
                <c:pt idx="155">
                  <c:v>44648</c:v>
                </c:pt>
                <c:pt idx="156">
                  <c:v>44649</c:v>
                </c:pt>
                <c:pt idx="157">
                  <c:v>44650</c:v>
                </c:pt>
                <c:pt idx="158">
                  <c:v>44651</c:v>
                </c:pt>
                <c:pt idx="159">
                  <c:v>44652</c:v>
                </c:pt>
                <c:pt idx="160">
                  <c:v>44655</c:v>
                </c:pt>
                <c:pt idx="161">
                  <c:v>44656</c:v>
                </c:pt>
                <c:pt idx="162">
                  <c:v>44657</c:v>
                </c:pt>
                <c:pt idx="163">
                  <c:v>44658</c:v>
                </c:pt>
                <c:pt idx="164">
                  <c:v>44659</c:v>
                </c:pt>
                <c:pt idx="165">
                  <c:v>44662</c:v>
                </c:pt>
                <c:pt idx="166">
                  <c:v>44663</c:v>
                </c:pt>
                <c:pt idx="167">
                  <c:v>44664</c:v>
                </c:pt>
                <c:pt idx="168">
                  <c:v>44669</c:v>
                </c:pt>
                <c:pt idx="169">
                  <c:v>44670</c:v>
                </c:pt>
                <c:pt idx="170">
                  <c:v>44671</c:v>
                </c:pt>
                <c:pt idx="171">
                  <c:v>44672</c:v>
                </c:pt>
                <c:pt idx="172">
                  <c:v>44673</c:v>
                </c:pt>
                <c:pt idx="173">
                  <c:v>44676</c:v>
                </c:pt>
                <c:pt idx="174">
                  <c:v>44677</c:v>
                </c:pt>
                <c:pt idx="175">
                  <c:v>44678</c:v>
                </c:pt>
                <c:pt idx="176">
                  <c:v>44679</c:v>
                </c:pt>
                <c:pt idx="177">
                  <c:v>44680</c:v>
                </c:pt>
                <c:pt idx="178">
                  <c:v>44683</c:v>
                </c:pt>
                <c:pt idx="179">
                  <c:v>44685</c:v>
                </c:pt>
                <c:pt idx="180">
                  <c:v>44686</c:v>
                </c:pt>
                <c:pt idx="181">
                  <c:v>44687</c:v>
                </c:pt>
                <c:pt idx="182">
                  <c:v>44690</c:v>
                </c:pt>
                <c:pt idx="183">
                  <c:v>44691</c:v>
                </c:pt>
                <c:pt idx="184">
                  <c:v>44692</c:v>
                </c:pt>
                <c:pt idx="185">
                  <c:v>44693</c:v>
                </c:pt>
                <c:pt idx="186">
                  <c:v>44694</c:v>
                </c:pt>
                <c:pt idx="187">
                  <c:v>44697</c:v>
                </c:pt>
                <c:pt idx="188">
                  <c:v>44698</c:v>
                </c:pt>
                <c:pt idx="189">
                  <c:v>44699</c:v>
                </c:pt>
                <c:pt idx="190">
                  <c:v>44700</c:v>
                </c:pt>
                <c:pt idx="191">
                  <c:v>44701</c:v>
                </c:pt>
                <c:pt idx="192">
                  <c:v>44704</c:v>
                </c:pt>
                <c:pt idx="193">
                  <c:v>44705</c:v>
                </c:pt>
                <c:pt idx="194">
                  <c:v>44706</c:v>
                </c:pt>
                <c:pt idx="195">
                  <c:v>44707</c:v>
                </c:pt>
                <c:pt idx="196">
                  <c:v>44708</c:v>
                </c:pt>
                <c:pt idx="197">
                  <c:v>44711</c:v>
                </c:pt>
                <c:pt idx="198">
                  <c:v>44712</c:v>
                </c:pt>
                <c:pt idx="199">
                  <c:v>44713</c:v>
                </c:pt>
                <c:pt idx="200">
                  <c:v>44714</c:v>
                </c:pt>
                <c:pt idx="201">
                  <c:v>44715</c:v>
                </c:pt>
                <c:pt idx="202">
                  <c:v>44718</c:v>
                </c:pt>
                <c:pt idx="203">
                  <c:v>44719</c:v>
                </c:pt>
                <c:pt idx="204">
                  <c:v>44720</c:v>
                </c:pt>
                <c:pt idx="205">
                  <c:v>44721</c:v>
                </c:pt>
                <c:pt idx="206">
                  <c:v>44722</c:v>
                </c:pt>
                <c:pt idx="207">
                  <c:v>44725</c:v>
                </c:pt>
                <c:pt idx="208">
                  <c:v>44726</c:v>
                </c:pt>
                <c:pt idx="209">
                  <c:v>44727</c:v>
                </c:pt>
                <c:pt idx="210">
                  <c:v>44728</c:v>
                </c:pt>
                <c:pt idx="211">
                  <c:v>44729</c:v>
                </c:pt>
                <c:pt idx="212">
                  <c:v>44732</c:v>
                </c:pt>
                <c:pt idx="213">
                  <c:v>44733</c:v>
                </c:pt>
                <c:pt idx="214">
                  <c:v>44734</c:v>
                </c:pt>
                <c:pt idx="215">
                  <c:v>44735</c:v>
                </c:pt>
                <c:pt idx="216">
                  <c:v>44736</c:v>
                </c:pt>
                <c:pt idx="217">
                  <c:v>44739</c:v>
                </c:pt>
                <c:pt idx="218">
                  <c:v>44740</c:v>
                </c:pt>
                <c:pt idx="219">
                  <c:v>44741</c:v>
                </c:pt>
                <c:pt idx="220">
                  <c:v>44742</c:v>
                </c:pt>
                <c:pt idx="221">
                  <c:v>44743</c:v>
                </c:pt>
                <c:pt idx="222">
                  <c:v>44746</c:v>
                </c:pt>
                <c:pt idx="223">
                  <c:v>44747</c:v>
                </c:pt>
                <c:pt idx="224">
                  <c:v>44748</c:v>
                </c:pt>
                <c:pt idx="225">
                  <c:v>44749</c:v>
                </c:pt>
                <c:pt idx="226">
                  <c:v>44750</c:v>
                </c:pt>
                <c:pt idx="227">
                  <c:v>44753</c:v>
                </c:pt>
                <c:pt idx="228">
                  <c:v>44754</c:v>
                </c:pt>
                <c:pt idx="229">
                  <c:v>44755</c:v>
                </c:pt>
                <c:pt idx="230">
                  <c:v>44756</c:v>
                </c:pt>
                <c:pt idx="231">
                  <c:v>44757</c:v>
                </c:pt>
                <c:pt idx="232">
                  <c:v>44760</c:v>
                </c:pt>
                <c:pt idx="233">
                  <c:v>44761</c:v>
                </c:pt>
                <c:pt idx="234">
                  <c:v>44762</c:v>
                </c:pt>
                <c:pt idx="235">
                  <c:v>44763</c:v>
                </c:pt>
                <c:pt idx="236">
                  <c:v>44764</c:v>
                </c:pt>
                <c:pt idx="237">
                  <c:v>44767</c:v>
                </c:pt>
                <c:pt idx="238">
                  <c:v>44768</c:v>
                </c:pt>
                <c:pt idx="239">
                  <c:v>44769</c:v>
                </c:pt>
                <c:pt idx="240">
                  <c:v>44770</c:v>
                </c:pt>
                <c:pt idx="241">
                  <c:v>44771</c:v>
                </c:pt>
                <c:pt idx="242">
                  <c:v>44774</c:v>
                </c:pt>
                <c:pt idx="243">
                  <c:v>44775</c:v>
                </c:pt>
                <c:pt idx="244">
                  <c:v>44776</c:v>
                </c:pt>
                <c:pt idx="245">
                  <c:v>44777</c:v>
                </c:pt>
                <c:pt idx="246">
                  <c:v>44778</c:v>
                </c:pt>
                <c:pt idx="247">
                  <c:v>44781</c:v>
                </c:pt>
                <c:pt idx="248">
                  <c:v>44783</c:v>
                </c:pt>
                <c:pt idx="249">
                  <c:v>44784</c:v>
                </c:pt>
                <c:pt idx="250">
                  <c:v>44785</c:v>
                </c:pt>
                <c:pt idx="251">
                  <c:v>44789</c:v>
                </c:pt>
                <c:pt idx="252">
                  <c:v>44790</c:v>
                </c:pt>
                <c:pt idx="253">
                  <c:v>44791</c:v>
                </c:pt>
                <c:pt idx="254">
                  <c:v>44792</c:v>
                </c:pt>
                <c:pt idx="255">
                  <c:v>44795</c:v>
                </c:pt>
                <c:pt idx="256">
                  <c:v>44796</c:v>
                </c:pt>
                <c:pt idx="257">
                  <c:v>44797</c:v>
                </c:pt>
                <c:pt idx="258">
                  <c:v>44798</c:v>
                </c:pt>
                <c:pt idx="259">
                  <c:v>44799</c:v>
                </c:pt>
                <c:pt idx="260">
                  <c:v>44802</c:v>
                </c:pt>
                <c:pt idx="261">
                  <c:v>44803</c:v>
                </c:pt>
                <c:pt idx="262">
                  <c:v>44805</c:v>
                </c:pt>
                <c:pt idx="263">
                  <c:v>44806</c:v>
                </c:pt>
                <c:pt idx="264">
                  <c:v>44809</c:v>
                </c:pt>
                <c:pt idx="265">
                  <c:v>44810</c:v>
                </c:pt>
                <c:pt idx="266">
                  <c:v>44811</c:v>
                </c:pt>
                <c:pt idx="267">
                  <c:v>44812</c:v>
                </c:pt>
                <c:pt idx="268">
                  <c:v>44813</c:v>
                </c:pt>
                <c:pt idx="269">
                  <c:v>44816</c:v>
                </c:pt>
                <c:pt idx="270">
                  <c:v>44817</c:v>
                </c:pt>
                <c:pt idx="271">
                  <c:v>44818</c:v>
                </c:pt>
                <c:pt idx="272">
                  <c:v>44819</c:v>
                </c:pt>
                <c:pt idx="273">
                  <c:v>44820</c:v>
                </c:pt>
                <c:pt idx="274">
                  <c:v>44823</c:v>
                </c:pt>
                <c:pt idx="275">
                  <c:v>44824</c:v>
                </c:pt>
                <c:pt idx="276">
                  <c:v>44825</c:v>
                </c:pt>
                <c:pt idx="277">
                  <c:v>44826</c:v>
                </c:pt>
                <c:pt idx="278">
                  <c:v>44827</c:v>
                </c:pt>
                <c:pt idx="279">
                  <c:v>44830</c:v>
                </c:pt>
                <c:pt idx="280">
                  <c:v>44831</c:v>
                </c:pt>
                <c:pt idx="281">
                  <c:v>44832</c:v>
                </c:pt>
                <c:pt idx="282">
                  <c:v>44833</c:v>
                </c:pt>
                <c:pt idx="283">
                  <c:v>44834</c:v>
                </c:pt>
                <c:pt idx="284">
                  <c:v>44837</c:v>
                </c:pt>
                <c:pt idx="285">
                  <c:v>44838</c:v>
                </c:pt>
                <c:pt idx="286">
                  <c:v>44840</c:v>
                </c:pt>
                <c:pt idx="287">
                  <c:v>44841</c:v>
                </c:pt>
                <c:pt idx="288">
                  <c:v>44844</c:v>
                </c:pt>
                <c:pt idx="289">
                  <c:v>44845</c:v>
                </c:pt>
                <c:pt idx="290">
                  <c:v>44846</c:v>
                </c:pt>
                <c:pt idx="291">
                  <c:v>44847</c:v>
                </c:pt>
                <c:pt idx="292">
                  <c:v>44848</c:v>
                </c:pt>
                <c:pt idx="293">
                  <c:v>44851</c:v>
                </c:pt>
                <c:pt idx="294">
                  <c:v>44852</c:v>
                </c:pt>
                <c:pt idx="295">
                  <c:v>44853</c:v>
                </c:pt>
                <c:pt idx="296">
                  <c:v>44854</c:v>
                </c:pt>
                <c:pt idx="297">
                  <c:v>44855</c:v>
                </c:pt>
                <c:pt idx="298">
                  <c:v>44858</c:v>
                </c:pt>
                <c:pt idx="299">
                  <c:v>44859</c:v>
                </c:pt>
                <c:pt idx="300">
                  <c:v>44861</c:v>
                </c:pt>
                <c:pt idx="301">
                  <c:v>44862</c:v>
                </c:pt>
                <c:pt idx="302">
                  <c:v>44865</c:v>
                </c:pt>
                <c:pt idx="303">
                  <c:v>44866</c:v>
                </c:pt>
                <c:pt idx="304">
                  <c:v>44867</c:v>
                </c:pt>
                <c:pt idx="305">
                  <c:v>44868</c:v>
                </c:pt>
                <c:pt idx="306">
                  <c:v>44869</c:v>
                </c:pt>
                <c:pt idx="307">
                  <c:v>44872</c:v>
                </c:pt>
                <c:pt idx="308">
                  <c:v>44874</c:v>
                </c:pt>
                <c:pt idx="309">
                  <c:v>44875</c:v>
                </c:pt>
                <c:pt idx="310">
                  <c:v>44876</c:v>
                </c:pt>
                <c:pt idx="311">
                  <c:v>44879</c:v>
                </c:pt>
                <c:pt idx="312">
                  <c:v>44880</c:v>
                </c:pt>
                <c:pt idx="313">
                  <c:v>44881</c:v>
                </c:pt>
                <c:pt idx="314">
                  <c:v>44882</c:v>
                </c:pt>
                <c:pt idx="315">
                  <c:v>44883</c:v>
                </c:pt>
                <c:pt idx="316">
                  <c:v>44886</c:v>
                </c:pt>
                <c:pt idx="317">
                  <c:v>44887</c:v>
                </c:pt>
                <c:pt idx="318">
                  <c:v>44888</c:v>
                </c:pt>
                <c:pt idx="319">
                  <c:v>44889</c:v>
                </c:pt>
                <c:pt idx="320">
                  <c:v>44890</c:v>
                </c:pt>
                <c:pt idx="321">
                  <c:v>44893</c:v>
                </c:pt>
                <c:pt idx="322">
                  <c:v>44894</c:v>
                </c:pt>
                <c:pt idx="323">
                  <c:v>44895</c:v>
                </c:pt>
                <c:pt idx="324">
                  <c:v>44896</c:v>
                </c:pt>
                <c:pt idx="325">
                  <c:v>44897</c:v>
                </c:pt>
                <c:pt idx="326">
                  <c:v>44900</c:v>
                </c:pt>
                <c:pt idx="327">
                  <c:v>44901</c:v>
                </c:pt>
                <c:pt idx="328">
                  <c:v>44902</c:v>
                </c:pt>
                <c:pt idx="329">
                  <c:v>44903</c:v>
                </c:pt>
                <c:pt idx="330">
                  <c:v>44904</c:v>
                </c:pt>
                <c:pt idx="331">
                  <c:v>44907</c:v>
                </c:pt>
                <c:pt idx="332">
                  <c:v>44908</c:v>
                </c:pt>
                <c:pt idx="333">
                  <c:v>44909</c:v>
                </c:pt>
                <c:pt idx="334">
                  <c:v>44910</c:v>
                </c:pt>
                <c:pt idx="335">
                  <c:v>44911</c:v>
                </c:pt>
                <c:pt idx="336">
                  <c:v>44914</c:v>
                </c:pt>
                <c:pt idx="337">
                  <c:v>44915</c:v>
                </c:pt>
                <c:pt idx="338">
                  <c:v>44916</c:v>
                </c:pt>
                <c:pt idx="339">
                  <c:v>44917</c:v>
                </c:pt>
                <c:pt idx="340">
                  <c:v>44918</c:v>
                </c:pt>
                <c:pt idx="341">
                  <c:v>44921</c:v>
                </c:pt>
                <c:pt idx="342">
                  <c:v>44922</c:v>
                </c:pt>
                <c:pt idx="343">
                  <c:v>44923</c:v>
                </c:pt>
                <c:pt idx="344">
                  <c:v>44924</c:v>
                </c:pt>
                <c:pt idx="345">
                  <c:v>44925</c:v>
                </c:pt>
                <c:pt idx="346">
                  <c:v>44928</c:v>
                </c:pt>
                <c:pt idx="347">
                  <c:v>44929</c:v>
                </c:pt>
                <c:pt idx="348">
                  <c:v>44930</c:v>
                </c:pt>
                <c:pt idx="349">
                  <c:v>44931</c:v>
                </c:pt>
                <c:pt idx="350">
                  <c:v>44932</c:v>
                </c:pt>
                <c:pt idx="351">
                  <c:v>44935</c:v>
                </c:pt>
                <c:pt idx="352">
                  <c:v>44936</c:v>
                </c:pt>
                <c:pt idx="353">
                  <c:v>44937</c:v>
                </c:pt>
                <c:pt idx="354">
                  <c:v>44938</c:v>
                </c:pt>
                <c:pt idx="355">
                  <c:v>44939</c:v>
                </c:pt>
                <c:pt idx="356">
                  <c:v>44942</c:v>
                </c:pt>
                <c:pt idx="357">
                  <c:v>44943</c:v>
                </c:pt>
                <c:pt idx="358">
                  <c:v>44944</c:v>
                </c:pt>
                <c:pt idx="359">
                  <c:v>44945</c:v>
                </c:pt>
                <c:pt idx="360">
                  <c:v>44946</c:v>
                </c:pt>
                <c:pt idx="361">
                  <c:v>44949</c:v>
                </c:pt>
                <c:pt idx="362">
                  <c:v>44950</c:v>
                </c:pt>
                <c:pt idx="363">
                  <c:v>44951</c:v>
                </c:pt>
                <c:pt idx="364">
                  <c:v>44953</c:v>
                </c:pt>
                <c:pt idx="365">
                  <c:v>44956</c:v>
                </c:pt>
                <c:pt idx="366">
                  <c:v>44957</c:v>
                </c:pt>
                <c:pt idx="367">
                  <c:v>44958</c:v>
                </c:pt>
                <c:pt idx="368">
                  <c:v>44959</c:v>
                </c:pt>
                <c:pt idx="369">
                  <c:v>44960</c:v>
                </c:pt>
                <c:pt idx="370">
                  <c:v>44963</c:v>
                </c:pt>
                <c:pt idx="371">
                  <c:v>44964</c:v>
                </c:pt>
                <c:pt idx="372">
                  <c:v>44965</c:v>
                </c:pt>
                <c:pt idx="373">
                  <c:v>44966</c:v>
                </c:pt>
                <c:pt idx="374">
                  <c:v>44967</c:v>
                </c:pt>
                <c:pt idx="375">
                  <c:v>44970</c:v>
                </c:pt>
                <c:pt idx="376">
                  <c:v>44971</c:v>
                </c:pt>
                <c:pt idx="377">
                  <c:v>44972</c:v>
                </c:pt>
                <c:pt idx="378">
                  <c:v>44973</c:v>
                </c:pt>
                <c:pt idx="379">
                  <c:v>44974</c:v>
                </c:pt>
                <c:pt idx="380">
                  <c:v>44977</c:v>
                </c:pt>
                <c:pt idx="381">
                  <c:v>44978</c:v>
                </c:pt>
                <c:pt idx="382">
                  <c:v>44979</c:v>
                </c:pt>
                <c:pt idx="383">
                  <c:v>44980</c:v>
                </c:pt>
                <c:pt idx="384">
                  <c:v>44981</c:v>
                </c:pt>
                <c:pt idx="385">
                  <c:v>44984</c:v>
                </c:pt>
                <c:pt idx="386">
                  <c:v>44985</c:v>
                </c:pt>
                <c:pt idx="387">
                  <c:v>44986</c:v>
                </c:pt>
                <c:pt idx="388">
                  <c:v>44987</c:v>
                </c:pt>
                <c:pt idx="389">
                  <c:v>44988</c:v>
                </c:pt>
                <c:pt idx="390">
                  <c:v>44991</c:v>
                </c:pt>
                <c:pt idx="391">
                  <c:v>44993</c:v>
                </c:pt>
                <c:pt idx="392">
                  <c:v>44994</c:v>
                </c:pt>
                <c:pt idx="393">
                  <c:v>44995</c:v>
                </c:pt>
                <c:pt idx="394">
                  <c:v>44998</c:v>
                </c:pt>
                <c:pt idx="395">
                  <c:v>44999</c:v>
                </c:pt>
                <c:pt idx="396">
                  <c:v>45000</c:v>
                </c:pt>
                <c:pt idx="397">
                  <c:v>45001</c:v>
                </c:pt>
                <c:pt idx="398">
                  <c:v>45002</c:v>
                </c:pt>
                <c:pt idx="399">
                  <c:v>45005</c:v>
                </c:pt>
                <c:pt idx="400">
                  <c:v>45006</c:v>
                </c:pt>
                <c:pt idx="401">
                  <c:v>45007</c:v>
                </c:pt>
                <c:pt idx="402">
                  <c:v>45008</c:v>
                </c:pt>
                <c:pt idx="403">
                  <c:v>45009</c:v>
                </c:pt>
                <c:pt idx="404">
                  <c:v>45012</c:v>
                </c:pt>
                <c:pt idx="405">
                  <c:v>45013</c:v>
                </c:pt>
                <c:pt idx="406">
                  <c:v>45014</c:v>
                </c:pt>
                <c:pt idx="407">
                  <c:v>45016</c:v>
                </c:pt>
                <c:pt idx="408">
                  <c:v>45019</c:v>
                </c:pt>
                <c:pt idx="409">
                  <c:v>45021</c:v>
                </c:pt>
                <c:pt idx="410">
                  <c:v>45022</c:v>
                </c:pt>
                <c:pt idx="411">
                  <c:v>45026</c:v>
                </c:pt>
                <c:pt idx="412">
                  <c:v>45027</c:v>
                </c:pt>
                <c:pt idx="413">
                  <c:v>45028</c:v>
                </c:pt>
                <c:pt idx="414">
                  <c:v>45029</c:v>
                </c:pt>
                <c:pt idx="415">
                  <c:v>45033</c:v>
                </c:pt>
                <c:pt idx="416">
                  <c:v>45034</c:v>
                </c:pt>
                <c:pt idx="417">
                  <c:v>45035</c:v>
                </c:pt>
                <c:pt idx="418">
                  <c:v>45036</c:v>
                </c:pt>
                <c:pt idx="419">
                  <c:v>45037</c:v>
                </c:pt>
                <c:pt idx="420">
                  <c:v>45040</c:v>
                </c:pt>
                <c:pt idx="421">
                  <c:v>45041</c:v>
                </c:pt>
                <c:pt idx="422">
                  <c:v>45042</c:v>
                </c:pt>
                <c:pt idx="423">
                  <c:v>45043</c:v>
                </c:pt>
                <c:pt idx="424">
                  <c:v>45044</c:v>
                </c:pt>
                <c:pt idx="425">
                  <c:v>45048</c:v>
                </c:pt>
                <c:pt idx="426">
                  <c:v>45049</c:v>
                </c:pt>
                <c:pt idx="427">
                  <c:v>45050</c:v>
                </c:pt>
                <c:pt idx="428">
                  <c:v>45051</c:v>
                </c:pt>
                <c:pt idx="429">
                  <c:v>45054</c:v>
                </c:pt>
                <c:pt idx="430">
                  <c:v>45055</c:v>
                </c:pt>
                <c:pt idx="431">
                  <c:v>45056</c:v>
                </c:pt>
                <c:pt idx="432">
                  <c:v>45057</c:v>
                </c:pt>
                <c:pt idx="433">
                  <c:v>45058</c:v>
                </c:pt>
                <c:pt idx="434">
                  <c:v>45061</c:v>
                </c:pt>
                <c:pt idx="435">
                  <c:v>45062</c:v>
                </c:pt>
                <c:pt idx="436">
                  <c:v>45063</c:v>
                </c:pt>
                <c:pt idx="437">
                  <c:v>45064</c:v>
                </c:pt>
                <c:pt idx="438">
                  <c:v>45065</c:v>
                </c:pt>
                <c:pt idx="439">
                  <c:v>45068</c:v>
                </c:pt>
                <c:pt idx="440">
                  <c:v>45069</c:v>
                </c:pt>
                <c:pt idx="441">
                  <c:v>45070</c:v>
                </c:pt>
                <c:pt idx="442">
                  <c:v>45071</c:v>
                </c:pt>
                <c:pt idx="443">
                  <c:v>45072</c:v>
                </c:pt>
                <c:pt idx="444">
                  <c:v>45075</c:v>
                </c:pt>
                <c:pt idx="445">
                  <c:v>45076</c:v>
                </c:pt>
                <c:pt idx="446">
                  <c:v>45077</c:v>
                </c:pt>
                <c:pt idx="447">
                  <c:v>45078</c:v>
                </c:pt>
                <c:pt idx="448">
                  <c:v>45079</c:v>
                </c:pt>
                <c:pt idx="449">
                  <c:v>45082</c:v>
                </c:pt>
                <c:pt idx="450">
                  <c:v>45083</c:v>
                </c:pt>
                <c:pt idx="451">
                  <c:v>45084</c:v>
                </c:pt>
                <c:pt idx="452">
                  <c:v>45085</c:v>
                </c:pt>
                <c:pt idx="453">
                  <c:v>45086</c:v>
                </c:pt>
                <c:pt idx="454">
                  <c:v>45089</c:v>
                </c:pt>
                <c:pt idx="455">
                  <c:v>45090</c:v>
                </c:pt>
                <c:pt idx="456">
                  <c:v>45091</c:v>
                </c:pt>
                <c:pt idx="457">
                  <c:v>45092</c:v>
                </c:pt>
                <c:pt idx="458">
                  <c:v>45093</c:v>
                </c:pt>
                <c:pt idx="459">
                  <c:v>45096</c:v>
                </c:pt>
                <c:pt idx="460">
                  <c:v>45097</c:v>
                </c:pt>
                <c:pt idx="461">
                  <c:v>45098</c:v>
                </c:pt>
                <c:pt idx="462">
                  <c:v>45099</c:v>
                </c:pt>
                <c:pt idx="463">
                  <c:v>45100</c:v>
                </c:pt>
                <c:pt idx="464">
                  <c:v>45103</c:v>
                </c:pt>
                <c:pt idx="465">
                  <c:v>45104</c:v>
                </c:pt>
                <c:pt idx="466">
                  <c:v>45105</c:v>
                </c:pt>
                <c:pt idx="467">
                  <c:v>45107</c:v>
                </c:pt>
                <c:pt idx="468">
                  <c:v>45110</c:v>
                </c:pt>
                <c:pt idx="469">
                  <c:v>45111</c:v>
                </c:pt>
                <c:pt idx="470">
                  <c:v>45112</c:v>
                </c:pt>
                <c:pt idx="471">
                  <c:v>45113</c:v>
                </c:pt>
                <c:pt idx="472">
                  <c:v>45114</c:v>
                </c:pt>
                <c:pt idx="473">
                  <c:v>45117</c:v>
                </c:pt>
                <c:pt idx="474">
                  <c:v>45118</c:v>
                </c:pt>
                <c:pt idx="475">
                  <c:v>45119</c:v>
                </c:pt>
                <c:pt idx="476">
                  <c:v>45120</c:v>
                </c:pt>
                <c:pt idx="477">
                  <c:v>45121</c:v>
                </c:pt>
                <c:pt idx="478">
                  <c:v>45124</c:v>
                </c:pt>
                <c:pt idx="479">
                  <c:v>45125</c:v>
                </c:pt>
                <c:pt idx="480">
                  <c:v>45126</c:v>
                </c:pt>
                <c:pt idx="481">
                  <c:v>45127</c:v>
                </c:pt>
                <c:pt idx="482">
                  <c:v>45128</c:v>
                </c:pt>
                <c:pt idx="483">
                  <c:v>45131</c:v>
                </c:pt>
                <c:pt idx="484">
                  <c:v>45132</c:v>
                </c:pt>
                <c:pt idx="485">
                  <c:v>45133</c:v>
                </c:pt>
                <c:pt idx="486">
                  <c:v>45134</c:v>
                </c:pt>
                <c:pt idx="487">
                  <c:v>45135</c:v>
                </c:pt>
                <c:pt idx="488">
                  <c:v>45138</c:v>
                </c:pt>
                <c:pt idx="489">
                  <c:v>45139</c:v>
                </c:pt>
                <c:pt idx="490">
                  <c:v>45140</c:v>
                </c:pt>
                <c:pt idx="491">
                  <c:v>45141</c:v>
                </c:pt>
                <c:pt idx="492">
                  <c:v>45142</c:v>
                </c:pt>
                <c:pt idx="493">
                  <c:v>45145</c:v>
                </c:pt>
                <c:pt idx="494">
                  <c:v>45146</c:v>
                </c:pt>
                <c:pt idx="495">
                  <c:v>45147</c:v>
                </c:pt>
                <c:pt idx="496">
                  <c:v>45148</c:v>
                </c:pt>
                <c:pt idx="497">
                  <c:v>45149</c:v>
                </c:pt>
                <c:pt idx="498">
                  <c:v>45152</c:v>
                </c:pt>
                <c:pt idx="499">
                  <c:v>45154</c:v>
                </c:pt>
                <c:pt idx="500">
                  <c:v>45155</c:v>
                </c:pt>
                <c:pt idx="501">
                  <c:v>45156</c:v>
                </c:pt>
                <c:pt idx="502">
                  <c:v>45159</c:v>
                </c:pt>
                <c:pt idx="503">
                  <c:v>45160</c:v>
                </c:pt>
                <c:pt idx="504">
                  <c:v>45161</c:v>
                </c:pt>
                <c:pt idx="505">
                  <c:v>45162</c:v>
                </c:pt>
                <c:pt idx="506">
                  <c:v>45163</c:v>
                </c:pt>
                <c:pt idx="507">
                  <c:v>45166</c:v>
                </c:pt>
                <c:pt idx="508">
                  <c:v>45167</c:v>
                </c:pt>
                <c:pt idx="509">
                  <c:v>45168</c:v>
                </c:pt>
                <c:pt idx="510">
                  <c:v>45169</c:v>
                </c:pt>
                <c:pt idx="511">
                  <c:v>45170</c:v>
                </c:pt>
                <c:pt idx="512">
                  <c:v>45173</c:v>
                </c:pt>
                <c:pt idx="513">
                  <c:v>45174</c:v>
                </c:pt>
                <c:pt idx="514">
                  <c:v>45175</c:v>
                </c:pt>
                <c:pt idx="515">
                  <c:v>45176</c:v>
                </c:pt>
                <c:pt idx="516">
                  <c:v>45177</c:v>
                </c:pt>
                <c:pt idx="517">
                  <c:v>45180</c:v>
                </c:pt>
                <c:pt idx="518">
                  <c:v>45181</c:v>
                </c:pt>
                <c:pt idx="519">
                  <c:v>45182</c:v>
                </c:pt>
                <c:pt idx="520">
                  <c:v>45183</c:v>
                </c:pt>
                <c:pt idx="521">
                  <c:v>45184</c:v>
                </c:pt>
                <c:pt idx="522">
                  <c:v>45187</c:v>
                </c:pt>
                <c:pt idx="523">
                  <c:v>45189</c:v>
                </c:pt>
                <c:pt idx="524">
                  <c:v>45190</c:v>
                </c:pt>
                <c:pt idx="525">
                  <c:v>45191</c:v>
                </c:pt>
                <c:pt idx="526">
                  <c:v>45194</c:v>
                </c:pt>
                <c:pt idx="527">
                  <c:v>45195</c:v>
                </c:pt>
                <c:pt idx="528">
                  <c:v>45196</c:v>
                </c:pt>
                <c:pt idx="529">
                  <c:v>45197</c:v>
                </c:pt>
                <c:pt idx="530">
                  <c:v>45198</c:v>
                </c:pt>
                <c:pt idx="531">
                  <c:v>45202</c:v>
                </c:pt>
                <c:pt idx="532">
                  <c:v>45203</c:v>
                </c:pt>
                <c:pt idx="533">
                  <c:v>45204</c:v>
                </c:pt>
                <c:pt idx="534">
                  <c:v>45205</c:v>
                </c:pt>
                <c:pt idx="535">
                  <c:v>45208</c:v>
                </c:pt>
                <c:pt idx="536">
                  <c:v>45209</c:v>
                </c:pt>
                <c:pt idx="537">
                  <c:v>45210</c:v>
                </c:pt>
                <c:pt idx="538">
                  <c:v>45211</c:v>
                </c:pt>
                <c:pt idx="539">
                  <c:v>45212</c:v>
                </c:pt>
                <c:pt idx="540">
                  <c:v>45215</c:v>
                </c:pt>
                <c:pt idx="541">
                  <c:v>45216</c:v>
                </c:pt>
                <c:pt idx="542">
                  <c:v>45217</c:v>
                </c:pt>
                <c:pt idx="543">
                  <c:v>45218</c:v>
                </c:pt>
                <c:pt idx="544">
                  <c:v>45219</c:v>
                </c:pt>
                <c:pt idx="545">
                  <c:v>45222</c:v>
                </c:pt>
                <c:pt idx="546">
                  <c:v>45224</c:v>
                </c:pt>
                <c:pt idx="547">
                  <c:v>45225</c:v>
                </c:pt>
                <c:pt idx="548">
                  <c:v>45226</c:v>
                </c:pt>
                <c:pt idx="549">
                  <c:v>45229</c:v>
                </c:pt>
                <c:pt idx="550">
                  <c:v>45230</c:v>
                </c:pt>
                <c:pt idx="551">
                  <c:v>45231</c:v>
                </c:pt>
                <c:pt idx="552">
                  <c:v>45232</c:v>
                </c:pt>
                <c:pt idx="553">
                  <c:v>45233</c:v>
                </c:pt>
                <c:pt idx="554">
                  <c:v>45236</c:v>
                </c:pt>
                <c:pt idx="555">
                  <c:v>45237</c:v>
                </c:pt>
                <c:pt idx="556">
                  <c:v>45238</c:v>
                </c:pt>
                <c:pt idx="557">
                  <c:v>45239</c:v>
                </c:pt>
                <c:pt idx="558">
                  <c:v>45240</c:v>
                </c:pt>
                <c:pt idx="559">
                  <c:v>45242</c:v>
                </c:pt>
                <c:pt idx="560">
                  <c:v>45243</c:v>
                </c:pt>
                <c:pt idx="561">
                  <c:v>45245</c:v>
                </c:pt>
                <c:pt idx="562">
                  <c:v>45246</c:v>
                </c:pt>
                <c:pt idx="563">
                  <c:v>45247</c:v>
                </c:pt>
                <c:pt idx="564">
                  <c:v>45250</c:v>
                </c:pt>
                <c:pt idx="565">
                  <c:v>45251</c:v>
                </c:pt>
                <c:pt idx="566">
                  <c:v>45252</c:v>
                </c:pt>
                <c:pt idx="567">
                  <c:v>45253</c:v>
                </c:pt>
                <c:pt idx="568">
                  <c:v>45254</c:v>
                </c:pt>
                <c:pt idx="569">
                  <c:v>45258</c:v>
                </c:pt>
                <c:pt idx="570">
                  <c:v>45259</c:v>
                </c:pt>
                <c:pt idx="571">
                  <c:v>45260</c:v>
                </c:pt>
                <c:pt idx="572">
                  <c:v>45261</c:v>
                </c:pt>
                <c:pt idx="573">
                  <c:v>45264</c:v>
                </c:pt>
                <c:pt idx="574">
                  <c:v>45265</c:v>
                </c:pt>
                <c:pt idx="575">
                  <c:v>45266</c:v>
                </c:pt>
                <c:pt idx="576">
                  <c:v>45267</c:v>
                </c:pt>
                <c:pt idx="577">
                  <c:v>45268</c:v>
                </c:pt>
                <c:pt idx="578">
                  <c:v>45271</c:v>
                </c:pt>
                <c:pt idx="579">
                  <c:v>45272</c:v>
                </c:pt>
                <c:pt idx="580">
                  <c:v>45273</c:v>
                </c:pt>
                <c:pt idx="581">
                  <c:v>45274</c:v>
                </c:pt>
                <c:pt idx="582">
                  <c:v>45275</c:v>
                </c:pt>
                <c:pt idx="583">
                  <c:v>45278</c:v>
                </c:pt>
                <c:pt idx="584">
                  <c:v>45279</c:v>
                </c:pt>
                <c:pt idx="585">
                  <c:v>45280</c:v>
                </c:pt>
                <c:pt idx="586">
                  <c:v>45281</c:v>
                </c:pt>
                <c:pt idx="587">
                  <c:v>45282</c:v>
                </c:pt>
                <c:pt idx="588">
                  <c:v>45286</c:v>
                </c:pt>
                <c:pt idx="589">
                  <c:v>45287</c:v>
                </c:pt>
                <c:pt idx="590">
                  <c:v>45288</c:v>
                </c:pt>
                <c:pt idx="591">
                  <c:v>45289</c:v>
                </c:pt>
                <c:pt idx="592">
                  <c:v>45292</c:v>
                </c:pt>
                <c:pt idx="593">
                  <c:v>45293</c:v>
                </c:pt>
                <c:pt idx="594">
                  <c:v>45294</c:v>
                </c:pt>
                <c:pt idx="595">
                  <c:v>45295</c:v>
                </c:pt>
                <c:pt idx="596">
                  <c:v>45296</c:v>
                </c:pt>
                <c:pt idx="597">
                  <c:v>45299</c:v>
                </c:pt>
                <c:pt idx="598">
                  <c:v>45300</c:v>
                </c:pt>
                <c:pt idx="599">
                  <c:v>45301</c:v>
                </c:pt>
                <c:pt idx="600">
                  <c:v>45302</c:v>
                </c:pt>
                <c:pt idx="601">
                  <c:v>45303</c:v>
                </c:pt>
                <c:pt idx="602">
                  <c:v>45306</c:v>
                </c:pt>
                <c:pt idx="603">
                  <c:v>45307</c:v>
                </c:pt>
                <c:pt idx="604">
                  <c:v>45308</c:v>
                </c:pt>
                <c:pt idx="605">
                  <c:v>45309</c:v>
                </c:pt>
                <c:pt idx="606">
                  <c:v>45310</c:v>
                </c:pt>
                <c:pt idx="607">
                  <c:v>45311</c:v>
                </c:pt>
                <c:pt idx="608">
                  <c:v>45314</c:v>
                </c:pt>
                <c:pt idx="609">
                  <c:v>45315</c:v>
                </c:pt>
                <c:pt idx="610">
                  <c:v>45316</c:v>
                </c:pt>
                <c:pt idx="611">
                  <c:v>45320</c:v>
                </c:pt>
                <c:pt idx="612">
                  <c:v>45321</c:v>
                </c:pt>
                <c:pt idx="613">
                  <c:v>45322</c:v>
                </c:pt>
                <c:pt idx="614">
                  <c:v>45323</c:v>
                </c:pt>
                <c:pt idx="615">
                  <c:v>45324</c:v>
                </c:pt>
                <c:pt idx="616">
                  <c:v>45327</c:v>
                </c:pt>
                <c:pt idx="617">
                  <c:v>45328</c:v>
                </c:pt>
                <c:pt idx="618">
                  <c:v>45329</c:v>
                </c:pt>
                <c:pt idx="619">
                  <c:v>45330</c:v>
                </c:pt>
                <c:pt idx="620">
                  <c:v>45331</c:v>
                </c:pt>
                <c:pt idx="621">
                  <c:v>45334</c:v>
                </c:pt>
                <c:pt idx="622">
                  <c:v>45335</c:v>
                </c:pt>
                <c:pt idx="623">
                  <c:v>45336</c:v>
                </c:pt>
                <c:pt idx="624">
                  <c:v>45337</c:v>
                </c:pt>
                <c:pt idx="625">
                  <c:v>45338</c:v>
                </c:pt>
                <c:pt idx="626">
                  <c:v>45341</c:v>
                </c:pt>
                <c:pt idx="627">
                  <c:v>45342</c:v>
                </c:pt>
                <c:pt idx="628">
                  <c:v>45343</c:v>
                </c:pt>
                <c:pt idx="629">
                  <c:v>45344</c:v>
                </c:pt>
                <c:pt idx="630">
                  <c:v>45345</c:v>
                </c:pt>
                <c:pt idx="631">
                  <c:v>45348</c:v>
                </c:pt>
                <c:pt idx="632">
                  <c:v>45349</c:v>
                </c:pt>
                <c:pt idx="633">
                  <c:v>45350</c:v>
                </c:pt>
                <c:pt idx="634">
                  <c:v>45351</c:v>
                </c:pt>
                <c:pt idx="635">
                  <c:v>45352</c:v>
                </c:pt>
                <c:pt idx="636">
                  <c:v>45353</c:v>
                </c:pt>
                <c:pt idx="637">
                  <c:v>45355</c:v>
                </c:pt>
                <c:pt idx="638">
                  <c:v>45356</c:v>
                </c:pt>
                <c:pt idx="639">
                  <c:v>45357</c:v>
                </c:pt>
                <c:pt idx="640">
                  <c:v>45358</c:v>
                </c:pt>
                <c:pt idx="641">
                  <c:v>45362</c:v>
                </c:pt>
                <c:pt idx="642">
                  <c:v>45363</c:v>
                </c:pt>
                <c:pt idx="643">
                  <c:v>45364</c:v>
                </c:pt>
                <c:pt idx="644">
                  <c:v>45365</c:v>
                </c:pt>
                <c:pt idx="645">
                  <c:v>45366</c:v>
                </c:pt>
                <c:pt idx="646">
                  <c:v>45369</c:v>
                </c:pt>
                <c:pt idx="647">
                  <c:v>45370</c:v>
                </c:pt>
                <c:pt idx="648">
                  <c:v>45371</c:v>
                </c:pt>
                <c:pt idx="649">
                  <c:v>45372</c:v>
                </c:pt>
                <c:pt idx="650">
                  <c:v>45373</c:v>
                </c:pt>
                <c:pt idx="651">
                  <c:v>45377</c:v>
                </c:pt>
                <c:pt idx="652">
                  <c:v>45378</c:v>
                </c:pt>
                <c:pt idx="653">
                  <c:v>45379</c:v>
                </c:pt>
                <c:pt idx="654">
                  <c:v>45383</c:v>
                </c:pt>
                <c:pt idx="655">
                  <c:v>45384</c:v>
                </c:pt>
                <c:pt idx="656">
                  <c:v>45385</c:v>
                </c:pt>
                <c:pt idx="657">
                  <c:v>45386</c:v>
                </c:pt>
                <c:pt idx="658">
                  <c:v>45387</c:v>
                </c:pt>
                <c:pt idx="659">
                  <c:v>45390</c:v>
                </c:pt>
                <c:pt idx="660">
                  <c:v>45391</c:v>
                </c:pt>
                <c:pt idx="661">
                  <c:v>45392</c:v>
                </c:pt>
                <c:pt idx="662">
                  <c:v>45394</c:v>
                </c:pt>
                <c:pt idx="663">
                  <c:v>45397</c:v>
                </c:pt>
                <c:pt idx="664">
                  <c:v>45398</c:v>
                </c:pt>
                <c:pt idx="665">
                  <c:v>45400</c:v>
                </c:pt>
                <c:pt idx="666">
                  <c:v>45401</c:v>
                </c:pt>
                <c:pt idx="667">
                  <c:v>45404</c:v>
                </c:pt>
                <c:pt idx="668">
                  <c:v>45405</c:v>
                </c:pt>
                <c:pt idx="669">
                  <c:v>45406</c:v>
                </c:pt>
                <c:pt idx="670">
                  <c:v>45407</c:v>
                </c:pt>
                <c:pt idx="671">
                  <c:v>45408</c:v>
                </c:pt>
                <c:pt idx="672">
                  <c:v>45411</c:v>
                </c:pt>
                <c:pt idx="673">
                  <c:v>45412</c:v>
                </c:pt>
                <c:pt idx="674">
                  <c:v>45414</c:v>
                </c:pt>
                <c:pt idx="675">
                  <c:v>45415</c:v>
                </c:pt>
                <c:pt idx="676">
                  <c:v>45418</c:v>
                </c:pt>
                <c:pt idx="677">
                  <c:v>45419</c:v>
                </c:pt>
                <c:pt idx="678">
                  <c:v>45420</c:v>
                </c:pt>
                <c:pt idx="679">
                  <c:v>45421</c:v>
                </c:pt>
                <c:pt idx="680">
                  <c:v>45422</c:v>
                </c:pt>
                <c:pt idx="681">
                  <c:v>45425</c:v>
                </c:pt>
                <c:pt idx="682">
                  <c:v>45426</c:v>
                </c:pt>
                <c:pt idx="683">
                  <c:v>45427</c:v>
                </c:pt>
                <c:pt idx="684">
                  <c:v>45428</c:v>
                </c:pt>
                <c:pt idx="685">
                  <c:v>45429</c:v>
                </c:pt>
                <c:pt idx="686">
                  <c:v>45430</c:v>
                </c:pt>
                <c:pt idx="687">
                  <c:v>45433</c:v>
                </c:pt>
                <c:pt idx="688">
                  <c:v>45434</c:v>
                </c:pt>
                <c:pt idx="689">
                  <c:v>45435</c:v>
                </c:pt>
                <c:pt idx="690">
                  <c:v>45436</c:v>
                </c:pt>
                <c:pt idx="691">
                  <c:v>45439</c:v>
                </c:pt>
                <c:pt idx="692">
                  <c:v>45440</c:v>
                </c:pt>
                <c:pt idx="693">
                  <c:v>45441</c:v>
                </c:pt>
                <c:pt idx="694">
                  <c:v>45442</c:v>
                </c:pt>
                <c:pt idx="695">
                  <c:v>45443</c:v>
                </c:pt>
                <c:pt idx="696">
                  <c:v>45446</c:v>
                </c:pt>
                <c:pt idx="697">
                  <c:v>45447</c:v>
                </c:pt>
                <c:pt idx="698">
                  <c:v>45448</c:v>
                </c:pt>
                <c:pt idx="699">
                  <c:v>45449</c:v>
                </c:pt>
                <c:pt idx="700">
                  <c:v>45450</c:v>
                </c:pt>
                <c:pt idx="701">
                  <c:v>45453</c:v>
                </c:pt>
                <c:pt idx="702">
                  <c:v>45454</c:v>
                </c:pt>
                <c:pt idx="703">
                  <c:v>45455</c:v>
                </c:pt>
                <c:pt idx="704">
                  <c:v>45456</c:v>
                </c:pt>
                <c:pt idx="705">
                  <c:v>45457</c:v>
                </c:pt>
                <c:pt idx="706">
                  <c:v>45461</c:v>
                </c:pt>
                <c:pt idx="707">
                  <c:v>45462</c:v>
                </c:pt>
                <c:pt idx="708">
                  <c:v>45463</c:v>
                </c:pt>
                <c:pt idx="709">
                  <c:v>45464</c:v>
                </c:pt>
                <c:pt idx="710">
                  <c:v>45467</c:v>
                </c:pt>
                <c:pt idx="711">
                  <c:v>45468</c:v>
                </c:pt>
                <c:pt idx="712">
                  <c:v>45469</c:v>
                </c:pt>
                <c:pt idx="713">
                  <c:v>45470</c:v>
                </c:pt>
                <c:pt idx="714">
                  <c:v>45471</c:v>
                </c:pt>
                <c:pt idx="715">
                  <c:v>45474</c:v>
                </c:pt>
                <c:pt idx="716">
                  <c:v>45475</c:v>
                </c:pt>
                <c:pt idx="717">
                  <c:v>45476</c:v>
                </c:pt>
                <c:pt idx="718">
                  <c:v>45477</c:v>
                </c:pt>
                <c:pt idx="719">
                  <c:v>45478</c:v>
                </c:pt>
                <c:pt idx="720">
                  <c:v>45481</c:v>
                </c:pt>
                <c:pt idx="721">
                  <c:v>45482</c:v>
                </c:pt>
                <c:pt idx="722">
                  <c:v>45483</c:v>
                </c:pt>
                <c:pt idx="723">
                  <c:v>45484</c:v>
                </c:pt>
                <c:pt idx="724">
                  <c:v>45485</c:v>
                </c:pt>
                <c:pt idx="725">
                  <c:v>45488</c:v>
                </c:pt>
                <c:pt idx="726">
                  <c:v>45489</c:v>
                </c:pt>
                <c:pt idx="727">
                  <c:v>45491</c:v>
                </c:pt>
                <c:pt idx="728">
                  <c:v>45492</c:v>
                </c:pt>
                <c:pt idx="729">
                  <c:v>45495</c:v>
                </c:pt>
                <c:pt idx="730">
                  <c:v>45496</c:v>
                </c:pt>
                <c:pt idx="731">
                  <c:v>45497</c:v>
                </c:pt>
                <c:pt idx="732">
                  <c:v>45498</c:v>
                </c:pt>
                <c:pt idx="733">
                  <c:v>45499</c:v>
                </c:pt>
                <c:pt idx="734">
                  <c:v>45502</c:v>
                </c:pt>
                <c:pt idx="735">
                  <c:v>45503</c:v>
                </c:pt>
                <c:pt idx="736">
                  <c:v>45504</c:v>
                </c:pt>
                <c:pt idx="737">
                  <c:v>45505</c:v>
                </c:pt>
                <c:pt idx="738">
                  <c:v>45506</c:v>
                </c:pt>
                <c:pt idx="739">
                  <c:v>45509</c:v>
                </c:pt>
                <c:pt idx="740">
                  <c:v>45510</c:v>
                </c:pt>
                <c:pt idx="741">
                  <c:v>45511</c:v>
                </c:pt>
                <c:pt idx="742">
                  <c:v>45512</c:v>
                </c:pt>
                <c:pt idx="743">
                  <c:v>45513</c:v>
                </c:pt>
                <c:pt idx="744">
                  <c:v>45516</c:v>
                </c:pt>
                <c:pt idx="745">
                  <c:v>45517</c:v>
                </c:pt>
                <c:pt idx="746">
                  <c:v>45518</c:v>
                </c:pt>
                <c:pt idx="747">
                  <c:v>45520</c:v>
                </c:pt>
                <c:pt idx="748">
                  <c:v>45523</c:v>
                </c:pt>
                <c:pt idx="749">
                  <c:v>45524</c:v>
                </c:pt>
                <c:pt idx="750">
                  <c:v>45525</c:v>
                </c:pt>
                <c:pt idx="751">
                  <c:v>45526</c:v>
                </c:pt>
                <c:pt idx="752">
                  <c:v>45527</c:v>
                </c:pt>
                <c:pt idx="753">
                  <c:v>45530</c:v>
                </c:pt>
                <c:pt idx="754">
                  <c:v>45531</c:v>
                </c:pt>
                <c:pt idx="755">
                  <c:v>45532</c:v>
                </c:pt>
                <c:pt idx="756">
                  <c:v>45533</c:v>
                </c:pt>
                <c:pt idx="757">
                  <c:v>45534</c:v>
                </c:pt>
                <c:pt idx="758">
                  <c:v>45537</c:v>
                </c:pt>
                <c:pt idx="759">
                  <c:v>45538</c:v>
                </c:pt>
                <c:pt idx="760">
                  <c:v>45539</c:v>
                </c:pt>
                <c:pt idx="761">
                  <c:v>45540</c:v>
                </c:pt>
                <c:pt idx="762">
                  <c:v>45541</c:v>
                </c:pt>
                <c:pt idx="763">
                  <c:v>45544</c:v>
                </c:pt>
                <c:pt idx="764">
                  <c:v>45545</c:v>
                </c:pt>
                <c:pt idx="765">
                  <c:v>45546</c:v>
                </c:pt>
                <c:pt idx="766">
                  <c:v>45547</c:v>
                </c:pt>
                <c:pt idx="767">
                  <c:v>45548</c:v>
                </c:pt>
                <c:pt idx="768">
                  <c:v>45551</c:v>
                </c:pt>
                <c:pt idx="769">
                  <c:v>45552</c:v>
                </c:pt>
                <c:pt idx="770">
                  <c:v>45553</c:v>
                </c:pt>
                <c:pt idx="771">
                  <c:v>45554</c:v>
                </c:pt>
                <c:pt idx="772">
                  <c:v>45555</c:v>
                </c:pt>
                <c:pt idx="773">
                  <c:v>45558</c:v>
                </c:pt>
                <c:pt idx="774">
                  <c:v>45559</c:v>
                </c:pt>
                <c:pt idx="775">
                  <c:v>45560</c:v>
                </c:pt>
                <c:pt idx="776">
                  <c:v>45561</c:v>
                </c:pt>
                <c:pt idx="777">
                  <c:v>45562</c:v>
                </c:pt>
                <c:pt idx="778">
                  <c:v>45565</c:v>
                </c:pt>
                <c:pt idx="779">
                  <c:v>45566</c:v>
                </c:pt>
                <c:pt idx="780">
                  <c:v>45568</c:v>
                </c:pt>
                <c:pt idx="781">
                  <c:v>45569</c:v>
                </c:pt>
                <c:pt idx="782">
                  <c:v>45572</c:v>
                </c:pt>
                <c:pt idx="783">
                  <c:v>45573</c:v>
                </c:pt>
                <c:pt idx="784">
                  <c:v>45574</c:v>
                </c:pt>
                <c:pt idx="785">
                  <c:v>45575</c:v>
                </c:pt>
                <c:pt idx="786">
                  <c:v>45576</c:v>
                </c:pt>
                <c:pt idx="787">
                  <c:v>45579</c:v>
                </c:pt>
                <c:pt idx="788">
                  <c:v>45580</c:v>
                </c:pt>
                <c:pt idx="789">
                  <c:v>45581</c:v>
                </c:pt>
                <c:pt idx="790">
                  <c:v>45582</c:v>
                </c:pt>
                <c:pt idx="791">
                  <c:v>45583</c:v>
                </c:pt>
                <c:pt idx="792">
                  <c:v>45586</c:v>
                </c:pt>
                <c:pt idx="793">
                  <c:v>45587</c:v>
                </c:pt>
                <c:pt idx="794">
                  <c:v>45588</c:v>
                </c:pt>
                <c:pt idx="795">
                  <c:v>45589</c:v>
                </c:pt>
                <c:pt idx="796">
                  <c:v>45590</c:v>
                </c:pt>
                <c:pt idx="797">
                  <c:v>45593</c:v>
                </c:pt>
                <c:pt idx="798">
                  <c:v>45594</c:v>
                </c:pt>
                <c:pt idx="799">
                  <c:v>45595</c:v>
                </c:pt>
                <c:pt idx="800">
                  <c:v>45596</c:v>
                </c:pt>
                <c:pt idx="801">
                  <c:v>45597</c:v>
                </c:pt>
                <c:pt idx="802">
                  <c:v>45600</c:v>
                </c:pt>
                <c:pt idx="803">
                  <c:v>45601</c:v>
                </c:pt>
                <c:pt idx="804">
                  <c:v>45602</c:v>
                </c:pt>
                <c:pt idx="805">
                  <c:v>45603</c:v>
                </c:pt>
                <c:pt idx="806">
                  <c:v>45604</c:v>
                </c:pt>
                <c:pt idx="807">
                  <c:v>45607</c:v>
                </c:pt>
                <c:pt idx="808">
                  <c:v>45608</c:v>
                </c:pt>
                <c:pt idx="809">
                  <c:v>45609</c:v>
                </c:pt>
                <c:pt idx="810">
                  <c:v>45610</c:v>
                </c:pt>
                <c:pt idx="811">
                  <c:v>45614</c:v>
                </c:pt>
                <c:pt idx="812">
                  <c:v>45615</c:v>
                </c:pt>
                <c:pt idx="813">
                  <c:v>45617</c:v>
                </c:pt>
                <c:pt idx="814">
                  <c:v>45618</c:v>
                </c:pt>
                <c:pt idx="815">
                  <c:v>45621</c:v>
                </c:pt>
                <c:pt idx="816">
                  <c:v>45622</c:v>
                </c:pt>
                <c:pt idx="817">
                  <c:v>45623</c:v>
                </c:pt>
                <c:pt idx="818">
                  <c:v>45624</c:v>
                </c:pt>
                <c:pt idx="819">
                  <c:v>45625</c:v>
                </c:pt>
                <c:pt idx="820">
                  <c:v>45628</c:v>
                </c:pt>
                <c:pt idx="821">
                  <c:v>45629</c:v>
                </c:pt>
                <c:pt idx="822">
                  <c:v>45630</c:v>
                </c:pt>
                <c:pt idx="823">
                  <c:v>45631</c:v>
                </c:pt>
                <c:pt idx="824">
                  <c:v>45632</c:v>
                </c:pt>
                <c:pt idx="825">
                  <c:v>45635</c:v>
                </c:pt>
                <c:pt idx="826">
                  <c:v>45636</c:v>
                </c:pt>
                <c:pt idx="827">
                  <c:v>45637</c:v>
                </c:pt>
                <c:pt idx="828">
                  <c:v>45638</c:v>
                </c:pt>
                <c:pt idx="829">
                  <c:v>45639</c:v>
                </c:pt>
                <c:pt idx="830">
                  <c:v>45642</c:v>
                </c:pt>
                <c:pt idx="831">
                  <c:v>45643</c:v>
                </c:pt>
                <c:pt idx="832">
                  <c:v>45644</c:v>
                </c:pt>
                <c:pt idx="833">
                  <c:v>45645</c:v>
                </c:pt>
                <c:pt idx="834">
                  <c:v>45646</c:v>
                </c:pt>
                <c:pt idx="835">
                  <c:v>45649</c:v>
                </c:pt>
                <c:pt idx="836">
                  <c:v>45650</c:v>
                </c:pt>
                <c:pt idx="837">
                  <c:v>45652</c:v>
                </c:pt>
                <c:pt idx="838">
                  <c:v>45653</c:v>
                </c:pt>
                <c:pt idx="839">
                  <c:v>45656</c:v>
                </c:pt>
                <c:pt idx="840">
                  <c:v>45657</c:v>
                </c:pt>
                <c:pt idx="841">
                  <c:v>45658</c:v>
                </c:pt>
                <c:pt idx="842">
                  <c:v>45659</c:v>
                </c:pt>
                <c:pt idx="843">
                  <c:v>45660</c:v>
                </c:pt>
                <c:pt idx="844">
                  <c:v>45663</c:v>
                </c:pt>
                <c:pt idx="845">
                  <c:v>45664</c:v>
                </c:pt>
                <c:pt idx="846">
                  <c:v>45665</c:v>
                </c:pt>
                <c:pt idx="847">
                  <c:v>45666</c:v>
                </c:pt>
                <c:pt idx="848">
                  <c:v>45667</c:v>
                </c:pt>
                <c:pt idx="849">
                  <c:v>45670</c:v>
                </c:pt>
                <c:pt idx="850">
                  <c:v>45671</c:v>
                </c:pt>
                <c:pt idx="851">
                  <c:v>45672</c:v>
                </c:pt>
                <c:pt idx="852">
                  <c:v>45673</c:v>
                </c:pt>
                <c:pt idx="853">
                  <c:v>45674</c:v>
                </c:pt>
                <c:pt idx="854">
                  <c:v>45677</c:v>
                </c:pt>
                <c:pt idx="855">
                  <c:v>45678</c:v>
                </c:pt>
                <c:pt idx="856">
                  <c:v>45679</c:v>
                </c:pt>
                <c:pt idx="857">
                  <c:v>45680</c:v>
                </c:pt>
                <c:pt idx="858">
                  <c:v>45681</c:v>
                </c:pt>
                <c:pt idx="859">
                  <c:v>45684</c:v>
                </c:pt>
                <c:pt idx="860">
                  <c:v>45685</c:v>
                </c:pt>
                <c:pt idx="861">
                  <c:v>45686</c:v>
                </c:pt>
                <c:pt idx="862">
                  <c:v>45687</c:v>
                </c:pt>
                <c:pt idx="863">
                  <c:v>45688</c:v>
                </c:pt>
                <c:pt idx="864">
                  <c:v>45689</c:v>
                </c:pt>
                <c:pt idx="865">
                  <c:v>45691</c:v>
                </c:pt>
                <c:pt idx="866">
                  <c:v>45692</c:v>
                </c:pt>
                <c:pt idx="867">
                  <c:v>45693</c:v>
                </c:pt>
                <c:pt idx="868">
                  <c:v>45694</c:v>
                </c:pt>
                <c:pt idx="869">
                  <c:v>45695</c:v>
                </c:pt>
                <c:pt idx="870">
                  <c:v>45698</c:v>
                </c:pt>
                <c:pt idx="871">
                  <c:v>45699</c:v>
                </c:pt>
                <c:pt idx="872">
                  <c:v>45700</c:v>
                </c:pt>
                <c:pt idx="873">
                  <c:v>45701</c:v>
                </c:pt>
                <c:pt idx="874">
                  <c:v>45702</c:v>
                </c:pt>
                <c:pt idx="875">
                  <c:v>45705</c:v>
                </c:pt>
                <c:pt idx="876">
                  <c:v>45706</c:v>
                </c:pt>
                <c:pt idx="877">
                  <c:v>45707</c:v>
                </c:pt>
                <c:pt idx="878">
                  <c:v>45708</c:v>
                </c:pt>
                <c:pt idx="879">
                  <c:v>45709</c:v>
                </c:pt>
                <c:pt idx="880">
                  <c:v>45712</c:v>
                </c:pt>
                <c:pt idx="881">
                  <c:v>45713</c:v>
                </c:pt>
                <c:pt idx="882">
                  <c:v>45715</c:v>
                </c:pt>
                <c:pt idx="883">
                  <c:v>45716</c:v>
                </c:pt>
                <c:pt idx="884">
                  <c:v>45719</c:v>
                </c:pt>
                <c:pt idx="885">
                  <c:v>45720</c:v>
                </c:pt>
                <c:pt idx="886">
                  <c:v>45721</c:v>
                </c:pt>
                <c:pt idx="887">
                  <c:v>45722</c:v>
                </c:pt>
                <c:pt idx="888">
                  <c:v>45723</c:v>
                </c:pt>
                <c:pt idx="889">
                  <c:v>45726</c:v>
                </c:pt>
                <c:pt idx="890">
                  <c:v>45727</c:v>
                </c:pt>
                <c:pt idx="891">
                  <c:v>45728</c:v>
                </c:pt>
                <c:pt idx="892">
                  <c:v>45729</c:v>
                </c:pt>
                <c:pt idx="893">
                  <c:v>45733</c:v>
                </c:pt>
                <c:pt idx="894">
                  <c:v>45734</c:v>
                </c:pt>
                <c:pt idx="895">
                  <c:v>45735</c:v>
                </c:pt>
                <c:pt idx="896">
                  <c:v>45736</c:v>
                </c:pt>
                <c:pt idx="897">
                  <c:v>45737</c:v>
                </c:pt>
                <c:pt idx="898">
                  <c:v>45740</c:v>
                </c:pt>
                <c:pt idx="899">
                  <c:v>45741</c:v>
                </c:pt>
                <c:pt idx="900">
                  <c:v>45742</c:v>
                </c:pt>
                <c:pt idx="901">
                  <c:v>45743</c:v>
                </c:pt>
                <c:pt idx="902">
                  <c:v>45744</c:v>
                </c:pt>
                <c:pt idx="903">
                  <c:v>45748</c:v>
                </c:pt>
                <c:pt idx="904">
                  <c:v>45749</c:v>
                </c:pt>
                <c:pt idx="905">
                  <c:v>45750</c:v>
                </c:pt>
                <c:pt idx="906">
                  <c:v>45751</c:v>
                </c:pt>
                <c:pt idx="907">
                  <c:v>45754</c:v>
                </c:pt>
                <c:pt idx="908">
                  <c:v>45755</c:v>
                </c:pt>
                <c:pt idx="909">
                  <c:v>45756</c:v>
                </c:pt>
                <c:pt idx="910">
                  <c:v>45758</c:v>
                </c:pt>
                <c:pt idx="911">
                  <c:v>45762</c:v>
                </c:pt>
                <c:pt idx="912">
                  <c:v>45763</c:v>
                </c:pt>
                <c:pt idx="913">
                  <c:v>45764</c:v>
                </c:pt>
                <c:pt idx="914">
                  <c:v>45768</c:v>
                </c:pt>
                <c:pt idx="915">
                  <c:v>45769</c:v>
                </c:pt>
                <c:pt idx="916">
                  <c:v>45770</c:v>
                </c:pt>
                <c:pt idx="917">
                  <c:v>45771</c:v>
                </c:pt>
                <c:pt idx="918">
                  <c:v>45772</c:v>
                </c:pt>
                <c:pt idx="919">
                  <c:v>45775</c:v>
                </c:pt>
                <c:pt idx="920">
                  <c:v>45776</c:v>
                </c:pt>
                <c:pt idx="921">
                  <c:v>45777</c:v>
                </c:pt>
                <c:pt idx="922">
                  <c:v>45779</c:v>
                </c:pt>
                <c:pt idx="923">
                  <c:v>45782</c:v>
                </c:pt>
                <c:pt idx="924">
                  <c:v>45783</c:v>
                </c:pt>
                <c:pt idx="925">
                  <c:v>45784</c:v>
                </c:pt>
                <c:pt idx="926">
                  <c:v>45785</c:v>
                </c:pt>
                <c:pt idx="927">
                  <c:v>45786</c:v>
                </c:pt>
                <c:pt idx="928">
                  <c:v>45789</c:v>
                </c:pt>
                <c:pt idx="929">
                  <c:v>45790</c:v>
                </c:pt>
                <c:pt idx="930">
                  <c:v>45791</c:v>
                </c:pt>
                <c:pt idx="931">
                  <c:v>45792</c:v>
                </c:pt>
                <c:pt idx="932">
                  <c:v>45793</c:v>
                </c:pt>
                <c:pt idx="933">
                  <c:v>45796</c:v>
                </c:pt>
                <c:pt idx="934">
                  <c:v>45797</c:v>
                </c:pt>
                <c:pt idx="935">
                  <c:v>45798</c:v>
                </c:pt>
                <c:pt idx="936">
                  <c:v>45799</c:v>
                </c:pt>
                <c:pt idx="937">
                  <c:v>45800</c:v>
                </c:pt>
                <c:pt idx="938">
                  <c:v>45803</c:v>
                </c:pt>
                <c:pt idx="939">
                  <c:v>45804</c:v>
                </c:pt>
                <c:pt idx="940">
                  <c:v>45805</c:v>
                </c:pt>
                <c:pt idx="941">
                  <c:v>45806</c:v>
                </c:pt>
                <c:pt idx="942">
                  <c:v>45807</c:v>
                </c:pt>
                <c:pt idx="943">
                  <c:v>45810</c:v>
                </c:pt>
                <c:pt idx="944">
                  <c:v>45811</c:v>
                </c:pt>
                <c:pt idx="945">
                  <c:v>45812</c:v>
                </c:pt>
                <c:pt idx="946">
                  <c:v>45813</c:v>
                </c:pt>
                <c:pt idx="947">
                  <c:v>45814</c:v>
                </c:pt>
                <c:pt idx="948">
                  <c:v>45817</c:v>
                </c:pt>
                <c:pt idx="949">
                  <c:v>45818</c:v>
                </c:pt>
                <c:pt idx="950">
                  <c:v>45819</c:v>
                </c:pt>
                <c:pt idx="951">
                  <c:v>45820</c:v>
                </c:pt>
                <c:pt idx="952">
                  <c:v>45821</c:v>
                </c:pt>
                <c:pt idx="953">
                  <c:v>45824</c:v>
                </c:pt>
                <c:pt idx="954">
                  <c:v>45825</c:v>
                </c:pt>
                <c:pt idx="955">
                  <c:v>45826</c:v>
                </c:pt>
                <c:pt idx="956">
                  <c:v>45827</c:v>
                </c:pt>
                <c:pt idx="957">
                  <c:v>45828</c:v>
                </c:pt>
                <c:pt idx="958">
                  <c:v>45831</c:v>
                </c:pt>
                <c:pt idx="959">
                  <c:v>45832</c:v>
                </c:pt>
                <c:pt idx="960">
                  <c:v>45833</c:v>
                </c:pt>
                <c:pt idx="961">
                  <c:v>45834</c:v>
                </c:pt>
                <c:pt idx="962">
                  <c:v>45835</c:v>
                </c:pt>
                <c:pt idx="963">
                  <c:v>45838</c:v>
                </c:pt>
                <c:pt idx="964">
                  <c:v>45839</c:v>
                </c:pt>
                <c:pt idx="965">
                  <c:v>45840</c:v>
                </c:pt>
                <c:pt idx="966">
                  <c:v>45841</c:v>
                </c:pt>
                <c:pt idx="967">
                  <c:v>45842</c:v>
                </c:pt>
                <c:pt idx="968">
                  <c:v>45845</c:v>
                </c:pt>
                <c:pt idx="969">
                  <c:v>45846</c:v>
                </c:pt>
                <c:pt idx="970">
                  <c:v>45847</c:v>
                </c:pt>
                <c:pt idx="971">
                  <c:v>45848</c:v>
                </c:pt>
                <c:pt idx="972">
                  <c:v>45849</c:v>
                </c:pt>
                <c:pt idx="973">
                  <c:v>45852</c:v>
                </c:pt>
                <c:pt idx="974">
                  <c:v>45853</c:v>
                </c:pt>
                <c:pt idx="975">
                  <c:v>45854</c:v>
                </c:pt>
                <c:pt idx="976">
                  <c:v>45855</c:v>
                </c:pt>
                <c:pt idx="977">
                  <c:v>45856</c:v>
                </c:pt>
                <c:pt idx="978">
                  <c:v>45859</c:v>
                </c:pt>
                <c:pt idx="979">
                  <c:v>45860</c:v>
                </c:pt>
                <c:pt idx="980">
                  <c:v>45861</c:v>
                </c:pt>
                <c:pt idx="981">
                  <c:v>45862</c:v>
                </c:pt>
                <c:pt idx="982">
                  <c:v>45863</c:v>
                </c:pt>
                <c:pt idx="983">
                  <c:v>45866</c:v>
                </c:pt>
                <c:pt idx="984">
                  <c:v>45867</c:v>
                </c:pt>
                <c:pt idx="985">
                  <c:v>45868</c:v>
                </c:pt>
                <c:pt idx="986">
                  <c:v>45869</c:v>
                </c:pt>
                <c:pt idx="987">
                  <c:v>45870</c:v>
                </c:pt>
                <c:pt idx="988">
                  <c:v>45873</c:v>
                </c:pt>
                <c:pt idx="989">
                  <c:v>45874</c:v>
                </c:pt>
                <c:pt idx="990">
                  <c:v>45875</c:v>
                </c:pt>
                <c:pt idx="991">
                  <c:v>45876</c:v>
                </c:pt>
                <c:pt idx="992">
                  <c:v>45877</c:v>
                </c:pt>
                <c:pt idx="993">
                  <c:v>45880</c:v>
                </c:pt>
                <c:pt idx="994">
                  <c:v>45881</c:v>
                </c:pt>
                <c:pt idx="995">
                  <c:v>45882</c:v>
                </c:pt>
                <c:pt idx="996">
                  <c:v>45883</c:v>
                </c:pt>
                <c:pt idx="997">
                  <c:v>45887</c:v>
                </c:pt>
                <c:pt idx="998">
                  <c:v>45888</c:v>
                </c:pt>
                <c:pt idx="999">
                  <c:v>45889</c:v>
                </c:pt>
                <c:pt idx="1000">
                  <c:v>45890</c:v>
                </c:pt>
                <c:pt idx="1001">
                  <c:v>45891</c:v>
                </c:pt>
                <c:pt idx="1002">
                  <c:v>45894</c:v>
                </c:pt>
                <c:pt idx="1003">
                  <c:v>45895</c:v>
                </c:pt>
                <c:pt idx="1004">
                  <c:v>45897</c:v>
                </c:pt>
                <c:pt idx="1005">
                  <c:v>45898</c:v>
                </c:pt>
                <c:pt idx="1006">
                  <c:v>45901</c:v>
                </c:pt>
                <c:pt idx="1007">
                  <c:v>45902</c:v>
                </c:pt>
                <c:pt idx="1008">
                  <c:v>45903</c:v>
                </c:pt>
                <c:pt idx="1009">
                  <c:v>45904</c:v>
                </c:pt>
                <c:pt idx="1010">
                  <c:v>45905</c:v>
                </c:pt>
                <c:pt idx="1011">
                  <c:v>45908</c:v>
                </c:pt>
                <c:pt idx="1012">
                  <c:v>45909</c:v>
                </c:pt>
                <c:pt idx="1013">
                  <c:v>45910</c:v>
                </c:pt>
                <c:pt idx="1014">
                  <c:v>45911</c:v>
                </c:pt>
                <c:pt idx="1015">
                  <c:v>45912</c:v>
                </c:pt>
                <c:pt idx="1016">
                  <c:v>45915</c:v>
                </c:pt>
                <c:pt idx="1017">
                  <c:v>45916</c:v>
                </c:pt>
                <c:pt idx="1018">
                  <c:v>45917</c:v>
                </c:pt>
                <c:pt idx="1019">
                  <c:v>45918</c:v>
                </c:pt>
                <c:pt idx="1020">
                  <c:v>45919</c:v>
                </c:pt>
                <c:pt idx="1021">
                  <c:v>45922</c:v>
                </c:pt>
                <c:pt idx="1022">
                  <c:v>45923</c:v>
                </c:pt>
                <c:pt idx="1023">
                  <c:v>45924</c:v>
                </c:pt>
                <c:pt idx="1024">
                  <c:v>45925</c:v>
                </c:pt>
                <c:pt idx="1025">
                  <c:v>45926</c:v>
                </c:pt>
                <c:pt idx="1026">
                  <c:v>45929</c:v>
                </c:pt>
                <c:pt idx="1027">
                  <c:v>45930</c:v>
                </c:pt>
                <c:pt idx="1028">
                  <c:v>45931</c:v>
                </c:pt>
                <c:pt idx="1029">
                  <c:v>45933</c:v>
                </c:pt>
                <c:pt idx="1030">
                  <c:v>45936</c:v>
                </c:pt>
                <c:pt idx="1031">
                  <c:v>45937</c:v>
                </c:pt>
                <c:pt idx="1032">
                  <c:v>45938</c:v>
                </c:pt>
                <c:pt idx="1033">
                  <c:v>45939</c:v>
                </c:pt>
                <c:pt idx="1034">
                  <c:v>45940</c:v>
                </c:pt>
                <c:pt idx="1035">
                  <c:v>45943</c:v>
                </c:pt>
                <c:pt idx="1036">
                  <c:v>45944</c:v>
                </c:pt>
                <c:pt idx="1037">
                  <c:v>45945</c:v>
                </c:pt>
                <c:pt idx="1038">
                  <c:v>45946</c:v>
                </c:pt>
                <c:pt idx="1039">
                  <c:v>45947</c:v>
                </c:pt>
                <c:pt idx="1040">
                  <c:v>45950</c:v>
                </c:pt>
                <c:pt idx="1041">
                  <c:v>45951</c:v>
                </c:pt>
                <c:pt idx="1042">
                  <c:v>45953</c:v>
                </c:pt>
                <c:pt idx="1043">
                  <c:v>45954</c:v>
                </c:pt>
                <c:pt idx="1044">
                  <c:v>45957</c:v>
                </c:pt>
                <c:pt idx="1045">
                  <c:v>45958</c:v>
                </c:pt>
                <c:pt idx="1046">
                  <c:v>45959</c:v>
                </c:pt>
                <c:pt idx="1047">
                  <c:v>45960</c:v>
                </c:pt>
                <c:pt idx="1048">
                  <c:v>45961</c:v>
                </c:pt>
                <c:pt idx="1049">
                  <c:v>45964</c:v>
                </c:pt>
                <c:pt idx="1050">
                  <c:v>45965</c:v>
                </c:pt>
                <c:pt idx="1051">
                  <c:v>45967</c:v>
                </c:pt>
                <c:pt idx="1052">
                  <c:v>45968</c:v>
                </c:pt>
                <c:pt idx="1053">
                  <c:v>45971</c:v>
                </c:pt>
                <c:pt idx="1054">
                  <c:v>45972</c:v>
                </c:pt>
                <c:pt idx="1055">
                  <c:v>45973</c:v>
                </c:pt>
                <c:pt idx="1056">
                  <c:v>45974</c:v>
                </c:pt>
                <c:pt idx="1057">
                  <c:v>45975</c:v>
                </c:pt>
                <c:pt idx="1058">
                  <c:v>45978</c:v>
                </c:pt>
                <c:pt idx="1059">
                  <c:v>45979</c:v>
                </c:pt>
                <c:pt idx="1060">
                  <c:v>45980</c:v>
                </c:pt>
                <c:pt idx="1061">
                  <c:v>45981</c:v>
                </c:pt>
                <c:pt idx="1062">
                  <c:v>45982</c:v>
                </c:pt>
                <c:pt idx="1063">
                  <c:v>45985</c:v>
                </c:pt>
                <c:pt idx="1064">
                  <c:v>45986</c:v>
                </c:pt>
                <c:pt idx="1065">
                  <c:v>45987</c:v>
                </c:pt>
                <c:pt idx="1066">
                  <c:v>45988</c:v>
                </c:pt>
                <c:pt idx="1067">
                  <c:v>45989</c:v>
                </c:pt>
                <c:pt idx="1068">
                  <c:v>45992</c:v>
                </c:pt>
                <c:pt idx="1069">
                  <c:v>45993</c:v>
                </c:pt>
                <c:pt idx="1070">
                  <c:v>45994</c:v>
                </c:pt>
                <c:pt idx="1071">
                  <c:v>45995</c:v>
                </c:pt>
                <c:pt idx="1072">
                  <c:v>45996</c:v>
                </c:pt>
                <c:pt idx="1073">
                  <c:v>45999</c:v>
                </c:pt>
                <c:pt idx="1074">
                  <c:v>46000</c:v>
                </c:pt>
                <c:pt idx="1075">
                  <c:v>46001</c:v>
                </c:pt>
                <c:pt idx="1076">
                  <c:v>46002</c:v>
                </c:pt>
                <c:pt idx="1077">
                  <c:v>46003</c:v>
                </c:pt>
                <c:pt idx="1078">
                  <c:v>46006</c:v>
                </c:pt>
                <c:pt idx="1079">
                  <c:v>46007</c:v>
                </c:pt>
                <c:pt idx="1080">
                  <c:v>46008</c:v>
                </c:pt>
                <c:pt idx="1081">
                  <c:v>46009</c:v>
                </c:pt>
                <c:pt idx="1082">
                  <c:v>46010</c:v>
                </c:pt>
                <c:pt idx="1083">
                  <c:v>46013</c:v>
                </c:pt>
                <c:pt idx="1084">
                  <c:v>46014</c:v>
                </c:pt>
                <c:pt idx="1085">
                  <c:v>46015</c:v>
                </c:pt>
                <c:pt idx="1086">
                  <c:v>46017</c:v>
                </c:pt>
                <c:pt idx="1087">
                  <c:v>46020</c:v>
                </c:pt>
                <c:pt idx="1088">
                  <c:v>46021</c:v>
                </c:pt>
                <c:pt idx="1089">
                  <c:v>46022</c:v>
                </c:pt>
                <c:pt idx="1090">
                  <c:v>46023</c:v>
                </c:pt>
                <c:pt idx="1091">
                  <c:v>46024</c:v>
                </c:pt>
                <c:pt idx="1092">
                  <c:v>46027</c:v>
                </c:pt>
                <c:pt idx="1093">
                  <c:v>46028</c:v>
                </c:pt>
                <c:pt idx="1094">
                  <c:v>46029</c:v>
                </c:pt>
                <c:pt idx="1095">
                  <c:v>46030</c:v>
                </c:pt>
                <c:pt idx="1096">
                  <c:v>46031</c:v>
                </c:pt>
                <c:pt idx="1097">
                  <c:v>46034</c:v>
                </c:pt>
                <c:pt idx="1098">
                  <c:v>46035</c:v>
                </c:pt>
                <c:pt idx="1099">
                  <c:v>46036</c:v>
                </c:pt>
                <c:pt idx="1100">
                  <c:v>46038</c:v>
                </c:pt>
                <c:pt idx="1101">
                  <c:v>46041</c:v>
                </c:pt>
                <c:pt idx="1102">
                  <c:v>46042</c:v>
                </c:pt>
                <c:pt idx="1103">
                  <c:v>46043</c:v>
                </c:pt>
                <c:pt idx="1104">
                  <c:v>46044</c:v>
                </c:pt>
                <c:pt idx="1105">
                  <c:v>46045</c:v>
                </c:pt>
                <c:pt idx="1106">
                  <c:v>46049</c:v>
                </c:pt>
                <c:pt idx="1107">
                  <c:v>46050</c:v>
                </c:pt>
                <c:pt idx="1108">
                  <c:v>46051</c:v>
                </c:pt>
                <c:pt idx="1109">
                  <c:v>46052</c:v>
                </c:pt>
                <c:pt idx="1110">
                  <c:v>46054</c:v>
                </c:pt>
                <c:pt idx="1111">
                  <c:v>46055</c:v>
                </c:pt>
                <c:pt idx="1112">
                  <c:v>46056</c:v>
                </c:pt>
                <c:pt idx="1113">
                  <c:v>46057</c:v>
                </c:pt>
                <c:pt idx="1114">
                  <c:v>46058</c:v>
                </c:pt>
                <c:pt idx="1115">
                  <c:v>46059</c:v>
                </c:pt>
                <c:pt idx="1116">
                  <c:v>46062</c:v>
                </c:pt>
                <c:pt idx="1117">
                  <c:v>46063</c:v>
                </c:pt>
                <c:pt idx="1118">
                  <c:v>46064</c:v>
                </c:pt>
                <c:pt idx="1119">
                  <c:v>46065</c:v>
                </c:pt>
                <c:pt idx="1120">
                  <c:v>46066</c:v>
                </c:pt>
                <c:pt idx="1121">
                  <c:v>46069</c:v>
                </c:pt>
                <c:pt idx="1122">
                  <c:v>46070</c:v>
                </c:pt>
                <c:pt idx="1123">
                  <c:v>46071</c:v>
                </c:pt>
                <c:pt idx="1124">
                  <c:v>46072</c:v>
                </c:pt>
                <c:pt idx="1125">
                  <c:v>46073</c:v>
                </c:pt>
                <c:pt idx="1126">
                  <c:v>46076</c:v>
                </c:pt>
                <c:pt idx="1127">
                  <c:v>46077</c:v>
                </c:pt>
                <c:pt idx="1128">
                  <c:v>46078</c:v>
                </c:pt>
                <c:pt idx="1129">
                  <c:v>46079</c:v>
                </c:pt>
                <c:pt idx="1130">
                  <c:v>46080</c:v>
                </c:pt>
                <c:pt idx="1131">
                  <c:v>46083</c:v>
                </c:pt>
                <c:pt idx="1132">
                  <c:v>46085</c:v>
                </c:pt>
                <c:pt idx="1133">
                  <c:v>46086</c:v>
                </c:pt>
                <c:pt idx="1134">
                  <c:v>46087</c:v>
                </c:pt>
                <c:pt idx="1135">
                  <c:v>46090</c:v>
                </c:pt>
                <c:pt idx="1136">
                  <c:v>46091</c:v>
                </c:pt>
                <c:pt idx="1137">
                  <c:v>46092</c:v>
                </c:pt>
                <c:pt idx="1138">
                  <c:v>46093</c:v>
                </c:pt>
                <c:pt idx="1139">
                  <c:v>46094</c:v>
                </c:pt>
                <c:pt idx="1140">
                  <c:v>46097</c:v>
                </c:pt>
                <c:pt idx="1141">
                  <c:v>46098</c:v>
                </c:pt>
                <c:pt idx="1142">
                  <c:v>46099</c:v>
                </c:pt>
                <c:pt idx="1143">
                  <c:v>46100</c:v>
                </c:pt>
                <c:pt idx="1144">
                  <c:v>46101</c:v>
                </c:pt>
                <c:pt idx="1145">
                  <c:v>46104</c:v>
                </c:pt>
                <c:pt idx="1146">
                  <c:v>46105</c:v>
                </c:pt>
                <c:pt idx="1147">
                  <c:v>46106</c:v>
                </c:pt>
                <c:pt idx="1148">
                  <c:v>46108</c:v>
                </c:pt>
                <c:pt idx="1149">
                  <c:v>46111</c:v>
                </c:pt>
                <c:pt idx="1150">
                  <c:v>46113</c:v>
                </c:pt>
                <c:pt idx="1151">
                  <c:v>46114</c:v>
                </c:pt>
                <c:pt idx="1152">
                  <c:v>46118</c:v>
                </c:pt>
                <c:pt idx="1153">
                  <c:v>46119</c:v>
                </c:pt>
                <c:pt idx="1154">
                  <c:v>46120</c:v>
                </c:pt>
                <c:pt idx="1155">
                  <c:v>46121</c:v>
                </c:pt>
                <c:pt idx="1156">
                  <c:v>46122</c:v>
                </c:pt>
                <c:pt idx="1157">
                  <c:v>46125</c:v>
                </c:pt>
                <c:pt idx="1158">
                  <c:v>46127</c:v>
                </c:pt>
                <c:pt idx="1159">
                  <c:v>46128</c:v>
                </c:pt>
                <c:pt idx="1160">
                  <c:v>46129</c:v>
                </c:pt>
                <c:pt idx="1161">
                  <c:v>46132</c:v>
                </c:pt>
                <c:pt idx="1162">
                  <c:v>46133</c:v>
                </c:pt>
                <c:pt idx="1163">
                  <c:v>46134</c:v>
                </c:pt>
                <c:pt idx="1164">
                  <c:v>46135</c:v>
                </c:pt>
                <c:pt idx="1165">
                  <c:v>46136</c:v>
                </c:pt>
                <c:pt idx="1166">
                  <c:v>46139</c:v>
                </c:pt>
                <c:pt idx="1167">
                  <c:v>46140</c:v>
                </c:pt>
                <c:pt idx="1168">
                  <c:v>46141</c:v>
                </c:pt>
                <c:pt idx="1169">
                  <c:v>46142</c:v>
                </c:pt>
                <c:pt idx="1170">
                  <c:v>46146</c:v>
                </c:pt>
                <c:pt idx="1171">
                  <c:v>46147</c:v>
                </c:pt>
                <c:pt idx="1172">
                  <c:v>46148</c:v>
                </c:pt>
                <c:pt idx="1173">
                  <c:v>46149</c:v>
                </c:pt>
                <c:pt idx="1174">
                  <c:v>46150</c:v>
                </c:pt>
                <c:pt idx="1175">
                  <c:v>46153</c:v>
                </c:pt>
                <c:pt idx="1176">
                  <c:v>46154</c:v>
                </c:pt>
                <c:pt idx="1177">
                  <c:v>46155</c:v>
                </c:pt>
                <c:pt idx="1178">
                  <c:v>46156</c:v>
                </c:pt>
                <c:pt idx="1179">
                  <c:v>46157</c:v>
                </c:pt>
                <c:pt idx="1180">
                  <c:v>46160</c:v>
                </c:pt>
                <c:pt idx="1181">
                  <c:v>46161</c:v>
                </c:pt>
                <c:pt idx="1182">
                  <c:v>46162</c:v>
                </c:pt>
                <c:pt idx="1183">
                  <c:v>46163</c:v>
                </c:pt>
                <c:pt idx="1184">
                  <c:v>46164</c:v>
                </c:pt>
                <c:pt idx="1185">
                  <c:v>46167</c:v>
                </c:pt>
                <c:pt idx="1186">
                  <c:v>46168</c:v>
                </c:pt>
                <c:pt idx="1187">
                  <c:v>46169</c:v>
                </c:pt>
                <c:pt idx="1188">
                  <c:v>46171</c:v>
                </c:pt>
                <c:pt idx="1189">
                  <c:v>46174</c:v>
                </c:pt>
                <c:pt idx="1190">
                  <c:v>46175</c:v>
                </c:pt>
                <c:pt idx="1191">
                  <c:v>46176</c:v>
                </c:pt>
                <c:pt idx="1192">
                  <c:v>46177</c:v>
                </c:pt>
                <c:pt idx="1193">
                  <c:v>46178</c:v>
                </c:pt>
                <c:pt idx="1194">
                  <c:v>46181</c:v>
                </c:pt>
                <c:pt idx="1195">
                  <c:v>46182</c:v>
                </c:pt>
                <c:pt idx="1196">
                  <c:v>46183</c:v>
                </c:pt>
                <c:pt idx="1197">
                  <c:v>46184</c:v>
                </c:pt>
                <c:pt idx="1198">
                  <c:v>46185</c:v>
                </c:pt>
                <c:pt idx="1199">
                  <c:v>46188</c:v>
                </c:pt>
                <c:pt idx="1200">
                  <c:v>46189</c:v>
                </c:pt>
                <c:pt idx="1201">
                  <c:v>46190</c:v>
                </c:pt>
                <c:pt idx="1202">
                  <c:v>46191</c:v>
                </c:pt>
                <c:pt idx="1203">
                  <c:v>46192</c:v>
                </c:pt>
                <c:pt idx="1204">
                  <c:v>46195</c:v>
                </c:pt>
                <c:pt idx="1205">
                  <c:v>46196</c:v>
                </c:pt>
                <c:pt idx="1206">
                  <c:v>46197</c:v>
                </c:pt>
                <c:pt idx="1207">
                  <c:v>46198</c:v>
                </c:pt>
                <c:pt idx="1208">
                  <c:v>46202</c:v>
                </c:pt>
                <c:pt idx="1209">
                  <c:v>46203</c:v>
                </c:pt>
                <c:pt idx="1210">
                  <c:v>46204</c:v>
                </c:pt>
                <c:pt idx="1211">
                  <c:v>46205</c:v>
                </c:pt>
                <c:pt idx="1212">
                  <c:v>46206</c:v>
                </c:pt>
                <c:pt idx="1213">
                  <c:v>46209</c:v>
                </c:pt>
                <c:pt idx="1214">
                  <c:v>46210</c:v>
                </c:pt>
                <c:pt idx="1215">
                  <c:v>46211</c:v>
                </c:pt>
                <c:pt idx="1216">
                  <c:v>46212</c:v>
                </c:pt>
                <c:pt idx="1217">
                  <c:v>46213</c:v>
                </c:pt>
                <c:pt idx="1218">
                  <c:v>46216</c:v>
                </c:pt>
                <c:pt idx="1219">
                  <c:v>46217</c:v>
                </c:pt>
                <c:pt idx="1220">
                  <c:v>46218</c:v>
                </c:pt>
                <c:pt idx="1221">
                  <c:v>46219</c:v>
                </c:pt>
                <c:pt idx="1222">
                  <c:v>46220</c:v>
                </c:pt>
                <c:pt idx="1223">
                  <c:v>46223</c:v>
                </c:pt>
                <c:pt idx="1224">
                  <c:v>46224</c:v>
                </c:pt>
                <c:pt idx="1225">
                  <c:v>46225</c:v>
                </c:pt>
                <c:pt idx="1226">
                  <c:v>46226</c:v>
                </c:pt>
                <c:pt idx="1227">
                  <c:v>46227</c:v>
                </c:pt>
                <c:pt idx="1228">
                  <c:v>46230</c:v>
                </c:pt>
                <c:pt idx="1229">
                  <c:v>46231</c:v>
                </c:pt>
                <c:pt idx="1230">
                  <c:v>46232</c:v>
                </c:pt>
                <c:pt idx="1231">
                  <c:v>46233</c:v>
                </c:pt>
                <c:pt idx="1232">
                  <c:v>46234</c:v>
                </c:pt>
                <c:pt idx="1233">
                  <c:v>46237</c:v>
                </c:pt>
                <c:pt idx="1234">
                  <c:v>46238</c:v>
                </c:pt>
                <c:pt idx="1235">
                  <c:v>46239</c:v>
                </c:pt>
                <c:pt idx="1236">
                  <c:v>46240</c:v>
                </c:pt>
                <c:pt idx="1237">
                  <c:v>46241</c:v>
                </c:pt>
                <c:pt idx="1238">
                  <c:v>46244</c:v>
                </c:pt>
                <c:pt idx="1239">
                  <c:v>46245</c:v>
                </c:pt>
              </c:numCache>
            </c:numRef>
          </c:cat>
          <c:val>
            <c:numRef>
              <c:f>Data!$Q$4:$Q$1243</c:f>
              <c:numCache>
                <c:formatCode>General</c:formatCode>
                <c:ptCount val="12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225</c:v>
                </c:pt>
                <c:pt idx="593">
                  <c:v>225</c:v>
                </c:pt>
                <c:pt idx="594">
                  <c:v>225</c:v>
                </c:pt>
                <c:pt idx="595">
                  <c:v>225</c:v>
                </c:pt>
                <c:pt idx="596">
                  <c:v>225</c:v>
                </c:pt>
                <c:pt idx="597">
                  <c:v>225</c:v>
                </c:pt>
                <c:pt idx="598">
                  <c:v>225</c:v>
                </c:pt>
                <c:pt idx="599">
                  <c:v>225</c:v>
                </c:pt>
                <c:pt idx="600">
                  <c:v>225</c:v>
                </c:pt>
                <c:pt idx="601">
                  <c:v>225</c:v>
                </c:pt>
                <c:pt idx="602">
                  <c:v>225</c:v>
                </c:pt>
                <c:pt idx="603">
                  <c:v>225</c:v>
                </c:pt>
                <c:pt idx="604">
                  <c:v>225</c:v>
                </c:pt>
                <c:pt idx="605">
                  <c:v>225</c:v>
                </c:pt>
                <c:pt idx="606">
                  <c:v>225</c:v>
                </c:pt>
                <c:pt idx="607">
                  <c:v>225</c:v>
                </c:pt>
                <c:pt idx="608">
                  <c:v>225</c:v>
                </c:pt>
                <c:pt idx="609">
                  <c:v>225</c:v>
                </c:pt>
                <c:pt idx="610">
                  <c:v>225</c:v>
                </c:pt>
                <c:pt idx="611">
                  <c:v>225</c:v>
                </c:pt>
                <c:pt idx="612">
                  <c:v>225</c:v>
                </c:pt>
                <c:pt idx="613">
                  <c:v>225</c:v>
                </c:pt>
                <c:pt idx="614">
                  <c:v>225</c:v>
                </c:pt>
                <c:pt idx="615">
                  <c:v>225</c:v>
                </c:pt>
                <c:pt idx="616">
                  <c:v>225</c:v>
                </c:pt>
                <c:pt idx="617">
                  <c:v>225</c:v>
                </c:pt>
                <c:pt idx="618">
                  <c:v>225</c:v>
                </c:pt>
                <c:pt idx="619">
                  <c:v>225</c:v>
                </c:pt>
                <c:pt idx="620">
                  <c:v>225</c:v>
                </c:pt>
                <c:pt idx="621">
                  <c:v>225</c:v>
                </c:pt>
                <c:pt idx="622">
                  <c:v>225</c:v>
                </c:pt>
                <c:pt idx="623">
                  <c:v>225</c:v>
                </c:pt>
                <c:pt idx="624">
                  <c:v>225</c:v>
                </c:pt>
                <c:pt idx="625">
                  <c:v>225</c:v>
                </c:pt>
                <c:pt idx="626">
                  <c:v>225</c:v>
                </c:pt>
                <c:pt idx="627">
                  <c:v>225</c:v>
                </c:pt>
                <c:pt idx="628">
                  <c:v>225</c:v>
                </c:pt>
                <c:pt idx="629">
                  <c:v>225</c:v>
                </c:pt>
                <c:pt idx="630">
                  <c:v>225</c:v>
                </c:pt>
                <c:pt idx="631">
                  <c:v>225</c:v>
                </c:pt>
                <c:pt idx="632">
                  <c:v>225</c:v>
                </c:pt>
                <c:pt idx="633">
                  <c:v>225</c:v>
                </c:pt>
                <c:pt idx="634">
                  <c:v>225</c:v>
                </c:pt>
                <c:pt idx="635">
                  <c:v>225</c:v>
                </c:pt>
                <c:pt idx="636">
                  <c:v>225</c:v>
                </c:pt>
                <c:pt idx="637">
                  <c:v>225</c:v>
                </c:pt>
                <c:pt idx="638">
                  <c:v>225</c:v>
                </c:pt>
                <c:pt idx="639">
                  <c:v>225</c:v>
                </c:pt>
                <c:pt idx="640">
                  <c:v>225</c:v>
                </c:pt>
                <c:pt idx="641">
                  <c:v>225</c:v>
                </c:pt>
                <c:pt idx="642">
                  <c:v>225</c:v>
                </c:pt>
                <c:pt idx="643">
                  <c:v>225</c:v>
                </c:pt>
                <c:pt idx="644">
                  <c:v>225</c:v>
                </c:pt>
                <c:pt idx="645">
                  <c:v>225</c:v>
                </c:pt>
                <c:pt idx="646">
                  <c:v>225</c:v>
                </c:pt>
                <c:pt idx="647">
                  <c:v>225</c:v>
                </c:pt>
                <c:pt idx="648">
                  <c:v>225</c:v>
                </c:pt>
                <c:pt idx="649">
                  <c:v>225</c:v>
                </c:pt>
                <c:pt idx="650">
                  <c:v>225</c:v>
                </c:pt>
                <c:pt idx="651">
                  <c:v>225</c:v>
                </c:pt>
                <c:pt idx="652">
                  <c:v>225</c:v>
                </c:pt>
                <c:pt idx="653">
                  <c:v>225</c:v>
                </c:pt>
                <c:pt idx="654">
                  <c:v>225</c:v>
                </c:pt>
                <c:pt idx="655">
                  <c:v>225</c:v>
                </c:pt>
                <c:pt idx="656">
                  <c:v>225</c:v>
                </c:pt>
                <c:pt idx="657">
                  <c:v>225</c:v>
                </c:pt>
                <c:pt idx="658">
                  <c:v>225</c:v>
                </c:pt>
                <c:pt idx="659">
                  <c:v>225</c:v>
                </c:pt>
                <c:pt idx="660">
                  <c:v>225</c:v>
                </c:pt>
                <c:pt idx="661">
                  <c:v>225</c:v>
                </c:pt>
                <c:pt idx="662">
                  <c:v>225</c:v>
                </c:pt>
                <c:pt idx="663">
                  <c:v>225</c:v>
                </c:pt>
                <c:pt idx="664">
                  <c:v>225</c:v>
                </c:pt>
                <c:pt idx="665">
                  <c:v>225</c:v>
                </c:pt>
                <c:pt idx="666">
                  <c:v>225</c:v>
                </c:pt>
                <c:pt idx="667">
                  <c:v>225</c:v>
                </c:pt>
                <c:pt idx="668">
                  <c:v>225</c:v>
                </c:pt>
                <c:pt idx="669">
                  <c:v>225</c:v>
                </c:pt>
                <c:pt idx="670">
                  <c:v>225</c:v>
                </c:pt>
                <c:pt idx="671">
                  <c:v>225</c:v>
                </c:pt>
                <c:pt idx="672">
                  <c:v>225</c:v>
                </c:pt>
                <c:pt idx="673">
                  <c:v>225</c:v>
                </c:pt>
                <c:pt idx="674">
                  <c:v>225</c:v>
                </c:pt>
                <c:pt idx="675">
                  <c:v>225</c:v>
                </c:pt>
                <c:pt idx="676">
                  <c:v>225</c:v>
                </c:pt>
                <c:pt idx="677">
                  <c:v>225</c:v>
                </c:pt>
                <c:pt idx="678">
                  <c:v>225</c:v>
                </c:pt>
                <c:pt idx="679">
                  <c:v>225</c:v>
                </c:pt>
                <c:pt idx="680">
                  <c:v>225</c:v>
                </c:pt>
                <c:pt idx="681">
                  <c:v>225</c:v>
                </c:pt>
                <c:pt idx="682">
                  <c:v>225</c:v>
                </c:pt>
                <c:pt idx="683">
                  <c:v>225</c:v>
                </c:pt>
                <c:pt idx="684">
                  <c:v>225</c:v>
                </c:pt>
                <c:pt idx="685">
                  <c:v>225</c:v>
                </c:pt>
                <c:pt idx="686">
                  <c:v>225</c:v>
                </c:pt>
                <c:pt idx="687">
                  <c:v>225</c:v>
                </c:pt>
                <c:pt idx="688">
                  <c:v>225</c:v>
                </c:pt>
                <c:pt idx="689">
                  <c:v>225</c:v>
                </c:pt>
                <c:pt idx="690">
                  <c:v>225</c:v>
                </c:pt>
                <c:pt idx="691">
                  <c:v>225</c:v>
                </c:pt>
                <c:pt idx="692">
                  <c:v>225</c:v>
                </c:pt>
                <c:pt idx="693">
                  <c:v>225</c:v>
                </c:pt>
                <c:pt idx="694">
                  <c:v>225</c:v>
                </c:pt>
                <c:pt idx="695">
                  <c:v>225</c:v>
                </c:pt>
                <c:pt idx="696">
                  <c:v>225</c:v>
                </c:pt>
                <c:pt idx="697">
                  <c:v>225</c:v>
                </c:pt>
                <c:pt idx="698">
                  <c:v>225</c:v>
                </c:pt>
                <c:pt idx="699">
                  <c:v>225</c:v>
                </c:pt>
                <c:pt idx="700">
                  <c:v>225</c:v>
                </c:pt>
                <c:pt idx="701">
                  <c:v>225</c:v>
                </c:pt>
                <c:pt idx="702">
                  <c:v>225</c:v>
                </c:pt>
                <c:pt idx="703">
                  <c:v>225</c:v>
                </c:pt>
                <c:pt idx="704">
                  <c:v>225</c:v>
                </c:pt>
                <c:pt idx="705">
                  <c:v>225</c:v>
                </c:pt>
                <c:pt idx="706">
                  <c:v>225</c:v>
                </c:pt>
                <c:pt idx="707">
                  <c:v>225</c:v>
                </c:pt>
                <c:pt idx="708">
                  <c:v>225</c:v>
                </c:pt>
                <c:pt idx="709">
                  <c:v>225</c:v>
                </c:pt>
                <c:pt idx="710">
                  <c:v>225</c:v>
                </c:pt>
                <c:pt idx="711">
                  <c:v>225</c:v>
                </c:pt>
                <c:pt idx="712">
                  <c:v>225</c:v>
                </c:pt>
                <c:pt idx="713">
                  <c:v>225</c:v>
                </c:pt>
                <c:pt idx="714">
                  <c:v>225</c:v>
                </c:pt>
                <c:pt idx="715">
                  <c:v>225</c:v>
                </c:pt>
                <c:pt idx="716">
                  <c:v>225</c:v>
                </c:pt>
                <c:pt idx="717">
                  <c:v>225</c:v>
                </c:pt>
                <c:pt idx="718">
                  <c:v>225</c:v>
                </c:pt>
                <c:pt idx="719">
                  <c:v>225</c:v>
                </c:pt>
                <c:pt idx="720">
                  <c:v>225</c:v>
                </c:pt>
                <c:pt idx="721">
                  <c:v>225</c:v>
                </c:pt>
                <c:pt idx="722">
                  <c:v>225</c:v>
                </c:pt>
                <c:pt idx="723">
                  <c:v>225</c:v>
                </c:pt>
                <c:pt idx="724">
                  <c:v>225</c:v>
                </c:pt>
                <c:pt idx="725">
                  <c:v>225</c:v>
                </c:pt>
                <c:pt idx="726">
                  <c:v>225</c:v>
                </c:pt>
                <c:pt idx="727">
                  <c:v>225</c:v>
                </c:pt>
                <c:pt idx="728">
                  <c:v>225</c:v>
                </c:pt>
                <c:pt idx="729">
                  <c:v>225</c:v>
                </c:pt>
                <c:pt idx="730">
                  <c:v>225</c:v>
                </c:pt>
                <c:pt idx="731">
                  <c:v>225</c:v>
                </c:pt>
                <c:pt idx="732">
                  <c:v>225</c:v>
                </c:pt>
                <c:pt idx="733">
                  <c:v>225</c:v>
                </c:pt>
                <c:pt idx="734">
                  <c:v>225</c:v>
                </c:pt>
                <c:pt idx="735">
                  <c:v>225</c:v>
                </c:pt>
                <c:pt idx="736">
                  <c:v>225</c:v>
                </c:pt>
                <c:pt idx="737">
                  <c:v>225</c:v>
                </c:pt>
                <c:pt idx="738">
                  <c:v>225</c:v>
                </c:pt>
                <c:pt idx="739">
                  <c:v>225</c:v>
                </c:pt>
                <c:pt idx="740">
                  <c:v>225</c:v>
                </c:pt>
                <c:pt idx="741">
                  <c:v>225</c:v>
                </c:pt>
                <c:pt idx="742">
                  <c:v>225</c:v>
                </c:pt>
                <c:pt idx="743">
                  <c:v>225</c:v>
                </c:pt>
                <c:pt idx="744">
                  <c:v>225</c:v>
                </c:pt>
                <c:pt idx="745">
                  <c:v>225</c:v>
                </c:pt>
                <c:pt idx="746">
                  <c:v>225</c:v>
                </c:pt>
                <c:pt idx="747">
                  <c:v>225</c:v>
                </c:pt>
                <c:pt idx="748">
                  <c:v>225</c:v>
                </c:pt>
                <c:pt idx="749">
                  <c:v>225</c:v>
                </c:pt>
                <c:pt idx="750">
                  <c:v>225</c:v>
                </c:pt>
                <c:pt idx="751">
                  <c:v>225</c:v>
                </c:pt>
                <c:pt idx="752">
                  <c:v>225</c:v>
                </c:pt>
                <c:pt idx="753">
                  <c:v>225</c:v>
                </c:pt>
                <c:pt idx="754">
                  <c:v>225</c:v>
                </c:pt>
                <c:pt idx="755">
                  <c:v>225</c:v>
                </c:pt>
                <c:pt idx="756">
                  <c:v>225</c:v>
                </c:pt>
                <c:pt idx="757">
                  <c:v>225</c:v>
                </c:pt>
                <c:pt idx="758">
                  <c:v>225</c:v>
                </c:pt>
                <c:pt idx="759">
                  <c:v>225</c:v>
                </c:pt>
                <c:pt idx="760">
                  <c:v>225</c:v>
                </c:pt>
                <c:pt idx="761">
                  <c:v>225</c:v>
                </c:pt>
                <c:pt idx="762">
                  <c:v>225</c:v>
                </c:pt>
                <c:pt idx="763">
                  <c:v>225</c:v>
                </c:pt>
                <c:pt idx="764">
                  <c:v>225</c:v>
                </c:pt>
                <c:pt idx="765">
                  <c:v>225</c:v>
                </c:pt>
                <c:pt idx="766">
                  <c:v>225</c:v>
                </c:pt>
                <c:pt idx="767">
                  <c:v>225</c:v>
                </c:pt>
                <c:pt idx="768">
                  <c:v>225</c:v>
                </c:pt>
                <c:pt idx="769">
                  <c:v>225</c:v>
                </c:pt>
                <c:pt idx="770">
                  <c:v>225</c:v>
                </c:pt>
                <c:pt idx="771">
                  <c:v>225</c:v>
                </c:pt>
                <c:pt idx="772">
                  <c:v>225</c:v>
                </c:pt>
                <c:pt idx="773">
                  <c:v>225</c:v>
                </c:pt>
                <c:pt idx="774">
                  <c:v>225</c:v>
                </c:pt>
                <c:pt idx="775">
                  <c:v>225</c:v>
                </c:pt>
                <c:pt idx="776">
                  <c:v>225</c:v>
                </c:pt>
                <c:pt idx="777">
                  <c:v>225</c:v>
                </c:pt>
                <c:pt idx="778">
                  <c:v>225</c:v>
                </c:pt>
                <c:pt idx="779">
                  <c:v>225</c:v>
                </c:pt>
                <c:pt idx="780">
                  <c:v>225</c:v>
                </c:pt>
                <c:pt idx="781">
                  <c:v>225</c:v>
                </c:pt>
                <c:pt idx="782">
                  <c:v>225</c:v>
                </c:pt>
                <c:pt idx="783">
                  <c:v>225</c:v>
                </c:pt>
                <c:pt idx="784">
                  <c:v>225</c:v>
                </c:pt>
                <c:pt idx="785">
                  <c:v>225</c:v>
                </c:pt>
                <c:pt idx="786">
                  <c:v>225</c:v>
                </c:pt>
                <c:pt idx="787">
                  <c:v>225</c:v>
                </c:pt>
                <c:pt idx="788">
                  <c:v>225</c:v>
                </c:pt>
                <c:pt idx="789">
                  <c:v>225</c:v>
                </c:pt>
                <c:pt idx="790">
                  <c:v>225</c:v>
                </c:pt>
                <c:pt idx="791">
                  <c:v>225</c:v>
                </c:pt>
                <c:pt idx="792">
                  <c:v>225</c:v>
                </c:pt>
                <c:pt idx="793">
                  <c:v>225</c:v>
                </c:pt>
                <c:pt idx="794">
                  <c:v>225</c:v>
                </c:pt>
                <c:pt idx="795">
                  <c:v>225</c:v>
                </c:pt>
                <c:pt idx="796">
                  <c:v>225</c:v>
                </c:pt>
                <c:pt idx="797">
                  <c:v>225</c:v>
                </c:pt>
                <c:pt idx="798">
                  <c:v>225</c:v>
                </c:pt>
                <c:pt idx="799">
                  <c:v>225</c:v>
                </c:pt>
                <c:pt idx="800">
                  <c:v>225</c:v>
                </c:pt>
                <c:pt idx="801">
                  <c:v>225</c:v>
                </c:pt>
                <c:pt idx="802">
                  <c:v>225</c:v>
                </c:pt>
                <c:pt idx="803">
                  <c:v>225</c:v>
                </c:pt>
                <c:pt idx="804">
                  <c:v>225</c:v>
                </c:pt>
                <c:pt idx="805">
                  <c:v>225</c:v>
                </c:pt>
                <c:pt idx="806">
                  <c:v>225</c:v>
                </c:pt>
                <c:pt idx="807">
                  <c:v>225</c:v>
                </c:pt>
                <c:pt idx="808">
                  <c:v>225</c:v>
                </c:pt>
                <c:pt idx="809">
                  <c:v>225</c:v>
                </c:pt>
                <c:pt idx="810">
                  <c:v>225</c:v>
                </c:pt>
                <c:pt idx="811">
                  <c:v>225</c:v>
                </c:pt>
                <c:pt idx="812">
                  <c:v>225</c:v>
                </c:pt>
                <c:pt idx="813">
                  <c:v>225</c:v>
                </c:pt>
                <c:pt idx="814">
                  <c:v>225</c:v>
                </c:pt>
                <c:pt idx="815">
                  <c:v>225</c:v>
                </c:pt>
                <c:pt idx="816">
                  <c:v>225</c:v>
                </c:pt>
                <c:pt idx="817">
                  <c:v>225</c:v>
                </c:pt>
                <c:pt idx="818">
                  <c:v>225</c:v>
                </c:pt>
                <c:pt idx="819">
                  <c:v>225</c:v>
                </c:pt>
                <c:pt idx="820">
                  <c:v>225</c:v>
                </c:pt>
                <c:pt idx="821">
                  <c:v>225</c:v>
                </c:pt>
                <c:pt idx="822">
                  <c:v>225</c:v>
                </c:pt>
                <c:pt idx="823">
                  <c:v>225</c:v>
                </c:pt>
                <c:pt idx="824">
                  <c:v>225</c:v>
                </c:pt>
                <c:pt idx="825">
                  <c:v>225</c:v>
                </c:pt>
                <c:pt idx="826">
                  <c:v>225</c:v>
                </c:pt>
                <c:pt idx="827">
                  <c:v>225</c:v>
                </c:pt>
                <c:pt idx="828">
                  <c:v>225</c:v>
                </c:pt>
                <c:pt idx="829">
                  <c:v>225</c:v>
                </c:pt>
                <c:pt idx="830">
                  <c:v>225</c:v>
                </c:pt>
                <c:pt idx="831">
                  <c:v>225</c:v>
                </c:pt>
                <c:pt idx="832">
                  <c:v>225</c:v>
                </c:pt>
                <c:pt idx="833">
                  <c:v>225</c:v>
                </c:pt>
                <c:pt idx="834">
                  <c:v>225</c:v>
                </c:pt>
                <c:pt idx="835">
                  <c:v>225</c:v>
                </c:pt>
                <c:pt idx="836">
                  <c:v>225</c:v>
                </c:pt>
                <c:pt idx="837">
                  <c:v>225</c:v>
                </c:pt>
                <c:pt idx="838">
                  <c:v>225</c:v>
                </c:pt>
                <c:pt idx="839">
                  <c:v>225</c:v>
                </c:pt>
                <c:pt idx="840">
                  <c:v>225</c:v>
                </c:pt>
                <c:pt idx="841">
                  <c:v>225</c:v>
                </c:pt>
                <c:pt idx="842">
                  <c:v>225</c:v>
                </c:pt>
                <c:pt idx="843">
                  <c:v>225</c:v>
                </c:pt>
                <c:pt idx="844">
                  <c:v>225</c:v>
                </c:pt>
                <c:pt idx="845">
                  <c:v>225</c:v>
                </c:pt>
                <c:pt idx="846">
                  <c:v>225</c:v>
                </c:pt>
                <c:pt idx="847">
                  <c:v>225</c:v>
                </c:pt>
                <c:pt idx="848">
                  <c:v>225</c:v>
                </c:pt>
                <c:pt idx="849">
                  <c:v>225</c:v>
                </c:pt>
                <c:pt idx="850">
                  <c:v>225</c:v>
                </c:pt>
                <c:pt idx="851">
                  <c:v>225</c:v>
                </c:pt>
                <c:pt idx="852">
                  <c:v>225</c:v>
                </c:pt>
                <c:pt idx="853">
                  <c:v>225</c:v>
                </c:pt>
                <c:pt idx="854">
                  <c:v>225</c:v>
                </c:pt>
                <c:pt idx="855">
                  <c:v>225</c:v>
                </c:pt>
                <c:pt idx="856">
                  <c:v>225</c:v>
                </c:pt>
                <c:pt idx="857">
                  <c:v>225</c:v>
                </c:pt>
                <c:pt idx="858">
                  <c:v>225</c:v>
                </c:pt>
                <c:pt idx="859">
                  <c:v>225</c:v>
                </c:pt>
                <c:pt idx="860">
                  <c:v>225</c:v>
                </c:pt>
                <c:pt idx="861">
                  <c:v>225</c:v>
                </c:pt>
                <c:pt idx="862">
                  <c:v>225</c:v>
                </c:pt>
                <c:pt idx="863">
                  <c:v>225</c:v>
                </c:pt>
                <c:pt idx="864">
                  <c:v>225</c:v>
                </c:pt>
                <c:pt idx="865">
                  <c:v>225</c:v>
                </c:pt>
                <c:pt idx="866">
                  <c:v>225</c:v>
                </c:pt>
                <c:pt idx="867">
                  <c:v>225</c:v>
                </c:pt>
                <c:pt idx="868">
                  <c:v>225</c:v>
                </c:pt>
                <c:pt idx="869">
                  <c:v>225</c:v>
                </c:pt>
                <c:pt idx="870">
                  <c:v>225</c:v>
                </c:pt>
                <c:pt idx="871">
                  <c:v>225</c:v>
                </c:pt>
                <c:pt idx="872">
                  <c:v>225</c:v>
                </c:pt>
                <c:pt idx="873">
                  <c:v>225</c:v>
                </c:pt>
                <c:pt idx="874">
                  <c:v>225</c:v>
                </c:pt>
                <c:pt idx="875">
                  <c:v>225</c:v>
                </c:pt>
                <c:pt idx="876">
                  <c:v>225</c:v>
                </c:pt>
                <c:pt idx="877">
                  <c:v>225</c:v>
                </c:pt>
                <c:pt idx="878">
                  <c:v>225</c:v>
                </c:pt>
                <c:pt idx="879">
                  <c:v>225</c:v>
                </c:pt>
                <c:pt idx="880">
                  <c:v>225</c:v>
                </c:pt>
                <c:pt idx="881">
                  <c:v>225</c:v>
                </c:pt>
                <c:pt idx="882">
                  <c:v>225</c:v>
                </c:pt>
                <c:pt idx="883">
                  <c:v>225</c:v>
                </c:pt>
                <c:pt idx="884">
                  <c:v>225</c:v>
                </c:pt>
                <c:pt idx="885">
                  <c:v>225</c:v>
                </c:pt>
                <c:pt idx="886">
                  <c:v>225</c:v>
                </c:pt>
                <c:pt idx="887">
                  <c:v>225</c:v>
                </c:pt>
                <c:pt idx="888">
                  <c:v>225</c:v>
                </c:pt>
                <c:pt idx="889">
                  <c:v>225</c:v>
                </c:pt>
                <c:pt idx="890">
                  <c:v>225</c:v>
                </c:pt>
                <c:pt idx="891">
                  <c:v>225</c:v>
                </c:pt>
                <c:pt idx="892">
                  <c:v>225</c:v>
                </c:pt>
                <c:pt idx="893">
                  <c:v>225</c:v>
                </c:pt>
                <c:pt idx="894">
                  <c:v>225</c:v>
                </c:pt>
                <c:pt idx="895">
                  <c:v>225</c:v>
                </c:pt>
                <c:pt idx="896">
                  <c:v>225</c:v>
                </c:pt>
                <c:pt idx="897">
                  <c:v>225</c:v>
                </c:pt>
                <c:pt idx="898">
                  <c:v>225</c:v>
                </c:pt>
                <c:pt idx="899">
                  <c:v>225</c:v>
                </c:pt>
                <c:pt idx="900">
                  <c:v>225</c:v>
                </c:pt>
                <c:pt idx="901">
                  <c:v>225</c:v>
                </c:pt>
                <c:pt idx="902">
                  <c:v>225</c:v>
                </c:pt>
                <c:pt idx="903">
                  <c:v>225</c:v>
                </c:pt>
                <c:pt idx="904">
                  <c:v>225</c:v>
                </c:pt>
                <c:pt idx="905">
                  <c:v>225</c:v>
                </c:pt>
                <c:pt idx="906">
                  <c:v>225</c:v>
                </c:pt>
                <c:pt idx="907">
                  <c:v>225</c:v>
                </c:pt>
                <c:pt idx="908">
                  <c:v>225</c:v>
                </c:pt>
                <c:pt idx="909">
                  <c:v>225</c:v>
                </c:pt>
                <c:pt idx="910">
                  <c:v>225</c:v>
                </c:pt>
                <c:pt idx="911">
                  <c:v>225</c:v>
                </c:pt>
                <c:pt idx="912">
                  <c:v>225</c:v>
                </c:pt>
                <c:pt idx="913">
                  <c:v>225</c:v>
                </c:pt>
                <c:pt idx="914">
                  <c:v>225</c:v>
                </c:pt>
                <c:pt idx="915">
                  <c:v>225</c:v>
                </c:pt>
                <c:pt idx="916">
                  <c:v>225</c:v>
                </c:pt>
                <c:pt idx="917">
                  <c:v>225</c:v>
                </c:pt>
                <c:pt idx="918">
                  <c:v>225</c:v>
                </c:pt>
                <c:pt idx="919">
                  <c:v>225</c:v>
                </c:pt>
                <c:pt idx="920">
                  <c:v>225</c:v>
                </c:pt>
                <c:pt idx="921">
                  <c:v>225</c:v>
                </c:pt>
                <c:pt idx="922">
                  <c:v>225</c:v>
                </c:pt>
                <c:pt idx="923">
                  <c:v>225</c:v>
                </c:pt>
                <c:pt idx="924">
                  <c:v>225</c:v>
                </c:pt>
                <c:pt idx="925">
                  <c:v>225</c:v>
                </c:pt>
                <c:pt idx="926">
                  <c:v>225</c:v>
                </c:pt>
                <c:pt idx="927">
                  <c:v>225</c:v>
                </c:pt>
                <c:pt idx="928">
                  <c:v>225</c:v>
                </c:pt>
                <c:pt idx="929">
                  <c:v>225</c:v>
                </c:pt>
                <c:pt idx="930">
                  <c:v>225</c:v>
                </c:pt>
                <c:pt idx="931">
                  <c:v>225</c:v>
                </c:pt>
                <c:pt idx="932">
                  <c:v>225</c:v>
                </c:pt>
                <c:pt idx="933">
                  <c:v>225</c:v>
                </c:pt>
                <c:pt idx="934">
                  <c:v>225</c:v>
                </c:pt>
                <c:pt idx="935">
                  <c:v>225</c:v>
                </c:pt>
                <c:pt idx="936">
                  <c:v>225</c:v>
                </c:pt>
                <c:pt idx="937">
                  <c:v>225</c:v>
                </c:pt>
                <c:pt idx="938">
                  <c:v>225</c:v>
                </c:pt>
                <c:pt idx="939">
                  <c:v>225</c:v>
                </c:pt>
                <c:pt idx="940">
                  <c:v>225</c:v>
                </c:pt>
                <c:pt idx="941">
                  <c:v>225</c:v>
                </c:pt>
                <c:pt idx="942">
                  <c:v>225</c:v>
                </c:pt>
                <c:pt idx="943">
                  <c:v>225</c:v>
                </c:pt>
                <c:pt idx="944">
                  <c:v>225</c:v>
                </c:pt>
                <c:pt idx="945">
                  <c:v>225</c:v>
                </c:pt>
                <c:pt idx="946">
                  <c:v>225</c:v>
                </c:pt>
                <c:pt idx="947">
                  <c:v>225</c:v>
                </c:pt>
                <c:pt idx="948">
                  <c:v>225</c:v>
                </c:pt>
                <c:pt idx="949">
                  <c:v>225</c:v>
                </c:pt>
                <c:pt idx="950">
                  <c:v>225</c:v>
                </c:pt>
                <c:pt idx="951">
                  <c:v>225</c:v>
                </c:pt>
                <c:pt idx="952">
                  <c:v>225</c:v>
                </c:pt>
                <c:pt idx="953">
                  <c:v>225</c:v>
                </c:pt>
                <c:pt idx="954">
                  <c:v>225</c:v>
                </c:pt>
                <c:pt idx="955">
                  <c:v>225</c:v>
                </c:pt>
                <c:pt idx="956">
                  <c:v>225</c:v>
                </c:pt>
                <c:pt idx="957">
                  <c:v>225</c:v>
                </c:pt>
                <c:pt idx="958">
                  <c:v>225</c:v>
                </c:pt>
                <c:pt idx="959">
                  <c:v>225</c:v>
                </c:pt>
                <c:pt idx="960">
                  <c:v>225</c:v>
                </c:pt>
                <c:pt idx="961">
                  <c:v>225</c:v>
                </c:pt>
                <c:pt idx="962">
                  <c:v>225</c:v>
                </c:pt>
                <c:pt idx="963">
                  <c:v>225</c:v>
                </c:pt>
                <c:pt idx="964">
                  <c:v>225</c:v>
                </c:pt>
                <c:pt idx="965">
                  <c:v>225</c:v>
                </c:pt>
                <c:pt idx="966">
                  <c:v>225</c:v>
                </c:pt>
                <c:pt idx="967">
                  <c:v>225</c:v>
                </c:pt>
                <c:pt idx="968">
                  <c:v>225</c:v>
                </c:pt>
                <c:pt idx="969">
                  <c:v>225</c:v>
                </c:pt>
                <c:pt idx="970">
                  <c:v>225</c:v>
                </c:pt>
                <c:pt idx="971">
                  <c:v>225</c:v>
                </c:pt>
                <c:pt idx="972">
                  <c:v>225</c:v>
                </c:pt>
                <c:pt idx="973">
                  <c:v>225</c:v>
                </c:pt>
                <c:pt idx="974">
                  <c:v>225</c:v>
                </c:pt>
                <c:pt idx="975">
                  <c:v>225</c:v>
                </c:pt>
                <c:pt idx="976">
                  <c:v>225</c:v>
                </c:pt>
                <c:pt idx="977">
                  <c:v>225</c:v>
                </c:pt>
                <c:pt idx="978">
                  <c:v>225</c:v>
                </c:pt>
                <c:pt idx="979">
                  <c:v>225</c:v>
                </c:pt>
                <c:pt idx="980">
                  <c:v>225</c:v>
                </c:pt>
                <c:pt idx="981">
                  <c:v>225</c:v>
                </c:pt>
                <c:pt idx="982">
                  <c:v>225</c:v>
                </c:pt>
                <c:pt idx="983">
                  <c:v>225</c:v>
                </c:pt>
                <c:pt idx="984">
                  <c:v>225</c:v>
                </c:pt>
                <c:pt idx="985">
                  <c:v>225</c:v>
                </c:pt>
                <c:pt idx="986">
                  <c:v>225</c:v>
                </c:pt>
                <c:pt idx="987">
                  <c:v>225</c:v>
                </c:pt>
                <c:pt idx="988">
                  <c:v>225</c:v>
                </c:pt>
                <c:pt idx="989">
                  <c:v>225</c:v>
                </c:pt>
                <c:pt idx="990">
                  <c:v>225</c:v>
                </c:pt>
                <c:pt idx="991">
                  <c:v>225</c:v>
                </c:pt>
                <c:pt idx="992">
                  <c:v>225</c:v>
                </c:pt>
                <c:pt idx="993">
                  <c:v>225</c:v>
                </c:pt>
                <c:pt idx="994">
                  <c:v>225</c:v>
                </c:pt>
                <c:pt idx="995">
                  <c:v>225</c:v>
                </c:pt>
                <c:pt idx="996">
                  <c:v>225</c:v>
                </c:pt>
                <c:pt idx="997">
                  <c:v>225</c:v>
                </c:pt>
                <c:pt idx="998">
                  <c:v>225</c:v>
                </c:pt>
                <c:pt idx="999">
                  <c:v>225</c:v>
                </c:pt>
                <c:pt idx="1000">
                  <c:v>225</c:v>
                </c:pt>
                <c:pt idx="1001">
                  <c:v>225</c:v>
                </c:pt>
                <c:pt idx="1002">
                  <c:v>225</c:v>
                </c:pt>
                <c:pt idx="1003">
                  <c:v>225</c:v>
                </c:pt>
                <c:pt idx="1004">
                  <c:v>225</c:v>
                </c:pt>
                <c:pt idx="1005">
                  <c:v>225</c:v>
                </c:pt>
                <c:pt idx="1006">
                  <c:v>225</c:v>
                </c:pt>
                <c:pt idx="1007">
                  <c:v>225</c:v>
                </c:pt>
                <c:pt idx="1008">
                  <c:v>225</c:v>
                </c:pt>
                <c:pt idx="1009">
                  <c:v>225</c:v>
                </c:pt>
                <c:pt idx="1010">
                  <c:v>225</c:v>
                </c:pt>
                <c:pt idx="1011">
                  <c:v>225</c:v>
                </c:pt>
                <c:pt idx="1012">
                  <c:v>225</c:v>
                </c:pt>
                <c:pt idx="1013">
                  <c:v>225</c:v>
                </c:pt>
                <c:pt idx="1014">
                  <c:v>225</c:v>
                </c:pt>
                <c:pt idx="1015">
                  <c:v>225</c:v>
                </c:pt>
                <c:pt idx="1016">
                  <c:v>225</c:v>
                </c:pt>
                <c:pt idx="1017">
                  <c:v>225</c:v>
                </c:pt>
                <c:pt idx="1018">
                  <c:v>225</c:v>
                </c:pt>
                <c:pt idx="1019">
                  <c:v>225</c:v>
                </c:pt>
                <c:pt idx="1020">
                  <c:v>225</c:v>
                </c:pt>
                <c:pt idx="1021">
                  <c:v>225</c:v>
                </c:pt>
                <c:pt idx="1022">
                  <c:v>225</c:v>
                </c:pt>
                <c:pt idx="1023">
                  <c:v>225</c:v>
                </c:pt>
                <c:pt idx="1024">
                  <c:v>225</c:v>
                </c:pt>
                <c:pt idx="1025">
                  <c:v>225</c:v>
                </c:pt>
                <c:pt idx="1026">
                  <c:v>225</c:v>
                </c:pt>
                <c:pt idx="1027">
                  <c:v>225</c:v>
                </c:pt>
                <c:pt idx="1028">
                  <c:v>225</c:v>
                </c:pt>
                <c:pt idx="1029">
                  <c:v>225</c:v>
                </c:pt>
                <c:pt idx="1030">
                  <c:v>225</c:v>
                </c:pt>
                <c:pt idx="1031">
                  <c:v>225</c:v>
                </c:pt>
                <c:pt idx="1032">
                  <c:v>225</c:v>
                </c:pt>
                <c:pt idx="1033">
                  <c:v>225</c:v>
                </c:pt>
                <c:pt idx="1034">
                  <c:v>225</c:v>
                </c:pt>
                <c:pt idx="1035">
                  <c:v>225</c:v>
                </c:pt>
                <c:pt idx="1036">
                  <c:v>225</c:v>
                </c:pt>
                <c:pt idx="1037">
                  <c:v>225</c:v>
                </c:pt>
                <c:pt idx="1038">
                  <c:v>225</c:v>
                </c:pt>
                <c:pt idx="1039">
                  <c:v>225</c:v>
                </c:pt>
                <c:pt idx="1040">
                  <c:v>225</c:v>
                </c:pt>
                <c:pt idx="1041">
                  <c:v>225</c:v>
                </c:pt>
                <c:pt idx="1042">
                  <c:v>225</c:v>
                </c:pt>
                <c:pt idx="1043">
                  <c:v>225</c:v>
                </c:pt>
                <c:pt idx="1044">
                  <c:v>225</c:v>
                </c:pt>
                <c:pt idx="1045">
                  <c:v>225</c:v>
                </c:pt>
                <c:pt idx="1046">
                  <c:v>225</c:v>
                </c:pt>
                <c:pt idx="1047">
                  <c:v>225</c:v>
                </c:pt>
                <c:pt idx="1048">
                  <c:v>225</c:v>
                </c:pt>
                <c:pt idx="1049">
                  <c:v>225</c:v>
                </c:pt>
                <c:pt idx="1050">
                  <c:v>225</c:v>
                </c:pt>
                <c:pt idx="1051">
                  <c:v>225</c:v>
                </c:pt>
                <c:pt idx="1052">
                  <c:v>225</c:v>
                </c:pt>
                <c:pt idx="1053">
                  <c:v>225</c:v>
                </c:pt>
                <c:pt idx="1054">
                  <c:v>225</c:v>
                </c:pt>
                <c:pt idx="1055">
                  <c:v>225</c:v>
                </c:pt>
                <c:pt idx="1056">
                  <c:v>225</c:v>
                </c:pt>
                <c:pt idx="1057">
                  <c:v>225</c:v>
                </c:pt>
                <c:pt idx="1058">
                  <c:v>225</c:v>
                </c:pt>
                <c:pt idx="1059">
                  <c:v>225</c:v>
                </c:pt>
                <c:pt idx="1060">
                  <c:v>225</c:v>
                </c:pt>
                <c:pt idx="1061">
                  <c:v>225</c:v>
                </c:pt>
                <c:pt idx="1062">
                  <c:v>225</c:v>
                </c:pt>
                <c:pt idx="1063">
                  <c:v>225</c:v>
                </c:pt>
                <c:pt idx="1064">
                  <c:v>225</c:v>
                </c:pt>
                <c:pt idx="1065">
                  <c:v>225</c:v>
                </c:pt>
                <c:pt idx="1066">
                  <c:v>225</c:v>
                </c:pt>
                <c:pt idx="1067">
                  <c:v>225</c:v>
                </c:pt>
                <c:pt idx="1068">
                  <c:v>225</c:v>
                </c:pt>
                <c:pt idx="1069">
                  <c:v>225</c:v>
                </c:pt>
                <c:pt idx="1070">
                  <c:v>225</c:v>
                </c:pt>
                <c:pt idx="1071">
                  <c:v>225</c:v>
                </c:pt>
                <c:pt idx="1072">
                  <c:v>225</c:v>
                </c:pt>
                <c:pt idx="1073">
                  <c:v>225</c:v>
                </c:pt>
                <c:pt idx="1074">
                  <c:v>225</c:v>
                </c:pt>
                <c:pt idx="1075">
                  <c:v>225</c:v>
                </c:pt>
                <c:pt idx="1076">
                  <c:v>225</c:v>
                </c:pt>
                <c:pt idx="1077">
                  <c:v>225</c:v>
                </c:pt>
                <c:pt idx="1078">
                  <c:v>225</c:v>
                </c:pt>
                <c:pt idx="1079">
                  <c:v>225</c:v>
                </c:pt>
                <c:pt idx="1080">
                  <c:v>225</c:v>
                </c:pt>
                <c:pt idx="1081">
                  <c:v>225</c:v>
                </c:pt>
                <c:pt idx="1082">
                  <c:v>225</c:v>
                </c:pt>
                <c:pt idx="1083">
                  <c:v>225</c:v>
                </c:pt>
                <c:pt idx="1084">
                  <c:v>225</c:v>
                </c:pt>
                <c:pt idx="1085">
                  <c:v>225</c:v>
                </c:pt>
                <c:pt idx="1086">
                  <c:v>225</c:v>
                </c:pt>
                <c:pt idx="1087">
                  <c:v>225</c:v>
                </c:pt>
                <c:pt idx="1088">
                  <c:v>225</c:v>
                </c:pt>
                <c:pt idx="1089">
                  <c:v>225</c:v>
                </c:pt>
                <c:pt idx="1090">
                  <c:v>225</c:v>
                </c:pt>
                <c:pt idx="1091">
                  <c:v>225</c:v>
                </c:pt>
                <c:pt idx="1092">
                  <c:v>225</c:v>
                </c:pt>
                <c:pt idx="1093">
                  <c:v>225</c:v>
                </c:pt>
                <c:pt idx="1094">
                  <c:v>225</c:v>
                </c:pt>
                <c:pt idx="1095">
                  <c:v>225</c:v>
                </c:pt>
                <c:pt idx="1096">
                  <c:v>225</c:v>
                </c:pt>
                <c:pt idx="1097">
                  <c:v>225</c:v>
                </c:pt>
                <c:pt idx="1098">
                  <c:v>225</c:v>
                </c:pt>
                <c:pt idx="1099">
                  <c:v>225</c:v>
                </c:pt>
                <c:pt idx="1100">
                  <c:v>225</c:v>
                </c:pt>
                <c:pt idx="1101">
                  <c:v>225</c:v>
                </c:pt>
                <c:pt idx="1102">
                  <c:v>225</c:v>
                </c:pt>
                <c:pt idx="1103">
                  <c:v>225</c:v>
                </c:pt>
                <c:pt idx="1104">
                  <c:v>225</c:v>
                </c:pt>
                <c:pt idx="1105">
                  <c:v>225</c:v>
                </c:pt>
                <c:pt idx="1106">
                  <c:v>225</c:v>
                </c:pt>
                <c:pt idx="1107">
                  <c:v>225</c:v>
                </c:pt>
                <c:pt idx="1108">
                  <c:v>225</c:v>
                </c:pt>
                <c:pt idx="1109">
                  <c:v>225</c:v>
                </c:pt>
                <c:pt idx="1110">
                  <c:v>225</c:v>
                </c:pt>
                <c:pt idx="1111">
                  <c:v>225</c:v>
                </c:pt>
                <c:pt idx="1112">
                  <c:v>225</c:v>
                </c:pt>
                <c:pt idx="1113">
                  <c:v>225</c:v>
                </c:pt>
                <c:pt idx="1114">
                  <c:v>225</c:v>
                </c:pt>
                <c:pt idx="1115">
                  <c:v>225</c:v>
                </c:pt>
                <c:pt idx="1116">
                  <c:v>225</c:v>
                </c:pt>
                <c:pt idx="1117">
                  <c:v>225</c:v>
                </c:pt>
                <c:pt idx="1118">
                  <c:v>225</c:v>
                </c:pt>
                <c:pt idx="1119">
                  <c:v>225</c:v>
                </c:pt>
                <c:pt idx="1120">
                  <c:v>225</c:v>
                </c:pt>
                <c:pt idx="1121">
                  <c:v>225</c:v>
                </c:pt>
                <c:pt idx="1122">
                  <c:v>225</c:v>
                </c:pt>
                <c:pt idx="1123">
                  <c:v>225</c:v>
                </c:pt>
                <c:pt idx="1124">
                  <c:v>225</c:v>
                </c:pt>
                <c:pt idx="1125">
                  <c:v>225</c:v>
                </c:pt>
                <c:pt idx="1126">
                  <c:v>225</c:v>
                </c:pt>
                <c:pt idx="1127">
                  <c:v>225</c:v>
                </c:pt>
                <c:pt idx="1128">
                  <c:v>225</c:v>
                </c:pt>
                <c:pt idx="1129">
                  <c:v>225</c:v>
                </c:pt>
                <c:pt idx="1130">
                  <c:v>225</c:v>
                </c:pt>
                <c:pt idx="1131">
                  <c:v>225</c:v>
                </c:pt>
                <c:pt idx="1132">
                  <c:v>225</c:v>
                </c:pt>
                <c:pt idx="1133">
                  <c:v>225</c:v>
                </c:pt>
                <c:pt idx="1134">
                  <c:v>225</c:v>
                </c:pt>
                <c:pt idx="1135">
                  <c:v>225</c:v>
                </c:pt>
                <c:pt idx="1136">
                  <c:v>225</c:v>
                </c:pt>
                <c:pt idx="1137">
                  <c:v>225</c:v>
                </c:pt>
                <c:pt idx="1138">
                  <c:v>225</c:v>
                </c:pt>
                <c:pt idx="1139">
                  <c:v>225</c:v>
                </c:pt>
                <c:pt idx="1140">
                  <c:v>225</c:v>
                </c:pt>
                <c:pt idx="1141">
                  <c:v>225</c:v>
                </c:pt>
                <c:pt idx="1142">
                  <c:v>225</c:v>
                </c:pt>
                <c:pt idx="1143">
                  <c:v>225</c:v>
                </c:pt>
                <c:pt idx="1144">
                  <c:v>225</c:v>
                </c:pt>
                <c:pt idx="1145">
                  <c:v>225</c:v>
                </c:pt>
                <c:pt idx="1146">
                  <c:v>225</c:v>
                </c:pt>
                <c:pt idx="1147">
                  <c:v>225</c:v>
                </c:pt>
                <c:pt idx="1148">
                  <c:v>225</c:v>
                </c:pt>
                <c:pt idx="1149">
                  <c:v>225</c:v>
                </c:pt>
                <c:pt idx="1150">
                  <c:v>225</c:v>
                </c:pt>
                <c:pt idx="1151">
                  <c:v>225</c:v>
                </c:pt>
                <c:pt idx="1152">
                  <c:v>225</c:v>
                </c:pt>
                <c:pt idx="1153">
                  <c:v>225</c:v>
                </c:pt>
                <c:pt idx="1154">
                  <c:v>225</c:v>
                </c:pt>
                <c:pt idx="1155">
                  <c:v>225</c:v>
                </c:pt>
                <c:pt idx="1156">
                  <c:v>225</c:v>
                </c:pt>
                <c:pt idx="1157">
                  <c:v>225</c:v>
                </c:pt>
                <c:pt idx="1158">
                  <c:v>225</c:v>
                </c:pt>
                <c:pt idx="1159">
                  <c:v>225</c:v>
                </c:pt>
                <c:pt idx="1160">
                  <c:v>225</c:v>
                </c:pt>
                <c:pt idx="1161">
                  <c:v>225</c:v>
                </c:pt>
                <c:pt idx="1162">
                  <c:v>225</c:v>
                </c:pt>
                <c:pt idx="1163">
                  <c:v>225</c:v>
                </c:pt>
                <c:pt idx="1164">
                  <c:v>225</c:v>
                </c:pt>
                <c:pt idx="1165">
                  <c:v>225</c:v>
                </c:pt>
                <c:pt idx="1166">
                  <c:v>225</c:v>
                </c:pt>
                <c:pt idx="1167">
                  <c:v>225</c:v>
                </c:pt>
                <c:pt idx="1168">
                  <c:v>225</c:v>
                </c:pt>
                <c:pt idx="1169">
                  <c:v>225</c:v>
                </c:pt>
                <c:pt idx="1170">
                  <c:v>225</c:v>
                </c:pt>
                <c:pt idx="1171">
                  <c:v>225</c:v>
                </c:pt>
                <c:pt idx="1172">
                  <c:v>225</c:v>
                </c:pt>
                <c:pt idx="1173">
                  <c:v>225</c:v>
                </c:pt>
                <c:pt idx="1174">
                  <c:v>225</c:v>
                </c:pt>
                <c:pt idx="1175">
                  <c:v>225</c:v>
                </c:pt>
                <c:pt idx="1176">
                  <c:v>225</c:v>
                </c:pt>
                <c:pt idx="1177">
                  <c:v>225</c:v>
                </c:pt>
                <c:pt idx="1178">
                  <c:v>225</c:v>
                </c:pt>
                <c:pt idx="1179">
                  <c:v>225</c:v>
                </c:pt>
                <c:pt idx="1180">
                  <c:v>225</c:v>
                </c:pt>
                <c:pt idx="1181">
                  <c:v>225</c:v>
                </c:pt>
                <c:pt idx="1182">
                  <c:v>225</c:v>
                </c:pt>
                <c:pt idx="1183">
                  <c:v>225</c:v>
                </c:pt>
                <c:pt idx="1184">
                  <c:v>225</c:v>
                </c:pt>
                <c:pt idx="1185">
                  <c:v>225</c:v>
                </c:pt>
                <c:pt idx="1186">
                  <c:v>225</c:v>
                </c:pt>
                <c:pt idx="1187">
                  <c:v>225</c:v>
                </c:pt>
                <c:pt idx="1188">
                  <c:v>225</c:v>
                </c:pt>
                <c:pt idx="1189">
                  <c:v>225</c:v>
                </c:pt>
                <c:pt idx="1190">
                  <c:v>225</c:v>
                </c:pt>
                <c:pt idx="1191">
                  <c:v>225</c:v>
                </c:pt>
                <c:pt idx="1192">
                  <c:v>225</c:v>
                </c:pt>
                <c:pt idx="1193">
                  <c:v>225</c:v>
                </c:pt>
                <c:pt idx="1194">
                  <c:v>225</c:v>
                </c:pt>
                <c:pt idx="1195">
                  <c:v>225</c:v>
                </c:pt>
                <c:pt idx="1196">
                  <c:v>225</c:v>
                </c:pt>
                <c:pt idx="1197">
                  <c:v>225</c:v>
                </c:pt>
                <c:pt idx="1198">
                  <c:v>225</c:v>
                </c:pt>
                <c:pt idx="1199">
                  <c:v>225</c:v>
                </c:pt>
                <c:pt idx="1200">
                  <c:v>225</c:v>
                </c:pt>
                <c:pt idx="1201">
                  <c:v>225</c:v>
                </c:pt>
                <c:pt idx="1202">
                  <c:v>225</c:v>
                </c:pt>
                <c:pt idx="1203">
                  <c:v>225</c:v>
                </c:pt>
                <c:pt idx="1204">
                  <c:v>225</c:v>
                </c:pt>
                <c:pt idx="1205">
                  <c:v>225</c:v>
                </c:pt>
                <c:pt idx="1206">
                  <c:v>225</c:v>
                </c:pt>
                <c:pt idx="1207">
                  <c:v>225</c:v>
                </c:pt>
                <c:pt idx="1208">
                  <c:v>225</c:v>
                </c:pt>
                <c:pt idx="1209">
                  <c:v>225</c:v>
                </c:pt>
                <c:pt idx="1210">
                  <c:v>225</c:v>
                </c:pt>
                <c:pt idx="1211">
                  <c:v>225</c:v>
                </c:pt>
                <c:pt idx="1212">
                  <c:v>225</c:v>
                </c:pt>
                <c:pt idx="1213">
                  <c:v>225</c:v>
                </c:pt>
                <c:pt idx="1214">
                  <c:v>225</c:v>
                </c:pt>
                <c:pt idx="1215">
                  <c:v>225</c:v>
                </c:pt>
                <c:pt idx="1216">
                  <c:v>225</c:v>
                </c:pt>
                <c:pt idx="1217">
                  <c:v>225</c:v>
                </c:pt>
                <c:pt idx="1218">
                  <c:v>225</c:v>
                </c:pt>
                <c:pt idx="1219">
                  <c:v>225</c:v>
                </c:pt>
                <c:pt idx="1220">
                  <c:v>225</c:v>
                </c:pt>
                <c:pt idx="1221">
                  <c:v>225</c:v>
                </c:pt>
                <c:pt idx="1222">
                  <c:v>225</c:v>
                </c:pt>
                <c:pt idx="1223">
                  <c:v>225</c:v>
                </c:pt>
                <c:pt idx="1224">
                  <c:v>225</c:v>
                </c:pt>
                <c:pt idx="1225">
                  <c:v>225</c:v>
                </c:pt>
                <c:pt idx="1226">
                  <c:v>225</c:v>
                </c:pt>
                <c:pt idx="1227">
                  <c:v>225</c:v>
                </c:pt>
                <c:pt idx="1228">
                  <c:v>225</c:v>
                </c:pt>
                <c:pt idx="1229">
                  <c:v>225</c:v>
                </c:pt>
                <c:pt idx="1230">
                  <c:v>225</c:v>
                </c:pt>
                <c:pt idx="1231">
                  <c:v>225</c:v>
                </c:pt>
                <c:pt idx="1232">
                  <c:v>225</c:v>
                </c:pt>
                <c:pt idx="1233">
                  <c:v>225</c:v>
                </c:pt>
                <c:pt idx="1234">
                  <c:v>225</c:v>
                </c:pt>
                <c:pt idx="1235">
                  <c:v>225</c:v>
                </c:pt>
                <c:pt idx="1236">
                  <c:v>225</c:v>
                </c:pt>
                <c:pt idx="1237">
                  <c:v>225</c:v>
                </c:pt>
                <c:pt idx="1238">
                  <c:v>225</c:v>
                </c:pt>
                <c:pt idx="1239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F4-4665-B19C-067249591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"/>
        <c:axId val="100"/>
      </c:areaChart>
      <c:lineChart>
        <c:grouping val="standard"/>
        <c:varyColors val="1"/>
        <c:ser>
          <c:idx val="2"/>
          <c:order val="2"/>
          <c:tx>
            <c:v>Strategy (NAV, rebased 100)</c:v>
          </c:tx>
          <c:spPr>
            <a:ln w="22225">
              <a:solidFill>
                <a:srgbClr val="2E86AB"/>
              </a:solidFill>
              <a:prstDash val="solid"/>
            </a:ln>
          </c:spPr>
          <c:marker>
            <c:symbol val="none"/>
          </c:marker>
          <c:val>
            <c:numRef>
              <c:f>Data!$J$4:$J$1243</c:f>
              <c:numCache>
                <c:formatCode>0.0</c:formatCode>
                <c:ptCount val="1240"/>
                <c:pt idx="0">
                  <c:v>100</c:v>
                </c:pt>
                <c:pt idx="1">
                  <c:v>100.0055614374005</c:v>
                </c:pt>
                <c:pt idx="2">
                  <c:v>100.04603265733719</c:v>
                </c:pt>
                <c:pt idx="3">
                  <c:v>99.966464797442384</c:v>
                </c:pt>
                <c:pt idx="4">
                  <c:v>100.34855263342681</c:v>
                </c:pt>
                <c:pt idx="5">
                  <c:v>100.41514405904191</c:v>
                </c:pt>
                <c:pt idx="6">
                  <c:v>98.778525430056163</c:v>
                </c:pt>
                <c:pt idx="7">
                  <c:v>97.763407179152424</c:v>
                </c:pt>
                <c:pt idx="8">
                  <c:v>99.002994795547906</c:v>
                </c:pt>
                <c:pt idx="9">
                  <c:v>99.247016293016117</c:v>
                </c:pt>
                <c:pt idx="10">
                  <c:v>99.130164141162382</c:v>
                </c:pt>
                <c:pt idx="11">
                  <c:v>99.904067863587017</c:v>
                </c:pt>
                <c:pt idx="12">
                  <c:v>100.7967170655362</c:v>
                </c:pt>
                <c:pt idx="13">
                  <c:v>101.7963758350174</c:v>
                </c:pt>
                <c:pt idx="14">
                  <c:v>101.62042034686399</c:v>
                </c:pt>
                <c:pt idx="15">
                  <c:v>102.21956765694441</c:v>
                </c:pt>
                <c:pt idx="16">
                  <c:v>102.2436865060496</c:v>
                </c:pt>
                <c:pt idx="17">
                  <c:v>102.4911360420752</c:v>
                </c:pt>
                <c:pt idx="18">
                  <c:v>102.1114876308061</c:v>
                </c:pt>
                <c:pt idx="19">
                  <c:v>102.4658050112168</c:v>
                </c:pt>
                <c:pt idx="20">
                  <c:v>102.73715006043329</c:v>
                </c:pt>
                <c:pt idx="21">
                  <c:v>102.7555325145027</c:v>
                </c:pt>
                <c:pt idx="22">
                  <c:v>102.99518286540869</c:v>
                </c:pt>
                <c:pt idx="23">
                  <c:v>103.71476510392201</c:v>
                </c:pt>
                <c:pt idx="24">
                  <c:v>103.7306321712137</c:v>
                </c:pt>
                <c:pt idx="25">
                  <c:v>102.69770819175361</c:v>
                </c:pt>
                <c:pt idx="26">
                  <c:v>101.47645639886601</c:v>
                </c:pt>
                <c:pt idx="27">
                  <c:v>101.9273706506518</c:v>
                </c:pt>
                <c:pt idx="28">
                  <c:v>102.0381695191035</c:v>
                </c:pt>
                <c:pt idx="29">
                  <c:v>102.4445082564495</c:v>
                </c:pt>
                <c:pt idx="30">
                  <c:v>102.085266981064</c:v>
                </c:pt>
                <c:pt idx="31">
                  <c:v>101.91661251206661</c:v>
                </c:pt>
                <c:pt idx="32">
                  <c:v>101.8552315459408</c:v>
                </c:pt>
                <c:pt idx="33">
                  <c:v>102.6004691636671</c:v>
                </c:pt>
                <c:pt idx="34">
                  <c:v>102.59657519485251</c:v>
                </c:pt>
                <c:pt idx="35">
                  <c:v>102.8912963846564</c:v>
                </c:pt>
                <c:pt idx="36">
                  <c:v>103.20921194576459</c:v>
                </c:pt>
                <c:pt idx="37">
                  <c:v>102.9887426923017</c:v>
                </c:pt>
                <c:pt idx="38">
                  <c:v>102.1868897818544</c:v>
                </c:pt>
                <c:pt idx="39">
                  <c:v>102.60809695188171</c:v>
                </c:pt>
                <c:pt idx="40">
                  <c:v>103.049207101929</c:v>
                </c:pt>
                <c:pt idx="41">
                  <c:v>104.0715822145818</c:v>
                </c:pt>
                <c:pt idx="42">
                  <c:v>103.5127291114385</c:v>
                </c:pt>
                <c:pt idx="43">
                  <c:v>104.6795796551623</c:v>
                </c:pt>
                <c:pt idx="44">
                  <c:v>105.02062835554401</c:v>
                </c:pt>
                <c:pt idx="45">
                  <c:v>105.3413395125461</c:v>
                </c:pt>
                <c:pt idx="46">
                  <c:v>103.7222794680188</c:v>
                </c:pt>
                <c:pt idx="47">
                  <c:v>102.3972664318518</c:v>
                </c:pt>
                <c:pt idx="48">
                  <c:v>102.53897551792291</c:v>
                </c:pt>
                <c:pt idx="49">
                  <c:v>101.2837385960306</c:v>
                </c:pt>
                <c:pt idx="50">
                  <c:v>100.29649354085279</c:v>
                </c:pt>
                <c:pt idx="51">
                  <c:v>101.7088551446768</c:v>
                </c:pt>
                <c:pt idx="52">
                  <c:v>101.8796945019598</c:v>
                </c:pt>
                <c:pt idx="53">
                  <c:v>100.35810609409999</c:v>
                </c:pt>
                <c:pt idx="54">
                  <c:v>100.0865399614746</c:v>
                </c:pt>
                <c:pt idx="55">
                  <c:v>101.63553338673699</c:v>
                </c:pt>
                <c:pt idx="56">
                  <c:v>103.2323515040278</c:v>
                </c:pt>
                <c:pt idx="57">
                  <c:v>103.91411337382981</c:v>
                </c:pt>
                <c:pt idx="58">
                  <c:v>105.0761889210961</c:v>
                </c:pt>
                <c:pt idx="59">
                  <c:v>106.359361510971</c:v>
                </c:pt>
                <c:pt idx="60">
                  <c:v>106.369941613642</c:v>
                </c:pt>
                <c:pt idx="61">
                  <c:v>106.32518197968029</c:v>
                </c:pt>
                <c:pt idx="62">
                  <c:v>105.6637481521073</c:v>
                </c:pt>
                <c:pt idx="63">
                  <c:v>105.98466891410359</c:v>
                </c:pt>
                <c:pt idx="64">
                  <c:v>106.1559839440407</c:v>
                </c:pt>
                <c:pt idx="65">
                  <c:v>106.12532451630661</c:v>
                </c:pt>
                <c:pt idx="66">
                  <c:v>106.0920421396694</c:v>
                </c:pt>
                <c:pt idx="67">
                  <c:v>104.87179553280281</c:v>
                </c:pt>
                <c:pt idx="68">
                  <c:v>103.71027714381169</c:v>
                </c:pt>
                <c:pt idx="69">
                  <c:v>104.5566719009711</c:v>
                </c:pt>
                <c:pt idx="70">
                  <c:v>104.3681846169396</c:v>
                </c:pt>
                <c:pt idx="71">
                  <c:v>105.0458937587089</c:v>
                </c:pt>
                <c:pt idx="72">
                  <c:v>103.27731325268419</c:v>
                </c:pt>
                <c:pt idx="73">
                  <c:v>102.7818189434022</c:v>
                </c:pt>
                <c:pt idx="74">
                  <c:v>103.4264178812286</c:v>
                </c:pt>
                <c:pt idx="75">
                  <c:v>103.79462578416</c:v>
                </c:pt>
                <c:pt idx="76">
                  <c:v>104.5389305329159</c:v>
                </c:pt>
                <c:pt idx="77">
                  <c:v>104.3031201900662</c:v>
                </c:pt>
                <c:pt idx="78">
                  <c:v>103.265356024543</c:v>
                </c:pt>
                <c:pt idx="79">
                  <c:v>104.2057055418579</c:v>
                </c:pt>
                <c:pt idx="80">
                  <c:v>105.1975774645977</c:v>
                </c:pt>
                <c:pt idx="81">
                  <c:v>105.2207965804937</c:v>
                </c:pt>
                <c:pt idx="82">
                  <c:v>105.2013994400987</c:v>
                </c:pt>
                <c:pt idx="83">
                  <c:v>105.43233007856119</c:v>
                </c:pt>
                <c:pt idx="84">
                  <c:v>106.15601766836519</c:v>
                </c:pt>
                <c:pt idx="85">
                  <c:v>105.94387903406491</c:v>
                </c:pt>
                <c:pt idx="86">
                  <c:v>106.37434512795571</c:v>
                </c:pt>
                <c:pt idx="87">
                  <c:v>105.53494032538239</c:v>
                </c:pt>
                <c:pt idx="88">
                  <c:v>103.4395448880606</c:v>
                </c:pt>
                <c:pt idx="89">
                  <c:v>104.7135796919037</c:v>
                </c:pt>
                <c:pt idx="90">
                  <c:v>105.58323667473761</c:v>
                </c:pt>
                <c:pt idx="91">
                  <c:v>106.0411684869006</c:v>
                </c:pt>
                <c:pt idx="92">
                  <c:v>105.7949632420659</c:v>
                </c:pt>
                <c:pt idx="93">
                  <c:v>106.2515432353342</c:v>
                </c:pt>
                <c:pt idx="94">
                  <c:v>106.627543171886</c:v>
                </c:pt>
                <c:pt idx="95">
                  <c:v>106.59757795287391</c:v>
                </c:pt>
                <c:pt idx="96">
                  <c:v>106.6907502295383</c:v>
                </c:pt>
                <c:pt idx="97">
                  <c:v>107.16501720279879</c:v>
                </c:pt>
                <c:pt idx="98">
                  <c:v>108.4365673416879</c:v>
                </c:pt>
                <c:pt idx="99">
                  <c:v>108.9054574100383</c:v>
                </c:pt>
                <c:pt idx="100">
                  <c:v>108.9304297207544</c:v>
                </c:pt>
                <c:pt idx="101">
                  <c:v>108.6317227850663</c:v>
                </c:pt>
                <c:pt idx="102">
                  <c:v>109.5671667898022</c:v>
                </c:pt>
                <c:pt idx="103">
                  <c:v>110.2372230226248</c:v>
                </c:pt>
                <c:pt idx="104">
                  <c:v>109.8656571153882</c:v>
                </c:pt>
                <c:pt idx="105">
                  <c:v>110.5225827751418</c:v>
                </c:pt>
                <c:pt idx="106">
                  <c:v>111.0490822280033</c:v>
                </c:pt>
                <c:pt idx="107">
                  <c:v>111.25024094408251</c:v>
                </c:pt>
                <c:pt idx="108">
                  <c:v>111.4761679538376</c:v>
                </c:pt>
                <c:pt idx="109">
                  <c:v>110.1733738346574</c:v>
                </c:pt>
                <c:pt idx="110">
                  <c:v>110.57737443907089</c:v>
                </c:pt>
                <c:pt idx="111">
                  <c:v>110.561991199888</c:v>
                </c:pt>
                <c:pt idx="112">
                  <c:v>109.4031797030909</c:v>
                </c:pt>
                <c:pt idx="113">
                  <c:v>105.8132594350816</c:v>
                </c:pt>
                <c:pt idx="114">
                  <c:v>106.4464470002376</c:v>
                </c:pt>
                <c:pt idx="115">
                  <c:v>106.12546263236381</c:v>
                </c:pt>
                <c:pt idx="116">
                  <c:v>106.59058997534279</c:v>
                </c:pt>
                <c:pt idx="117">
                  <c:v>107.3167970826391</c:v>
                </c:pt>
                <c:pt idx="118">
                  <c:v>108.18152685550599</c:v>
                </c:pt>
                <c:pt idx="119">
                  <c:v>109.2865511402814</c:v>
                </c:pt>
                <c:pt idx="120">
                  <c:v>108.2833287400905</c:v>
                </c:pt>
                <c:pt idx="121">
                  <c:v>108.7973895481378</c:v>
                </c:pt>
                <c:pt idx="122">
                  <c:v>108.128602770665</c:v>
                </c:pt>
                <c:pt idx="123">
                  <c:v>107.4950748216086</c:v>
                </c:pt>
                <c:pt idx="124">
                  <c:v>108.740328735783</c:v>
                </c:pt>
                <c:pt idx="125">
                  <c:v>109.60738937383709</c:v>
                </c:pt>
                <c:pt idx="126">
                  <c:v>107.3505159265456</c:v>
                </c:pt>
                <c:pt idx="127">
                  <c:v>103.60982891355</c:v>
                </c:pt>
                <c:pt idx="128">
                  <c:v>107.0267522168139</c:v>
                </c:pt>
                <c:pt idx="129">
                  <c:v>107.19253838174809</c:v>
                </c:pt>
                <c:pt idx="130">
                  <c:v>106.7968865434681</c:v>
                </c:pt>
                <c:pt idx="131">
                  <c:v>105.6752390812298</c:v>
                </c:pt>
                <c:pt idx="132">
                  <c:v>104.1599832201188</c:v>
                </c:pt>
                <c:pt idx="133">
                  <c:v>103.0210090299522</c:v>
                </c:pt>
                <c:pt idx="134">
                  <c:v>104.7160535189942</c:v>
                </c:pt>
                <c:pt idx="135">
                  <c:v>99.168461332044544</c:v>
                </c:pt>
                <c:pt idx="136">
                  <c:v>103.37675266274201</c:v>
                </c:pt>
                <c:pt idx="137">
                  <c:v>104.14747939885611</c:v>
                </c:pt>
                <c:pt idx="138">
                  <c:v>104.42123996556541</c:v>
                </c:pt>
                <c:pt idx="139">
                  <c:v>104.87693844204389</c:v>
                </c:pt>
                <c:pt idx="140">
                  <c:v>103.6240126311569</c:v>
                </c:pt>
                <c:pt idx="141">
                  <c:v>101.90663802290371</c:v>
                </c:pt>
                <c:pt idx="142">
                  <c:v>102.9858155972495</c:v>
                </c:pt>
                <c:pt idx="143">
                  <c:v>105.26346994606889</c:v>
                </c:pt>
                <c:pt idx="144">
                  <c:v>106.4674105746889</c:v>
                </c:pt>
                <c:pt idx="145">
                  <c:v>107.4702609416164</c:v>
                </c:pt>
                <c:pt idx="146">
                  <c:v>108.01973975484439</c:v>
                </c:pt>
                <c:pt idx="147">
                  <c:v>106.8132959185467</c:v>
                </c:pt>
                <c:pt idx="148">
                  <c:v>108.21986603728141</c:v>
                </c:pt>
                <c:pt idx="149">
                  <c:v>110.5625340798766</c:v>
                </c:pt>
                <c:pt idx="150">
                  <c:v>110.8671806463425</c:v>
                </c:pt>
                <c:pt idx="151">
                  <c:v>111.5361837079502</c:v>
                </c:pt>
                <c:pt idx="152">
                  <c:v>111.360683650235</c:v>
                </c:pt>
                <c:pt idx="153">
                  <c:v>112.6598428389559</c:v>
                </c:pt>
                <c:pt idx="154">
                  <c:v>112.4952281144944</c:v>
                </c:pt>
                <c:pt idx="155">
                  <c:v>112.91530419956101</c:v>
                </c:pt>
                <c:pt idx="156">
                  <c:v>113.86866846261231</c:v>
                </c:pt>
                <c:pt idx="157">
                  <c:v>115.1169539599184</c:v>
                </c:pt>
                <c:pt idx="158">
                  <c:v>115.48304885035419</c:v>
                </c:pt>
                <c:pt idx="159">
                  <c:v>116.66550874415459</c:v>
                </c:pt>
                <c:pt idx="160">
                  <c:v>118.2302021420908</c:v>
                </c:pt>
                <c:pt idx="161">
                  <c:v>119.15078033402339</c:v>
                </c:pt>
                <c:pt idx="162">
                  <c:v>119.50268264956431</c:v>
                </c:pt>
                <c:pt idx="163">
                  <c:v>118.2921620770141</c:v>
                </c:pt>
                <c:pt idx="164">
                  <c:v>119.71058828764799</c:v>
                </c:pt>
                <c:pt idx="165">
                  <c:v>119.5795667390224</c:v>
                </c:pt>
                <c:pt idx="166">
                  <c:v>118.10055088129739</c:v>
                </c:pt>
                <c:pt idx="167">
                  <c:v>118.0644438626677</c:v>
                </c:pt>
                <c:pt idx="168">
                  <c:v>116.5267358496482</c:v>
                </c:pt>
                <c:pt idx="169">
                  <c:v>114.89152585957061</c:v>
                </c:pt>
                <c:pt idx="170">
                  <c:v>115.31790033176109</c:v>
                </c:pt>
                <c:pt idx="171">
                  <c:v>116.5535352587284</c:v>
                </c:pt>
                <c:pt idx="172">
                  <c:v>115.6989470797551</c:v>
                </c:pt>
                <c:pt idx="173">
                  <c:v>113.4462169115029</c:v>
                </c:pt>
                <c:pt idx="174">
                  <c:v>114.7337716591161</c:v>
                </c:pt>
                <c:pt idx="175">
                  <c:v>114.2194213152972</c:v>
                </c:pt>
                <c:pt idx="176">
                  <c:v>114.42125612874899</c:v>
                </c:pt>
                <c:pt idx="177">
                  <c:v>113.038601225178</c:v>
                </c:pt>
                <c:pt idx="178">
                  <c:v>112.2080839399313</c:v>
                </c:pt>
                <c:pt idx="179">
                  <c:v>110.81188726778311</c:v>
                </c:pt>
                <c:pt idx="180">
                  <c:v>111.128723882176</c:v>
                </c:pt>
                <c:pt idx="181">
                  <c:v>109.335654247322</c:v>
                </c:pt>
                <c:pt idx="182">
                  <c:v>108.0508655225908</c:v>
                </c:pt>
                <c:pt idx="183">
                  <c:v>107.00782221049521</c:v>
                </c:pt>
                <c:pt idx="184">
                  <c:v>105.124768357772</c:v>
                </c:pt>
                <c:pt idx="185">
                  <c:v>103.63525955867679</c:v>
                </c:pt>
                <c:pt idx="186">
                  <c:v>104.0299937490574</c:v>
                </c:pt>
                <c:pt idx="187">
                  <c:v>104.61973700753251</c:v>
                </c:pt>
                <c:pt idx="188">
                  <c:v>107.71695427620359</c:v>
                </c:pt>
                <c:pt idx="189">
                  <c:v>108.3493637210568</c:v>
                </c:pt>
                <c:pt idx="190">
                  <c:v>105.74232713406801</c:v>
                </c:pt>
                <c:pt idx="191">
                  <c:v>108.1919868374425</c:v>
                </c:pt>
                <c:pt idx="192">
                  <c:v>107.10658291764901</c:v>
                </c:pt>
                <c:pt idx="193">
                  <c:v>105.58387673028039</c:v>
                </c:pt>
                <c:pt idx="194">
                  <c:v>102.0303630076247</c:v>
                </c:pt>
                <c:pt idx="195">
                  <c:v>103.5168064803722</c:v>
                </c:pt>
                <c:pt idx="196">
                  <c:v>105.23321361131519</c:v>
                </c:pt>
                <c:pt idx="197">
                  <c:v>107.649932688497</c:v>
                </c:pt>
                <c:pt idx="198">
                  <c:v>107.7776236899186</c:v>
                </c:pt>
                <c:pt idx="199">
                  <c:v>107.7723594609985</c:v>
                </c:pt>
                <c:pt idx="200">
                  <c:v>107.9204664372499</c:v>
                </c:pt>
                <c:pt idx="201">
                  <c:v>107.9812587755916</c:v>
                </c:pt>
                <c:pt idx="202">
                  <c:v>108.326891133703</c:v>
                </c:pt>
                <c:pt idx="203">
                  <c:v>108.069134016783</c:v>
                </c:pt>
                <c:pt idx="204">
                  <c:v>107.85718093285899</c:v>
                </c:pt>
                <c:pt idx="205">
                  <c:v>108.5299204804725</c:v>
                </c:pt>
                <c:pt idx="206">
                  <c:v>107.4942299280346</c:v>
                </c:pt>
                <c:pt idx="207">
                  <c:v>104.18040954238219</c:v>
                </c:pt>
                <c:pt idx="208">
                  <c:v>103.03802134891249</c:v>
                </c:pt>
                <c:pt idx="209">
                  <c:v>104.00507834809279</c:v>
                </c:pt>
                <c:pt idx="210">
                  <c:v>100.8194531404154</c:v>
                </c:pt>
                <c:pt idx="211">
                  <c:v>99.536812115932321</c:v>
                </c:pt>
                <c:pt idx="212">
                  <c:v>96.628529913069997</c:v>
                </c:pt>
                <c:pt idx="213">
                  <c:v>99.170286186153504</c:v>
                </c:pt>
                <c:pt idx="214">
                  <c:v>97.976861372464157</c:v>
                </c:pt>
                <c:pt idx="215">
                  <c:v>98.966723930068781</c:v>
                </c:pt>
                <c:pt idx="216">
                  <c:v>99.445790558391295</c:v>
                </c:pt>
                <c:pt idx="217">
                  <c:v>101.23822347745541</c:v>
                </c:pt>
                <c:pt idx="218">
                  <c:v>101.592032367054</c:v>
                </c:pt>
                <c:pt idx="219">
                  <c:v>101.4952101825115</c:v>
                </c:pt>
                <c:pt idx="220">
                  <c:v>100.72885769933291</c:v>
                </c:pt>
                <c:pt idx="221">
                  <c:v>100.4916880088398</c:v>
                </c:pt>
                <c:pt idx="222">
                  <c:v>100.65063046156909</c:v>
                </c:pt>
                <c:pt idx="223">
                  <c:v>100.383587310126</c:v>
                </c:pt>
                <c:pt idx="224">
                  <c:v>101.2709007298557</c:v>
                </c:pt>
                <c:pt idx="225">
                  <c:v>102.7747483404667</c:v>
                </c:pt>
                <c:pt idx="226">
                  <c:v>102.9909550426982</c:v>
                </c:pt>
                <c:pt idx="227">
                  <c:v>103.7880449398892</c:v>
                </c:pt>
                <c:pt idx="228">
                  <c:v>103.402394030856</c:v>
                </c:pt>
                <c:pt idx="229">
                  <c:v>103.3894618701557</c:v>
                </c:pt>
                <c:pt idx="230">
                  <c:v>102.3229767936526</c:v>
                </c:pt>
                <c:pt idx="231">
                  <c:v>103.1881065297512</c:v>
                </c:pt>
                <c:pt idx="232">
                  <c:v>104.4001583090724</c:v>
                </c:pt>
                <c:pt idx="233">
                  <c:v>105.02832723626371</c:v>
                </c:pt>
                <c:pt idx="234">
                  <c:v>105.98491800689069</c:v>
                </c:pt>
                <c:pt idx="235">
                  <c:v>106.44044231343921</c:v>
                </c:pt>
                <c:pt idx="236">
                  <c:v>106.5704324971713</c:v>
                </c:pt>
                <c:pt idx="237">
                  <c:v>106.7813599639929</c:v>
                </c:pt>
                <c:pt idx="238">
                  <c:v>105.9592960134969</c:v>
                </c:pt>
                <c:pt idx="239">
                  <c:v>106.9217502987664</c:v>
                </c:pt>
                <c:pt idx="240">
                  <c:v>107.49434618084121</c:v>
                </c:pt>
                <c:pt idx="241">
                  <c:v>107.9072264345216</c:v>
                </c:pt>
                <c:pt idx="242">
                  <c:v>109.16921588450469</c:v>
                </c:pt>
                <c:pt idx="243">
                  <c:v>110.07634133661441</c:v>
                </c:pt>
                <c:pt idx="244">
                  <c:v>109.1613207559482</c:v>
                </c:pt>
                <c:pt idx="245">
                  <c:v>109.7341142192319</c:v>
                </c:pt>
                <c:pt idx="246">
                  <c:v>109.9296961805515</c:v>
                </c:pt>
                <c:pt idx="247">
                  <c:v>110.4745077497324</c:v>
                </c:pt>
                <c:pt idx="248">
                  <c:v>111.4101367409226</c:v>
                </c:pt>
                <c:pt idx="249">
                  <c:v>111.5483858044734</c:v>
                </c:pt>
                <c:pt idx="250">
                  <c:v>111.93150791618</c:v>
                </c:pt>
                <c:pt idx="251">
                  <c:v>112.6196067236334</c:v>
                </c:pt>
                <c:pt idx="252">
                  <c:v>112.6265739865232</c:v>
                </c:pt>
                <c:pt idx="253">
                  <c:v>113.0032673183851</c:v>
                </c:pt>
                <c:pt idx="254">
                  <c:v>111.2680220523779</c:v>
                </c:pt>
                <c:pt idx="255">
                  <c:v>110.7788746311917</c:v>
                </c:pt>
                <c:pt idx="256">
                  <c:v>112.166508409217</c:v>
                </c:pt>
                <c:pt idx="257">
                  <c:v>113.27691842355119</c:v>
                </c:pt>
                <c:pt idx="258">
                  <c:v>113.10670800307609</c:v>
                </c:pt>
                <c:pt idx="259">
                  <c:v>113.8637330499776</c:v>
                </c:pt>
                <c:pt idx="260">
                  <c:v>113.42440247970259</c:v>
                </c:pt>
                <c:pt idx="261">
                  <c:v>115.1693420633413</c:v>
                </c:pt>
                <c:pt idx="262">
                  <c:v>115.4328043486058</c:v>
                </c:pt>
                <c:pt idx="263">
                  <c:v>116.66054029863361</c:v>
                </c:pt>
                <c:pt idx="264">
                  <c:v>116.99577508065281</c:v>
                </c:pt>
                <c:pt idx="265">
                  <c:v>118.15004813047641</c:v>
                </c:pt>
                <c:pt idx="266">
                  <c:v>119.8186953946892</c:v>
                </c:pt>
                <c:pt idx="267">
                  <c:v>119.860243032515</c:v>
                </c:pt>
                <c:pt idx="268">
                  <c:v>119.8376667154274</c:v>
                </c:pt>
                <c:pt idx="269">
                  <c:v>120.8703862469725</c:v>
                </c:pt>
                <c:pt idx="270">
                  <c:v>120.8420822882924</c:v>
                </c:pt>
                <c:pt idx="271">
                  <c:v>121.2056253457669</c:v>
                </c:pt>
                <c:pt idx="272">
                  <c:v>121.525514217024</c:v>
                </c:pt>
                <c:pt idx="273">
                  <c:v>119.09891541891611</c:v>
                </c:pt>
                <c:pt idx="274">
                  <c:v>118.6486681210008</c:v>
                </c:pt>
                <c:pt idx="275">
                  <c:v>119.8933339762133</c:v>
                </c:pt>
                <c:pt idx="276">
                  <c:v>118.92089427360629</c:v>
                </c:pt>
                <c:pt idx="277">
                  <c:v>120.752236691413</c:v>
                </c:pt>
                <c:pt idx="278">
                  <c:v>118.95826864656389</c:v>
                </c:pt>
                <c:pt idx="279">
                  <c:v>114.98340092439329</c:v>
                </c:pt>
                <c:pt idx="280">
                  <c:v>115.478185070205</c:v>
                </c:pt>
                <c:pt idx="281">
                  <c:v>115.1465414446827</c:v>
                </c:pt>
                <c:pt idx="282">
                  <c:v>115.24736431272621</c:v>
                </c:pt>
                <c:pt idx="283">
                  <c:v>116.8275066104737</c:v>
                </c:pt>
                <c:pt idx="284">
                  <c:v>116.29354028070109</c:v>
                </c:pt>
                <c:pt idx="285">
                  <c:v>118.0156308238961</c:v>
                </c:pt>
                <c:pt idx="286">
                  <c:v>119.49141754253991</c:v>
                </c:pt>
                <c:pt idx="287">
                  <c:v>120.2186746690962</c:v>
                </c:pt>
                <c:pt idx="288">
                  <c:v>118.2591345683029</c:v>
                </c:pt>
                <c:pt idx="289">
                  <c:v>116.25009926714959</c:v>
                </c:pt>
                <c:pt idx="290">
                  <c:v>116.8611018277667</c:v>
                </c:pt>
                <c:pt idx="291">
                  <c:v>116.27369962007189</c:v>
                </c:pt>
                <c:pt idx="292">
                  <c:v>116.06419225632141</c:v>
                </c:pt>
                <c:pt idx="293">
                  <c:v>116.48056268855539</c:v>
                </c:pt>
                <c:pt idx="294">
                  <c:v>117.6030650785805</c:v>
                </c:pt>
                <c:pt idx="295">
                  <c:v>117.77567800048379</c:v>
                </c:pt>
                <c:pt idx="296">
                  <c:v>117.4021300324945</c:v>
                </c:pt>
                <c:pt idx="297">
                  <c:v>117.79179554536459</c:v>
                </c:pt>
                <c:pt idx="298">
                  <c:v>118.799289248931</c:v>
                </c:pt>
                <c:pt idx="299">
                  <c:v>118.4782581062159</c:v>
                </c:pt>
                <c:pt idx="300">
                  <c:v>119.07793464863281</c:v>
                </c:pt>
                <c:pt idx="301">
                  <c:v>118.3169963783017</c:v>
                </c:pt>
                <c:pt idx="302">
                  <c:v>118.3138244037697</c:v>
                </c:pt>
                <c:pt idx="303">
                  <c:v>119.0196151783243</c:v>
                </c:pt>
                <c:pt idx="304">
                  <c:v>119.3379053605336</c:v>
                </c:pt>
                <c:pt idx="305">
                  <c:v>119.38636580784831</c:v>
                </c:pt>
                <c:pt idx="306">
                  <c:v>119.3899971328823</c:v>
                </c:pt>
                <c:pt idx="307">
                  <c:v>119.586195395632</c:v>
                </c:pt>
                <c:pt idx="308">
                  <c:v>119.2201324731156</c:v>
                </c:pt>
                <c:pt idx="309">
                  <c:v>118.9479466801529</c:v>
                </c:pt>
                <c:pt idx="310">
                  <c:v>118.496125206469</c:v>
                </c:pt>
                <c:pt idx="311">
                  <c:v>118.5146812918701</c:v>
                </c:pt>
                <c:pt idx="312">
                  <c:v>118.9449035042301</c:v>
                </c:pt>
                <c:pt idx="313">
                  <c:v>118.7030769007165</c:v>
                </c:pt>
                <c:pt idx="314">
                  <c:v>118.05365081039049</c:v>
                </c:pt>
                <c:pt idx="315">
                  <c:v>117.2755858244616</c:v>
                </c:pt>
                <c:pt idx="316">
                  <c:v>117.29234707647571</c:v>
                </c:pt>
                <c:pt idx="317">
                  <c:v>116.98626888526179</c:v>
                </c:pt>
                <c:pt idx="318">
                  <c:v>117.1446905609817</c:v>
                </c:pt>
                <c:pt idx="319">
                  <c:v>117.8413632379191</c:v>
                </c:pt>
                <c:pt idx="320">
                  <c:v>117.38352262766711</c:v>
                </c:pt>
                <c:pt idx="321">
                  <c:v>117.65074828652961</c:v>
                </c:pt>
                <c:pt idx="322">
                  <c:v>117.67775178307321</c:v>
                </c:pt>
                <c:pt idx="323">
                  <c:v>118.8583329502638</c:v>
                </c:pt>
                <c:pt idx="324">
                  <c:v>119.2392249906233</c:v>
                </c:pt>
                <c:pt idx="325">
                  <c:v>119.160307538268</c:v>
                </c:pt>
                <c:pt idx="326">
                  <c:v>119.0906587226623</c:v>
                </c:pt>
                <c:pt idx="327">
                  <c:v>119.04700093295401</c:v>
                </c:pt>
                <c:pt idx="328">
                  <c:v>118.5934935727916</c:v>
                </c:pt>
                <c:pt idx="329">
                  <c:v>118.9231289244328</c:v>
                </c:pt>
                <c:pt idx="330">
                  <c:v>117.8446983852007</c:v>
                </c:pt>
                <c:pt idx="331">
                  <c:v>118.4563065932045</c:v>
                </c:pt>
                <c:pt idx="332">
                  <c:v>118.37770485849521</c:v>
                </c:pt>
                <c:pt idx="333">
                  <c:v>118.74309735641999</c:v>
                </c:pt>
                <c:pt idx="334">
                  <c:v>117.8993603485432</c:v>
                </c:pt>
                <c:pt idx="335">
                  <c:v>116.08415861434089</c:v>
                </c:pt>
                <c:pt idx="336">
                  <c:v>116.4321345392563</c:v>
                </c:pt>
                <c:pt idx="337">
                  <c:v>116.80353363927109</c:v>
                </c:pt>
                <c:pt idx="338">
                  <c:v>115.1630684381757</c:v>
                </c:pt>
                <c:pt idx="339">
                  <c:v>113.5782233629554</c:v>
                </c:pt>
                <c:pt idx="340">
                  <c:v>109.8109888792065</c:v>
                </c:pt>
                <c:pt idx="341">
                  <c:v>111.9590164112024</c:v>
                </c:pt>
                <c:pt idx="342">
                  <c:v>113.1754907558243</c:v>
                </c:pt>
                <c:pt idx="343">
                  <c:v>113.0386536181117</c:v>
                </c:pt>
                <c:pt idx="344">
                  <c:v>113.1645148664139</c:v>
                </c:pt>
                <c:pt idx="345">
                  <c:v>113.77609350856279</c:v>
                </c:pt>
                <c:pt idx="346">
                  <c:v>114.3264187350114</c:v>
                </c:pt>
                <c:pt idx="347">
                  <c:v>114.5650077032609</c:v>
                </c:pt>
                <c:pt idx="348">
                  <c:v>113.67131733797029</c:v>
                </c:pt>
                <c:pt idx="349">
                  <c:v>113.8378377733292</c:v>
                </c:pt>
                <c:pt idx="350">
                  <c:v>113.25625439589319</c:v>
                </c:pt>
                <c:pt idx="351">
                  <c:v>113.53250819649131</c:v>
                </c:pt>
                <c:pt idx="352">
                  <c:v>113.2176279796096</c:v>
                </c:pt>
                <c:pt idx="353">
                  <c:v>112.8253257054096</c:v>
                </c:pt>
                <c:pt idx="354">
                  <c:v>112.8260935840843</c:v>
                </c:pt>
                <c:pt idx="355">
                  <c:v>112.86820370779721</c:v>
                </c:pt>
                <c:pt idx="356">
                  <c:v>112.5855682303436</c:v>
                </c:pt>
                <c:pt idx="357">
                  <c:v>112.38376286543451</c:v>
                </c:pt>
                <c:pt idx="358">
                  <c:v>112.4171365869114</c:v>
                </c:pt>
                <c:pt idx="359">
                  <c:v>112.3105012338018</c:v>
                </c:pt>
                <c:pt idx="360">
                  <c:v>111.9946701176121</c:v>
                </c:pt>
                <c:pt idx="361">
                  <c:v>111.8318858505117</c:v>
                </c:pt>
                <c:pt idx="362">
                  <c:v>111.4499170875404</c:v>
                </c:pt>
                <c:pt idx="363">
                  <c:v>110.6012829401914</c:v>
                </c:pt>
                <c:pt idx="364">
                  <c:v>109.1024390434297</c:v>
                </c:pt>
                <c:pt idx="365">
                  <c:v>109.6095557326902</c:v>
                </c:pt>
                <c:pt idx="366">
                  <c:v>110.9896511167707</c:v>
                </c:pt>
                <c:pt idx="367">
                  <c:v>110.76711108564319</c:v>
                </c:pt>
                <c:pt idx="368">
                  <c:v>111.7015317203</c:v>
                </c:pt>
                <c:pt idx="369">
                  <c:v>111.7468861797159</c:v>
                </c:pt>
                <c:pt idx="370">
                  <c:v>112.02233871473121</c:v>
                </c:pt>
                <c:pt idx="371">
                  <c:v>111.2604339878374</c:v>
                </c:pt>
                <c:pt idx="372">
                  <c:v>112.21260212161209</c:v>
                </c:pt>
                <c:pt idx="373">
                  <c:v>112.20886589075729</c:v>
                </c:pt>
                <c:pt idx="374">
                  <c:v>112.9397098248491</c:v>
                </c:pt>
                <c:pt idx="375">
                  <c:v>111.7499787406334</c:v>
                </c:pt>
                <c:pt idx="376">
                  <c:v>111.69694951599151</c:v>
                </c:pt>
                <c:pt idx="377">
                  <c:v>112.1802570600214</c:v>
                </c:pt>
                <c:pt idx="378">
                  <c:v>113.09640729665389</c:v>
                </c:pt>
                <c:pt idx="379">
                  <c:v>112.66381949003321</c:v>
                </c:pt>
                <c:pt idx="380">
                  <c:v>112.62984807140511</c:v>
                </c:pt>
                <c:pt idx="381">
                  <c:v>112.6477045955633</c:v>
                </c:pt>
                <c:pt idx="382">
                  <c:v>111.53739786540859</c:v>
                </c:pt>
                <c:pt idx="383">
                  <c:v>111.2608869770001</c:v>
                </c:pt>
                <c:pt idx="384">
                  <c:v>111.1283733299375</c:v>
                </c:pt>
                <c:pt idx="385">
                  <c:v>109.4332167858262</c:v>
                </c:pt>
                <c:pt idx="386">
                  <c:v>110.431181356087</c:v>
                </c:pt>
                <c:pt idx="387">
                  <c:v>111.9190936620886</c:v>
                </c:pt>
                <c:pt idx="388">
                  <c:v>111.42560353767129</c:v>
                </c:pt>
                <c:pt idx="389">
                  <c:v>111.7581167012891</c:v>
                </c:pt>
                <c:pt idx="390">
                  <c:v>112.9376905627404</c:v>
                </c:pt>
                <c:pt idx="391">
                  <c:v>113.7142848528606</c:v>
                </c:pt>
                <c:pt idx="392">
                  <c:v>113.0405697377449</c:v>
                </c:pt>
                <c:pt idx="393">
                  <c:v>113.0041809767183</c:v>
                </c:pt>
                <c:pt idx="394">
                  <c:v>110.5145573710419</c:v>
                </c:pt>
                <c:pt idx="395">
                  <c:v>109.6240237749562</c:v>
                </c:pt>
                <c:pt idx="396">
                  <c:v>109.831358500061</c:v>
                </c:pt>
                <c:pt idx="397">
                  <c:v>108.8411031557462</c:v>
                </c:pt>
                <c:pt idx="398">
                  <c:v>110.3123846292782</c:v>
                </c:pt>
                <c:pt idx="399">
                  <c:v>108.8106930115683</c:v>
                </c:pt>
                <c:pt idx="400">
                  <c:v>108.6714988508794</c:v>
                </c:pt>
                <c:pt idx="401">
                  <c:v>109.62422666998209</c:v>
                </c:pt>
                <c:pt idx="402">
                  <c:v>109.30252504634601</c:v>
                </c:pt>
                <c:pt idx="403">
                  <c:v>107.8103736277217</c:v>
                </c:pt>
                <c:pt idx="404">
                  <c:v>106.7532556084479</c:v>
                </c:pt>
                <c:pt idx="405">
                  <c:v>106.0936760960907</c:v>
                </c:pt>
                <c:pt idx="406">
                  <c:v>107.985939643892</c:v>
                </c:pt>
                <c:pt idx="407">
                  <c:v>109.19389731618649</c:v>
                </c:pt>
                <c:pt idx="408">
                  <c:v>108.9791781044724</c:v>
                </c:pt>
                <c:pt idx="409">
                  <c:v>110.36980224970161</c:v>
                </c:pt>
                <c:pt idx="410">
                  <c:v>110.43242446767429</c:v>
                </c:pt>
                <c:pt idx="411">
                  <c:v>110.384028763857</c:v>
                </c:pt>
                <c:pt idx="412">
                  <c:v>110.88583110683921</c:v>
                </c:pt>
                <c:pt idx="413">
                  <c:v>111.4834331217035</c:v>
                </c:pt>
                <c:pt idx="414">
                  <c:v>111.48071177168271</c:v>
                </c:pt>
                <c:pt idx="415">
                  <c:v>110.7652528328608</c:v>
                </c:pt>
                <c:pt idx="416">
                  <c:v>110.4561002999298</c:v>
                </c:pt>
                <c:pt idx="417">
                  <c:v>111.1726073569688</c:v>
                </c:pt>
                <c:pt idx="418">
                  <c:v>110.75721951803141</c:v>
                </c:pt>
                <c:pt idx="419">
                  <c:v>110.760352862174</c:v>
                </c:pt>
                <c:pt idx="420">
                  <c:v>111.0874597879917</c:v>
                </c:pt>
                <c:pt idx="421">
                  <c:v>111.521131572542</c:v>
                </c:pt>
                <c:pt idx="422">
                  <c:v>112.843278968169</c:v>
                </c:pt>
                <c:pt idx="423">
                  <c:v>113.0358029990342</c:v>
                </c:pt>
                <c:pt idx="424">
                  <c:v>114.2010590397561</c:v>
                </c:pt>
                <c:pt idx="425">
                  <c:v>114.6670614983817</c:v>
                </c:pt>
                <c:pt idx="426">
                  <c:v>114.78972376957491</c:v>
                </c:pt>
                <c:pt idx="427">
                  <c:v>115.3351172635202</c:v>
                </c:pt>
                <c:pt idx="428">
                  <c:v>114.7239586392798</c:v>
                </c:pt>
                <c:pt idx="429">
                  <c:v>115.6031604171916</c:v>
                </c:pt>
                <c:pt idx="430">
                  <c:v>114.8656936068512</c:v>
                </c:pt>
                <c:pt idx="431">
                  <c:v>115.0275172198841</c:v>
                </c:pt>
                <c:pt idx="432">
                  <c:v>116.0104010886142</c:v>
                </c:pt>
                <c:pt idx="433">
                  <c:v>115.9189605226584</c:v>
                </c:pt>
                <c:pt idx="434">
                  <c:v>115.7626010191623</c:v>
                </c:pt>
                <c:pt idx="435">
                  <c:v>116.0830248446162</c:v>
                </c:pt>
                <c:pt idx="436">
                  <c:v>115.9378913322536</c:v>
                </c:pt>
                <c:pt idx="437">
                  <c:v>115.1691121765144</c:v>
                </c:pt>
                <c:pt idx="438">
                  <c:v>115.2211247006793</c:v>
                </c:pt>
                <c:pt idx="439">
                  <c:v>115.5047612149565</c:v>
                </c:pt>
                <c:pt idx="440">
                  <c:v>115.7729693046242</c:v>
                </c:pt>
                <c:pt idx="441">
                  <c:v>116.3268144990284</c:v>
                </c:pt>
                <c:pt idx="442">
                  <c:v>116.92750638877349</c:v>
                </c:pt>
                <c:pt idx="443">
                  <c:v>117.7691964530253</c:v>
                </c:pt>
                <c:pt idx="444">
                  <c:v>118.0207991463633</c:v>
                </c:pt>
                <c:pt idx="445">
                  <c:v>117.8991978081083</c:v>
                </c:pt>
                <c:pt idx="446">
                  <c:v>118.1361139943288</c:v>
                </c:pt>
                <c:pt idx="447">
                  <c:v>118.9899201822096</c:v>
                </c:pt>
                <c:pt idx="448">
                  <c:v>119.5152807454171</c:v>
                </c:pt>
                <c:pt idx="449">
                  <c:v>119.98774242202281</c:v>
                </c:pt>
                <c:pt idx="450">
                  <c:v>119.8078913866941</c:v>
                </c:pt>
                <c:pt idx="451">
                  <c:v>120.7565005884081</c:v>
                </c:pt>
                <c:pt idx="452">
                  <c:v>120.2392512883896</c:v>
                </c:pt>
                <c:pt idx="453">
                  <c:v>120.3235656191836</c:v>
                </c:pt>
                <c:pt idx="454">
                  <c:v>120.6515552645548</c:v>
                </c:pt>
                <c:pt idx="455">
                  <c:v>121.17807725944211</c:v>
                </c:pt>
                <c:pt idx="456">
                  <c:v>121.49400127886371</c:v>
                </c:pt>
                <c:pt idx="457">
                  <c:v>122.82654476029821</c:v>
                </c:pt>
                <c:pt idx="458">
                  <c:v>123.36614154646379</c:v>
                </c:pt>
                <c:pt idx="459">
                  <c:v>122.9602819832148</c:v>
                </c:pt>
                <c:pt idx="460">
                  <c:v>123.79383456870519</c:v>
                </c:pt>
                <c:pt idx="461">
                  <c:v>124.174885652425</c:v>
                </c:pt>
                <c:pt idx="462">
                  <c:v>123.5898718174208</c:v>
                </c:pt>
                <c:pt idx="463">
                  <c:v>122.51363925880089</c:v>
                </c:pt>
                <c:pt idx="464">
                  <c:v>123.1698872793568</c:v>
                </c:pt>
                <c:pt idx="465">
                  <c:v>123.0597909250138</c:v>
                </c:pt>
                <c:pt idx="466">
                  <c:v>123.59236299471659</c:v>
                </c:pt>
                <c:pt idx="467">
                  <c:v>124.0373625821144</c:v>
                </c:pt>
                <c:pt idx="468">
                  <c:v>124.2827036732489</c:v>
                </c:pt>
                <c:pt idx="469">
                  <c:v>124.0360489642953</c:v>
                </c:pt>
                <c:pt idx="470">
                  <c:v>124.53042540824261</c:v>
                </c:pt>
                <c:pt idx="471">
                  <c:v>125.6591729592034</c:v>
                </c:pt>
                <c:pt idx="472">
                  <c:v>125.1442410787393</c:v>
                </c:pt>
                <c:pt idx="473">
                  <c:v>124.89001827770041</c:v>
                </c:pt>
                <c:pt idx="474">
                  <c:v>126.15500862571</c:v>
                </c:pt>
                <c:pt idx="475">
                  <c:v>126.41942290167481</c:v>
                </c:pt>
                <c:pt idx="476">
                  <c:v>125.917683939128</c:v>
                </c:pt>
                <c:pt idx="477">
                  <c:v>127.5105583339874</c:v>
                </c:pt>
                <c:pt idx="478">
                  <c:v>127.7787226747314</c:v>
                </c:pt>
                <c:pt idx="479">
                  <c:v>127.5199908871604</c:v>
                </c:pt>
                <c:pt idx="480">
                  <c:v>128.6518208909429</c:v>
                </c:pt>
                <c:pt idx="481">
                  <c:v>128.98096360567749</c:v>
                </c:pt>
                <c:pt idx="482">
                  <c:v>129.11538026277489</c:v>
                </c:pt>
                <c:pt idx="483">
                  <c:v>129.31645341639049</c:v>
                </c:pt>
                <c:pt idx="484">
                  <c:v>130.21011747990781</c:v>
                </c:pt>
                <c:pt idx="485">
                  <c:v>131.2152553474877</c:v>
                </c:pt>
                <c:pt idx="486">
                  <c:v>132.76607312662961</c:v>
                </c:pt>
                <c:pt idx="487">
                  <c:v>133.83837228480101</c:v>
                </c:pt>
                <c:pt idx="488">
                  <c:v>134.9496380835144</c:v>
                </c:pt>
                <c:pt idx="489">
                  <c:v>135.0350773027871</c:v>
                </c:pt>
                <c:pt idx="490">
                  <c:v>134.44815562928201</c:v>
                </c:pt>
                <c:pt idx="491">
                  <c:v>134.447384212304</c:v>
                </c:pt>
                <c:pt idx="492">
                  <c:v>135.67341786238171</c:v>
                </c:pt>
                <c:pt idx="493">
                  <c:v>135.0893858607854</c:v>
                </c:pt>
                <c:pt idx="494">
                  <c:v>135.21451001477641</c:v>
                </c:pt>
                <c:pt idx="495">
                  <c:v>135.0991075470626</c:v>
                </c:pt>
                <c:pt idx="496">
                  <c:v>134.95159533018219</c:v>
                </c:pt>
                <c:pt idx="497">
                  <c:v>134.11809055551069</c:v>
                </c:pt>
                <c:pt idx="498">
                  <c:v>133.90791689964499</c:v>
                </c:pt>
                <c:pt idx="499">
                  <c:v>134.3128372756149</c:v>
                </c:pt>
                <c:pt idx="500">
                  <c:v>134.43755305257301</c:v>
                </c:pt>
                <c:pt idx="501">
                  <c:v>135.09623767150029</c:v>
                </c:pt>
                <c:pt idx="502">
                  <c:v>135.49387692488611</c:v>
                </c:pt>
                <c:pt idx="503">
                  <c:v>135.823031113262</c:v>
                </c:pt>
                <c:pt idx="504">
                  <c:v>136.95704456159959</c:v>
                </c:pt>
                <c:pt idx="505">
                  <c:v>136.6433275891747</c:v>
                </c:pt>
                <c:pt idx="506">
                  <c:v>136.3416240873334</c:v>
                </c:pt>
                <c:pt idx="507">
                  <c:v>136.1051406557873</c:v>
                </c:pt>
                <c:pt idx="508">
                  <c:v>137.11738112746781</c:v>
                </c:pt>
                <c:pt idx="509">
                  <c:v>138.0924751116892</c:v>
                </c:pt>
                <c:pt idx="510">
                  <c:v>137.90609379233771</c:v>
                </c:pt>
                <c:pt idx="511">
                  <c:v>138.6062799657592</c:v>
                </c:pt>
                <c:pt idx="512">
                  <c:v>138.46556011227759</c:v>
                </c:pt>
                <c:pt idx="513">
                  <c:v>138.57986478681741</c:v>
                </c:pt>
                <c:pt idx="514">
                  <c:v>138.87770904549211</c:v>
                </c:pt>
                <c:pt idx="515">
                  <c:v>138.9122162688941</c:v>
                </c:pt>
                <c:pt idx="516">
                  <c:v>139.4464096234525</c:v>
                </c:pt>
                <c:pt idx="517">
                  <c:v>140.2579466164604</c:v>
                </c:pt>
                <c:pt idx="518">
                  <c:v>136.5282920797203</c:v>
                </c:pt>
                <c:pt idx="519">
                  <c:v>137.58820289482139</c:v>
                </c:pt>
                <c:pt idx="520">
                  <c:v>138.44308875407029</c:v>
                </c:pt>
                <c:pt idx="521">
                  <c:v>138.42840454749671</c:v>
                </c:pt>
                <c:pt idx="522">
                  <c:v>138.0011313019362</c:v>
                </c:pt>
                <c:pt idx="523">
                  <c:v>137.10463657110211</c:v>
                </c:pt>
                <c:pt idx="524">
                  <c:v>136.20892871772941</c:v>
                </c:pt>
                <c:pt idx="525">
                  <c:v>136.32536870210231</c:v>
                </c:pt>
                <c:pt idx="526">
                  <c:v>135.60972222418411</c:v>
                </c:pt>
                <c:pt idx="527">
                  <c:v>136.47777228588561</c:v>
                </c:pt>
                <c:pt idx="528">
                  <c:v>137.0407856396827</c:v>
                </c:pt>
                <c:pt idx="529">
                  <c:v>136.22894758575501</c:v>
                </c:pt>
                <c:pt idx="530">
                  <c:v>136.99298985028051</c:v>
                </c:pt>
                <c:pt idx="531">
                  <c:v>137.5479598606789</c:v>
                </c:pt>
                <c:pt idx="532">
                  <c:v>136.0899038147877</c:v>
                </c:pt>
                <c:pt idx="533">
                  <c:v>136.53495038638411</c:v>
                </c:pt>
                <c:pt idx="534">
                  <c:v>136.77102350272551</c:v>
                </c:pt>
                <c:pt idx="535">
                  <c:v>134.86310766673259</c:v>
                </c:pt>
                <c:pt idx="536">
                  <c:v>136.6493953682197</c:v>
                </c:pt>
                <c:pt idx="537">
                  <c:v>137.40944634573441</c:v>
                </c:pt>
                <c:pt idx="538">
                  <c:v>138.63926073506209</c:v>
                </c:pt>
                <c:pt idx="539">
                  <c:v>139.15444609823751</c:v>
                </c:pt>
                <c:pt idx="540">
                  <c:v>139.48801454989899</c:v>
                </c:pt>
                <c:pt idx="541">
                  <c:v>139.96813991663481</c:v>
                </c:pt>
                <c:pt idx="542">
                  <c:v>140.16797123285571</c:v>
                </c:pt>
                <c:pt idx="543">
                  <c:v>140.09817372543679</c:v>
                </c:pt>
                <c:pt idx="544">
                  <c:v>139.3666103837767</c:v>
                </c:pt>
                <c:pt idx="545">
                  <c:v>135.31363530867441</c:v>
                </c:pt>
                <c:pt idx="546">
                  <c:v>134.73276295245111</c:v>
                </c:pt>
                <c:pt idx="547">
                  <c:v>133.9571785464864</c:v>
                </c:pt>
                <c:pt idx="548">
                  <c:v>135.86725602620641</c:v>
                </c:pt>
                <c:pt idx="549">
                  <c:v>136.2003243249309</c:v>
                </c:pt>
                <c:pt idx="550">
                  <c:v>135.69135181194449</c:v>
                </c:pt>
                <c:pt idx="551">
                  <c:v>134.84333106585311</c:v>
                </c:pt>
                <c:pt idx="552">
                  <c:v>136.3748474295962</c:v>
                </c:pt>
                <c:pt idx="553">
                  <c:v>137.24808067165719</c:v>
                </c:pt>
                <c:pt idx="554">
                  <c:v>137.23624230224101</c:v>
                </c:pt>
                <c:pt idx="555">
                  <c:v>139.1249073774018</c:v>
                </c:pt>
                <c:pt idx="556">
                  <c:v>140.7443203953583</c:v>
                </c:pt>
                <c:pt idx="557">
                  <c:v>139.74992342190041</c:v>
                </c:pt>
                <c:pt idx="558">
                  <c:v>140.57253322093129</c:v>
                </c:pt>
                <c:pt idx="559">
                  <c:v>140.57253322093129</c:v>
                </c:pt>
                <c:pt idx="560">
                  <c:v>141.63471419216981</c:v>
                </c:pt>
                <c:pt idx="561">
                  <c:v>143.111593638508</c:v>
                </c:pt>
                <c:pt idx="562">
                  <c:v>144.3733481829469</c:v>
                </c:pt>
                <c:pt idx="563">
                  <c:v>145.7654853731897</c:v>
                </c:pt>
                <c:pt idx="564">
                  <c:v>146.68234036118781</c:v>
                </c:pt>
                <c:pt idx="565">
                  <c:v>147.42806280497021</c:v>
                </c:pt>
                <c:pt idx="566">
                  <c:v>146.4880751120958</c:v>
                </c:pt>
                <c:pt idx="567">
                  <c:v>146.48956215418039</c:v>
                </c:pt>
                <c:pt idx="568">
                  <c:v>146.8410436990402</c:v>
                </c:pt>
                <c:pt idx="569">
                  <c:v>149.29616331945809</c:v>
                </c:pt>
                <c:pt idx="570">
                  <c:v>149.5802021216609</c:v>
                </c:pt>
                <c:pt idx="571">
                  <c:v>150.9811403849537</c:v>
                </c:pt>
                <c:pt idx="572">
                  <c:v>152.805679987237</c:v>
                </c:pt>
                <c:pt idx="573">
                  <c:v>154.0023354504566</c:v>
                </c:pt>
                <c:pt idx="574">
                  <c:v>155.59802466469239</c:v>
                </c:pt>
                <c:pt idx="575">
                  <c:v>154.64411543876429</c:v>
                </c:pt>
                <c:pt idx="576">
                  <c:v>155.11209800853771</c:v>
                </c:pt>
                <c:pt idx="577">
                  <c:v>155.162161886028</c:v>
                </c:pt>
                <c:pt idx="578">
                  <c:v>154.4493742661175</c:v>
                </c:pt>
                <c:pt idx="579">
                  <c:v>153.86432970279779</c:v>
                </c:pt>
                <c:pt idx="580">
                  <c:v>154.69632493223381</c:v>
                </c:pt>
                <c:pt idx="581">
                  <c:v>155.6054886069013</c:v>
                </c:pt>
                <c:pt idx="582">
                  <c:v>156.82711091925171</c:v>
                </c:pt>
                <c:pt idx="583">
                  <c:v>157.36728204677269</c:v>
                </c:pt>
                <c:pt idx="584">
                  <c:v>157.5197933757434</c:v>
                </c:pt>
                <c:pt idx="585">
                  <c:v>153.0305074721073</c:v>
                </c:pt>
                <c:pt idx="586">
                  <c:v>154.54538459771919</c:v>
                </c:pt>
                <c:pt idx="587">
                  <c:v>156.5869333510642</c:v>
                </c:pt>
                <c:pt idx="588">
                  <c:v>157.63973957575951</c:v>
                </c:pt>
                <c:pt idx="589">
                  <c:v>158.30147019474191</c:v>
                </c:pt>
                <c:pt idx="590">
                  <c:v>159.80866937312021</c:v>
                </c:pt>
                <c:pt idx="591">
                  <c:v>160.09342571713421</c:v>
                </c:pt>
                <c:pt idx="592">
                  <c:v>161.00893688725489</c:v>
                </c:pt>
                <c:pt idx="593">
                  <c:v>161.38120952911379</c:v>
                </c:pt>
                <c:pt idx="594">
                  <c:v>162.23119844859681</c:v>
                </c:pt>
                <c:pt idx="595">
                  <c:v>163.9464704398595</c:v>
                </c:pt>
                <c:pt idx="596">
                  <c:v>164.03845673460251</c:v>
                </c:pt>
                <c:pt idx="597">
                  <c:v>162.65541628041859</c:v>
                </c:pt>
                <c:pt idx="598">
                  <c:v>162.9483793177784</c:v>
                </c:pt>
                <c:pt idx="599">
                  <c:v>163.6099305984846</c:v>
                </c:pt>
                <c:pt idx="600">
                  <c:v>165.79738797985141</c:v>
                </c:pt>
                <c:pt idx="601">
                  <c:v>165.38605281393259</c:v>
                </c:pt>
                <c:pt idx="602">
                  <c:v>166.6079263860054</c:v>
                </c:pt>
                <c:pt idx="603">
                  <c:v>166.30868112691849</c:v>
                </c:pt>
                <c:pt idx="604">
                  <c:v>165.12344108348881</c:v>
                </c:pt>
                <c:pt idx="605">
                  <c:v>164.71266870473241</c:v>
                </c:pt>
                <c:pt idx="606">
                  <c:v>165.45347849685601</c:v>
                </c:pt>
                <c:pt idx="607">
                  <c:v>165.45347849685601</c:v>
                </c:pt>
                <c:pt idx="608">
                  <c:v>160.45356587358211</c:v>
                </c:pt>
                <c:pt idx="609">
                  <c:v>162.51154284548721</c:v>
                </c:pt>
                <c:pt idx="610">
                  <c:v>162.78181570676139</c:v>
                </c:pt>
                <c:pt idx="611">
                  <c:v>165.03156760727919</c:v>
                </c:pt>
                <c:pt idx="612">
                  <c:v>164.88686961986869</c:v>
                </c:pt>
                <c:pt idx="613">
                  <c:v>167.6219479770281</c:v>
                </c:pt>
                <c:pt idx="614">
                  <c:v>166.7888840477377</c:v>
                </c:pt>
                <c:pt idx="615">
                  <c:v>166.59906363795901</c:v>
                </c:pt>
                <c:pt idx="616">
                  <c:v>165.313616455237</c:v>
                </c:pt>
                <c:pt idx="617">
                  <c:v>168.40054535051189</c:v>
                </c:pt>
                <c:pt idx="618">
                  <c:v>168.2038861491383</c:v>
                </c:pt>
                <c:pt idx="619">
                  <c:v>167.68009582111731</c:v>
                </c:pt>
                <c:pt idx="620">
                  <c:v>167.95354856312539</c:v>
                </c:pt>
                <c:pt idx="621">
                  <c:v>166.17683510784599</c:v>
                </c:pt>
                <c:pt idx="622">
                  <c:v>166.73616672350701</c:v>
                </c:pt>
                <c:pt idx="623">
                  <c:v>168.50858542195121</c:v>
                </c:pt>
                <c:pt idx="624">
                  <c:v>170.54053296905559</c:v>
                </c:pt>
                <c:pt idx="625">
                  <c:v>171.99487732122731</c:v>
                </c:pt>
                <c:pt idx="626">
                  <c:v>172.82060492259339</c:v>
                </c:pt>
                <c:pt idx="627">
                  <c:v>171.75592603319561</c:v>
                </c:pt>
                <c:pt idx="628">
                  <c:v>170.00751038224041</c:v>
                </c:pt>
                <c:pt idx="629">
                  <c:v>171.06293378659231</c:v>
                </c:pt>
                <c:pt idx="630">
                  <c:v>171.7234768897502</c:v>
                </c:pt>
                <c:pt idx="631">
                  <c:v>171.01396455245381</c:v>
                </c:pt>
                <c:pt idx="632">
                  <c:v>171.66758978192561</c:v>
                </c:pt>
                <c:pt idx="633">
                  <c:v>169.346852628633</c:v>
                </c:pt>
                <c:pt idx="634">
                  <c:v>170.78513024399581</c:v>
                </c:pt>
                <c:pt idx="635">
                  <c:v>172.73402580849279</c:v>
                </c:pt>
                <c:pt idx="636">
                  <c:v>172.73402580849279</c:v>
                </c:pt>
                <c:pt idx="637">
                  <c:v>173.12037251105309</c:v>
                </c:pt>
                <c:pt idx="638">
                  <c:v>171.7902508963852</c:v>
                </c:pt>
                <c:pt idx="639">
                  <c:v>169.46528388730781</c:v>
                </c:pt>
                <c:pt idx="640">
                  <c:v>169.90868108716711</c:v>
                </c:pt>
                <c:pt idx="641">
                  <c:v>168.12975556518711</c:v>
                </c:pt>
                <c:pt idx="642">
                  <c:v>165.62235716105181</c:v>
                </c:pt>
                <c:pt idx="643">
                  <c:v>158.99997430101499</c:v>
                </c:pt>
                <c:pt idx="644">
                  <c:v>163.61958946017469</c:v>
                </c:pt>
                <c:pt idx="645">
                  <c:v>164.37134795812389</c:v>
                </c:pt>
                <c:pt idx="646">
                  <c:v>163.7012097865325</c:v>
                </c:pt>
                <c:pt idx="647">
                  <c:v>161.53176590009161</c:v>
                </c:pt>
                <c:pt idx="648">
                  <c:v>161.8818921705215</c:v>
                </c:pt>
                <c:pt idx="649">
                  <c:v>165.2247736490869</c:v>
                </c:pt>
                <c:pt idx="650">
                  <c:v>166.66519226132289</c:v>
                </c:pt>
                <c:pt idx="651">
                  <c:v>169.05837319622259</c:v>
                </c:pt>
                <c:pt idx="652">
                  <c:v>170.52450197902959</c:v>
                </c:pt>
                <c:pt idx="653">
                  <c:v>171.90383151882449</c:v>
                </c:pt>
                <c:pt idx="654">
                  <c:v>175.68466638456329</c:v>
                </c:pt>
                <c:pt idx="655">
                  <c:v>177.374325739379</c:v>
                </c:pt>
                <c:pt idx="656">
                  <c:v>177.91908582273609</c:v>
                </c:pt>
                <c:pt idx="657">
                  <c:v>177.72084917283411</c:v>
                </c:pt>
                <c:pt idx="658">
                  <c:v>177.1386850847264</c:v>
                </c:pt>
                <c:pt idx="659">
                  <c:v>177.40050178998581</c:v>
                </c:pt>
                <c:pt idx="660">
                  <c:v>176.68818096309039</c:v>
                </c:pt>
                <c:pt idx="661">
                  <c:v>177.59851698333111</c:v>
                </c:pt>
                <c:pt idx="662">
                  <c:v>175.99952028150889</c:v>
                </c:pt>
                <c:pt idx="663">
                  <c:v>173.14144527434581</c:v>
                </c:pt>
                <c:pt idx="664">
                  <c:v>172.64401357549801</c:v>
                </c:pt>
                <c:pt idx="665">
                  <c:v>171.87819202271419</c:v>
                </c:pt>
                <c:pt idx="666">
                  <c:v>171.854939031415</c:v>
                </c:pt>
                <c:pt idx="667">
                  <c:v>172.8810348622842</c:v>
                </c:pt>
                <c:pt idx="668">
                  <c:v>173.19745997862711</c:v>
                </c:pt>
                <c:pt idx="669">
                  <c:v>174.40260965174039</c:v>
                </c:pt>
                <c:pt idx="670">
                  <c:v>175.81034937979351</c:v>
                </c:pt>
                <c:pt idx="671">
                  <c:v>177.21288908764731</c:v>
                </c:pt>
                <c:pt idx="672">
                  <c:v>178.51731915625621</c:v>
                </c:pt>
                <c:pt idx="673">
                  <c:v>179.00531147377359</c:v>
                </c:pt>
                <c:pt idx="674">
                  <c:v>180.42282908843751</c:v>
                </c:pt>
                <c:pt idx="675">
                  <c:v>181.44192921381591</c:v>
                </c:pt>
                <c:pt idx="676">
                  <c:v>181.18925932813789</c:v>
                </c:pt>
                <c:pt idx="677">
                  <c:v>179.30522719160041</c:v>
                </c:pt>
                <c:pt idx="678">
                  <c:v>181.19388734983741</c:v>
                </c:pt>
                <c:pt idx="679">
                  <c:v>177.844957914026</c:v>
                </c:pt>
                <c:pt idx="680">
                  <c:v>179.14608064157369</c:v>
                </c:pt>
                <c:pt idx="681">
                  <c:v>179.20010465474721</c:v>
                </c:pt>
                <c:pt idx="682">
                  <c:v>182.9528184707068</c:v>
                </c:pt>
                <c:pt idx="683">
                  <c:v>185.08899864050039</c:v>
                </c:pt>
                <c:pt idx="684">
                  <c:v>186.39022299605401</c:v>
                </c:pt>
                <c:pt idx="685">
                  <c:v>187.4314536657846</c:v>
                </c:pt>
                <c:pt idx="686">
                  <c:v>187.4314536657846</c:v>
                </c:pt>
                <c:pt idx="687">
                  <c:v>188.0985310019841</c:v>
                </c:pt>
                <c:pt idx="688">
                  <c:v>189.26185874594489</c:v>
                </c:pt>
                <c:pt idx="689">
                  <c:v>190.80049162515161</c:v>
                </c:pt>
                <c:pt idx="690">
                  <c:v>191.42243514420051</c:v>
                </c:pt>
                <c:pt idx="691">
                  <c:v>191.55950836274289</c:v>
                </c:pt>
                <c:pt idx="692">
                  <c:v>190.3322218429735</c:v>
                </c:pt>
                <c:pt idx="693">
                  <c:v>190.66444675772041</c:v>
                </c:pt>
                <c:pt idx="694">
                  <c:v>188.10950612638749</c:v>
                </c:pt>
                <c:pt idx="695">
                  <c:v>187.7323413124565</c:v>
                </c:pt>
                <c:pt idx="696">
                  <c:v>192.65481086598709</c:v>
                </c:pt>
                <c:pt idx="697">
                  <c:v>178.44060745230379</c:v>
                </c:pt>
                <c:pt idx="698">
                  <c:v>183.27889218767399</c:v>
                </c:pt>
                <c:pt idx="699">
                  <c:v>188.0694198769778</c:v>
                </c:pt>
                <c:pt idx="700">
                  <c:v>191.69731612441441</c:v>
                </c:pt>
                <c:pt idx="701">
                  <c:v>193.6784652388269</c:v>
                </c:pt>
                <c:pt idx="702">
                  <c:v>195.65990100710439</c:v>
                </c:pt>
                <c:pt idx="703">
                  <c:v>197.6420850132285</c:v>
                </c:pt>
                <c:pt idx="704">
                  <c:v>199.47700481463249</c:v>
                </c:pt>
                <c:pt idx="705">
                  <c:v>203.81906546670649</c:v>
                </c:pt>
                <c:pt idx="706">
                  <c:v>206.015178930053</c:v>
                </c:pt>
                <c:pt idx="707">
                  <c:v>202.23593650882481</c:v>
                </c:pt>
                <c:pt idx="708">
                  <c:v>202.67887968541501</c:v>
                </c:pt>
                <c:pt idx="709">
                  <c:v>201.95399691512449</c:v>
                </c:pt>
                <c:pt idx="710">
                  <c:v>203.8528927404094</c:v>
                </c:pt>
                <c:pt idx="711">
                  <c:v>203.50399371706979</c:v>
                </c:pt>
                <c:pt idx="712">
                  <c:v>203.60870785488399</c:v>
                </c:pt>
                <c:pt idx="713">
                  <c:v>203.4390936778853</c:v>
                </c:pt>
                <c:pt idx="714">
                  <c:v>204.05855411685761</c:v>
                </c:pt>
                <c:pt idx="715">
                  <c:v>206.7853347651041</c:v>
                </c:pt>
                <c:pt idx="716">
                  <c:v>206.8620779733414</c:v>
                </c:pt>
                <c:pt idx="717">
                  <c:v>208.60332096002719</c:v>
                </c:pt>
                <c:pt idx="718">
                  <c:v>210.6491479305044</c:v>
                </c:pt>
                <c:pt idx="719">
                  <c:v>213.56184810644319</c:v>
                </c:pt>
                <c:pt idx="720">
                  <c:v>213.83115884937621</c:v>
                </c:pt>
                <c:pt idx="721">
                  <c:v>215.02836675114079</c:v>
                </c:pt>
                <c:pt idx="722">
                  <c:v>214.37226606837109</c:v>
                </c:pt>
                <c:pt idx="723">
                  <c:v>216.11844885038809</c:v>
                </c:pt>
                <c:pt idx="724">
                  <c:v>215.95070568419499</c:v>
                </c:pt>
                <c:pt idx="725">
                  <c:v>216.3318062596436</c:v>
                </c:pt>
                <c:pt idx="726">
                  <c:v>215.70297996487341</c:v>
                </c:pt>
                <c:pt idx="727">
                  <c:v>212.33355907786651</c:v>
                </c:pt>
                <c:pt idx="728">
                  <c:v>207.71022509935861</c:v>
                </c:pt>
                <c:pt idx="729">
                  <c:v>210.19661143722351</c:v>
                </c:pt>
                <c:pt idx="730">
                  <c:v>207.9323513050978</c:v>
                </c:pt>
                <c:pt idx="731">
                  <c:v>209.37541085308871</c:v>
                </c:pt>
                <c:pt idx="732">
                  <c:v>208.40307149017821</c:v>
                </c:pt>
                <c:pt idx="733">
                  <c:v>210.3853279907888</c:v>
                </c:pt>
                <c:pt idx="734">
                  <c:v>213.77994468039799</c:v>
                </c:pt>
                <c:pt idx="735">
                  <c:v>215.46956242457929</c:v>
                </c:pt>
                <c:pt idx="736">
                  <c:v>216.46173946506289</c:v>
                </c:pt>
                <c:pt idx="737">
                  <c:v>215.08438468300889</c:v>
                </c:pt>
                <c:pt idx="738">
                  <c:v>212.1252987366959</c:v>
                </c:pt>
                <c:pt idx="739">
                  <c:v>204.2886246264174</c:v>
                </c:pt>
                <c:pt idx="740">
                  <c:v>203.23891390326779</c:v>
                </c:pt>
                <c:pt idx="741">
                  <c:v>208.7588811728553</c:v>
                </c:pt>
                <c:pt idx="742">
                  <c:v>207.27810569715359</c:v>
                </c:pt>
                <c:pt idx="743">
                  <c:v>208.8407336307302</c:v>
                </c:pt>
                <c:pt idx="744">
                  <c:v>209.7732019156629</c:v>
                </c:pt>
                <c:pt idx="745">
                  <c:v>207.6174766438551</c:v>
                </c:pt>
                <c:pt idx="746">
                  <c:v>206.2442465881534</c:v>
                </c:pt>
                <c:pt idx="747">
                  <c:v>209.2930240810644</c:v>
                </c:pt>
                <c:pt idx="748">
                  <c:v>211.8810641468377</c:v>
                </c:pt>
                <c:pt idx="749">
                  <c:v>211.9788797313077</c:v>
                </c:pt>
                <c:pt idx="750">
                  <c:v>212.81517245284209</c:v>
                </c:pt>
                <c:pt idx="751">
                  <c:v>212.84511975133091</c:v>
                </c:pt>
                <c:pt idx="752">
                  <c:v>212.11892268759391</c:v>
                </c:pt>
                <c:pt idx="753">
                  <c:v>212.38077510154031</c:v>
                </c:pt>
                <c:pt idx="754">
                  <c:v>213.66444037824141</c:v>
                </c:pt>
                <c:pt idx="755">
                  <c:v>213.4211035829548</c:v>
                </c:pt>
                <c:pt idx="756">
                  <c:v>212.18567235180609</c:v>
                </c:pt>
                <c:pt idx="757">
                  <c:v>214.37848099864519</c:v>
                </c:pt>
                <c:pt idx="758">
                  <c:v>213.41348374577561</c:v>
                </c:pt>
                <c:pt idx="759">
                  <c:v>214.23633685048151</c:v>
                </c:pt>
                <c:pt idx="760">
                  <c:v>214.58906575419689</c:v>
                </c:pt>
                <c:pt idx="761">
                  <c:v>215.58694131780001</c:v>
                </c:pt>
                <c:pt idx="762">
                  <c:v>214.11357714440871</c:v>
                </c:pt>
                <c:pt idx="763">
                  <c:v>213.5910486305483</c:v>
                </c:pt>
                <c:pt idx="764">
                  <c:v>214.78550133679079</c:v>
                </c:pt>
                <c:pt idx="765">
                  <c:v>213.49999884166249</c:v>
                </c:pt>
                <c:pt idx="766">
                  <c:v>214.45561025018429</c:v>
                </c:pt>
                <c:pt idx="767">
                  <c:v>215.5432331464304</c:v>
                </c:pt>
                <c:pt idx="768">
                  <c:v>215.23034925482301</c:v>
                </c:pt>
                <c:pt idx="769">
                  <c:v>215.63884916950971</c:v>
                </c:pt>
                <c:pt idx="770">
                  <c:v>214.1018975431065</c:v>
                </c:pt>
                <c:pt idx="771">
                  <c:v>213.07421118574291</c:v>
                </c:pt>
                <c:pt idx="772">
                  <c:v>214.45400227264349</c:v>
                </c:pt>
                <c:pt idx="773">
                  <c:v>215.95765689425971</c:v>
                </c:pt>
                <c:pt idx="774">
                  <c:v>216.31791986546531</c:v>
                </c:pt>
                <c:pt idx="775">
                  <c:v>216.2178576365535</c:v>
                </c:pt>
                <c:pt idx="776">
                  <c:v>215.2935343249423</c:v>
                </c:pt>
                <c:pt idx="777">
                  <c:v>215.6472717889414</c:v>
                </c:pt>
                <c:pt idx="778">
                  <c:v>214.69971937771911</c:v>
                </c:pt>
                <c:pt idx="779">
                  <c:v>216.85827774681391</c:v>
                </c:pt>
                <c:pt idx="780">
                  <c:v>212.91197490023191</c:v>
                </c:pt>
                <c:pt idx="781">
                  <c:v>211.1769959966704</c:v>
                </c:pt>
                <c:pt idx="782">
                  <c:v>208.1536373342895</c:v>
                </c:pt>
                <c:pt idx="783">
                  <c:v>211.36652704247851</c:v>
                </c:pt>
                <c:pt idx="784">
                  <c:v>213.35153800709301</c:v>
                </c:pt>
                <c:pt idx="785">
                  <c:v>213.67098810770301</c:v>
                </c:pt>
                <c:pt idx="786">
                  <c:v>214.56938497040039</c:v>
                </c:pt>
                <c:pt idx="787">
                  <c:v>215.8119229671758</c:v>
                </c:pt>
                <c:pt idx="788">
                  <c:v>217.3381046165417</c:v>
                </c:pt>
                <c:pt idx="789">
                  <c:v>217.83189587864041</c:v>
                </c:pt>
                <c:pt idx="790">
                  <c:v>215.25415434872789</c:v>
                </c:pt>
                <c:pt idx="791">
                  <c:v>215.75054470502249</c:v>
                </c:pt>
                <c:pt idx="792">
                  <c:v>212.09255958555741</c:v>
                </c:pt>
                <c:pt idx="793">
                  <c:v>206.98687258805509</c:v>
                </c:pt>
                <c:pt idx="794">
                  <c:v>207.38167200915481</c:v>
                </c:pt>
                <c:pt idx="795">
                  <c:v>206.88851635529781</c:v>
                </c:pt>
                <c:pt idx="796">
                  <c:v>203.0518319103918</c:v>
                </c:pt>
                <c:pt idx="797">
                  <c:v>203.54262986232851</c:v>
                </c:pt>
                <c:pt idx="798">
                  <c:v>204.00128997104909</c:v>
                </c:pt>
                <c:pt idx="799">
                  <c:v>205.2628686386594</c:v>
                </c:pt>
                <c:pt idx="800">
                  <c:v>205.70861149576581</c:v>
                </c:pt>
                <c:pt idx="801">
                  <c:v>207.59531703622039</c:v>
                </c:pt>
                <c:pt idx="802">
                  <c:v>203.9687470809875</c:v>
                </c:pt>
                <c:pt idx="803">
                  <c:v>204.76430644213559</c:v>
                </c:pt>
                <c:pt idx="804">
                  <c:v>209.23661676888361</c:v>
                </c:pt>
                <c:pt idx="805">
                  <c:v>207.52391776870601</c:v>
                </c:pt>
                <c:pt idx="806">
                  <c:v>205.27920328355609</c:v>
                </c:pt>
                <c:pt idx="807">
                  <c:v>204.21747618613631</c:v>
                </c:pt>
                <c:pt idx="808">
                  <c:v>201.1119641209815</c:v>
                </c:pt>
                <c:pt idx="809">
                  <c:v>196.10913447704721</c:v>
                </c:pt>
                <c:pt idx="810">
                  <c:v>196.64710775851401</c:v>
                </c:pt>
                <c:pt idx="811">
                  <c:v>195.80039560717859</c:v>
                </c:pt>
                <c:pt idx="812">
                  <c:v>196.3840667813634</c:v>
                </c:pt>
                <c:pt idx="813">
                  <c:v>195.78166196914611</c:v>
                </c:pt>
                <c:pt idx="814">
                  <c:v>199.80411989725019</c:v>
                </c:pt>
                <c:pt idx="815">
                  <c:v>204.4965006856487</c:v>
                </c:pt>
                <c:pt idx="816">
                  <c:v>205.33090392964019</c:v>
                </c:pt>
                <c:pt idx="817">
                  <c:v>207.21931985580241</c:v>
                </c:pt>
                <c:pt idx="818">
                  <c:v>206.71274667325611</c:v>
                </c:pt>
                <c:pt idx="819">
                  <c:v>207.91290967902381</c:v>
                </c:pt>
                <c:pt idx="820">
                  <c:v>209.41116756231179</c:v>
                </c:pt>
                <c:pt idx="821">
                  <c:v>211.77419610391581</c:v>
                </c:pt>
                <c:pt idx="822">
                  <c:v>212.58802006769071</c:v>
                </c:pt>
                <c:pt idx="823">
                  <c:v>213.76736315162361</c:v>
                </c:pt>
                <c:pt idx="824">
                  <c:v>211.36952393294411</c:v>
                </c:pt>
                <c:pt idx="825">
                  <c:v>211.9234211514383</c:v>
                </c:pt>
                <c:pt idx="826">
                  <c:v>212.70732011045561</c:v>
                </c:pt>
                <c:pt idx="827">
                  <c:v>214.08993576302359</c:v>
                </c:pt>
                <c:pt idx="828">
                  <c:v>212.6397029239476</c:v>
                </c:pt>
                <c:pt idx="829">
                  <c:v>212.6914162445037</c:v>
                </c:pt>
                <c:pt idx="830">
                  <c:v>213.72350162464051</c:v>
                </c:pt>
                <c:pt idx="831">
                  <c:v>212.08072532194549</c:v>
                </c:pt>
                <c:pt idx="832">
                  <c:v>210.6684040526402</c:v>
                </c:pt>
                <c:pt idx="833">
                  <c:v>209.1839876456726</c:v>
                </c:pt>
                <c:pt idx="834">
                  <c:v>203.3598039081489</c:v>
                </c:pt>
                <c:pt idx="835">
                  <c:v>203.5688501854282</c:v>
                </c:pt>
                <c:pt idx="836">
                  <c:v>204.20263455271819</c:v>
                </c:pt>
                <c:pt idx="837">
                  <c:v>204.3635145097237</c:v>
                </c:pt>
                <c:pt idx="838">
                  <c:v>204.772341197354</c:v>
                </c:pt>
                <c:pt idx="839">
                  <c:v>205.10672433807579</c:v>
                </c:pt>
                <c:pt idx="840">
                  <c:v>205.3928496678808</c:v>
                </c:pt>
                <c:pt idx="841">
                  <c:v>207.02946206870749</c:v>
                </c:pt>
                <c:pt idx="842">
                  <c:v>208.501305582828</c:v>
                </c:pt>
                <c:pt idx="843">
                  <c:v>207.61055239461959</c:v>
                </c:pt>
                <c:pt idx="844">
                  <c:v>202.29022168176499</c:v>
                </c:pt>
                <c:pt idx="845">
                  <c:v>204.6539904319892</c:v>
                </c:pt>
                <c:pt idx="846">
                  <c:v>201.78425910368361</c:v>
                </c:pt>
                <c:pt idx="847">
                  <c:v>200.26377023780921</c:v>
                </c:pt>
                <c:pt idx="848">
                  <c:v>197.5345368783394</c:v>
                </c:pt>
                <c:pt idx="849">
                  <c:v>189.98474072344951</c:v>
                </c:pt>
                <c:pt idx="850">
                  <c:v>192.49144807545019</c:v>
                </c:pt>
                <c:pt idx="851">
                  <c:v>192.36420898106979</c:v>
                </c:pt>
                <c:pt idx="852">
                  <c:v>193.92886222249481</c:v>
                </c:pt>
                <c:pt idx="853">
                  <c:v>194.22903834035051</c:v>
                </c:pt>
                <c:pt idx="854">
                  <c:v>194.63925928366069</c:v>
                </c:pt>
                <c:pt idx="855">
                  <c:v>191.09487753084071</c:v>
                </c:pt>
                <c:pt idx="856">
                  <c:v>189.84389755375099</c:v>
                </c:pt>
                <c:pt idx="857">
                  <c:v>191.47631915418901</c:v>
                </c:pt>
                <c:pt idx="858">
                  <c:v>189.71917971572461</c:v>
                </c:pt>
                <c:pt idx="859">
                  <c:v>184.78540073702879</c:v>
                </c:pt>
                <c:pt idx="860">
                  <c:v>183.67998779830839</c:v>
                </c:pt>
                <c:pt idx="861">
                  <c:v>187.03435786769651</c:v>
                </c:pt>
                <c:pt idx="862">
                  <c:v>186.56100717263391</c:v>
                </c:pt>
                <c:pt idx="863">
                  <c:v>188.87834449986099</c:v>
                </c:pt>
                <c:pt idx="864">
                  <c:v>188.53991802007141</c:v>
                </c:pt>
                <c:pt idx="865">
                  <c:v>186.43938133955041</c:v>
                </c:pt>
                <c:pt idx="866">
                  <c:v>189.10401056724081</c:v>
                </c:pt>
                <c:pt idx="867">
                  <c:v>190.5454915657987</c:v>
                </c:pt>
                <c:pt idx="868">
                  <c:v>190.367584674434</c:v>
                </c:pt>
                <c:pt idx="869">
                  <c:v>189.75534000699059</c:v>
                </c:pt>
                <c:pt idx="870">
                  <c:v>187.2277680567401</c:v>
                </c:pt>
                <c:pt idx="871">
                  <c:v>182.25504954277179</c:v>
                </c:pt>
                <c:pt idx="872">
                  <c:v>179.80777802372839</c:v>
                </c:pt>
                <c:pt idx="873">
                  <c:v>179.09696177798159</c:v>
                </c:pt>
                <c:pt idx="874">
                  <c:v>175.53424029421319</c:v>
                </c:pt>
                <c:pt idx="875">
                  <c:v>175.18793384610811</c:v>
                </c:pt>
                <c:pt idx="876">
                  <c:v>174.09904048208651</c:v>
                </c:pt>
                <c:pt idx="877">
                  <c:v>176.9771597283225</c:v>
                </c:pt>
                <c:pt idx="878">
                  <c:v>179.6046710792595</c:v>
                </c:pt>
                <c:pt idx="879">
                  <c:v>178.00374066128811</c:v>
                </c:pt>
                <c:pt idx="880">
                  <c:v>175.4240979820822</c:v>
                </c:pt>
                <c:pt idx="881">
                  <c:v>174.44397010387101</c:v>
                </c:pt>
                <c:pt idx="882">
                  <c:v>171.49043839297579</c:v>
                </c:pt>
                <c:pt idx="883">
                  <c:v>166.25958952100959</c:v>
                </c:pt>
                <c:pt idx="884">
                  <c:v>167.00393286233211</c:v>
                </c:pt>
                <c:pt idx="885">
                  <c:v>167.9384147649051</c:v>
                </c:pt>
                <c:pt idx="886">
                  <c:v>172.73609075905279</c:v>
                </c:pt>
                <c:pt idx="887">
                  <c:v>176.12037144037239</c:v>
                </c:pt>
                <c:pt idx="888">
                  <c:v>175.75410939543849</c:v>
                </c:pt>
                <c:pt idx="889">
                  <c:v>173.30496233186571</c:v>
                </c:pt>
                <c:pt idx="890">
                  <c:v>173.3358057825883</c:v>
                </c:pt>
                <c:pt idx="891">
                  <c:v>171.8306656894774</c:v>
                </c:pt>
                <c:pt idx="892">
                  <c:v>170.84810922628839</c:v>
                </c:pt>
                <c:pt idx="893">
                  <c:v>171.40643402425169</c:v>
                </c:pt>
                <c:pt idx="894">
                  <c:v>171.40643402425169</c:v>
                </c:pt>
                <c:pt idx="895">
                  <c:v>176.284474865985</c:v>
                </c:pt>
                <c:pt idx="896">
                  <c:v>177.82436078210259</c:v>
                </c:pt>
                <c:pt idx="897">
                  <c:v>179.94607064511251</c:v>
                </c:pt>
                <c:pt idx="898">
                  <c:v>182.4717096636991</c:v>
                </c:pt>
                <c:pt idx="899">
                  <c:v>180.56742733191641</c:v>
                </c:pt>
                <c:pt idx="900">
                  <c:v>179.30104733021381</c:v>
                </c:pt>
                <c:pt idx="901">
                  <c:v>180.6166342578201</c:v>
                </c:pt>
                <c:pt idx="902">
                  <c:v>179.9794861284081</c:v>
                </c:pt>
                <c:pt idx="903">
                  <c:v>177.89327384245459</c:v>
                </c:pt>
                <c:pt idx="904">
                  <c:v>179.9181347199191</c:v>
                </c:pt>
                <c:pt idx="905">
                  <c:v>179.38543720892491</c:v>
                </c:pt>
                <c:pt idx="906">
                  <c:v>173.41875766251621</c:v>
                </c:pt>
                <c:pt idx="907">
                  <c:v>168.00534141547391</c:v>
                </c:pt>
                <c:pt idx="908">
                  <c:v>171.36625387805901</c:v>
                </c:pt>
                <c:pt idx="909">
                  <c:v>170.2110237709754</c:v>
                </c:pt>
                <c:pt idx="910">
                  <c:v>174.44164727041189</c:v>
                </c:pt>
                <c:pt idx="911">
                  <c:v>179.65415055217289</c:v>
                </c:pt>
                <c:pt idx="912">
                  <c:v>180.84146460646701</c:v>
                </c:pt>
                <c:pt idx="913">
                  <c:v>181.52877387307271</c:v>
                </c:pt>
                <c:pt idx="914">
                  <c:v>183.56335236616769</c:v>
                </c:pt>
                <c:pt idx="915">
                  <c:v>184.98787315943321</c:v>
                </c:pt>
                <c:pt idx="916">
                  <c:v>186.42596398596609</c:v>
                </c:pt>
                <c:pt idx="917">
                  <c:v>186.20892393532651</c:v>
                </c:pt>
                <c:pt idx="918">
                  <c:v>182.4962896225276</c:v>
                </c:pt>
                <c:pt idx="919">
                  <c:v>184.36308463495709</c:v>
                </c:pt>
                <c:pt idx="920">
                  <c:v>184.57776082014681</c:v>
                </c:pt>
                <c:pt idx="921">
                  <c:v>183.65885790045959</c:v>
                </c:pt>
                <c:pt idx="922">
                  <c:v>182.15031897981959</c:v>
                </c:pt>
                <c:pt idx="923">
                  <c:v>183.87521065970969</c:v>
                </c:pt>
                <c:pt idx="924">
                  <c:v>182.19277606959221</c:v>
                </c:pt>
                <c:pt idx="925">
                  <c:v>183.75794939987929</c:v>
                </c:pt>
                <c:pt idx="926">
                  <c:v>180.91998953196941</c:v>
                </c:pt>
                <c:pt idx="927">
                  <c:v>178.97155574059011</c:v>
                </c:pt>
                <c:pt idx="928">
                  <c:v>184.3474618927732</c:v>
                </c:pt>
                <c:pt idx="929">
                  <c:v>184.79262252040459</c:v>
                </c:pt>
                <c:pt idx="930">
                  <c:v>184.8601533954542</c:v>
                </c:pt>
                <c:pt idx="931">
                  <c:v>186.52351919903819</c:v>
                </c:pt>
                <c:pt idx="932">
                  <c:v>187.65886564659959</c:v>
                </c:pt>
                <c:pt idx="933">
                  <c:v>187.78515291747581</c:v>
                </c:pt>
                <c:pt idx="934">
                  <c:v>186.2911437634946</c:v>
                </c:pt>
                <c:pt idx="935">
                  <c:v>186.9430711519268</c:v>
                </c:pt>
                <c:pt idx="936">
                  <c:v>186.9527109574488</c:v>
                </c:pt>
                <c:pt idx="937">
                  <c:v>187.66858779891459</c:v>
                </c:pt>
                <c:pt idx="938">
                  <c:v>188.4017263259318</c:v>
                </c:pt>
                <c:pt idx="939">
                  <c:v>189.27647211463591</c:v>
                </c:pt>
                <c:pt idx="940">
                  <c:v>189.00375628177849</c:v>
                </c:pt>
                <c:pt idx="941">
                  <c:v>190.98915548489131</c:v>
                </c:pt>
                <c:pt idx="942">
                  <c:v>190.11678421639931</c:v>
                </c:pt>
                <c:pt idx="943">
                  <c:v>189.85191590732029</c:v>
                </c:pt>
                <c:pt idx="944">
                  <c:v>190.1133311100491</c:v>
                </c:pt>
                <c:pt idx="945">
                  <c:v>191.2985527589743</c:v>
                </c:pt>
                <c:pt idx="946">
                  <c:v>193.00815580012519</c:v>
                </c:pt>
                <c:pt idx="947">
                  <c:v>193.33339057311821</c:v>
                </c:pt>
                <c:pt idx="948">
                  <c:v>195.77323206218969</c:v>
                </c:pt>
                <c:pt idx="949">
                  <c:v>196.31856812499419</c:v>
                </c:pt>
                <c:pt idx="950">
                  <c:v>197.3370901212401</c:v>
                </c:pt>
                <c:pt idx="951">
                  <c:v>194.96094402326179</c:v>
                </c:pt>
                <c:pt idx="952">
                  <c:v>194.12651630413049</c:v>
                </c:pt>
                <c:pt idx="953">
                  <c:v>194.95556083116301</c:v>
                </c:pt>
                <c:pt idx="954">
                  <c:v>193.69769897570231</c:v>
                </c:pt>
                <c:pt idx="955">
                  <c:v>193.06800520354531</c:v>
                </c:pt>
                <c:pt idx="956">
                  <c:v>190.08870772987751</c:v>
                </c:pt>
                <c:pt idx="957">
                  <c:v>191.48747448176809</c:v>
                </c:pt>
                <c:pt idx="958">
                  <c:v>193.81268239888649</c:v>
                </c:pt>
                <c:pt idx="959">
                  <c:v>193.39213846417641</c:v>
                </c:pt>
                <c:pt idx="960">
                  <c:v>194.25547299361349</c:v>
                </c:pt>
                <c:pt idx="961">
                  <c:v>194.49240457063479</c:v>
                </c:pt>
                <c:pt idx="962">
                  <c:v>195.94217093770351</c:v>
                </c:pt>
                <c:pt idx="963">
                  <c:v>196.59459678420961</c:v>
                </c:pt>
                <c:pt idx="964">
                  <c:v>196.4985076462483</c:v>
                </c:pt>
                <c:pt idx="965">
                  <c:v>196.38108557137701</c:v>
                </c:pt>
                <c:pt idx="966">
                  <c:v>196.76242417683119</c:v>
                </c:pt>
                <c:pt idx="967">
                  <c:v>197.10500189850009</c:v>
                </c:pt>
                <c:pt idx="968">
                  <c:v>197.3801833474287</c:v>
                </c:pt>
                <c:pt idx="969">
                  <c:v>196.88154454790751</c:v>
                </c:pt>
                <c:pt idx="970">
                  <c:v>197.51229342615781</c:v>
                </c:pt>
                <c:pt idx="971">
                  <c:v>196.4288406558675</c:v>
                </c:pt>
                <c:pt idx="972">
                  <c:v>195.1507039347434</c:v>
                </c:pt>
                <c:pt idx="973">
                  <c:v>196.01532170174329</c:v>
                </c:pt>
                <c:pt idx="974">
                  <c:v>197.77531735033531</c:v>
                </c:pt>
                <c:pt idx="975">
                  <c:v>197.80238407106751</c:v>
                </c:pt>
                <c:pt idx="976">
                  <c:v>198.40251869802299</c:v>
                </c:pt>
                <c:pt idx="977">
                  <c:v>197.89350403437851</c:v>
                </c:pt>
                <c:pt idx="978">
                  <c:v>197.89152242790291</c:v>
                </c:pt>
                <c:pt idx="979">
                  <c:v>196.61208127017909</c:v>
                </c:pt>
                <c:pt idx="980">
                  <c:v>196.75367812533321</c:v>
                </c:pt>
                <c:pt idx="981">
                  <c:v>196.16211558149089</c:v>
                </c:pt>
                <c:pt idx="982">
                  <c:v>194.38904982089571</c:v>
                </c:pt>
                <c:pt idx="983">
                  <c:v>194.1794585784302</c:v>
                </c:pt>
                <c:pt idx="984">
                  <c:v>195.40508471188161</c:v>
                </c:pt>
                <c:pt idx="985">
                  <c:v>197.44658123949259</c:v>
                </c:pt>
                <c:pt idx="986">
                  <c:v>196.8885395323563</c:v>
                </c:pt>
                <c:pt idx="987">
                  <c:v>194.1417966793683</c:v>
                </c:pt>
                <c:pt idx="988">
                  <c:v>198.06603078753281</c:v>
                </c:pt>
                <c:pt idx="989">
                  <c:v>197.35714548958251</c:v>
                </c:pt>
                <c:pt idx="990">
                  <c:v>195.52366164006321</c:v>
                </c:pt>
                <c:pt idx="991">
                  <c:v>197.12287382665511</c:v>
                </c:pt>
                <c:pt idx="992">
                  <c:v>194.9098501017472</c:v>
                </c:pt>
                <c:pt idx="993">
                  <c:v>195.83681460430921</c:v>
                </c:pt>
                <c:pt idx="994">
                  <c:v>197.0988989092109</c:v>
                </c:pt>
                <c:pt idx="995">
                  <c:v>197.51732568693961</c:v>
                </c:pt>
                <c:pt idx="996">
                  <c:v>197.61572015396169</c:v>
                </c:pt>
                <c:pt idx="997">
                  <c:v>199.69876031462039</c:v>
                </c:pt>
                <c:pt idx="998">
                  <c:v>199.93168466777189</c:v>
                </c:pt>
                <c:pt idx="999">
                  <c:v>200.40760191078701</c:v>
                </c:pt>
                <c:pt idx="1000">
                  <c:v>201.10026368025169</c:v>
                </c:pt>
                <c:pt idx="1001">
                  <c:v>200.5590444429597</c:v>
                </c:pt>
                <c:pt idx="1002">
                  <c:v>201.20828634541209</c:v>
                </c:pt>
                <c:pt idx="1003">
                  <c:v>198.92184048597301</c:v>
                </c:pt>
                <c:pt idx="1004">
                  <c:v>197.50740205970541</c:v>
                </c:pt>
                <c:pt idx="1005">
                  <c:v>196.9634585440723</c:v>
                </c:pt>
                <c:pt idx="1006">
                  <c:v>199.8368399369096</c:v>
                </c:pt>
                <c:pt idx="1007">
                  <c:v>200.65266150968421</c:v>
                </c:pt>
                <c:pt idx="1008">
                  <c:v>201.95179596320261</c:v>
                </c:pt>
                <c:pt idx="1009">
                  <c:v>201.95525090215341</c:v>
                </c:pt>
                <c:pt idx="1010">
                  <c:v>200.7782154597806</c:v>
                </c:pt>
                <c:pt idx="1011">
                  <c:v>201.11448793363641</c:v>
                </c:pt>
                <c:pt idx="1012">
                  <c:v>201.0014820576676</c:v>
                </c:pt>
                <c:pt idx="1013">
                  <c:v>201.4035532124916</c:v>
                </c:pt>
                <c:pt idx="1014">
                  <c:v>201.8251846081867</c:v>
                </c:pt>
                <c:pt idx="1015">
                  <c:v>201.9690075758005</c:v>
                </c:pt>
                <c:pt idx="1016">
                  <c:v>202.00101849346089</c:v>
                </c:pt>
                <c:pt idx="1017">
                  <c:v>202.98879061178189</c:v>
                </c:pt>
                <c:pt idx="1018">
                  <c:v>203.8226092035398</c:v>
                </c:pt>
                <c:pt idx="1019">
                  <c:v>203.70319169476821</c:v>
                </c:pt>
                <c:pt idx="1020">
                  <c:v>203.9663902927488</c:v>
                </c:pt>
                <c:pt idx="1021">
                  <c:v>202.02143246557239</c:v>
                </c:pt>
                <c:pt idx="1022">
                  <c:v>201.37792526095279</c:v>
                </c:pt>
                <c:pt idx="1023">
                  <c:v>199.96826005821731</c:v>
                </c:pt>
                <c:pt idx="1024">
                  <c:v>199.2242290791944</c:v>
                </c:pt>
                <c:pt idx="1025">
                  <c:v>195.10219524098849</c:v>
                </c:pt>
                <c:pt idx="1026">
                  <c:v>195.352915940201</c:v>
                </c:pt>
                <c:pt idx="1027">
                  <c:v>195.08271339257391</c:v>
                </c:pt>
                <c:pt idx="1028">
                  <c:v>196.20682763824959</c:v>
                </c:pt>
                <c:pt idx="1029">
                  <c:v>197.28735658370621</c:v>
                </c:pt>
                <c:pt idx="1030">
                  <c:v>198.63397638720909</c:v>
                </c:pt>
                <c:pt idx="1031">
                  <c:v>198.55108285607659</c:v>
                </c:pt>
                <c:pt idx="1032">
                  <c:v>198.9145936899105</c:v>
                </c:pt>
                <c:pt idx="1033">
                  <c:v>199.3949712251613</c:v>
                </c:pt>
                <c:pt idx="1034">
                  <c:v>200.15133995727069</c:v>
                </c:pt>
                <c:pt idx="1035">
                  <c:v>200.0716343129167</c:v>
                </c:pt>
                <c:pt idx="1036">
                  <c:v>198.65966128500261</c:v>
                </c:pt>
                <c:pt idx="1037">
                  <c:v>199.67037439991569</c:v>
                </c:pt>
                <c:pt idx="1038">
                  <c:v>201.21052877296901</c:v>
                </c:pt>
                <c:pt idx="1039">
                  <c:v>200.60658459861119</c:v>
                </c:pt>
                <c:pt idx="1040">
                  <c:v>201.59444857516391</c:v>
                </c:pt>
                <c:pt idx="1041">
                  <c:v>202.73729687868251</c:v>
                </c:pt>
                <c:pt idx="1042">
                  <c:v>201.47718481580731</c:v>
                </c:pt>
                <c:pt idx="1043">
                  <c:v>200.82394212512401</c:v>
                </c:pt>
                <c:pt idx="1044">
                  <c:v>201.55630760996669</c:v>
                </c:pt>
                <c:pt idx="1045">
                  <c:v>201.81344601841229</c:v>
                </c:pt>
                <c:pt idx="1046">
                  <c:v>202.63151132526161</c:v>
                </c:pt>
                <c:pt idx="1047">
                  <c:v>203.26660640956129</c:v>
                </c:pt>
                <c:pt idx="1048">
                  <c:v>202.6144353809608</c:v>
                </c:pt>
                <c:pt idx="1049">
                  <c:v>202.14483639426771</c:v>
                </c:pt>
                <c:pt idx="1050">
                  <c:v>200.8196203187274</c:v>
                </c:pt>
                <c:pt idx="1051">
                  <c:v>198.5271565584446</c:v>
                </c:pt>
                <c:pt idx="1052">
                  <c:v>197.7267580548716</c:v>
                </c:pt>
                <c:pt idx="1053">
                  <c:v>197.5068733928469</c:v>
                </c:pt>
                <c:pt idx="1054">
                  <c:v>198.3868800132029</c:v>
                </c:pt>
                <c:pt idx="1055">
                  <c:v>199.34384347956771</c:v>
                </c:pt>
                <c:pt idx="1056">
                  <c:v>198.53215029860121</c:v>
                </c:pt>
                <c:pt idx="1057">
                  <c:v>198.41817537666091</c:v>
                </c:pt>
                <c:pt idx="1058">
                  <c:v>199.57680723754041</c:v>
                </c:pt>
                <c:pt idx="1059">
                  <c:v>197.94813610072819</c:v>
                </c:pt>
                <c:pt idx="1060">
                  <c:v>196.72629688031711</c:v>
                </c:pt>
                <c:pt idx="1061">
                  <c:v>197.113989220109</c:v>
                </c:pt>
                <c:pt idx="1062">
                  <c:v>194.7746263472784</c:v>
                </c:pt>
                <c:pt idx="1063">
                  <c:v>193.884404231248</c:v>
                </c:pt>
                <c:pt idx="1064">
                  <c:v>194.01509799253861</c:v>
                </c:pt>
                <c:pt idx="1065">
                  <c:v>195.30724221345449</c:v>
                </c:pt>
                <c:pt idx="1066">
                  <c:v>194.71808693535661</c:v>
                </c:pt>
                <c:pt idx="1067">
                  <c:v>194.77847415037229</c:v>
                </c:pt>
                <c:pt idx="1068">
                  <c:v>195.218709310853</c:v>
                </c:pt>
                <c:pt idx="1069">
                  <c:v>195.5467658373046</c:v>
                </c:pt>
                <c:pt idx="1070">
                  <c:v>194.8901889550304</c:v>
                </c:pt>
                <c:pt idx="1071">
                  <c:v>195.80186125019679</c:v>
                </c:pt>
                <c:pt idx="1072">
                  <c:v>195.82544712070239</c:v>
                </c:pt>
                <c:pt idx="1073">
                  <c:v>192.41380810365101</c:v>
                </c:pt>
                <c:pt idx="1074">
                  <c:v>192.98179459532281</c:v>
                </c:pt>
                <c:pt idx="1075">
                  <c:v>192.3842315613112</c:v>
                </c:pt>
                <c:pt idx="1076">
                  <c:v>193.81651546378501</c:v>
                </c:pt>
                <c:pt idx="1077">
                  <c:v>195.1893296455099</c:v>
                </c:pt>
                <c:pt idx="1078">
                  <c:v>196.20508772632169</c:v>
                </c:pt>
                <c:pt idx="1079">
                  <c:v>194.87073386786901</c:v>
                </c:pt>
                <c:pt idx="1080">
                  <c:v>193.82680462004521</c:v>
                </c:pt>
                <c:pt idx="1081">
                  <c:v>193.4427655116173</c:v>
                </c:pt>
                <c:pt idx="1082">
                  <c:v>195.43881659484001</c:v>
                </c:pt>
                <c:pt idx="1083">
                  <c:v>198.27789512860139</c:v>
                </c:pt>
                <c:pt idx="1084">
                  <c:v>198.1667126914154</c:v>
                </c:pt>
                <c:pt idx="1085">
                  <c:v>197.77095880469889</c:v>
                </c:pt>
                <c:pt idx="1086">
                  <c:v>197.50733182040369</c:v>
                </c:pt>
                <c:pt idx="1087">
                  <c:v>196.7910309113756</c:v>
                </c:pt>
                <c:pt idx="1088">
                  <c:v>197.41171666981771</c:v>
                </c:pt>
                <c:pt idx="1089">
                  <c:v>199.1954785814512</c:v>
                </c:pt>
                <c:pt idx="1090">
                  <c:v>200.47370938084089</c:v>
                </c:pt>
                <c:pt idx="1091">
                  <c:v>201.3545029941323</c:v>
                </c:pt>
                <c:pt idx="1092">
                  <c:v>201.69993233899979</c:v>
                </c:pt>
                <c:pt idx="1093">
                  <c:v>201.9080959443119</c:v>
                </c:pt>
                <c:pt idx="1094">
                  <c:v>202.66318124609481</c:v>
                </c:pt>
                <c:pt idx="1095">
                  <c:v>198.9627935977326</c:v>
                </c:pt>
                <c:pt idx="1096">
                  <c:v>197.1944833987242</c:v>
                </c:pt>
                <c:pt idx="1097">
                  <c:v>197.8341695237242</c:v>
                </c:pt>
                <c:pt idx="1098">
                  <c:v>197.60771389058951</c:v>
                </c:pt>
                <c:pt idx="1099">
                  <c:v>199.35407364768679</c:v>
                </c:pt>
                <c:pt idx="1100">
                  <c:v>198.3218937065233</c:v>
                </c:pt>
                <c:pt idx="1101">
                  <c:v>196.97082350355191</c:v>
                </c:pt>
                <c:pt idx="1102">
                  <c:v>192.09073964622209</c:v>
                </c:pt>
                <c:pt idx="1103">
                  <c:v>190.8956106869702</c:v>
                </c:pt>
                <c:pt idx="1104">
                  <c:v>192.71535102858951</c:v>
                </c:pt>
                <c:pt idx="1105">
                  <c:v>190.21477245687331</c:v>
                </c:pt>
                <c:pt idx="1106">
                  <c:v>191.73188629177889</c:v>
                </c:pt>
                <c:pt idx="1107">
                  <c:v>195.00082081424719</c:v>
                </c:pt>
                <c:pt idx="1108">
                  <c:v>196.2840896191536</c:v>
                </c:pt>
                <c:pt idx="1109">
                  <c:v>196.804757542701</c:v>
                </c:pt>
                <c:pt idx="1110">
                  <c:v>196.804757542701</c:v>
                </c:pt>
                <c:pt idx="1111">
                  <c:v>194.3960669543508</c:v>
                </c:pt>
                <c:pt idx="1112">
                  <c:v>198.41061618769959</c:v>
                </c:pt>
                <c:pt idx="1113">
                  <c:v>198.22389707839079</c:v>
                </c:pt>
                <c:pt idx="1114">
                  <c:v>197.79398873395081</c:v>
                </c:pt>
                <c:pt idx="1115">
                  <c:v>196.09416912737731</c:v>
                </c:pt>
                <c:pt idx="1116">
                  <c:v>199.5940118641449</c:v>
                </c:pt>
                <c:pt idx="1117">
                  <c:v>200.25418464540479</c:v>
                </c:pt>
                <c:pt idx="1118">
                  <c:v>200.0083257119764</c:v>
                </c:pt>
                <c:pt idx="1119">
                  <c:v>199.52353556662911</c:v>
                </c:pt>
                <c:pt idx="1120">
                  <c:v>195.9449794727926</c:v>
                </c:pt>
                <c:pt idx="1121">
                  <c:v>196.48708476085119</c:v>
                </c:pt>
                <c:pt idx="1122">
                  <c:v>197.87363665139</c:v>
                </c:pt>
                <c:pt idx="1123">
                  <c:v>198.40545581193959</c:v>
                </c:pt>
                <c:pt idx="1124">
                  <c:v>195.37317550233959</c:v>
                </c:pt>
                <c:pt idx="1125">
                  <c:v>195.61331733459761</c:v>
                </c:pt>
                <c:pt idx="1126">
                  <c:v>196.97094318696841</c:v>
                </c:pt>
                <c:pt idx="1127">
                  <c:v>195.66341326790439</c:v>
                </c:pt>
                <c:pt idx="1128">
                  <c:v>196.264338241432</c:v>
                </c:pt>
                <c:pt idx="1129">
                  <c:v>196.24120513626141</c:v>
                </c:pt>
                <c:pt idx="1130">
                  <c:v>193.8447541626868</c:v>
                </c:pt>
                <c:pt idx="1131">
                  <c:v>191.32287225015639</c:v>
                </c:pt>
                <c:pt idx="1132">
                  <c:v>188.2628927967861</c:v>
                </c:pt>
                <c:pt idx="1133">
                  <c:v>190.41998727273449</c:v>
                </c:pt>
                <c:pt idx="1134">
                  <c:v>190.9905212969756</c:v>
                </c:pt>
                <c:pt idx="1135">
                  <c:v>187.93765562979931</c:v>
                </c:pt>
                <c:pt idx="1136">
                  <c:v>190.5253061236545</c:v>
                </c:pt>
                <c:pt idx="1137">
                  <c:v>189.29813179172049</c:v>
                </c:pt>
                <c:pt idx="1138">
                  <c:v>190.0740609768757</c:v>
                </c:pt>
                <c:pt idx="1139">
                  <c:v>185.37073882563689</c:v>
                </c:pt>
                <c:pt idx="1140">
                  <c:v>184.2614665475609</c:v>
                </c:pt>
                <c:pt idx="1141">
                  <c:v>184.22929260424689</c:v>
                </c:pt>
                <c:pt idx="1142">
                  <c:v>186.42757366495169</c:v>
                </c:pt>
                <c:pt idx="1143">
                  <c:v>181.48277238419359</c:v>
                </c:pt>
                <c:pt idx="1144">
                  <c:v>181.90139448901959</c:v>
                </c:pt>
                <c:pt idx="1145">
                  <c:v>176.00077927590681</c:v>
                </c:pt>
                <c:pt idx="1146">
                  <c:v>179.27776775885741</c:v>
                </c:pt>
                <c:pt idx="1147">
                  <c:v>182.42988323382809</c:v>
                </c:pt>
                <c:pt idx="1148">
                  <c:v>178.82754294849519</c:v>
                </c:pt>
                <c:pt idx="1149">
                  <c:v>175.26823818622361</c:v>
                </c:pt>
                <c:pt idx="1150">
                  <c:v>180.67831930631351</c:v>
                </c:pt>
                <c:pt idx="1151">
                  <c:v>180.7082253270458</c:v>
                </c:pt>
                <c:pt idx="1152">
                  <c:v>183.00402251885851</c:v>
                </c:pt>
                <c:pt idx="1153">
                  <c:v>183.45843185913449</c:v>
                </c:pt>
                <c:pt idx="1154">
                  <c:v>188.25023729445689</c:v>
                </c:pt>
                <c:pt idx="1155">
                  <c:v>188.1772041406532</c:v>
                </c:pt>
                <c:pt idx="1156">
                  <c:v>190.8674402002446</c:v>
                </c:pt>
                <c:pt idx="1157">
                  <c:v>190.80329173875731</c:v>
                </c:pt>
                <c:pt idx="1158">
                  <c:v>195.2187071223392</c:v>
                </c:pt>
                <c:pt idx="1159">
                  <c:v>197.41505417414311</c:v>
                </c:pt>
                <c:pt idx="1160">
                  <c:v>200.42954121685929</c:v>
                </c:pt>
                <c:pt idx="1161">
                  <c:v>200.10121557967761</c:v>
                </c:pt>
                <c:pt idx="1162">
                  <c:v>200.074388144951</c:v>
                </c:pt>
                <c:pt idx="1163">
                  <c:v>201.3817163793276</c:v>
                </c:pt>
                <c:pt idx="1164">
                  <c:v>200.97240383353491</c:v>
                </c:pt>
                <c:pt idx="1165">
                  <c:v>197.82456884275439</c:v>
                </c:pt>
                <c:pt idx="1166">
                  <c:v>200.95069942393619</c:v>
                </c:pt>
                <c:pt idx="1167">
                  <c:v>200.8775218357502</c:v>
                </c:pt>
                <c:pt idx="1168">
                  <c:v>200.68116952406999</c:v>
                </c:pt>
                <c:pt idx="1169">
                  <c:v>199.0458895939415</c:v>
                </c:pt>
                <c:pt idx="1170">
                  <c:v>200.36806356183681</c:v>
                </c:pt>
                <c:pt idx="1171">
                  <c:v>200.13773863528121</c:v>
                </c:pt>
                <c:pt idx="1172">
                  <c:v>204.80755977456221</c:v>
                </c:pt>
                <c:pt idx="1173">
                  <c:v>206.47692665338249</c:v>
                </c:pt>
                <c:pt idx="1174">
                  <c:v>207.1351294532717</c:v>
                </c:pt>
                <c:pt idx="1175">
                  <c:v>206.85918492245349</c:v>
                </c:pt>
                <c:pt idx="1176">
                  <c:v>203.38216830852721</c:v>
                </c:pt>
                <c:pt idx="1177">
                  <c:v>203.3918703758149</c:v>
                </c:pt>
                <c:pt idx="1178">
                  <c:v>203.54415304025929</c:v>
                </c:pt>
                <c:pt idx="1179">
                  <c:v>202.70591471804721</c:v>
                </c:pt>
                <c:pt idx="1180">
                  <c:v>200.85382104330509</c:v>
                </c:pt>
                <c:pt idx="1181">
                  <c:v>203.43977641145179</c:v>
                </c:pt>
                <c:pt idx="1182">
                  <c:v>204.21983762894371</c:v>
                </c:pt>
                <c:pt idx="1183">
                  <c:v>204.6756380790948</c:v>
                </c:pt>
                <c:pt idx="1184">
                  <c:v>205.24332391810071</c:v>
                </c:pt>
                <c:pt idx="1185">
                  <c:v>207.65811937002869</c:v>
                </c:pt>
                <c:pt idx="1186">
                  <c:v>208.5986044116957</c:v>
                </c:pt>
                <c:pt idx="1187">
                  <c:v>209.73097704251839</c:v>
                </c:pt>
                <c:pt idx="1188">
                  <c:v>209.47159636056551</c:v>
                </c:pt>
                <c:pt idx="1189">
                  <c:v>209.30603104275761</c:v>
                </c:pt>
                <c:pt idx="1190">
                  <c:v>210.9081378419057</c:v>
                </c:pt>
                <c:pt idx="1191">
                  <c:v>210.41701156607019</c:v>
                </c:pt>
                <c:pt idx="1192">
                  <c:v>210.39892567590809</c:v>
                </c:pt>
                <c:pt idx="1193">
                  <c:v>208.3839611517993</c:v>
                </c:pt>
                <c:pt idx="1194">
                  <c:v>206.58102073748159</c:v>
                </c:pt>
                <c:pt idx="1195">
                  <c:v>207.3641869009916</c:v>
                </c:pt>
                <c:pt idx="1196">
                  <c:v>205.23051529567149</c:v>
                </c:pt>
                <c:pt idx="1197">
                  <c:v>204.43023802283031</c:v>
                </c:pt>
                <c:pt idx="1198">
                  <c:v>207.63288261404</c:v>
                </c:pt>
                <c:pt idx="1199">
                  <c:v>209.6140910123714</c:v>
                </c:pt>
                <c:pt idx="1200">
                  <c:v>211.37959780749219</c:v>
                </c:pt>
                <c:pt idx="1201">
                  <c:v>213.0433513151782</c:v>
                </c:pt>
                <c:pt idx="1202">
                  <c:v>215.68126488760601</c:v>
                </c:pt>
                <c:pt idx="1203">
                  <c:v>217.3083394880754</c:v>
                </c:pt>
                <c:pt idx="1204">
                  <c:v>217.77469675491551</c:v>
                </c:pt>
                <c:pt idx="1205">
                  <c:v>215.46051383597799</c:v>
                </c:pt>
                <c:pt idx="1206">
                  <c:v>216.18276636879349</c:v>
                </c:pt>
                <c:pt idx="1207">
                  <c:v>216.234837762865</c:v>
                </c:pt>
                <c:pt idx="1208">
                  <c:v>213.2962228324337</c:v>
                </c:pt>
                <c:pt idx="1209">
                  <c:v>214.25588291267999</c:v>
                </c:pt>
                <c:pt idx="1210">
                  <c:v>214.9837228243064</c:v>
                </c:pt>
                <c:pt idx="1211">
                  <c:v>216.1087750559241</c:v>
                </c:pt>
                <c:pt idx="1212">
                  <c:v>216.59327625534669</c:v>
                </c:pt>
                <c:pt idx="1213">
                  <c:v>218.77606677206651</c:v>
                </c:pt>
                <c:pt idx="1214">
                  <c:v>217.85481691086659</c:v>
                </c:pt>
                <c:pt idx="1215">
                  <c:v>214.22589819397709</c:v>
                </c:pt>
                <c:pt idx="1216">
                  <c:v>216.96513765900031</c:v>
                </c:pt>
                <c:pt idx="1217">
                  <c:v>219.3551316723788</c:v>
                </c:pt>
                <c:pt idx="1218">
                  <c:v>220.3348811824934</c:v>
                </c:pt>
                <c:pt idx="1219">
                  <c:v>218.28505436161271</c:v>
                </c:pt>
                <c:pt idx="1220">
                  <c:v>220.1589199912226</c:v>
                </c:pt>
                <c:pt idx="1221">
                  <c:v>222.785201394588</c:v>
                </c:pt>
                <c:pt idx="1222">
                  <c:v>220.1114287429186</c:v>
                </c:pt>
                <c:pt idx="1223">
                  <c:v>220.4143271667771</c:v>
                </c:pt>
                <c:pt idx="1224">
                  <c:v>221.17407037447691</c:v>
                </c:pt>
                <c:pt idx="1225">
                  <c:v>219.6591597206054</c:v>
                </c:pt>
                <c:pt idx="1226">
                  <c:v>217.59825466489079</c:v>
                </c:pt>
                <c:pt idx="1227">
                  <c:v>216.80764818258049</c:v>
                </c:pt>
                <c:pt idx="1228">
                  <c:v>217.9028922241464</c:v>
                </c:pt>
                <c:pt idx="1229">
                  <c:v>218.8366144780415</c:v>
                </c:pt>
                <c:pt idx="1230">
                  <c:v>220.60689780676529</c:v>
                </c:pt>
                <c:pt idx="1231">
                  <c:v>219.39737695526489</c:v>
                </c:pt>
                <c:pt idx="1232">
                  <c:v>219.5417993750894</c:v>
                </c:pt>
                <c:pt idx="1233">
                  <c:v>221.6997538132587</c:v>
                </c:pt>
                <c:pt idx="1234">
                  <c:v>221.47273421624431</c:v>
                </c:pt>
                <c:pt idx="1235">
                  <c:v>221.98802423780501</c:v>
                </c:pt>
                <c:pt idx="1236">
                  <c:v>221.6859259098342</c:v>
                </c:pt>
                <c:pt idx="1237">
                  <c:v>220.7352664596697</c:v>
                </c:pt>
                <c:pt idx="1238">
                  <c:v>220.6627541998173</c:v>
                </c:pt>
                <c:pt idx="1239">
                  <c:v>220.67732525179599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F4-4665-B19C-06724959109D}"/>
            </c:ext>
          </c:extLst>
        </c:ser>
        <c:ser>
          <c:idx val="3"/>
          <c:order val="3"/>
          <c:tx>
            <c:v>NIFTY 500 price index (rebased 100)</c:v>
          </c:tx>
          <c:spPr>
            <a:ln w="15875">
              <a:solidFill>
                <a:srgbClr val="8C8C8C"/>
              </a:solidFill>
              <a:prstDash val="solid"/>
            </a:ln>
          </c:spPr>
          <c:marker>
            <c:symbol val="none"/>
          </c:marker>
          <c:val>
            <c:numRef>
              <c:f>Data!$K$4:$K$1243</c:f>
              <c:numCache>
                <c:formatCode>0.0</c:formatCode>
                <c:ptCount val="1240"/>
                <c:pt idx="0">
                  <c:v>100</c:v>
                </c:pt>
                <c:pt idx="1">
                  <c:v>100.6874907667972</c:v>
                </c:pt>
                <c:pt idx="2">
                  <c:v>101.3602084091507</c:v>
                </c:pt>
                <c:pt idx="3">
                  <c:v>101.399843621073</c:v>
                </c:pt>
                <c:pt idx="4">
                  <c:v>101.7046744327661</c:v>
                </c:pt>
                <c:pt idx="5">
                  <c:v>101.57820207472319</c:v>
                </c:pt>
                <c:pt idx="6">
                  <c:v>100.48571150610201</c:v>
                </c:pt>
                <c:pt idx="7">
                  <c:v>100.389145717055</c:v>
                </c:pt>
                <c:pt idx="8">
                  <c:v>101.34543528470689</c:v>
                </c:pt>
                <c:pt idx="9">
                  <c:v>101.5641495904962</c:v>
                </c:pt>
                <c:pt idx="10">
                  <c:v>101.66035505943481</c:v>
                </c:pt>
                <c:pt idx="11">
                  <c:v>102.27686276488031</c:v>
                </c:pt>
                <c:pt idx="12">
                  <c:v>103.757057770123</c:v>
                </c:pt>
                <c:pt idx="13">
                  <c:v>104.8956693126173</c:v>
                </c:pt>
                <c:pt idx="14">
                  <c:v>104.8628801827544</c:v>
                </c:pt>
                <c:pt idx="15">
                  <c:v>105.8213316710566</c:v>
                </c:pt>
                <c:pt idx="16">
                  <c:v>106.3614515135246</c:v>
                </c:pt>
                <c:pt idx="17">
                  <c:v>106.6969095344304</c:v>
                </c:pt>
                <c:pt idx="18">
                  <c:v>106.5412512476084</c:v>
                </c:pt>
                <c:pt idx="19">
                  <c:v>106.6806951295531</c:v>
                </c:pt>
                <c:pt idx="20">
                  <c:v>106.9174254407616</c:v>
                </c:pt>
                <c:pt idx="21">
                  <c:v>107.0309262749026</c:v>
                </c:pt>
                <c:pt idx="22">
                  <c:v>107.4067401479474</c:v>
                </c:pt>
                <c:pt idx="23">
                  <c:v>108.2441240798325</c:v>
                </c:pt>
                <c:pt idx="24">
                  <c:v>108.85198410267679</c:v>
                </c:pt>
                <c:pt idx="25">
                  <c:v>108.292406974356</c:v>
                </c:pt>
                <c:pt idx="26">
                  <c:v>106.84752333973501</c:v>
                </c:pt>
                <c:pt idx="27">
                  <c:v>107.7090487188818</c:v>
                </c:pt>
                <c:pt idx="28">
                  <c:v>108.027932014802</c:v>
                </c:pt>
                <c:pt idx="29">
                  <c:v>109.5765878406376</c:v>
                </c:pt>
                <c:pt idx="30">
                  <c:v>109.4793014113739</c:v>
                </c:pt>
                <c:pt idx="31">
                  <c:v>109.4584028450876</c:v>
                </c:pt>
                <c:pt idx="32">
                  <c:v>108.7849645625174</c:v>
                </c:pt>
                <c:pt idx="33">
                  <c:v>108.7226291837669</c:v>
                </c:pt>
                <c:pt idx="34">
                  <c:v>108.47544958941521</c:v>
                </c:pt>
                <c:pt idx="35">
                  <c:v>108.19656182552581</c:v>
                </c:pt>
                <c:pt idx="36">
                  <c:v>109.4014722679629</c:v>
                </c:pt>
                <c:pt idx="37">
                  <c:v>110.11454576245541</c:v>
                </c:pt>
                <c:pt idx="38">
                  <c:v>109.0656539269487</c:v>
                </c:pt>
                <c:pt idx="39">
                  <c:v>110.1869701042406</c:v>
                </c:pt>
                <c:pt idx="40">
                  <c:v>110.7278105869254</c:v>
                </c:pt>
                <c:pt idx="41">
                  <c:v>111.1803726430561</c:v>
                </c:pt>
                <c:pt idx="42">
                  <c:v>111.56879771989441</c:v>
                </c:pt>
                <c:pt idx="43">
                  <c:v>112.6461548439634</c:v>
                </c:pt>
                <c:pt idx="44">
                  <c:v>113.6395573827789</c:v>
                </c:pt>
                <c:pt idx="45">
                  <c:v>114.48198579618131</c:v>
                </c:pt>
                <c:pt idx="46">
                  <c:v>113.55740439806721</c:v>
                </c:pt>
                <c:pt idx="47">
                  <c:v>112.1939531079411</c:v>
                </c:pt>
                <c:pt idx="48">
                  <c:v>111.6102345323586</c:v>
                </c:pt>
                <c:pt idx="49">
                  <c:v>110.9764314617106</c:v>
                </c:pt>
                <c:pt idx="50">
                  <c:v>110.5054930800523</c:v>
                </c:pt>
                <c:pt idx="51">
                  <c:v>111.69671135837081</c:v>
                </c:pt>
                <c:pt idx="52">
                  <c:v>111.58645340520521</c:v>
                </c:pt>
                <c:pt idx="53">
                  <c:v>109.4713743689894</c:v>
                </c:pt>
                <c:pt idx="54">
                  <c:v>108.7222688636585</c:v>
                </c:pt>
                <c:pt idx="55">
                  <c:v>110.27741045144511</c:v>
                </c:pt>
                <c:pt idx="56">
                  <c:v>110.3635269573489</c:v>
                </c:pt>
                <c:pt idx="57">
                  <c:v>110.1336427281998</c:v>
                </c:pt>
                <c:pt idx="58">
                  <c:v>110.81212549228739</c:v>
                </c:pt>
                <c:pt idx="59">
                  <c:v>111.8444426028083</c:v>
                </c:pt>
                <c:pt idx="60">
                  <c:v>112.0015421700639</c:v>
                </c:pt>
                <c:pt idx="61">
                  <c:v>111.8512886848676</c:v>
                </c:pt>
                <c:pt idx="62">
                  <c:v>111.0585844464222</c:v>
                </c:pt>
                <c:pt idx="63">
                  <c:v>112.2685393703766</c:v>
                </c:pt>
                <c:pt idx="64">
                  <c:v>112.3665464398572</c:v>
                </c:pt>
                <c:pt idx="65">
                  <c:v>111.88227621418871</c:v>
                </c:pt>
                <c:pt idx="66">
                  <c:v>111.3745851814752</c:v>
                </c:pt>
                <c:pt idx="67">
                  <c:v>110.2763294911199</c:v>
                </c:pt>
                <c:pt idx="68">
                  <c:v>107.92812334477949</c:v>
                </c:pt>
                <c:pt idx="69">
                  <c:v>108.8728826689631</c:v>
                </c:pt>
                <c:pt idx="70">
                  <c:v>108.431130216084</c:v>
                </c:pt>
                <c:pt idx="71">
                  <c:v>109.1813166817401</c:v>
                </c:pt>
                <c:pt idx="72">
                  <c:v>105.98599796058819</c:v>
                </c:pt>
                <c:pt idx="73">
                  <c:v>105.62027305057821</c:v>
                </c:pt>
                <c:pt idx="74">
                  <c:v>105.56190119301991</c:v>
                </c:pt>
                <c:pt idx="75">
                  <c:v>106.54449412858381</c:v>
                </c:pt>
                <c:pt idx="76">
                  <c:v>107.9083057388184</c:v>
                </c:pt>
                <c:pt idx="77">
                  <c:v>107.0604725237901</c:v>
                </c:pt>
                <c:pt idx="78">
                  <c:v>105.34570912798929</c:v>
                </c:pt>
                <c:pt idx="79">
                  <c:v>106.9033729565346</c:v>
                </c:pt>
                <c:pt idx="80">
                  <c:v>108.6239014740696</c:v>
                </c:pt>
                <c:pt idx="81">
                  <c:v>109.0083630297156</c:v>
                </c:pt>
                <c:pt idx="82">
                  <c:v>109.21302485127789</c:v>
                </c:pt>
                <c:pt idx="83">
                  <c:v>108.5590438545604</c:v>
                </c:pt>
                <c:pt idx="84">
                  <c:v>108.407709409039</c:v>
                </c:pt>
                <c:pt idx="85">
                  <c:v>107.7580522536221</c:v>
                </c:pt>
                <c:pt idx="86">
                  <c:v>107.63806565753021</c:v>
                </c:pt>
                <c:pt idx="87">
                  <c:v>105.7406199667785</c:v>
                </c:pt>
                <c:pt idx="88">
                  <c:v>103.056595479424</c:v>
                </c:pt>
                <c:pt idx="89">
                  <c:v>104.214664307771</c:v>
                </c:pt>
                <c:pt idx="90">
                  <c:v>105.4999261343778</c:v>
                </c:pt>
                <c:pt idx="91">
                  <c:v>106.3048812565083</c:v>
                </c:pt>
                <c:pt idx="92">
                  <c:v>105.6804465086783</c:v>
                </c:pt>
                <c:pt idx="93">
                  <c:v>106.133008564809</c:v>
                </c:pt>
                <c:pt idx="94">
                  <c:v>107.14370646882691</c:v>
                </c:pt>
                <c:pt idx="95">
                  <c:v>107.1116379791807</c:v>
                </c:pt>
                <c:pt idx="96">
                  <c:v>106.95778129290061</c:v>
                </c:pt>
                <c:pt idx="97">
                  <c:v>108.0686481870494</c:v>
                </c:pt>
                <c:pt idx="98">
                  <c:v>109.5704623987951</c:v>
                </c:pt>
                <c:pt idx="99">
                  <c:v>110.39307320623639</c:v>
                </c:pt>
                <c:pt idx="100">
                  <c:v>110.95265033455721</c:v>
                </c:pt>
                <c:pt idx="101">
                  <c:v>110.1866097841322</c:v>
                </c:pt>
                <c:pt idx="102">
                  <c:v>110.6078239908335</c:v>
                </c:pt>
                <c:pt idx="103">
                  <c:v>111.66716510948331</c:v>
                </c:pt>
                <c:pt idx="104">
                  <c:v>111.9193891853523</c:v>
                </c:pt>
                <c:pt idx="105">
                  <c:v>112.9091885230839</c:v>
                </c:pt>
                <c:pt idx="106">
                  <c:v>113.2922087982964</c:v>
                </c:pt>
                <c:pt idx="107">
                  <c:v>113.35958865856431</c:v>
                </c:pt>
                <c:pt idx="108">
                  <c:v>113.72603420879111</c:v>
                </c:pt>
                <c:pt idx="109">
                  <c:v>112.22602159758731</c:v>
                </c:pt>
                <c:pt idx="110">
                  <c:v>111.5010575395181</c:v>
                </c:pt>
                <c:pt idx="111">
                  <c:v>110.6982643380379</c:v>
                </c:pt>
                <c:pt idx="112">
                  <c:v>109.39895002720419</c:v>
                </c:pt>
                <c:pt idx="113">
                  <c:v>106.02094901110149</c:v>
                </c:pt>
                <c:pt idx="114">
                  <c:v>106.88679823154889</c:v>
                </c:pt>
                <c:pt idx="115">
                  <c:v>105.78782190097679</c:v>
                </c:pt>
                <c:pt idx="116">
                  <c:v>106.1016607153795</c:v>
                </c:pt>
                <c:pt idx="117">
                  <c:v>107.5299696250149</c:v>
                </c:pt>
                <c:pt idx="118">
                  <c:v>108.93341644717169</c:v>
                </c:pt>
                <c:pt idx="119">
                  <c:v>110.2100305911772</c:v>
                </c:pt>
                <c:pt idx="120">
                  <c:v>109.0753825698751</c:v>
                </c:pt>
                <c:pt idx="121">
                  <c:v>108.7118195805153</c:v>
                </c:pt>
                <c:pt idx="122">
                  <c:v>107.163524074788</c:v>
                </c:pt>
                <c:pt idx="123">
                  <c:v>107.0658773254159</c:v>
                </c:pt>
                <c:pt idx="124">
                  <c:v>108.21385719072821</c:v>
                </c:pt>
                <c:pt idx="125">
                  <c:v>108.90459083850089</c:v>
                </c:pt>
                <c:pt idx="126">
                  <c:v>107.3126965996592</c:v>
                </c:pt>
                <c:pt idx="127">
                  <c:v>103.7750737755422</c:v>
                </c:pt>
                <c:pt idx="128">
                  <c:v>106.69474761378009</c:v>
                </c:pt>
                <c:pt idx="129">
                  <c:v>106.5819674198558</c:v>
                </c:pt>
                <c:pt idx="130">
                  <c:v>106.4533331411626</c:v>
                </c:pt>
                <c:pt idx="131">
                  <c:v>106.0112203681751</c:v>
                </c:pt>
                <c:pt idx="132">
                  <c:v>105.192573081926</c:v>
                </c:pt>
                <c:pt idx="133">
                  <c:v>104.4139213277075</c:v>
                </c:pt>
                <c:pt idx="134">
                  <c:v>104.5429159265091</c:v>
                </c:pt>
                <c:pt idx="135">
                  <c:v>99.2732343413889</c:v>
                </c:pt>
                <c:pt idx="136">
                  <c:v>102.2401101138251</c:v>
                </c:pt>
                <c:pt idx="137">
                  <c:v>103.10884189513961</c:v>
                </c:pt>
                <c:pt idx="138">
                  <c:v>102.32946950070441</c:v>
                </c:pt>
                <c:pt idx="139">
                  <c:v>101.86934072229769</c:v>
                </c:pt>
                <c:pt idx="140">
                  <c:v>100.11962627598361</c:v>
                </c:pt>
                <c:pt idx="141">
                  <c:v>97.749440603031715</c:v>
                </c:pt>
                <c:pt idx="142">
                  <c:v>98.776352911926963</c:v>
                </c:pt>
                <c:pt idx="143">
                  <c:v>100.74261974338</c:v>
                </c:pt>
                <c:pt idx="144">
                  <c:v>102.2516403572934</c:v>
                </c:pt>
                <c:pt idx="145">
                  <c:v>102.5986286216675</c:v>
                </c:pt>
                <c:pt idx="146">
                  <c:v>103.5891485996159</c:v>
                </c:pt>
                <c:pt idx="147">
                  <c:v>102.44513225549581</c:v>
                </c:pt>
                <c:pt idx="148">
                  <c:v>104.3616749119918</c:v>
                </c:pt>
                <c:pt idx="149">
                  <c:v>106.09049079201959</c:v>
                </c:pt>
                <c:pt idx="150">
                  <c:v>105.23040669330641</c:v>
                </c:pt>
                <c:pt idx="151">
                  <c:v>106.10742583711369</c:v>
                </c:pt>
                <c:pt idx="152">
                  <c:v>105.89916081446761</c:v>
                </c:pt>
                <c:pt idx="153">
                  <c:v>105.9294277035719</c:v>
                </c:pt>
                <c:pt idx="154">
                  <c:v>105.5860426402816</c:v>
                </c:pt>
                <c:pt idx="155">
                  <c:v>105.76007725263121</c:v>
                </c:pt>
                <c:pt idx="156">
                  <c:v>106.3801881591606</c:v>
                </c:pt>
                <c:pt idx="157">
                  <c:v>107.35305245179821</c:v>
                </c:pt>
                <c:pt idx="158">
                  <c:v>107.33575708659571</c:v>
                </c:pt>
                <c:pt idx="159">
                  <c:v>108.72515142452561</c:v>
                </c:pt>
                <c:pt idx="160">
                  <c:v>110.86473222811151</c:v>
                </c:pt>
                <c:pt idx="161">
                  <c:v>110.9101325617679</c:v>
                </c:pt>
                <c:pt idx="162">
                  <c:v>110.4590117860707</c:v>
                </c:pt>
                <c:pt idx="163">
                  <c:v>109.5463209515333</c:v>
                </c:pt>
                <c:pt idx="164">
                  <c:v>110.5635046175022</c:v>
                </c:pt>
                <c:pt idx="165">
                  <c:v>110.4417164208683</c:v>
                </c:pt>
                <c:pt idx="166">
                  <c:v>109.28292695230439</c:v>
                </c:pt>
                <c:pt idx="167">
                  <c:v>109.0944795356194</c:v>
                </c:pt>
                <c:pt idx="168">
                  <c:v>107.5631190749862</c:v>
                </c:pt>
                <c:pt idx="169">
                  <c:v>106.12616248274971</c:v>
                </c:pt>
                <c:pt idx="170">
                  <c:v>107.017234110784</c:v>
                </c:pt>
                <c:pt idx="171">
                  <c:v>108.4848179122332</c:v>
                </c:pt>
                <c:pt idx="172">
                  <c:v>107.3382793273544</c:v>
                </c:pt>
                <c:pt idx="173">
                  <c:v>105.7395390064533</c:v>
                </c:pt>
                <c:pt idx="174">
                  <c:v>107.36350173494129</c:v>
                </c:pt>
                <c:pt idx="175">
                  <c:v>106.3376703863713</c:v>
                </c:pt>
                <c:pt idx="176">
                  <c:v>107.47556128864881</c:v>
                </c:pt>
                <c:pt idx="177">
                  <c:v>106.5347654856575</c:v>
                </c:pt>
                <c:pt idx="178">
                  <c:v>106.19570426366781</c:v>
                </c:pt>
                <c:pt idx="179">
                  <c:v>103.72426864025999</c:v>
                </c:pt>
                <c:pt idx="180">
                  <c:v>103.7397624049205</c:v>
                </c:pt>
                <c:pt idx="181">
                  <c:v>101.93996346354101</c:v>
                </c:pt>
                <c:pt idx="182">
                  <c:v>100.8301775297174</c:v>
                </c:pt>
                <c:pt idx="183">
                  <c:v>99.851548115345679</c:v>
                </c:pt>
                <c:pt idx="184">
                  <c:v>99.245129372934926</c:v>
                </c:pt>
                <c:pt idx="185">
                  <c:v>97.036006788430839</c:v>
                </c:pt>
                <c:pt idx="186">
                  <c:v>97.081046801978886</c:v>
                </c:pt>
                <c:pt idx="187">
                  <c:v>97.799525098097163</c:v>
                </c:pt>
                <c:pt idx="188">
                  <c:v>100.3567169073004</c:v>
                </c:pt>
                <c:pt idx="189">
                  <c:v>100.30014665028411</c:v>
                </c:pt>
                <c:pt idx="190">
                  <c:v>97.653235134093137</c:v>
                </c:pt>
                <c:pt idx="191">
                  <c:v>100.1333184401022</c:v>
                </c:pt>
                <c:pt idx="192">
                  <c:v>99.706339111666793</c:v>
                </c:pt>
                <c:pt idx="193">
                  <c:v>99.068212199718246</c:v>
                </c:pt>
                <c:pt idx="194">
                  <c:v>97.918791053972356</c:v>
                </c:pt>
                <c:pt idx="195">
                  <c:v>98.890214066176398</c:v>
                </c:pt>
                <c:pt idx="196">
                  <c:v>99.97549823262986</c:v>
                </c:pt>
                <c:pt idx="197">
                  <c:v>102.0051814031586</c:v>
                </c:pt>
                <c:pt idx="198">
                  <c:v>101.751516046856</c:v>
                </c:pt>
                <c:pt idx="199">
                  <c:v>101.487041087302</c:v>
                </c:pt>
                <c:pt idx="200">
                  <c:v>102.0999455916636</c:v>
                </c:pt>
                <c:pt idx="201">
                  <c:v>101.45100907646351</c:v>
                </c:pt>
                <c:pt idx="202">
                  <c:v>101.2794967048726</c:v>
                </c:pt>
                <c:pt idx="203">
                  <c:v>100.4255380480018</c:v>
                </c:pt>
                <c:pt idx="204">
                  <c:v>100.0745862624356</c:v>
                </c:pt>
                <c:pt idx="205">
                  <c:v>100.72460373796081</c:v>
                </c:pt>
                <c:pt idx="206">
                  <c:v>99.316833074503407</c:v>
                </c:pt>
                <c:pt idx="207">
                  <c:v>96.687577243623238</c:v>
                </c:pt>
                <c:pt idx="208">
                  <c:v>96.481474141627416</c:v>
                </c:pt>
                <c:pt idx="209">
                  <c:v>96.427786445478176</c:v>
                </c:pt>
                <c:pt idx="210">
                  <c:v>94.32603925327264</c:v>
                </c:pt>
                <c:pt idx="211">
                  <c:v>93.645394568534684</c:v>
                </c:pt>
                <c:pt idx="212">
                  <c:v>93.32831287315652</c:v>
                </c:pt>
                <c:pt idx="213">
                  <c:v>95.426456864278236</c:v>
                </c:pt>
                <c:pt idx="214">
                  <c:v>94.027333883422045</c:v>
                </c:pt>
                <c:pt idx="215">
                  <c:v>94.97173288749724</c:v>
                </c:pt>
                <c:pt idx="216">
                  <c:v>96.007292878993695</c:v>
                </c:pt>
                <c:pt idx="217">
                  <c:v>96.886834263559763</c:v>
                </c:pt>
                <c:pt idx="218">
                  <c:v>97.028800386263157</c:v>
                </c:pt>
                <c:pt idx="219">
                  <c:v>96.694423325682564</c:v>
                </c:pt>
                <c:pt idx="220">
                  <c:v>96.476069340001658</c:v>
                </c:pt>
                <c:pt idx="221">
                  <c:v>96.525793514958707</c:v>
                </c:pt>
                <c:pt idx="222">
                  <c:v>97.089334164471722</c:v>
                </c:pt>
                <c:pt idx="223">
                  <c:v>97.011505021060714</c:v>
                </c:pt>
                <c:pt idx="224">
                  <c:v>98.232629868375085</c:v>
                </c:pt>
                <c:pt idx="225">
                  <c:v>99.200449679495279</c:v>
                </c:pt>
                <c:pt idx="226">
                  <c:v>99.651930775300784</c:v>
                </c:pt>
                <c:pt idx="227">
                  <c:v>100.0742259423272</c:v>
                </c:pt>
                <c:pt idx="228">
                  <c:v>99.297015468542256</c:v>
                </c:pt>
                <c:pt idx="229">
                  <c:v>98.92192223571422</c:v>
                </c:pt>
                <c:pt idx="230">
                  <c:v>98.746806663039436</c:v>
                </c:pt>
                <c:pt idx="231">
                  <c:v>99.377727172820343</c:v>
                </c:pt>
                <c:pt idx="232">
                  <c:v>100.7772104737849</c:v>
                </c:pt>
                <c:pt idx="233">
                  <c:v>101.2618410195618</c:v>
                </c:pt>
                <c:pt idx="234">
                  <c:v>102.0743628639684</c:v>
                </c:pt>
                <c:pt idx="235">
                  <c:v>102.8483304567778</c:v>
                </c:pt>
                <c:pt idx="236">
                  <c:v>103.3153053172438</c:v>
                </c:pt>
                <c:pt idx="237">
                  <c:v>102.90381975346899</c:v>
                </c:pt>
                <c:pt idx="238">
                  <c:v>101.90897593422</c:v>
                </c:pt>
                <c:pt idx="239">
                  <c:v>102.78167123672669</c:v>
                </c:pt>
                <c:pt idx="240">
                  <c:v>104.27015360446219</c:v>
                </c:pt>
                <c:pt idx="241">
                  <c:v>105.6865719505208</c:v>
                </c:pt>
                <c:pt idx="242">
                  <c:v>106.99237202330551</c:v>
                </c:pt>
                <c:pt idx="243">
                  <c:v>107.20676248779419</c:v>
                </c:pt>
                <c:pt idx="244">
                  <c:v>107.2172117709373</c:v>
                </c:pt>
                <c:pt idx="245">
                  <c:v>107.320983962152</c:v>
                </c:pt>
                <c:pt idx="246">
                  <c:v>107.3782748593851</c:v>
                </c:pt>
                <c:pt idx="247">
                  <c:v>108.0481099408715</c:v>
                </c:pt>
                <c:pt idx="248">
                  <c:v>107.9937016045054</c:v>
                </c:pt>
                <c:pt idx="249">
                  <c:v>108.7817216815419</c:v>
                </c:pt>
                <c:pt idx="250">
                  <c:v>109.10889233995481</c:v>
                </c:pt>
                <c:pt idx="251">
                  <c:v>110.1174283233225</c:v>
                </c:pt>
                <c:pt idx="252">
                  <c:v>110.8276192569479</c:v>
                </c:pt>
                <c:pt idx="253">
                  <c:v>111.0117428323323</c:v>
                </c:pt>
                <c:pt idx="254">
                  <c:v>109.80142758826941</c:v>
                </c:pt>
                <c:pt idx="255">
                  <c:v>108.10864371908001</c:v>
                </c:pt>
                <c:pt idx="256">
                  <c:v>108.74821191146221</c:v>
                </c:pt>
                <c:pt idx="257">
                  <c:v>109.10781137962969</c:v>
                </c:pt>
                <c:pt idx="258">
                  <c:v>108.8213568934642</c:v>
                </c:pt>
                <c:pt idx="259">
                  <c:v>109.1593371551286</c:v>
                </c:pt>
                <c:pt idx="260">
                  <c:v>107.89965805621721</c:v>
                </c:pt>
                <c:pt idx="261">
                  <c:v>110.4384735398928</c:v>
                </c:pt>
                <c:pt idx="262">
                  <c:v>109.6180246531018</c:v>
                </c:pt>
                <c:pt idx="263">
                  <c:v>109.548843192292</c:v>
                </c:pt>
                <c:pt idx="264">
                  <c:v>110.2175973134533</c:v>
                </c:pt>
                <c:pt idx="265">
                  <c:v>110.3519967138806</c:v>
                </c:pt>
                <c:pt idx="266">
                  <c:v>110.3977573676454</c:v>
                </c:pt>
                <c:pt idx="267">
                  <c:v>111.27189395058571</c:v>
                </c:pt>
                <c:pt idx="268">
                  <c:v>111.46430488846291</c:v>
                </c:pt>
                <c:pt idx="269">
                  <c:v>112.2570091269083</c:v>
                </c:pt>
                <c:pt idx="270">
                  <c:v>112.92324100731091</c:v>
                </c:pt>
                <c:pt idx="271">
                  <c:v>112.641110362446</c:v>
                </c:pt>
                <c:pt idx="272">
                  <c:v>112.27826801330301</c:v>
                </c:pt>
                <c:pt idx="273">
                  <c:v>109.8540343240935</c:v>
                </c:pt>
                <c:pt idx="274">
                  <c:v>110.2114718716107</c:v>
                </c:pt>
                <c:pt idx="275">
                  <c:v>111.4855637748576</c:v>
                </c:pt>
                <c:pt idx="276">
                  <c:v>110.6993452983631</c:v>
                </c:pt>
                <c:pt idx="277">
                  <c:v>110.5123391621116</c:v>
                </c:pt>
                <c:pt idx="278">
                  <c:v>108.5114816002537</c:v>
                </c:pt>
                <c:pt idx="279">
                  <c:v>106.11931640069039</c:v>
                </c:pt>
                <c:pt idx="280">
                  <c:v>106.13084664415869</c:v>
                </c:pt>
                <c:pt idx="281">
                  <c:v>105.3619235328666</c:v>
                </c:pt>
                <c:pt idx="282">
                  <c:v>105.2314876536315</c:v>
                </c:pt>
                <c:pt idx="283">
                  <c:v>106.866259985371</c:v>
                </c:pt>
                <c:pt idx="284">
                  <c:v>105.4909181316682</c:v>
                </c:pt>
                <c:pt idx="285">
                  <c:v>107.8495735611517</c:v>
                </c:pt>
                <c:pt idx="286">
                  <c:v>108.4783321502823</c:v>
                </c:pt>
                <c:pt idx="287">
                  <c:v>108.3605074748406</c:v>
                </c:pt>
                <c:pt idx="288">
                  <c:v>107.74760297047899</c:v>
                </c:pt>
                <c:pt idx="289">
                  <c:v>106.0919320724532</c:v>
                </c:pt>
                <c:pt idx="290">
                  <c:v>106.87058382667161</c:v>
                </c:pt>
                <c:pt idx="291">
                  <c:v>106.1524658506617</c:v>
                </c:pt>
                <c:pt idx="292">
                  <c:v>106.7635687544815</c:v>
                </c:pt>
                <c:pt idx="293">
                  <c:v>107.4197116718493</c:v>
                </c:pt>
                <c:pt idx="294">
                  <c:v>108.50355455786919</c:v>
                </c:pt>
                <c:pt idx="295">
                  <c:v>108.59039170398979</c:v>
                </c:pt>
                <c:pt idx="296">
                  <c:v>108.9038701982842</c:v>
                </c:pt>
                <c:pt idx="297">
                  <c:v>108.6804717310859</c:v>
                </c:pt>
                <c:pt idx="298">
                  <c:v>109.5283049461142</c:v>
                </c:pt>
                <c:pt idx="299">
                  <c:v>109.2353646979977</c:v>
                </c:pt>
                <c:pt idx="300">
                  <c:v>109.8561962447438</c:v>
                </c:pt>
                <c:pt idx="301">
                  <c:v>109.8370992789995</c:v>
                </c:pt>
                <c:pt idx="302">
                  <c:v>111.1515470343854</c:v>
                </c:pt>
                <c:pt idx="303">
                  <c:v>111.96875304020089</c:v>
                </c:pt>
                <c:pt idx="304">
                  <c:v>111.6815779138186</c:v>
                </c:pt>
                <c:pt idx="305">
                  <c:v>111.5889756459639</c:v>
                </c:pt>
                <c:pt idx="306">
                  <c:v>111.9215511060026</c:v>
                </c:pt>
                <c:pt idx="307">
                  <c:v>112.5290508087385</c:v>
                </c:pt>
                <c:pt idx="308">
                  <c:v>112.18386414490629</c:v>
                </c:pt>
                <c:pt idx="309">
                  <c:v>111.2668494690683</c:v>
                </c:pt>
                <c:pt idx="310">
                  <c:v>112.7737081623314</c:v>
                </c:pt>
                <c:pt idx="311">
                  <c:v>112.7816352047159</c:v>
                </c:pt>
                <c:pt idx="312">
                  <c:v>113.0965549794437</c:v>
                </c:pt>
                <c:pt idx="313">
                  <c:v>112.87603907311249</c:v>
                </c:pt>
                <c:pt idx="314">
                  <c:v>112.40005620993691</c:v>
                </c:pt>
                <c:pt idx="315">
                  <c:v>112.0656791493563</c:v>
                </c:pt>
                <c:pt idx="316">
                  <c:v>111.3662978189824</c:v>
                </c:pt>
                <c:pt idx="317">
                  <c:v>111.76553249907219</c:v>
                </c:pt>
                <c:pt idx="318">
                  <c:v>111.9741578418267</c:v>
                </c:pt>
                <c:pt idx="319">
                  <c:v>113.0021511110471</c:v>
                </c:pt>
                <c:pt idx="320">
                  <c:v>113.3368884917361</c:v>
                </c:pt>
                <c:pt idx="321">
                  <c:v>113.74909469572771</c:v>
                </c:pt>
                <c:pt idx="322">
                  <c:v>113.9508739564229</c:v>
                </c:pt>
                <c:pt idx="323">
                  <c:v>114.9143699262425</c:v>
                </c:pt>
                <c:pt idx="324">
                  <c:v>115.33089997153471</c:v>
                </c:pt>
                <c:pt idx="325">
                  <c:v>115.03940100385179</c:v>
                </c:pt>
                <c:pt idx="326">
                  <c:v>115.0660646918723</c:v>
                </c:pt>
                <c:pt idx="327">
                  <c:v>114.7464607557354</c:v>
                </c:pt>
                <c:pt idx="328">
                  <c:v>114.3079511838317</c:v>
                </c:pt>
                <c:pt idx="329">
                  <c:v>114.66178553026511</c:v>
                </c:pt>
                <c:pt idx="330">
                  <c:v>113.95303587707321</c:v>
                </c:pt>
                <c:pt idx="331">
                  <c:v>114.06293351013041</c:v>
                </c:pt>
                <c:pt idx="332">
                  <c:v>114.61422327595839</c:v>
                </c:pt>
                <c:pt idx="333">
                  <c:v>115.0415629245021</c:v>
                </c:pt>
                <c:pt idx="334">
                  <c:v>113.7444105343187</c:v>
                </c:pt>
                <c:pt idx="335">
                  <c:v>112.6818265346934</c:v>
                </c:pt>
                <c:pt idx="336">
                  <c:v>113.5383074323229</c:v>
                </c:pt>
                <c:pt idx="337">
                  <c:v>113.32932176945999</c:v>
                </c:pt>
                <c:pt idx="338">
                  <c:v>111.8977699788492</c:v>
                </c:pt>
                <c:pt idx="339">
                  <c:v>111.205595050643</c:v>
                </c:pt>
                <c:pt idx="340">
                  <c:v>108.42752701500009</c:v>
                </c:pt>
                <c:pt idx="341">
                  <c:v>110.24750388244919</c:v>
                </c:pt>
                <c:pt idx="342">
                  <c:v>111.1108308621379</c:v>
                </c:pt>
                <c:pt idx="343">
                  <c:v>111.214963373461</c:v>
                </c:pt>
                <c:pt idx="344">
                  <c:v>111.5925788470477</c:v>
                </c:pt>
                <c:pt idx="345">
                  <c:v>111.3306261282524</c:v>
                </c:pt>
                <c:pt idx="346">
                  <c:v>111.8696650103952</c:v>
                </c:pt>
                <c:pt idx="347">
                  <c:v>112.1157636444217</c:v>
                </c:pt>
                <c:pt idx="348">
                  <c:v>110.92814856718709</c:v>
                </c:pt>
                <c:pt idx="349">
                  <c:v>110.8791450324468</c:v>
                </c:pt>
                <c:pt idx="350">
                  <c:v>110.05617390489709</c:v>
                </c:pt>
                <c:pt idx="351">
                  <c:v>111.339634130962</c:v>
                </c:pt>
                <c:pt idx="352">
                  <c:v>110.43991482032639</c:v>
                </c:pt>
                <c:pt idx="353">
                  <c:v>110.2676818085187</c:v>
                </c:pt>
                <c:pt idx="354">
                  <c:v>110.1109425613715</c:v>
                </c:pt>
                <c:pt idx="355">
                  <c:v>110.5901683055226</c:v>
                </c:pt>
                <c:pt idx="356">
                  <c:v>110.2972280574062</c:v>
                </c:pt>
                <c:pt idx="357">
                  <c:v>110.9508487340153</c:v>
                </c:pt>
                <c:pt idx="358">
                  <c:v>111.4567381661868</c:v>
                </c:pt>
                <c:pt idx="359">
                  <c:v>111.12055950506431</c:v>
                </c:pt>
                <c:pt idx="360">
                  <c:v>110.60313982942451</c:v>
                </c:pt>
                <c:pt idx="361">
                  <c:v>111.0016538692975</c:v>
                </c:pt>
                <c:pt idx="362">
                  <c:v>110.8960800775409</c:v>
                </c:pt>
                <c:pt idx="363">
                  <c:v>109.33517336802019</c:v>
                </c:pt>
                <c:pt idx="364">
                  <c:v>107.193430643784</c:v>
                </c:pt>
                <c:pt idx="365">
                  <c:v>107.045339079238</c:v>
                </c:pt>
                <c:pt idx="366">
                  <c:v>107.63121957547089</c:v>
                </c:pt>
                <c:pt idx="367">
                  <c:v>106.99813714503961</c:v>
                </c:pt>
                <c:pt idx="368">
                  <c:v>106.9386843271562</c:v>
                </c:pt>
                <c:pt idx="369">
                  <c:v>107.8247114736732</c:v>
                </c:pt>
                <c:pt idx="370">
                  <c:v>107.6214909325445</c:v>
                </c:pt>
                <c:pt idx="371">
                  <c:v>107.3912463832869</c:v>
                </c:pt>
                <c:pt idx="372">
                  <c:v>108.29997369663209</c:v>
                </c:pt>
                <c:pt idx="373">
                  <c:v>108.312945220534</c:v>
                </c:pt>
                <c:pt idx="374">
                  <c:v>108.2102539896444</c:v>
                </c:pt>
                <c:pt idx="375">
                  <c:v>107.3789954996019</c:v>
                </c:pt>
                <c:pt idx="376">
                  <c:v>107.8719134078716</c:v>
                </c:pt>
                <c:pt idx="377">
                  <c:v>108.38176636123529</c:v>
                </c:pt>
                <c:pt idx="378">
                  <c:v>108.6995686968303</c:v>
                </c:pt>
                <c:pt idx="379">
                  <c:v>108.1244978038489</c:v>
                </c:pt>
                <c:pt idx="380">
                  <c:v>107.653919742299</c:v>
                </c:pt>
                <c:pt idx="381">
                  <c:v>107.4759216087572</c:v>
                </c:pt>
                <c:pt idx="382">
                  <c:v>105.9478040290994</c:v>
                </c:pt>
                <c:pt idx="383">
                  <c:v>105.6944989929053</c:v>
                </c:pt>
                <c:pt idx="384">
                  <c:v>105.4329065942183</c:v>
                </c:pt>
                <c:pt idx="385">
                  <c:v>104.84378321701</c:v>
                </c:pt>
                <c:pt idx="386">
                  <c:v>104.6279514720878</c:v>
                </c:pt>
                <c:pt idx="387">
                  <c:v>105.6808068287867</c:v>
                </c:pt>
                <c:pt idx="388">
                  <c:v>105.1215900205743</c:v>
                </c:pt>
                <c:pt idx="389">
                  <c:v>106.4727904270154</c:v>
                </c:pt>
                <c:pt idx="390">
                  <c:v>107.238470657332</c:v>
                </c:pt>
                <c:pt idx="391">
                  <c:v>107.53357282609871</c:v>
                </c:pt>
                <c:pt idx="392">
                  <c:v>106.68321737031179</c:v>
                </c:pt>
                <c:pt idx="393">
                  <c:v>105.78890286130201</c:v>
                </c:pt>
                <c:pt idx="394">
                  <c:v>104.1645798127056</c:v>
                </c:pt>
                <c:pt idx="395">
                  <c:v>103.47348584482449</c:v>
                </c:pt>
                <c:pt idx="396">
                  <c:v>103.1978409619106</c:v>
                </c:pt>
                <c:pt idx="397">
                  <c:v>103.27026530369579</c:v>
                </c:pt>
                <c:pt idx="398">
                  <c:v>103.92244469987141</c:v>
                </c:pt>
                <c:pt idx="399">
                  <c:v>103.174780474974</c:v>
                </c:pt>
                <c:pt idx="400">
                  <c:v>103.85362355917</c:v>
                </c:pt>
                <c:pt idx="401">
                  <c:v>104.2045753447363</c:v>
                </c:pt>
                <c:pt idx="402">
                  <c:v>103.7981342624788</c:v>
                </c:pt>
                <c:pt idx="403">
                  <c:v>102.9002165523852</c:v>
                </c:pt>
                <c:pt idx="404">
                  <c:v>102.78275219705191</c:v>
                </c:pt>
                <c:pt idx="405">
                  <c:v>102.41594632671659</c:v>
                </c:pt>
                <c:pt idx="406">
                  <c:v>103.380162936753</c:v>
                </c:pt>
                <c:pt idx="407">
                  <c:v>104.90972179684429</c:v>
                </c:pt>
                <c:pt idx="408">
                  <c:v>105.2275241324393</c:v>
                </c:pt>
                <c:pt idx="409">
                  <c:v>106.0018520453571</c:v>
                </c:pt>
                <c:pt idx="410">
                  <c:v>106.3607308733079</c:v>
                </c:pt>
                <c:pt idx="411">
                  <c:v>106.5866515812648</c:v>
                </c:pt>
                <c:pt idx="412">
                  <c:v>107.1393826275263</c:v>
                </c:pt>
                <c:pt idx="413">
                  <c:v>107.6748183085853</c:v>
                </c:pt>
                <c:pt idx="414">
                  <c:v>107.766339616115</c:v>
                </c:pt>
                <c:pt idx="415">
                  <c:v>107.406379827839</c:v>
                </c:pt>
                <c:pt idx="416">
                  <c:v>107.353773092015</c:v>
                </c:pt>
                <c:pt idx="417">
                  <c:v>107.0647963650907</c:v>
                </c:pt>
                <c:pt idx="418">
                  <c:v>107.099747415604</c:v>
                </c:pt>
                <c:pt idx="419">
                  <c:v>106.9941736238474</c:v>
                </c:pt>
                <c:pt idx="420">
                  <c:v>107.5926653238737</c:v>
                </c:pt>
                <c:pt idx="421">
                  <c:v>107.77678889925809</c:v>
                </c:pt>
                <c:pt idx="422">
                  <c:v>108.05567666314759</c:v>
                </c:pt>
                <c:pt idx="423">
                  <c:v>108.63687299797139</c:v>
                </c:pt>
                <c:pt idx="424">
                  <c:v>109.67819811120199</c:v>
                </c:pt>
                <c:pt idx="425">
                  <c:v>110.2633579672181</c:v>
                </c:pt>
                <c:pt idx="426">
                  <c:v>110.0878820744349</c:v>
                </c:pt>
                <c:pt idx="427">
                  <c:v>111.0182285942832</c:v>
                </c:pt>
                <c:pt idx="428">
                  <c:v>110.10373615920381</c:v>
                </c:pt>
                <c:pt idx="429">
                  <c:v>111.1738868811052</c:v>
                </c:pt>
                <c:pt idx="430">
                  <c:v>111.12704526701521</c:v>
                </c:pt>
                <c:pt idx="431">
                  <c:v>111.4545762455365</c:v>
                </c:pt>
                <c:pt idx="432">
                  <c:v>111.5842914845549</c:v>
                </c:pt>
                <c:pt idx="433">
                  <c:v>111.5360085900314</c:v>
                </c:pt>
                <c:pt idx="434">
                  <c:v>112.0573917868635</c:v>
                </c:pt>
                <c:pt idx="435">
                  <c:v>111.64446494265501</c:v>
                </c:pt>
                <c:pt idx="436">
                  <c:v>111.1684820794794</c:v>
                </c:pt>
                <c:pt idx="437">
                  <c:v>110.70186753912181</c:v>
                </c:pt>
                <c:pt idx="438">
                  <c:v>111.03300171872689</c:v>
                </c:pt>
                <c:pt idx="439">
                  <c:v>111.7280592078002</c:v>
                </c:pt>
                <c:pt idx="440">
                  <c:v>112.02172009613339</c:v>
                </c:pt>
                <c:pt idx="441">
                  <c:v>111.8141757137041</c:v>
                </c:pt>
                <c:pt idx="442">
                  <c:v>112.09738731889411</c:v>
                </c:pt>
                <c:pt idx="443">
                  <c:v>113.1170932256216</c:v>
                </c:pt>
                <c:pt idx="444">
                  <c:v>113.66189722949871</c:v>
                </c:pt>
                <c:pt idx="445">
                  <c:v>113.857190728243</c:v>
                </c:pt>
                <c:pt idx="446">
                  <c:v>113.619019136601</c:v>
                </c:pt>
                <c:pt idx="447">
                  <c:v>113.5754204034865</c:v>
                </c:pt>
                <c:pt idx="448">
                  <c:v>113.9418659537133</c:v>
                </c:pt>
                <c:pt idx="449">
                  <c:v>114.28993517841251</c:v>
                </c:pt>
                <c:pt idx="450">
                  <c:v>114.4261361793818</c:v>
                </c:pt>
                <c:pt idx="451">
                  <c:v>115.3507175774959</c:v>
                </c:pt>
                <c:pt idx="452">
                  <c:v>114.7334892318335</c:v>
                </c:pt>
                <c:pt idx="453">
                  <c:v>114.4189297772141</c:v>
                </c:pt>
                <c:pt idx="454">
                  <c:v>114.7915007692834</c:v>
                </c:pt>
                <c:pt idx="455">
                  <c:v>115.64978326745479</c:v>
                </c:pt>
                <c:pt idx="456">
                  <c:v>115.9081327851663</c:v>
                </c:pt>
                <c:pt idx="457">
                  <c:v>115.7222076092401</c:v>
                </c:pt>
                <c:pt idx="458">
                  <c:v>116.61003635629891</c:v>
                </c:pt>
                <c:pt idx="459">
                  <c:v>116.3268247511089</c:v>
                </c:pt>
                <c:pt idx="460">
                  <c:v>116.74335479640121</c:v>
                </c:pt>
                <c:pt idx="461">
                  <c:v>117.0388172852762</c:v>
                </c:pt>
                <c:pt idx="462">
                  <c:v>116.3170961081825</c:v>
                </c:pt>
                <c:pt idx="463">
                  <c:v>115.387470228551</c:v>
                </c:pt>
                <c:pt idx="464">
                  <c:v>115.7791381863648</c:v>
                </c:pt>
                <c:pt idx="465">
                  <c:v>116.48068143738899</c:v>
                </c:pt>
                <c:pt idx="466">
                  <c:v>117.3000493638548</c:v>
                </c:pt>
                <c:pt idx="467">
                  <c:v>118.40118761507721</c:v>
                </c:pt>
                <c:pt idx="468">
                  <c:v>119.1070547074021</c:v>
                </c:pt>
                <c:pt idx="469">
                  <c:v>119.309554608314</c:v>
                </c:pt>
                <c:pt idx="470">
                  <c:v>119.6060980575143</c:v>
                </c:pt>
                <c:pt idx="471">
                  <c:v>120.3112445096223</c:v>
                </c:pt>
                <c:pt idx="472">
                  <c:v>119.3733312674981</c:v>
                </c:pt>
                <c:pt idx="473">
                  <c:v>119.2929798833284</c:v>
                </c:pt>
                <c:pt idx="474">
                  <c:v>119.9721832876328</c:v>
                </c:pt>
                <c:pt idx="475">
                  <c:v>119.9220987925673</c:v>
                </c:pt>
                <c:pt idx="476">
                  <c:v>119.7985089953915</c:v>
                </c:pt>
                <c:pt idx="477">
                  <c:v>120.81857522222739</c:v>
                </c:pt>
                <c:pt idx="478">
                  <c:v>121.58677769330269</c:v>
                </c:pt>
                <c:pt idx="479">
                  <c:v>121.58641737319439</c:v>
                </c:pt>
                <c:pt idx="480">
                  <c:v>122.17373914986069</c:v>
                </c:pt>
                <c:pt idx="481">
                  <c:v>122.8154692628932</c:v>
                </c:pt>
                <c:pt idx="482">
                  <c:v>121.81918416321059</c:v>
                </c:pt>
                <c:pt idx="483">
                  <c:v>121.5370535183457</c:v>
                </c:pt>
                <c:pt idx="484">
                  <c:v>121.7658567871697</c:v>
                </c:pt>
                <c:pt idx="485">
                  <c:v>122.328676796466</c:v>
                </c:pt>
                <c:pt idx="486">
                  <c:v>121.9265595555091</c:v>
                </c:pt>
                <c:pt idx="487">
                  <c:v>122.1366261786972</c:v>
                </c:pt>
                <c:pt idx="488">
                  <c:v>122.9340145785516</c:v>
                </c:pt>
                <c:pt idx="489">
                  <c:v>122.87744432153529</c:v>
                </c:pt>
                <c:pt idx="490">
                  <c:v>121.492373824906</c:v>
                </c:pt>
                <c:pt idx="491">
                  <c:v>120.8679390770761</c:v>
                </c:pt>
                <c:pt idx="492">
                  <c:v>121.72045645351329</c:v>
                </c:pt>
                <c:pt idx="493">
                  <c:v>122.1942773960386</c:v>
                </c:pt>
                <c:pt idx="494">
                  <c:v>122.1431119406481</c:v>
                </c:pt>
                <c:pt idx="495">
                  <c:v>122.5365814990037</c:v>
                </c:pt>
                <c:pt idx="496">
                  <c:v>122.07537176027181</c:v>
                </c:pt>
                <c:pt idx="497">
                  <c:v>121.5010215075073</c:v>
                </c:pt>
                <c:pt idx="498">
                  <c:v>121.2516799925053</c:v>
                </c:pt>
                <c:pt idx="499">
                  <c:v>121.4498560521167</c:v>
                </c:pt>
                <c:pt idx="500">
                  <c:v>121.0837708219983</c:v>
                </c:pt>
                <c:pt idx="501">
                  <c:v>120.7627256054279</c:v>
                </c:pt>
                <c:pt idx="502">
                  <c:v>121.442649649949</c:v>
                </c:pt>
                <c:pt idx="503">
                  <c:v>121.82603024526991</c:v>
                </c:pt>
                <c:pt idx="504">
                  <c:v>122.15031834281579</c:v>
                </c:pt>
                <c:pt idx="505">
                  <c:v>122.00546965924531</c:v>
                </c:pt>
                <c:pt idx="506">
                  <c:v>121.2178099023172</c:v>
                </c:pt>
                <c:pt idx="507">
                  <c:v>121.61019850034771</c:v>
                </c:pt>
                <c:pt idx="508">
                  <c:v>121.9849314130674</c:v>
                </c:pt>
                <c:pt idx="509">
                  <c:v>122.28507806335151</c:v>
                </c:pt>
                <c:pt idx="510">
                  <c:v>121.9633122065643</c:v>
                </c:pt>
                <c:pt idx="511">
                  <c:v>123.04607413225909</c:v>
                </c:pt>
                <c:pt idx="512">
                  <c:v>123.8128353229009</c:v>
                </c:pt>
                <c:pt idx="513">
                  <c:v>124.32557083713171</c:v>
                </c:pt>
                <c:pt idx="514">
                  <c:v>124.5597789075815</c:v>
                </c:pt>
                <c:pt idx="515">
                  <c:v>125.286904886301</c:v>
                </c:pt>
                <c:pt idx="516">
                  <c:v>126.0215975872966</c:v>
                </c:pt>
                <c:pt idx="517">
                  <c:v>127.2171397069156</c:v>
                </c:pt>
                <c:pt idx="518">
                  <c:v>125.8277453689858</c:v>
                </c:pt>
                <c:pt idx="519">
                  <c:v>126.3048091924866</c:v>
                </c:pt>
                <c:pt idx="520">
                  <c:v>126.8579005588565</c:v>
                </c:pt>
                <c:pt idx="521">
                  <c:v>127.3068594139033</c:v>
                </c:pt>
                <c:pt idx="522">
                  <c:v>126.93068522075011</c:v>
                </c:pt>
                <c:pt idx="523">
                  <c:v>125.7470336647077</c:v>
                </c:pt>
                <c:pt idx="524">
                  <c:v>124.6959799085508</c:v>
                </c:pt>
                <c:pt idx="525">
                  <c:v>124.3882665359906</c:v>
                </c:pt>
                <c:pt idx="526">
                  <c:v>124.4729417614609</c:v>
                </c:pt>
                <c:pt idx="527">
                  <c:v>124.5032086505652</c:v>
                </c:pt>
                <c:pt idx="528">
                  <c:v>124.97054383113959</c:v>
                </c:pt>
                <c:pt idx="529">
                  <c:v>123.7371681001402</c:v>
                </c:pt>
                <c:pt idx="530">
                  <c:v>124.617430124923</c:v>
                </c:pt>
                <c:pt idx="531">
                  <c:v>124.34214556211739</c:v>
                </c:pt>
                <c:pt idx="532">
                  <c:v>123.39594495750021</c:v>
                </c:pt>
                <c:pt idx="533">
                  <c:v>123.919850395091</c:v>
                </c:pt>
                <c:pt idx="534">
                  <c:v>124.6246365270907</c:v>
                </c:pt>
                <c:pt idx="535">
                  <c:v>123.4290944074716</c:v>
                </c:pt>
                <c:pt idx="536">
                  <c:v>124.6948989482256</c:v>
                </c:pt>
                <c:pt idx="537">
                  <c:v>125.4443647736649</c:v>
                </c:pt>
                <c:pt idx="538">
                  <c:v>125.5333638404358</c:v>
                </c:pt>
                <c:pt idx="539">
                  <c:v>125.3218559368143</c:v>
                </c:pt>
                <c:pt idx="540">
                  <c:v>125.3409529025586</c:v>
                </c:pt>
                <c:pt idx="541">
                  <c:v>125.8792711444848</c:v>
                </c:pt>
                <c:pt idx="542">
                  <c:v>124.98783919634199</c:v>
                </c:pt>
                <c:pt idx="543">
                  <c:v>124.7464247237246</c:v>
                </c:pt>
                <c:pt idx="544">
                  <c:v>124.0131733031625</c:v>
                </c:pt>
                <c:pt idx="545">
                  <c:v>121.7067642893947</c:v>
                </c:pt>
                <c:pt idx="546">
                  <c:v>120.78506545214771</c:v>
                </c:pt>
                <c:pt idx="547">
                  <c:v>119.3052307670134</c:v>
                </c:pt>
                <c:pt idx="548">
                  <c:v>120.81857522222739</c:v>
                </c:pt>
                <c:pt idx="549">
                  <c:v>121.25564351369761</c:v>
                </c:pt>
                <c:pt idx="550">
                  <c:v>121.07548345950541</c:v>
                </c:pt>
                <c:pt idx="551">
                  <c:v>120.5843671517777</c:v>
                </c:pt>
                <c:pt idx="552">
                  <c:v>121.7218977339468</c:v>
                </c:pt>
                <c:pt idx="553">
                  <c:v>122.5156829327174</c:v>
                </c:pt>
                <c:pt idx="554">
                  <c:v>123.65753735618721</c:v>
                </c:pt>
                <c:pt idx="555">
                  <c:v>123.8621991777495</c:v>
                </c:pt>
                <c:pt idx="556">
                  <c:v>124.3803394936061</c:v>
                </c:pt>
                <c:pt idx="557">
                  <c:v>124.08631828516459</c:v>
                </c:pt>
                <c:pt idx="558">
                  <c:v>124.3579996468863</c:v>
                </c:pt>
                <c:pt idx="559">
                  <c:v>125.11106867340941</c:v>
                </c:pt>
                <c:pt idx="560">
                  <c:v>124.8047965812828</c:v>
                </c:pt>
                <c:pt idx="561">
                  <c:v>126.1700494719509</c:v>
                </c:pt>
                <c:pt idx="562">
                  <c:v>126.7829539763126</c:v>
                </c:pt>
                <c:pt idx="563">
                  <c:v>126.8362813523534</c:v>
                </c:pt>
                <c:pt idx="564">
                  <c:v>126.6427894541511</c:v>
                </c:pt>
                <c:pt idx="565">
                  <c:v>127.0315748510977</c:v>
                </c:pt>
                <c:pt idx="566">
                  <c:v>127.0322954913145</c:v>
                </c:pt>
                <c:pt idx="567">
                  <c:v>127.11661039667641</c:v>
                </c:pt>
                <c:pt idx="568">
                  <c:v>127.14615664556391</c:v>
                </c:pt>
                <c:pt idx="569">
                  <c:v>127.85454597864739</c:v>
                </c:pt>
                <c:pt idx="570">
                  <c:v>129.02414505046281</c:v>
                </c:pt>
                <c:pt idx="571">
                  <c:v>129.62840187222329</c:v>
                </c:pt>
                <c:pt idx="572">
                  <c:v>130.54649750838641</c:v>
                </c:pt>
                <c:pt idx="573">
                  <c:v>132.947310390551</c:v>
                </c:pt>
                <c:pt idx="574">
                  <c:v>133.9565670141354</c:v>
                </c:pt>
                <c:pt idx="575">
                  <c:v>134.61559249237021</c:v>
                </c:pt>
                <c:pt idx="576">
                  <c:v>134.7874651840695</c:v>
                </c:pt>
                <c:pt idx="577">
                  <c:v>134.78494294331091</c:v>
                </c:pt>
                <c:pt idx="578">
                  <c:v>135.2656099678955</c:v>
                </c:pt>
                <c:pt idx="579">
                  <c:v>134.66459602711049</c:v>
                </c:pt>
                <c:pt idx="580">
                  <c:v>135.1304899272514</c:v>
                </c:pt>
                <c:pt idx="581">
                  <c:v>136.73319376934469</c:v>
                </c:pt>
                <c:pt idx="582">
                  <c:v>137.96692982045249</c:v>
                </c:pt>
                <c:pt idx="583">
                  <c:v>138.04259704321319</c:v>
                </c:pt>
                <c:pt idx="584">
                  <c:v>138.14132475291049</c:v>
                </c:pt>
                <c:pt idx="585">
                  <c:v>135.33226918794659</c:v>
                </c:pt>
                <c:pt idx="586">
                  <c:v>136.50222857987029</c:v>
                </c:pt>
                <c:pt idx="587">
                  <c:v>137.31583138460209</c:v>
                </c:pt>
                <c:pt idx="588">
                  <c:v>137.99431414868971</c:v>
                </c:pt>
                <c:pt idx="589">
                  <c:v>139.061582309724</c:v>
                </c:pt>
                <c:pt idx="590">
                  <c:v>139.79879725147819</c:v>
                </c:pt>
                <c:pt idx="591">
                  <c:v>140.01426867629201</c:v>
                </c:pt>
                <c:pt idx="592">
                  <c:v>140.30504700375809</c:v>
                </c:pt>
                <c:pt idx="593">
                  <c:v>139.9367998529894</c:v>
                </c:pt>
                <c:pt idx="594">
                  <c:v>139.5674717418955</c:v>
                </c:pt>
                <c:pt idx="595">
                  <c:v>140.82210635928959</c:v>
                </c:pt>
                <c:pt idx="596">
                  <c:v>141.17774230626489</c:v>
                </c:pt>
                <c:pt idx="597">
                  <c:v>139.93175537147201</c:v>
                </c:pt>
                <c:pt idx="598">
                  <c:v>140.2333433021897</c:v>
                </c:pt>
                <c:pt idx="599">
                  <c:v>140.65347654856569</c:v>
                </c:pt>
                <c:pt idx="600">
                  <c:v>141.1327022927168</c:v>
                </c:pt>
                <c:pt idx="601">
                  <c:v>142.2947346422562</c:v>
                </c:pt>
                <c:pt idx="602">
                  <c:v>143.30327062562381</c:v>
                </c:pt>
                <c:pt idx="603">
                  <c:v>142.88529929989801</c:v>
                </c:pt>
                <c:pt idx="604">
                  <c:v>140.43548288299331</c:v>
                </c:pt>
                <c:pt idx="605">
                  <c:v>139.91085680518569</c:v>
                </c:pt>
                <c:pt idx="606">
                  <c:v>141.29160346051441</c:v>
                </c:pt>
                <c:pt idx="607">
                  <c:v>141.25917465075969</c:v>
                </c:pt>
                <c:pt idx="608">
                  <c:v>138.4094029135484</c:v>
                </c:pt>
                <c:pt idx="609">
                  <c:v>140.17172856365599</c:v>
                </c:pt>
                <c:pt idx="610">
                  <c:v>139.75375723793019</c:v>
                </c:pt>
                <c:pt idx="611">
                  <c:v>142.05007728866329</c:v>
                </c:pt>
                <c:pt idx="612">
                  <c:v>141.05955731071481</c:v>
                </c:pt>
                <c:pt idx="613">
                  <c:v>142.7018963647304</c:v>
                </c:pt>
                <c:pt idx="614">
                  <c:v>142.52353791108021</c:v>
                </c:pt>
                <c:pt idx="615">
                  <c:v>143.48523228035791</c:v>
                </c:pt>
                <c:pt idx="616">
                  <c:v>143.07230543614949</c:v>
                </c:pt>
                <c:pt idx="617">
                  <c:v>144.37125942687479</c:v>
                </c:pt>
                <c:pt idx="618">
                  <c:v>144.91750471118539</c:v>
                </c:pt>
                <c:pt idx="619">
                  <c:v>144.03832364672769</c:v>
                </c:pt>
                <c:pt idx="620">
                  <c:v>143.85059687025961</c:v>
                </c:pt>
                <c:pt idx="621">
                  <c:v>141.78740392965111</c:v>
                </c:pt>
                <c:pt idx="622">
                  <c:v>142.56353344311091</c:v>
                </c:pt>
                <c:pt idx="623">
                  <c:v>143.56810590528619</c:v>
                </c:pt>
                <c:pt idx="624">
                  <c:v>144.39468023391979</c:v>
                </c:pt>
                <c:pt idx="625">
                  <c:v>145.31637907116681</c:v>
                </c:pt>
                <c:pt idx="626">
                  <c:v>145.86550691634449</c:v>
                </c:pt>
                <c:pt idx="627">
                  <c:v>146.0874641031092</c:v>
                </c:pt>
                <c:pt idx="628">
                  <c:v>145.05262475182951</c:v>
                </c:pt>
                <c:pt idx="629">
                  <c:v>146.17430124922981</c:v>
                </c:pt>
                <c:pt idx="630">
                  <c:v>146.38725043328489</c:v>
                </c:pt>
                <c:pt idx="631">
                  <c:v>145.97144102820951</c:v>
                </c:pt>
                <c:pt idx="632">
                  <c:v>146.2384382285222</c:v>
                </c:pt>
                <c:pt idx="633">
                  <c:v>144.27505395793631</c:v>
                </c:pt>
                <c:pt idx="634">
                  <c:v>144.77697986891559</c:v>
                </c:pt>
                <c:pt idx="635">
                  <c:v>146.6488428319719</c:v>
                </c:pt>
                <c:pt idx="636">
                  <c:v>147.16446090706981</c:v>
                </c:pt>
                <c:pt idx="637">
                  <c:v>147.24156941026411</c:v>
                </c:pt>
                <c:pt idx="638">
                  <c:v>146.88088898177139</c:v>
                </c:pt>
                <c:pt idx="639">
                  <c:v>146.86323329646061</c:v>
                </c:pt>
                <c:pt idx="640">
                  <c:v>147.2613870162252</c:v>
                </c:pt>
                <c:pt idx="641">
                  <c:v>146.2088919796347</c:v>
                </c:pt>
                <c:pt idx="642">
                  <c:v>145.36322068525681</c:v>
                </c:pt>
                <c:pt idx="643">
                  <c:v>141.57913890700499</c:v>
                </c:pt>
                <c:pt idx="644">
                  <c:v>143.52522781238849</c:v>
                </c:pt>
                <c:pt idx="645">
                  <c:v>142.86836425480399</c:v>
                </c:pt>
                <c:pt idx="646">
                  <c:v>142.9973588536055</c:v>
                </c:pt>
                <c:pt idx="647">
                  <c:v>141.32151002951019</c:v>
                </c:pt>
                <c:pt idx="648">
                  <c:v>141.4764476761155</c:v>
                </c:pt>
                <c:pt idx="649">
                  <c:v>143.38866649131089</c:v>
                </c:pt>
                <c:pt idx="650">
                  <c:v>144.08912878200991</c:v>
                </c:pt>
                <c:pt idx="651">
                  <c:v>144.1658769650958</c:v>
                </c:pt>
                <c:pt idx="652">
                  <c:v>144.7607654640382</c:v>
                </c:pt>
                <c:pt idx="653">
                  <c:v>145.96675686680049</c:v>
                </c:pt>
                <c:pt idx="654">
                  <c:v>147.67755674140909</c:v>
                </c:pt>
                <c:pt idx="655">
                  <c:v>148.23389098875441</c:v>
                </c:pt>
                <c:pt idx="656">
                  <c:v>148.4929611466828</c:v>
                </c:pt>
                <c:pt idx="657">
                  <c:v>148.91777855446779</c:v>
                </c:pt>
                <c:pt idx="658">
                  <c:v>149.28134154382749</c:v>
                </c:pt>
                <c:pt idx="659">
                  <c:v>150.03080736926691</c:v>
                </c:pt>
                <c:pt idx="660">
                  <c:v>149.82614554770461</c:v>
                </c:pt>
                <c:pt idx="661">
                  <c:v>150.72334261758149</c:v>
                </c:pt>
                <c:pt idx="662">
                  <c:v>149.50041616972521</c:v>
                </c:pt>
                <c:pt idx="663">
                  <c:v>147.57810839149499</c:v>
                </c:pt>
                <c:pt idx="664">
                  <c:v>147.17635147064661</c:v>
                </c:pt>
                <c:pt idx="665">
                  <c:v>146.46796213756301</c:v>
                </c:pt>
                <c:pt idx="666">
                  <c:v>146.90394946870799</c:v>
                </c:pt>
                <c:pt idx="667">
                  <c:v>148.27064363980961</c:v>
                </c:pt>
                <c:pt idx="668">
                  <c:v>148.8313017284556</c:v>
                </c:pt>
                <c:pt idx="669">
                  <c:v>149.3934010975351</c:v>
                </c:pt>
                <c:pt idx="670">
                  <c:v>150.38247979504999</c:v>
                </c:pt>
                <c:pt idx="671">
                  <c:v>150.17673701316249</c:v>
                </c:pt>
                <c:pt idx="672">
                  <c:v>151.2782355844933</c:v>
                </c:pt>
                <c:pt idx="673">
                  <c:v>151.3142675953317</c:v>
                </c:pt>
                <c:pt idx="674">
                  <c:v>151.93690074261971</c:v>
                </c:pt>
                <c:pt idx="675">
                  <c:v>151.04294655371831</c:v>
                </c:pt>
                <c:pt idx="676">
                  <c:v>150.3612209086553</c:v>
                </c:pt>
                <c:pt idx="677">
                  <c:v>148.71167545247201</c:v>
                </c:pt>
                <c:pt idx="678">
                  <c:v>149.20783624171719</c:v>
                </c:pt>
                <c:pt idx="679">
                  <c:v>146.61281082113351</c:v>
                </c:pt>
                <c:pt idx="680">
                  <c:v>147.50856661057679</c:v>
                </c:pt>
                <c:pt idx="681">
                  <c:v>147.81051486140291</c:v>
                </c:pt>
                <c:pt idx="682">
                  <c:v>149.05578115597899</c:v>
                </c:pt>
                <c:pt idx="683">
                  <c:v>149.47411280181311</c:v>
                </c:pt>
                <c:pt idx="684">
                  <c:v>150.82315128760391</c:v>
                </c:pt>
                <c:pt idx="685">
                  <c:v>151.79961878132531</c:v>
                </c:pt>
                <c:pt idx="686">
                  <c:v>152.37541031452341</c:v>
                </c:pt>
                <c:pt idx="687">
                  <c:v>152.6867268881675</c:v>
                </c:pt>
                <c:pt idx="688">
                  <c:v>153.0477676367685</c:v>
                </c:pt>
                <c:pt idx="689">
                  <c:v>154.86233970259181</c:v>
                </c:pt>
                <c:pt idx="690">
                  <c:v>154.8205425700192</c:v>
                </c:pt>
                <c:pt idx="691">
                  <c:v>154.88720179007029</c:v>
                </c:pt>
                <c:pt idx="692">
                  <c:v>154.12584540105431</c:v>
                </c:pt>
                <c:pt idx="693">
                  <c:v>153.18144639697911</c:v>
                </c:pt>
                <c:pt idx="694">
                  <c:v>151.61225232496551</c:v>
                </c:pt>
                <c:pt idx="695">
                  <c:v>152.07886686532311</c:v>
                </c:pt>
                <c:pt idx="696">
                  <c:v>157.0808306099139</c:v>
                </c:pt>
                <c:pt idx="697">
                  <c:v>146.46183669572051</c:v>
                </c:pt>
                <c:pt idx="698">
                  <c:v>151.72647379932329</c:v>
                </c:pt>
                <c:pt idx="699">
                  <c:v>153.9647823126065</c:v>
                </c:pt>
                <c:pt idx="700">
                  <c:v>156.84121773783829</c:v>
                </c:pt>
                <c:pt idx="701">
                  <c:v>157.15902007343331</c:v>
                </c:pt>
                <c:pt idx="702">
                  <c:v>157.47430016826951</c:v>
                </c:pt>
                <c:pt idx="703">
                  <c:v>158.25943768443889</c:v>
                </c:pt>
                <c:pt idx="704">
                  <c:v>159.076283370146</c:v>
                </c:pt>
                <c:pt idx="705">
                  <c:v>160.08517967362209</c:v>
                </c:pt>
                <c:pt idx="706">
                  <c:v>160.9160778435562</c:v>
                </c:pt>
                <c:pt idx="707">
                  <c:v>160.16156753659951</c:v>
                </c:pt>
                <c:pt idx="708">
                  <c:v>160.73952099044789</c:v>
                </c:pt>
                <c:pt idx="709">
                  <c:v>160.24299988109439</c:v>
                </c:pt>
                <c:pt idx="710">
                  <c:v>160.62421855576491</c:v>
                </c:pt>
                <c:pt idx="711">
                  <c:v>161.21190065253981</c:v>
                </c:pt>
                <c:pt idx="712">
                  <c:v>161.6886041559321</c:v>
                </c:pt>
                <c:pt idx="713">
                  <c:v>162.41356821400129</c:v>
                </c:pt>
                <c:pt idx="714">
                  <c:v>162.57427098234069</c:v>
                </c:pt>
                <c:pt idx="715">
                  <c:v>163.78422590629509</c:v>
                </c:pt>
                <c:pt idx="716">
                  <c:v>163.4253470783444</c:v>
                </c:pt>
                <c:pt idx="717">
                  <c:v>164.6749372142211</c:v>
                </c:pt>
                <c:pt idx="718">
                  <c:v>165.1289405507853</c:v>
                </c:pt>
                <c:pt idx="719">
                  <c:v>165.65825079000189</c:v>
                </c:pt>
                <c:pt idx="720">
                  <c:v>165.53934515423509</c:v>
                </c:pt>
                <c:pt idx="721">
                  <c:v>166.23260104276639</c:v>
                </c:pt>
                <c:pt idx="722">
                  <c:v>165.58618676832501</c:v>
                </c:pt>
                <c:pt idx="723">
                  <c:v>165.78508346815309</c:v>
                </c:pt>
                <c:pt idx="724">
                  <c:v>166.43510094367841</c:v>
                </c:pt>
                <c:pt idx="725">
                  <c:v>167.25951335166161</c:v>
                </c:pt>
                <c:pt idx="726">
                  <c:v>167.21915749952259</c:v>
                </c:pt>
                <c:pt idx="727">
                  <c:v>167.26095463209509</c:v>
                </c:pt>
                <c:pt idx="728">
                  <c:v>164.69223257942349</c:v>
                </c:pt>
                <c:pt idx="729">
                  <c:v>165.333962692456</c:v>
                </c:pt>
                <c:pt idx="730">
                  <c:v>164.77582684456871</c:v>
                </c:pt>
                <c:pt idx="731">
                  <c:v>165.18118696650109</c:v>
                </c:pt>
                <c:pt idx="732">
                  <c:v>165.15092007739679</c:v>
                </c:pt>
                <c:pt idx="733">
                  <c:v>167.85187960984541</c:v>
                </c:pt>
                <c:pt idx="734">
                  <c:v>168.58801359127449</c:v>
                </c:pt>
                <c:pt idx="735">
                  <c:v>168.92455257250541</c:v>
                </c:pt>
                <c:pt idx="736">
                  <c:v>169.57240812738041</c:v>
                </c:pt>
                <c:pt idx="737">
                  <c:v>169.39801319492241</c:v>
                </c:pt>
                <c:pt idx="738">
                  <c:v>167.61695089917879</c:v>
                </c:pt>
                <c:pt idx="739">
                  <c:v>162.44996054494811</c:v>
                </c:pt>
                <c:pt idx="740">
                  <c:v>161.7354457700221</c:v>
                </c:pt>
                <c:pt idx="741">
                  <c:v>164.65836248923549</c:v>
                </c:pt>
                <c:pt idx="742">
                  <c:v>163.62640569882291</c:v>
                </c:pt>
                <c:pt idx="743">
                  <c:v>165.19596009094479</c:v>
                </c:pt>
                <c:pt idx="744">
                  <c:v>165.14083111436199</c:v>
                </c:pt>
                <c:pt idx="745">
                  <c:v>163.62712633903959</c:v>
                </c:pt>
                <c:pt idx="746">
                  <c:v>163.38823410718081</c:v>
                </c:pt>
                <c:pt idx="747">
                  <c:v>166.15441157924701</c:v>
                </c:pt>
                <c:pt idx="748">
                  <c:v>166.75434455970691</c:v>
                </c:pt>
                <c:pt idx="749">
                  <c:v>167.7675647044835</c:v>
                </c:pt>
                <c:pt idx="750">
                  <c:v>168.40389001589011</c:v>
                </c:pt>
                <c:pt idx="751">
                  <c:v>168.92311129207189</c:v>
                </c:pt>
                <c:pt idx="752">
                  <c:v>168.7642101242744</c:v>
                </c:pt>
                <c:pt idx="753">
                  <c:v>169.79544627447029</c:v>
                </c:pt>
                <c:pt idx="754">
                  <c:v>170.1060422078975</c:v>
                </c:pt>
                <c:pt idx="755">
                  <c:v>170.18603327195879</c:v>
                </c:pt>
                <c:pt idx="756">
                  <c:v>170.29737218544949</c:v>
                </c:pt>
                <c:pt idx="757">
                  <c:v>171.04071256904629</c:v>
                </c:pt>
                <c:pt idx="758">
                  <c:v>171.22915998573129</c:v>
                </c:pt>
                <c:pt idx="759">
                  <c:v>171.42913764588459</c:v>
                </c:pt>
                <c:pt idx="760">
                  <c:v>171.14412444015269</c:v>
                </c:pt>
                <c:pt idx="761">
                  <c:v>171.24429343028351</c:v>
                </c:pt>
                <c:pt idx="762">
                  <c:v>169.1897481722763</c:v>
                </c:pt>
                <c:pt idx="763">
                  <c:v>169.36594470527621</c:v>
                </c:pt>
                <c:pt idx="764">
                  <c:v>170.3856506120037</c:v>
                </c:pt>
                <c:pt idx="765">
                  <c:v>169.57565100835581</c:v>
                </c:pt>
                <c:pt idx="766">
                  <c:v>172.28597886362249</c:v>
                </c:pt>
                <c:pt idx="767">
                  <c:v>172.43623234881869</c:v>
                </c:pt>
                <c:pt idx="768">
                  <c:v>172.72448843552621</c:v>
                </c:pt>
                <c:pt idx="769">
                  <c:v>172.73673931921121</c:v>
                </c:pt>
                <c:pt idx="770">
                  <c:v>172.22328316476359</c:v>
                </c:pt>
                <c:pt idx="771">
                  <c:v>171.90115698786801</c:v>
                </c:pt>
                <c:pt idx="772">
                  <c:v>174.35025276455599</c:v>
                </c:pt>
                <c:pt idx="773">
                  <c:v>175.68631972644499</c:v>
                </c:pt>
                <c:pt idx="774">
                  <c:v>175.76198694920569</c:v>
                </c:pt>
                <c:pt idx="775">
                  <c:v>175.6290288292119</c:v>
                </c:pt>
                <c:pt idx="776">
                  <c:v>176.53451326158159</c:v>
                </c:pt>
                <c:pt idx="777">
                  <c:v>176.4815462056491</c:v>
                </c:pt>
                <c:pt idx="778">
                  <c:v>174.72066183597511</c:v>
                </c:pt>
                <c:pt idx="779">
                  <c:v>174.9087489325517</c:v>
                </c:pt>
                <c:pt idx="780">
                  <c:v>171.19132637435101</c:v>
                </c:pt>
                <c:pt idx="781">
                  <c:v>169.60231469637631</c:v>
                </c:pt>
                <c:pt idx="782">
                  <c:v>167.05845473118319</c:v>
                </c:pt>
                <c:pt idx="783">
                  <c:v>169.44089128782011</c:v>
                </c:pt>
                <c:pt idx="784">
                  <c:v>170.06820859651711</c:v>
                </c:pt>
                <c:pt idx="785">
                  <c:v>170.05775931337399</c:v>
                </c:pt>
                <c:pt idx="786">
                  <c:v>170.1521631817707</c:v>
                </c:pt>
                <c:pt idx="787">
                  <c:v>170.98666455278871</c:v>
                </c:pt>
                <c:pt idx="788">
                  <c:v>171.04899993153921</c:v>
                </c:pt>
                <c:pt idx="789">
                  <c:v>170.59823947595049</c:v>
                </c:pt>
                <c:pt idx="790">
                  <c:v>168.46406347399031</c:v>
                </c:pt>
                <c:pt idx="791">
                  <c:v>168.92311129207189</c:v>
                </c:pt>
                <c:pt idx="792">
                  <c:v>167.64433522741601</c:v>
                </c:pt>
                <c:pt idx="793">
                  <c:v>164.4101019345587</c:v>
                </c:pt>
                <c:pt idx="794">
                  <c:v>164.60215255232751</c:v>
                </c:pt>
                <c:pt idx="795">
                  <c:v>164.2184116368982</c:v>
                </c:pt>
                <c:pt idx="796">
                  <c:v>162.13720269087059</c:v>
                </c:pt>
                <c:pt idx="797">
                  <c:v>163.22464877797441</c:v>
                </c:pt>
                <c:pt idx="798">
                  <c:v>164.27029773250561</c:v>
                </c:pt>
                <c:pt idx="799">
                  <c:v>163.94420803441781</c:v>
                </c:pt>
                <c:pt idx="800">
                  <c:v>163.5085810233812</c:v>
                </c:pt>
                <c:pt idx="801">
                  <c:v>164.47568019428459</c:v>
                </c:pt>
                <c:pt idx="802">
                  <c:v>162.27592593259851</c:v>
                </c:pt>
                <c:pt idx="803">
                  <c:v>163.44012020278819</c:v>
                </c:pt>
                <c:pt idx="804">
                  <c:v>165.9720896044046</c:v>
                </c:pt>
                <c:pt idx="805">
                  <c:v>164.35100943678361</c:v>
                </c:pt>
                <c:pt idx="806">
                  <c:v>163.19366124865331</c:v>
                </c:pt>
                <c:pt idx="807">
                  <c:v>162.80271393105639</c:v>
                </c:pt>
                <c:pt idx="808">
                  <c:v>160.9265271266994</c:v>
                </c:pt>
                <c:pt idx="809">
                  <c:v>157.92794318472531</c:v>
                </c:pt>
                <c:pt idx="810">
                  <c:v>158.2749314490994</c:v>
                </c:pt>
                <c:pt idx="811">
                  <c:v>157.81588363101781</c:v>
                </c:pt>
                <c:pt idx="812">
                  <c:v>158.57219553851641</c:v>
                </c:pt>
                <c:pt idx="813">
                  <c:v>157.24982074074609</c:v>
                </c:pt>
                <c:pt idx="814">
                  <c:v>160.16625169800849</c:v>
                </c:pt>
                <c:pt idx="815">
                  <c:v>162.52959128890109</c:v>
                </c:pt>
                <c:pt idx="816">
                  <c:v>162.5940885883019</c:v>
                </c:pt>
                <c:pt idx="817">
                  <c:v>163.52551606847521</c:v>
                </c:pt>
                <c:pt idx="818">
                  <c:v>162.24746064403621</c:v>
                </c:pt>
                <c:pt idx="819">
                  <c:v>163.4916459782871</c:v>
                </c:pt>
                <c:pt idx="820">
                  <c:v>164.56431894094709</c:v>
                </c:pt>
                <c:pt idx="821">
                  <c:v>165.89750334196901</c:v>
                </c:pt>
                <c:pt idx="822">
                  <c:v>166.46428687245751</c:v>
                </c:pt>
                <c:pt idx="823">
                  <c:v>167.750269339281</c:v>
                </c:pt>
                <c:pt idx="824">
                  <c:v>167.99636797330751</c:v>
                </c:pt>
                <c:pt idx="825">
                  <c:v>167.85151928973701</c:v>
                </c:pt>
                <c:pt idx="826">
                  <c:v>168.01654589937701</c:v>
                </c:pt>
                <c:pt idx="827">
                  <c:v>168.32822279312941</c:v>
                </c:pt>
                <c:pt idx="828">
                  <c:v>167.59497137256739</c:v>
                </c:pt>
                <c:pt idx="829">
                  <c:v>168.3339879148636</c:v>
                </c:pt>
                <c:pt idx="830">
                  <c:v>168.2871463007736</c:v>
                </c:pt>
                <c:pt idx="831">
                  <c:v>166.43726286432869</c:v>
                </c:pt>
                <c:pt idx="832">
                  <c:v>165.2745098745726</c:v>
                </c:pt>
                <c:pt idx="833">
                  <c:v>163.96114307951191</c:v>
                </c:pt>
                <c:pt idx="834">
                  <c:v>160.84257254144589</c:v>
                </c:pt>
                <c:pt idx="835">
                  <c:v>161.51204730282379</c:v>
                </c:pt>
                <c:pt idx="836">
                  <c:v>161.4428658420141</c:v>
                </c:pt>
                <c:pt idx="837">
                  <c:v>161.64212286195061</c:v>
                </c:pt>
                <c:pt idx="838">
                  <c:v>161.74913793414069</c:v>
                </c:pt>
                <c:pt idx="839">
                  <c:v>161.11461422327599</c:v>
                </c:pt>
                <c:pt idx="840">
                  <c:v>161.24613106283621</c:v>
                </c:pt>
                <c:pt idx="841">
                  <c:v>162.01289225347799</c:v>
                </c:pt>
                <c:pt idx="842">
                  <c:v>164.4482958660474</c:v>
                </c:pt>
                <c:pt idx="843">
                  <c:v>163.64406138413369</c:v>
                </c:pt>
                <c:pt idx="844">
                  <c:v>160.16517073768341</c:v>
                </c:pt>
                <c:pt idx="845">
                  <c:v>161.00291498967681</c:v>
                </c:pt>
                <c:pt idx="846">
                  <c:v>160.21129171155661</c:v>
                </c:pt>
                <c:pt idx="847">
                  <c:v>158.87630570999269</c:v>
                </c:pt>
                <c:pt idx="848">
                  <c:v>157.09236085338219</c:v>
                </c:pt>
                <c:pt idx="849">
                  <c:v>153.08884412912431</c:v>
                </c:pt>
                <c:pt idx="850">
                  <c:v>154.80108528416639</c:v>
                </c:pt>
                <c:pt idx="851">
                  <c:v>155.30661439622961</c:v>
                </c:pt>
                <c:pt idx="852">
                  <c:v>156.48378019032111</c:v>
                </c:pt>
                <c:pt idx="853">
                  <c:v>156.23660059596949</c:v>
                </c:pt>
                <c:pt idx="854">
                  <c:v>157.16442487505901</c:v>
                </c:pt>
                <c:pt idx="855">
                  <c:v>154.45625894044269</c:v>
                </c:pt>
                <c:pt idx="856">
                  <c:v>154.192144300997</c:v>
                </c:pt>
                <c:pt idx="857">
                  <c:v>155.21185020772461</c:v>
                </c:pt>
                <c:pt idx="858">
                  <c:v>153.6325671726762</c:v>
                </c:pt>
                <c:pt idx="859">
                  <c:v>150.6927154083688</c:v>
                </c:pt>
                <c:pt idx="860">
                  <c:v>150.7921637582829</c:v>
                </c:pt>
                <c:pt idx="861">
                  <c:v>153.1036172535681</c:v>
                </c:pt>
                <c:pt idx="862">
                  <c:v>153.47835016628781</c:v>
                </c:pt>
                <c:pt idx="863">
                  <c:v>155.52064454060991</c:v>
                </c:pt>
                <c:pt idx="864">
                  <c:v>155.52676998245241</c:v>
                </c:pt>
                <c:pt idx="865">
                  <c:v>154.23538271400309</c:v>
                </c:pt>
                <c:pt idx="866">
                  <c:v>156.5767427782842</c:v>
                </c:pt>
                <c:pt idx="867">
                  <c:v>156.98606642140879</c:v>
                </c:pt>
                <c:pt idx="868">
                  <c:v>156.18039065906149</c:v>
                </c:pt>
                <c:pt idx="869">
                  <c:v>155.99086228205141</c:v>
                </c:pt>
                <c:pt idx="870">
                  <c:v>154.0101826462629</c:v>
                </c:pt>
                <c:pt idx="871">
                  <c:v>150.97736829399241</c:v>
                </c:pt>
                <c:pt idx="872">
                  <c:v>150.670375561649</c:v>
                </c:pt>
                <c:pt idx="873">
                  <c:v>150.64515315406209</c:v>
                </c:pt>
                <c:pt idx="874">
                  <c:v>148.69041656607729</c:v>
                </c:pt>
                <c:pt idx="875">
                  <c:v>148.82913980780529</c:v>
                </c:pt>
                <c:pt idx="876">
                  <c:v>148.5340376390385</c:v>
                </c:pt>
                <c:pt idx="877">
                  <c:v>149.3991662192692</c:v>
                </c:pt>
                <c:pt idx="878">
                  <c:v>150.1172841952791</c:v>
                </c:pt>
                <c:pt idx="879">
                  <c:v>149.10226244996051</c:v>
                </c:pt>
                <c:pt idx="880">
                  <c:v>147.50388244916789</c:v>
                </c:pt>
                <c:pt idx="881">
                  <c:v>147.14572426143391</c:v>
                </c:pt>
                <c:pt idx="882">
                  <c:v>146.40202355772871</c:v>
                </c:pt>
                <c:pt idx="883">
                  <c:v>143.26976085554409</c:v>
                </c:pt>
                <c:pt idx="884">
                  <c:v>143.38542361033541</c:v>
                </c:pt>
                <c:pt idx="885">
                  <c:v>143.53603741564001</c:v>
                </c:pt>
                <c:pt idx="886">
                  <c:v>145.97648550972681</c:v>
                </c:pt>
                <c:pt idx="887">
                  <c:v>147.3500257628877</c:v>
                </c:pt>
                <c:pt idx="888">
                  <c:v>147.3233620748673</c:v>
                </c:pt>
                <c:pt idx="889">
                  <c:v>146.04854953140369</c:v>
                </c:pt>
                <c:pt idx="890">
                  <c:v>146.3079800094404</c:v>
                </c:pt>
                <c:pt idx="891">
                  <c:v>146.03305576674319</c:v>
                </c:pt>
                <c:pt idx="892">
                  <c:v>145.3967304553365</c:v>
                </c:pt>
                <c:pt idx="893">
                  <c:v>146.20564909865931</c:v>
                </c:pt>
                <c:pt idx="894">
                  <c:v>148.86409085831849</c:v>
                </c:pt>
                <c:pt idx="895">
                  <c:v>150.35797802767979</c:v>
                </c:pt>
                <c:pt idx="896">
                  <c:v>151.83925399324761</c:v>
                </c:pt>
                <c:pt idx="897">
                  <c:v>153.3082790751304</c:v>
                </c:pt>
                <c:pt idx="898">
                  <c:v>155.21221052783289</c:v>
                </c:pt>
                <c:pt idx="899">
                  <c:v>154.4890480703057</c:v>
                </c:pt>
                <c:pt idx="900">
                  <c:v>153.31944899849029</c:v>
                </c:pt>
                <c:pt idx="901">
                  <c:v>154.2742972857086</c:v>
                </c:pt>
                <c:pt idx="902">
                  <c:v>153.7813793774389</c:v>
                </c:pt>
                <c:pt idx="903">
                  <c:v>151.844298474765</c:v>
                </c:pt>
                <c:pt idx="904">
                  <c:v>153.248826257247</c:v>
                </c:pt>
                <c:pt idx="905">
                  <c:v>153.08848380901591</c:v>
                </c:pt>
                <c:pt idx="906">
                  <c:v>149.93171933946121</c:v>
                </c:pt>
                <c:pt idx="907">
                  <c:v>144.8897600628398</c:v>
                </c:pt>
                <c:pt idx="908">
                  <c:v>147.59288151593881</c:v>
                </c:pt>
                <c:pt idx="909">
                  <c:v>146.69892732703741</c:v>
                </c:pt>
                <c:pt idx="910">
                  <c:v>149.55338322565771</c:v>
                </c:pt>
                <c:pt idx="911">
                  <c:v>153.34791428705259</c:v>
                </c:pt>
                <c:pt idx="912">
                  <c:v>154.24835423790489</c:v>
                </c:pt>
                <c:pt idx="913">
                  <c:v>156.2459689187875</c:v>
                </c:pt>
                <c:pt idx="914">
                  <c:v>158.58228450155119</c:v>
                </c:pt>
                <c:pt idx="915">
                  <c:v>159.15447283366541</c:v>
                </c:pt>
                <c:pt idx="916">
                  <c:v>160.25308884412911</c:v>
                </c:pt>
                <c:pt idx="917">
                  <c:v>159.8426842406794</c:v>
                </c:pt>
                <c:pt idx="918">
                  <c:v>157.44655551992389</c:v>
                </c:pt>
                <c:pt idx="919">
                  <c:v>159.2748197498658</c:v>
                </c:pt>
                <c:pt idx="920">
                  <c:v>159.3508472927349</c:v>
                </c:pt>
                <c:pt idx="921">
                  <c:v>158.7574000742259</c:v>
                </c:pt>
                <c:pt idx="922">
                  <c:v>158.5840861020931</c:v>
                </c:pt>
                <c:pt idx="923">
                  <c:v>159.94717707211089</c:v>
                </c:pt>
                <c:pt idx="924">
                  <c:v>158.2280898350094</c:v>
                </c:pt>
                <c:pt idx="925">
                  <c:v>159.06295152613581</c:v>
                </c:pt>
                <c:pt idx="926">
                  <c:v>157.4098028688687</c:v>
                </c:pt>
                <c:pt idx="927">
                  <c:v>156.20273050578129</c:v>
                </c:pt>
                <c:pt idx="928">
                  <c:v>162.22620175764149</c:v>
                </c:pt>
                <c:pt idx="929">
                  <c:v>161.05876460647639</c:v>
                </c:pt>
                <c:pt idx="930">
                  <c:v>162.14044557184599</c:v>
                </c:pt>
                <c:pt idx="931">
                  <c:v>164.22525771895749</c:v>
                </c:pt>
                <c:pt idx="932">
                  <c:v>164.8169033369245</c:v>
                </c:pt>
                <c:pt idx="933">
                  <c:v>164.7801506858693</c:v>
                </c:pt>
                <c:pt idx="934">
                  <c:v>162.76091679848381</c:v>
                </c:pt>
                <c:pt idx="935">
                  <c:v>163.80620543290661</c:v>
                </c:pt>
                <c:pt idx="936">
                  <c:v>162.82865697886001</c:v>
                </c:pt>
                <c:pt idx="937">
                  <c:v>164.169408102158</c:v>
                </c:pt>
                <c:pt idx="938">
                  <c:v>165.08642277799601</c:v>
                </c:pt>
                <c:pt idx="939">
                  <c:v>164.4248750590024</c:v>
                </c:pt>
                <c:pt idx="940">
                  <c:v>164.15751753858129</c:v>
                </c:pt>
                <c:pt idx="941">
                  <c:v>164.74808219622309</c:v>
                </c:pt>
                <c:pt idx="942">
                  <c:v>164.3200219074626</c:v>
                </c:pt>
                <c:pt idx="943">
                  <c:v>164.5545902980208</c:v>
                </c:pt>
                <c:pt idx="944">
                  <c:v>163.66676155096189</c:v>
                </c:pt>
                <c:pt idx="945">
                  <c:v>164.3625396802519</c:v>
                </c:pt>
                <c:pt idx="946">
                  <c:v>165.27523051478931</c:v>
                </c:pt>
                <c:pt idx="947">
                  <c:v>166.93702685465769</c:v>
                </c:pt>
                <c:pt idx="948">
                  <c:v>168.1293260933013</c:v>
                </c:pt>
                <c:pt idx="949">
                  <c:v>168.19706627367751</c:v>
                </c:pt>
                <c:pt idx="950">
                  <c:v>168.1819328291254</c:v>
                </c:pt>
                <c:pt idx="951">
                  <c:v>166.08198723746179</c:v>
                </c:pt>
                <c:pt idx="952">
                  <c:v>165.07128933344379</c:v>
                </c:pt>
                <c:pt idx="953">
                  <c:v>166.4322183828113</c:v>
                </c:pt>
                <c:pt idx="954">
                  <c:v>165.6139314166706</c:v>
                </c:pt>
                <c:pt idx="955">
                  <c:v>165.20821097462991</c:v>
                </c:pt>
                <c:pt idx="956">
                  <c:v>164.04293574411511</c:v>
                </c:pt>
                <c:pt idx="957">
                  <c:v>166.0434329858646</c:v>
                </c:pt>
                <c:pt idx="958">
                  <c:v>165.7580594600243</c:v>
                </c:pt>
                <c:pt idx="959">
                  <c:v>166.56301458215481</c:v>
                </c:pt>
                <c:pt idx="960">
                  <c:v>167.8864703402503</c:v>
                </c:pt>
                <c:pt idx="961">
                  <c:v>169.47692329865851</c:v>
                </c:pt>
                <c:pt idx="962">
                  <c:v>170.21630016106309</c:v>
                </c:pt>
                <c:pt idx="963">
                  <c:v>170.1950412746684</c:v>
                </c:pt>
                <c:pt idx="964">
                  <c:v>170.182430070875</c:v>
                </c:pt>
                <c:pt idx="965">
                  <c:v>169.69095344303881</c:v>
                </c:pt>
                <c:pt idx="966">
                  <c:v>169.5079108279796</c:v>
                </c:pt>
                <c:pt idx="967">
                  <c:v>169.80049075598771</c:v>
                </c:pt>
                <c:pt idx="968">
                  <c:v>169.71941873160119</c:v>
                </c:pt>
                <c:pt idx="969">
                  <c:v>169.87327541788119</c:v>
                </c:pt>
                <c:pt idx="970">
                  <c:v>169.7644587451492</c:v>
                </c:pt>
                <c:pt idx="971">
                  <c:v>169.14434783861981</c:v>
                </c:pt>
                <c:pt idx="972">
                  <c:v>167.78449974957749</c:v>
                </c:pt>
                <c:pt idx="973">
                  <c:v>167.97438844669611</c:v>
                </c:pt>
                <c:pt idx="974">
                  <c:v>168.98400539038889</c:v>
                </c:pt>
                <c:pt idx="975">
                  <c:v>169.1522748810043</c:v>
                </c:pt>
                <c:pt idx="976">
                  <c:v>168.77177684655049</c:v>
                </c:pt>
                <c:pt idx="977">
                  <c:v>167.73009141321151</c:v>
                </c:pt>
                <c:pt idx="978">
                  <c:v>168.47451275713351</c:v>
                </c:pt>
                <c:pt idx="979">
                  <c:v>168.0597843123831</c:v>
                </c:pt>
                <c:pt idx="980">
                  <c:v>168.83447254540931</c:v>
                </c:pt>
                <c:pt idx="981">
                  <c:v>167.91709754946291</c:v>
                </c:pt>
                <c:pt idx="982">
                  <c:v>165.85390460885449</c:v>
                </c:pt>
                <c:pt idx="983">
                  <c:v>164.64431000500849</c:v>
                </c:pt>
                <c:pt idx="984">
                  <c:v>165.80021691270531</c:v>
                </c:pt>
                <c:pt idx="985">
                  <c:v>165.98902464949859</c:v>
                </c:pt>
                <c:pt idx="986">
                  <c:v>165.13434535241109</c:v>
                </c:pt>
                <c:pt idx="987">
                  <c:v>163.3954405093485</c:v>
                </c:pt>
                <c:pt idx="988">
                  <c:v>164.74123611416391</c:v>
                </c:pt>
                <c:pt idx="989">
                  <c:v>164.29515981998409</c:v>
                </c:pt>
                <c:pt idx="990">
                  <c:v>163.34643697460831</c:v>
                </c:pt>
                <c:pt idx="991">
                  <c:v>163.54281143367771</c:v>
                </c:pt>
                <c:pt idx="992">
                  <c:v>161.73436480969701</c:v>
                </c:pt>
                <c:pt idx="993">
                  <c:v>163.10574314220759</c:v>
                </c:pt>
                <c:pt idx="994">
                  <c:v>162.63840796163311</c:v>
                </c:pt>
                <c:pt idx="995">
                  <c:v>163.57163704234841</c:v>
                </c:pt>
                <c:pt idx="996">
                  <c:v>163.44300276365519</c:v>
                </c:pt>
                <c:pt idx="997">
                  <c:v>165.25361130828631</c:v>
                </c:pt>
                <c:pt idx="998">
                  <c:v>166.2271962411406</c:v>
                </c:pt>
                <c:pt idx="999">
                  <c:v>166.77884632707699</c:v>
                </c:pt>
                <c:pt idx="1000">
                  <c:v>166.7356079140709</c:v>
                </c:pt>
                <c:pt idx="1001">
                  <c:v>165.68455415791391</c:v>
                </c:pt>
                <c:pt idx="1002">
                  <c:v>166.1219827694924</c:v>
                </c:pt>
                <c:pt idx="1003">
                  <c:v>164.08004871527871</c:v>
                </c:pt>
                <c:pt idx="1004">
                  <c:v>162.44419542321401</c:v>
                </c:pt>
                <c:pt idx="1005">
                  <c:v>161.87705157261709</c:v>
                </c:pt>
                <c:pt idx="1006">
                  <c:v>163.6829759558392</c:v>
                </c:pt>
                <c:pt idx="1007">
                  <c:v>163.7611654193586</c:v>
                </c:pt>
                <c:pt idx="1008">
                  <c:v>164.77186332337649</c:v>
                </c:pt>
                <c:pt idx="1009">
                  <c:v>164.4475752258306</c:v>
                </c:pt>
                <c:pt idx="1010">
                  <c:v>164.51603604642369</c:v>
                </c:pt>
                <c:pt idx="1011">
                  <c:v>164.8727529537241</c:v>
                </c:pt>
                <c:pt idx="1012">
                  <c:v>165.38044398643751</c:v>
                </c:pt>
                <c:pt idx="1013">
                  <c:v>166.2816045775067</c:v>
                </c:pt>
                <c:pt idx="1014">
                  <c:v>166.48698703928571</c:v>
                </c:pt>
                <c:pt idx="1015">
                  <c:v>167.11826786917501</c:v>
                </c:pt>
                <c:pt idx="1016">
                  <c:v>167.3027517646677</c:v>
                </c:pt>
                <c:pt idx="1017">
                  <c:v>168.4085741772991</c:v>
                </c:pt>
                <c:pt idx="1018">
                  <c:v>168.9555401018265</c:v>
                </c:pt>
                <c:pt idx="1019">
                  <c:v>169.48665194158491</c:v>
                </c:pt>
                <c:pt idx="1020">
                  <c:v>169.25424547167711</c:v>
                </c:pt>
                <c:pt idx="1021">
                  <c:v>168.49613196363649</c:v>
                </c:pt>
                <c:pt idx="1022">
                  <c:v>168.0911321618126</c:v>
                </c:pt>
                <c:pt idx="1023">
                  <c:v>167.03179104316271</c:v>
                </c:pt>
                <c:pt idx="1024">
                  <c:v>165.90867326532901</c:v>
                </c:pt>
                <c:pt idx="1025">
                  <c:v>163.68009339497209</c:v>
                </c:pt>
                <c:pt idx="1026">
                  <c:v>163.86709953122349</c:v>
                </c:pt>
                <c:pt idx="1027">
                  <c:v>163.83106752038509</c:v>
                </c:pt>
                <c:pt idx="1028">
                  <c:v>165.23055082134971</c:v>
                </c:pt>
                <c:pt idx="1029">
                  <c:v>165.94686719681769</c:v>
                </c:pt>
                <c:pt idx="1030">
                  <c:v>166.96981598452069</c:v>
                </c:pt>
                <c:pt idx="1031">
                  <c:v>167.2569911109029</c:v>
                </c:pt>
                <c:pt idx="1032">
                  <c:v>166.53526993380919</c:v>
                </c:pt>
                <c:pt idx="1033">
                  <c:v>167.48939758081079</c:v>
                </c:pt>
                <c:pt idx="1034">
                  <c:v>168.17977090847509</c:v>
                </c:pt>
                <c:pt idx="1035">
                  <c:v>167.87169721580651</c:v>
                </c:pt>
                <c:pt idx="1036">
                  <c:v>167.0735881757353</c:v>
                </c:pt>
                <c:pt idx="1037">
                  <c:v>168.46658571474899</c:v>
                </c:pt>
                <c:pt idx="1038">
                  <c:v>169.810219398914</c:v>
                </c:pt>
                <c:pt idx="1039">
                  <c:v>170.05703867315731</c:v>
                </c:pt>
                <c:pt idx="1040">
                  <c:v>170.9077544490525</c:v>
                </c:pt>
                <c:pt idx="1041">
                  <c:v>171.2183503824798</c:v>
                </c:pt>
                <c:pt idx="1042">
                  <c:v>171.19456925532651</c:v>
                </c:pt>
                <c:pt idx="1043">
                  <c:v>170.6951655851058</c:v>
                </c:pt>
                <c:pt idx="1044">
                  <c:v>171.80711343957981</c:v>
                </c:pt>
                <c:pt idx="1045">
                  <c:v>171.60281193812591</c:v>
                </c:pt>
                <c:pt idx="1046">
                  <c:v>172.61062728127669</c:v>
                </c:pt>
                <c:pt idx="1047">
                  <c:v>171.8099960004468</c:v>
                </c:pt>
                <c:pt idx="1048">
                  <c:v>170.86667795669669</c:v>
                </c:pt>
                <c:pt idx="1049">
                  <c:v>171.5894800941156</c:v>
                </c:pt>
                <c:pt idx="1050">
                  <c:v>170.61481420093611</c:v>
                </c:pt>
                <c:pt idx="1051">
                  <c:v>169.44521512912081</c:v>
                </c:pt>
                <c:pt idx="1052">
                  <c:v>169.50538858722089</c:v>
                </c:pt>
                <c:pt idx="1053">
                  <c:v>170.04875131066439</c:v>
                </c:pt>
                <c:pt idx="1054">
                  <c:v>170.6667002965435</c:v>
                </c:pt>
                <c:pt idx="1055">
                  <c:v>171.77828783090899</c:v>
                </c:pt>
                <c:pt idx="1056">
                  <c:v>171.62767402560431</c:v>
                </c:pt>
                <c:pt idx="1057">
                  <c:v>171.77432430971669</c:v>
                </c:pt>
                <c:pt idx="1058">
                  <c:v>172.62612104593731</c:v>
                </c:pt>
                <c:pt idx="1059">
                  <c:v>171.69000940435481</c:v>
                </c:pt>
                <c:pt idx="1060">
                  <c:v>172.27841214134639</c:v>
                </c:pt>
                <c:pt idx="1061">
                  <c:v>172.77673485124191</c:v>
                </c:pt>
                <c:pt idx="1062">
                  <c:v>171.44210916978639</c:v>
                </c:pt>
                <c:pt idx="1063">
                  <c:v>170.60832843898521</c:v>
                </c:pt>
                <c:pt idx="1064">
                  <c:v>170.4678035967153</c:v>
                </c:pt>
                <c:pt idx="1065">
                  <c:v>172.63080520734621</c:v>
                </c:pt>
                <c:pt idx="1066">
                  <c:v>172.577117511197</c:v>
                </c:pt>
                <c:pt idx="1067">
                  <c:v>172.47226435965709</c:v>
                </c:pt>
                <c:pt idx="1068">
                  <c:v>172.39479553635451</c:v>
                </c:pt>
                <c:pt idx="1069">
                  <c:v>171.6727140391524</c:v>
                </c:pt>
                <c:pt idx="1070">
                  <c:v>170.9091957294861</c:v>
                </c:pt>
                <c:pt idx="1071">
                  <c:v>171.08791450324469</c:v>
                </c:pt>
                <c:pt idx="1072">
                  <c:v>171.76639726733231</c:v>
                </c:pt>
                <c:pt idx="1073">
                  <c:v>169.53925867740901</c:v>
                </c:pt>
                <c:pt idx="1074">
                  <c:v>169.4675549758405</c:v>
                </c:pt>
                <c:pt idx="1075">
                  <c:v>168.69322706292269</c:v>
                </c:pt>
                <c:pt idx="1076">
                  <c:v>169.71689649084249</c:v>
                </c:pt>
                <c:pt idx="1077">
                  <c:v>170.98053911094621</c:v>
                </c:pt>
                <c:pt idx="1078">
                  <c:v>170.97333270877851</c:v>
                </c:pt>
                <c:pt idx="1079">
                  <c:v>169.8559800526788</c:v>
                </c:pt>
                <c:pt idx="1080">
                  <c:v>169.32198565205331</c:v>
                </c:pt>
                <c:pt idx="1081">
                  <c:v>169.28919652219031</c:v>
                </c:pt>
                <c:pt idx="1082">
                  <c:v>170.62994764548819</c:v>
                </c:pt>
                <c:pt idx="1083">
                  <c:v>171.99988469756531</c:v>
                </c:pt>
                <c:pt idx="1084">
                  <c:v>172.19806075717671</c:v>
                </c:pt>
                <c:pt idx="1085">
                  <c:v>171.87449329984759</c:v>
                </c:pt>
                <c:pt idx="1086">
                  <c:v>171.3700451481096</c:v>
                </c:pt>
                <c:pt idx="1087">
                  <c:v>170.66273677535119</c:v>
                </c:pt>
                <c:pt idx="1088">
                  <c:v>170.566891626521</c:v>
                </c:pt>
                <c:pt idx="1089">
                  <c:v>172.02798966601929</c:v>
                </c:pt>
                <c:pt idx="1090">
                  <c:v>172.30183294839139</c:v>
                </c:pt>
                <c:pt idx="1091">
                  <c:v>173.66708583905941</c:v>
                </c:pt>
                <c:pt idx="1092">
                  <c:v>173.37486623115981</c:v>
                </c:pt>
                <c:pt idx="1093">
                  <c:v>173.02931924721921</c:v>
                </c:pt>
                <c:pt idx="1094">
                  <c:v>173.0732783004421</c:v>
                </c:pt>
                <c:pt idx="1095">
                  <c:v>170.64832397101591</c:v>
                </c:pt>
                <c:pt idx="1096">
                  <c:v>169.11516190984071</c:v>
                </c:pt>
                <c:pt idx="1097">
                  <c:v>169.425757843268</c:v>
                </c:pt>
                <c:pt idx="1098">
                  <c:v>169.2110070586709</c:v>
                </c:pt>
                <c:pt idx="1099">
                  <c:v>169.17641632826599</c:v>
                </c:pt>
                <c:pt idx="1100">
                  <c:v>169.24451682875059</c:v>
                </c:pt>
                <c:pt idx="1101">
                  <c:v>168.44064266694531</c:v>
                </c:pt>
                <c:pt idx="1102">
                  <c:v>165.3627883011267</c:v>
                </c:pt>
                <c:pt idx="1103">
                  <c:v>164.55927445942979</c:v>
                </c:pt>
                <c:pt idx="1104">
                  <c:v>165.81030587574</c:v>
                </c:pt>
                <c:pt idx="1105">
                  <c:v>163.6300088999067</c:v>
                </c:pt>
                <c:pt idx="1106">
                  <c:v>164.44469266496361</c:v>
                </c:pt>
                <c:pt idx="1107">
                  <c:v>166.33889547473979</c:v>
                </c:pt>
                <c:pt idx="1108">
                  <c:v>166.7186728689768</c:v>
                </c:pt>
                <c:pt idx="1109">
                  <c:v>166.3201588291038</c:v>
                </c:pt>
                <c:pt idx="1110">
                  <c:v>162.94612133419329</c:v>
                </c:pt>
                <c:pt idx="1111">
                  <c:v>164.57260630344001</c:v>
                </c:pt>
                <c:pt idx="1112">
                  <c:v>168.96346714421091</c:v>
                </c:pt>
                <c:pt idx="1113">
                  <c:v>169.60231469637631</c:v>
                </c:pt>
                <c:pt idx="1114">
                  <c:v>168.71412562920901</c:v>
                </c:pt>
                <c:pt idx="1115">
                  <c:v>168.87482839754841</c:v>
                </c:pt>
                <c:pt idx="1116">
                  <c:v>170.6721050981692</c:v>
                </c:pt>
                <c:pt idx="1117">
                  <c:v>171.17907549066589</c:v>
                </c:pt>
                <c:pt idx="1118">
                  <c:v>171.39022307417909</c:v>
                </c:pt>
                <c:pt idx="1119">
                  <c:v>170.44258118912839</c:v>
                </c:pt>
                <c:pt idx="1120">
                  <c:v>168.00393469558361</c:v>
                </c:pt>
                <c:pt idx="1121">
                  <c:v>169.1519145608959</c:v>
                </c:pt>
                <c:pt idx="1122">
                  <c:v>169.63906734743139</c:v>
                </c:pt>
                <c:pt idx="1123">
                  <c:v>170.40114437666421</c:v>
                </c:pt>
                <c:pt idx="1124">
                  <c:v>167.89079418155089</c:v>
                </c:pt>
                <c:pt idx="1125">
                  <c:v>168.59377871300859</c:v>
                </c:pt>
                <c:pt idx="1126">
                  <c:v>169.241994587992</c:v>
                </c:pt>
                <c:pt idx="1127">
                  <c:v>167.94231995704979</c:v>
                </c:pt>
                <c:pt idx="1128">
                  <c:v>168.65719505208429</c:v>
                </c:pt>
                <c:pt idx="1129">
                  <c:v>168.97932122897981</c:v>
                </c:pt>
                <c:pt idx="1130">
                  <c:v>166.94963805845109</c:v>
                </c:pt>
                <c:pt idx="1131">
                  <c:v>164.56503958116389</c:v>
                </c:pt>
                <c:pt idx="1132">
                  <c:v>161.4940312974046</c:v>
                </c:pt>
                <c:pt idx="1133">
                  <c:v>163.5694751216981</c:v>
                </c:pt>
                <c:pt idx="1134">
                  <c:v>162.00928905239419</c:v>
                </c:pt>
                <c:pt idx="1135">
                  <c:v>158.9483697316696</c:v>
                </c:pt>
                <c:pt idx="1136">
                  <c:v>161.01228331249479</c:v>
                </c:pt>
                <c:pt idx="1137">
                  <c:v>158.84567850078011</c:v>
                </c:pt>
                <c:pt idx="1138">
                  <c:v>157.80219146689919</c:v>
                </c:pt>
                <c:pt idx="1139">
                  <c:v>154.1535900493999</c:v>
                </c:pt>
                <c:pt idx="1140">
                  <c:v>154.9289989226429</c:v>
                </c:pt>
                <c:pt idx="1141">
                  <c:v>156.15769049223329</c:v>
                </c:pt>
                <c:pt idx="1142">
                  <c:v>157.94559887003621</c:v>
                </c:pt>
                <c:pt idx="1143">
                  <c:v>152.96165113086471</c:v>
                </c:pt>
                <c:pt idx="1144">
                  <c:v>153.69742479218539</c:v>
                </c:pt>
                <c:pt idx="1145">
                  <c:v>148.91489599360071</c:v>
                </c:pt>
                <c:pt idx="1146">
                  <c:v>151.81727446663621</c:v>
                </c:pt>
                <c:pt idx="1147">
                  <c:v>154.78054703798861</c:v>
                </c:pt>
                <c:pt idx="1148">
                  <c:v>151.47965452508009</c:v>
                </c:pt>
                <c:pt idx="1149">
                  <c:v>147.93338401836189</c:v>
                </c:pt>
                <c:pt idx="1150">
                  <c:v>150.8671103408268</c:v>
                </c:pt>
                <c:pt idx="1151">
                  <c:v>150.8901708277634</c:v>
                </c:pt>
                <c:pt idx="1152">
                  <c:v>152.73284786204059</c:v>
                </c:pt>
                <c:pt idx="1153">
                  <c:v>153.47078344401169</c:v>
                </c:pt>
                <c:pt idx="1154">
                  <c:v>159.52884542627669</c:v>
                </c:pt>
                <c:pt idx="1155">
                  <c:v>158.8110877703752</c:v>
                </c:pt>
                <c:pt idx="1156">
                  <c:v>161.03966764073201</c:v>
                </c:pt>
                <c:pt idx="1157">
                  <c:v>159.83115399721109</c:v>
                </c:pt>
                <c:pt idx="1158">
                  <c:v>162.83262050005229</c:v>
                </c:pt>
                <c:pt idx="1159">
                  <c:v>163.27040943173921</c:v>
                </c:pt>
                <c:pt idx="1160">
                  <c:v>164.80609373367301</c:v>
                </c:pt>
                <c:pt idx="1161">
                  <c:v>164.7801506858693</c:v>
                </c:pt>
                <c:pt idx="1162">
                  <c:v>166.05244098857429</c:v>
                </c:pt>
                <c:pt idx="1163">
                  <c:v>165.68599543834739</c:v>
                </c:pt>
                <c:pt idx="1164">
                  <c:v>164.38415888675499</c:v>
                </c:pt>
                <c:pt idx="1165">
                  <c:v>162.64885724477631</c:v>
                </c:pt>
                <c:pt idx="1166">
                  <c:v>164.46018642962409</c:v>
                </c:pt>
                <c:pt idx="1167">
                  <c:v>164.05806918866719</c:v>
                </c:pt>
                <c:pt idx="1168">
                  <c:v>164.8176239771413</c:v>
                </c:pt>
                <c:pt idx="1169">
                  <c:v>163.46678389080861</c:v>
                </c:pt>
                <c:pt idx="1170">
                  <c:v>164.52756628989201</c:v>
                </c:pt>
                <c:pt idx="1171">
                  <c:v>164.36542224111901</c:v>
                </c:pt>
                <c:pt idx="1172">
                  <c:v>166.70858390594199</c:v>
                </c:pt>
                <c:pt idx="1173">
                  <c:v>167.28941992065751</c:v>
                </c:pt>
                <c:pt idx="1174">
                  <c:v>166.58067026746559</c:v>
                </c:pt>
                <c:pt idx="1175">
                  <c:v>164.275342214023</c:v>
                </c:pt>
                <c:pt idx="1176">
                  <c:v>160.70204769917601</c:v>
                </c:pt>
                <c:pt idx="1177">
                  <c:v>161.26018354706321</c:v>
                </c:pt>
                <c:pt idx="1178">
                  <c:v>162.95909285809509</c:v>
                </c:pt>
                <c:pt idx="1179">
                  <c:v>162.36852820045331</c:v>
                </c:pt>
                <c:pt idx="1180">
                  <c:v>161.8633594084985</c:v>
                </c:pt>
                <c:pt idx="1181">
                  <c:v>162.30078802007711</c:v>
                </c:pt>
                <c:pt idx="1182">
                  <c:v>162.70722910233451</c:v>
                </c:pt>
                <c:pt idx="1183">
                  <c:v>162.88522723587641</c:v>
                </c:pt>
                <c:pt idx="1184">
                  <c:v>163.2343774209007</c:v>
                </c:pt>
                <c:pt idx="1185">
                  <c:v>165.23883818384249</c:v>
                </c:pt>
                <c:pt idx="1186">
                  <c:v>165.00643171393469</c:v>
                </c:pt>
                <c:pt idx="1187">
                  <c:v>165.51232114610619</c:v>
                </c:pt>
                <c:pt idx="1188">
                  <c:v>163.27545391325651</c:v>
                </c:pt>
                <c:pt idx="1189">
                  <c:v>161.69689151842499</c:v>
                </c:pt>
                <c:pt idx="1190">
                  <c:v>162.296103858668</c:v>
                </c:pt>
                <c:pt idx="1191">
                  <c:v>161.7970605085558</c:v>
                </c:pt>
                <c:pt idx="1192">
                  <c:v>162.12747404794419</c:v>
                </c:pt>
                <c:pt idx="1193">
                  <c:v>161.89434693781959</c:v>
                </c:pt>
                <c:pt idx="1194">
                  <c:v>159.79259974561401</c:v>
                </c:pt>
                <c:pt idx="1195">
                  <c:v>161.20829745145591</c:v>
                </c:pt>
                <c:pt idx="1196">
                  <c:v>160.22606483600029</c:v>
                </c:pt>
                <c:pt idx="1197">
                  <c:v>159.3656204171786</c:v>
                </c:pt>
                <c:pt idx="1198">
                  <c:v>162.8632477092649</c:v>
                </c:pt>
                <c:pt idx="1199">
                  <c:v>164.96391394114531</c:v>
                </c:pt>
                <c:pt idx="1200">
                  <c:v>165.7274322508116</c:v>
                </c:pt>
                <c:pt idx="1201">
                  <c:v>166.5377921745679</c:v>
                </c:pt>
                <c:pt idx="1202">
                  <c:v>167.2350115842915</c:v>
                </c:pt>
                <c:pt idx="1203">
                  <c:v>166.78641304935309</c:v>
                </c:pt>
                <c:pt idx="1204">
                  <c:v>167.63424626438129</c:v>
                </c:pt>
                <c:pt idx="1205">
                  <c:v>165.8261599605089</c:v>
                </c:pt>
                <c:pt idx="1206">
                  <c:v>166.65741845055149</c:v>
                </c:pt>
                <c:pt idx="1207">
                  <c:v>166.56661778323871</c:v>
                </c:pt>
                <c:pt idx="1208">
                  <c:v>165.74724985677281</c:v>
                </c:pt>
                <c:pt idx="1209">
                  <c:v>165.7159020073434</c:v>
                </c:pt>
                <c:pt idx="1210">
                  <c:v>166.55184465879489</c:v>
                </c:pt>
                <c:pt idx="1211">
                  <c:v>167.65550515077601</c:v>
                </c:pt>
                <c:pt idx="1212">
                  <c:v>167.91745786957139</c:v>
                </c:pt>
                <c:pt idx="1213">
                  <c:v>168.87446807744001</c:v>
                </c:pt>
                <c:pt idx="1214">
                  <c:v>168.40533129632371</c:v>
                </c:pt>
                <c:pt idx="1215">
                  <c:v>165.0846211774541</c:v>
                </c:pt>
                <c:pt idx="1216">
                  <c:v>166.33204939268049</c:v>
                </c:pt>
                <c:pt idx="1217">
                  <c:v>168.2579603719945</c:v>
                </c:pt>
                <c:pt idx="1218">
                  <c:v>168.2482317290681</c:v>
                </c:pt>
                <c:pt idx="1219">
                  <c:v>167.18456676911771</c:v>
                </c:pt>
                <c:pt idx="1220">
                  <c:v>167.64901938882511</c:v>
                </c:pt>
                <c:pt idx="1221">
                  <c:v>167.42381932108489</c:v>
                </c:pt>
                <c:pt idx="1222">
                  <c:v>168.17076290576551</c:v>
                </c:pt>
                <c:pt idx="1223">
                  <c:v>168.18337410955891</c:v>
                </c:pt>
                <c:pt idx="1224">
                  <c:v>168.28498438012329</c:v>
                </c:pt>
                <c:pt idx="1225">
                  <c:v>166.79253849119559</c:v>
                </c:pt>
                <c:pt idx="1226">
                  <c:v>165.62041717862149</c:v>
                </c:pt>
                <c:pt idx="1227">
                  <c:v>165.1224547888344</c:v>
                </c:pt>
                <c:pt idx="1228">
                  <c:v>166.85055002864539</c:v>
                </c:pt>
                <c:pt idx="1229">
                  <c:v>166.57526546583989</c:v>
                </c:pt>
                <c:pt idx="1230">
                  <c:v>168.2882272610988</c:v>
                </c:pt>
                <c:pt idx="1231">
                  <c:v>168.29507334315809</c:v>
                </c:pt>
                <c:pt idx="1232">
                  <c:v>169.0672393354256</c:v>
                </c:pt>
                <c:pt idx="1233">
                  <c:v>171.53290983709931</c:v>
                </c:pt>
                <c:pt idx="1234">
                  <c:v>170.72074831280111</c:v>
                </c:pt>
                <c:pt idx="1235">
                  <c:v>171.04791897121399</c:v>
                </c:pt>
                <c:pt idx="1236">
                  <c:v>171.00395991799121</c:v>
                </c:pt>
                <c:pt idx="1237">
                  <c:v>170.87892884038169</c:v>
                </c:pt>
                <c:pt idx="1238">
                  <c:v>171.1030479477968</c:v>
                </c:pt>
                <c:pt idx="1239">
                  <c:v>170.65589069329201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F4-4665-B19C-067249591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"/>
        <c:axId val="200"/>
      </c:lineChart>
      <c:dateAx>
        <c:axId val="50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  <c:majorUnit val="6"/>
        <c:majorTimeUnit val="months"/>
      </c:dateAx>
      <c:valAx>
        <c:axId val="100"/>
        <c:scaling>
          <c:orientation val="minMax"/>
          <c:max val="225"/>
          <c:min val="0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500"/>
        <c:crosses val="autoZero"/>
        <c:crossBetween val="between"/>
      </c:valAx>
      <c:valAx>
        <c:axId val="200"/>
        <c:scaling>
          <c:orientation val="minMax"/>
          <c:max val="225"/>
          <c:min val="0"/>
        </c:scaling>
        <c:delete val="0"/>
        <c:axPos val="l"/>
        <c:majorGridlines>
          <c:spPr>
            <a:ln>
              <a:solidFill>
                <a:srgbClr val="E5E7EB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crossAx val="500"/>
        <c:crosses val="min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Drawdown from running peak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v>Strategy drawdown</c:v>
          </c:tx>
          <c:spPr>
            <a:solidFill>
              <a:srgbClr val="2E86AB"/>
            </a:solidFill>
            <a:ln>
              <a:noFill/>
              <a:prstDash val="solid"/>
            </a:ln>
          </c:spPr>
          <c:cat>
            <c:numRef>
              <c:f>Data!$I$4:$I$1243</c:f>
              <c:numCache>
                <c:formatCode>yyyy\-mm\-dd</c:formatCode>
                <c:ptCount val="1240"/>
                <c:pt idx="0">
                  <c:v>44419</c:v>
                </c:pt>
                <c:pt idx="1">
                  <c:v>44420</c:v>
                </c:pt>
                <c:pt idx="2">
                  <c:v>44421</c:v>
                </c:pt>
                <c:pt idx="3">
                  <c:v>44424</c:v>
                </c:pt>
                <c:pt idx="4">
                  <c:v>44425</c:v>
                </c:pt>
                <c:pt idx="5">
                  <c:v>44426</c:v>
                </c:pt>
                <c:pt idx="6">
                  <c:v>44428</c:v>
                </c:pt>
                <c:pt idx="7">
                  <c:v>44431</c:v>
                </c:pt>
                <c:pt idx="8">
                  <c:v>44432</c:v>
                </c:pt>
                <c:pt idx="9">
                  <c:v>44433</c:v>
                </c:pt>
                <c:pt idx="10">
                  <c:v>44434</c:v>
                </c:pt>
                <c:pt idx="11">
                  <c:v>44435</c:v>
                </c:pt>
                <c:pt idx="12">
                  <c:v>44438</c:v>
                </c:pt>
                <c:pt idx="13">
                  <c:v>44439</c:v>
                </c:pt>
                <c:pt idx="14">
                  <c:v>44440</c:v>
                </c:pt>
                <c:pt idx="15">
                  <c:v>44441</c:v>
                </c:pt>
                <c:pt idx="16">
                  <c:v>44442</c:v>
                </c:pt>
                <c:pt idx="17">
                  <c:v>44445</c:v>
                </c:pt>
                <c:pt idx="18">
                  <c:v>44446</c:v>
                </c:pt>
                <c:pt idx="19">
                  <c:v>44447</c:v>
                </c:pt>
                <c:pt idx="20">
                  <c:v>44448</c:v>
                </c:pt>
                <c:pt idx="21">
                  <c:v>44452</c:v>
                </c:pt>
                <c:pt idx="22">
                  <c:v>44453</c:v>
                </c:pt>
                <c:pt idx="23">
                  <c:v>44454</c:v>
                </c:pt>
                <c:pt idx="24">
                  <c:v>44455</c:v>
                </c:pt>
                <c:pt idx="25">
                  <c:v>44456</c:v>
                </c:pt>
                <c:pt idx="26">
                  <c:v>44459</c:v>
                </c:pt>
                <c:pt idx="27">
                  <c:v>44460</c:v>
                </c:pt>
                <c:pt idx="28">
                  <c:v>44461</c:v>
                </c:pt>
                <c:pt idx="29">
                  <c:v>44462</c:v>
                </c:pt>
                <c:pt idx="30">
                  <c:v>44463</c:v>
                </c:pt>
                <c:pt idx="31">
                  <c:v>44466</c:v>
                </c:pt>
                <c:pt idx="32">
                  <c:v>44467</c:v>
                </c:pt>
                <c:pt idx="33">
                  <c:v>44468</c:v>
                </c:pt>
                <c:pt idx="34">
                  <c:v>44469</c:v>
                </c:pt>
                <c:pt idx="35">
                  <c:v>44470</c:v>
                </c:pt>
                <c:pt idx="36">
                  <c:v>44473</c:v>
                </c:pt>
                <c:pt idx="37">
                  <c:v>44474</c:v>
                </c:pt>
                <c:pt idx="38">
                  <c:v>44475</c:v>
                </c:pt>
                <c:pt idx="39">
                  <c:v>44476</c:v>
                </c:pt>
                <c:pt idx="40">
                  <c:v>44477</c:v>
                </c:pt>
                <c:pt idx="41">
                  <c:v>44480</c:v>
                </c:pt>
                <c:pt idx="42">
                  <c:v>44481</c:v>
                </c:pt>
                <c:pt idx="43">
                  <c:v>44482</c:v>
                </c:pt>
                <c:pt idx="44">
                  <c:v>44483</c:v>
                </c:pt>
                <c:pt idx="45">
                  <c:v>44487</c:v>
                </c:pt>
                <c:pt idx="46">
                  <c:v>44488</c:v>
                </c:pt>
                <c:pt idx="47">
                  <c:v>44489</c:v>
                </c:pt>
                <c:pt idx="48">
                  <c:v>44490</c:v>
                </c:pt>
                <c:pt idx="49">
                  <c:v>44491</c:v>
                </c:pt>
                <c:pt idx="50">
                  <c:v>44494</c:v>
                </c:pt>
                <c:pt idx="51">
                  <c:v>44495</c:v>
                </c:pt>
                <c:pt idx="52">
                  <c:v>44496</c:v>
                </c:pt>
                <c:pt idx="53">
                  <c:v>44497</c:v>
                </c:pt>
                <c:pt idx="54">
                  <c:v>44498</c:v>
                </c:pt>
                <c:pt idx="55">
                  <c:v>44501</c:v>
                </c:pt>
                <c:pt idx="56">
                  <c:v>44502</c:v>
                </c:pt>
                <c:pt idx="57">
                  <c:v>44503</c:v>
                </c:pt>
                <c:pt idx="58">
                  <c:v>44504</c:v>
                </c:pt>
                <c:pt idx="59">
                  <c:v>44508</c:v>
                </c:pt>
                <c:pt idx="60">
                  <c:v>44509</c:v>
                </c:pt>
                <c:pt idx="61">
                  <c:v>44510</c:v>
                </c:pt>
                <c:pt idx="62">
                  <c:v>44511</c:v>
                </c:pt>
                <c:pt idx="63">
                  <c:v>44512</c:v>
                </c:pt>
                <c:pt idx="64">
                  <c:v>44515</c:v>
                </c:pt>
                <c:pt idx="65">
                  <c:v>44516</c:v>
                </c:pt>
                <c:pt idx="66">
                  <c:v>44517</c:v>
                </c:pt>
                <c:pt idx="67">
                  <c:v>44518</c:v>
                </c:pt>
                <c:pt idx="68">
                  <c:v>44522</c:v>
                </c:pt>
                <c:pt idx="69">
                  <c:v>44523</c:v>
                </c:pt>
                <c:pt idx="70">
                  <c:v>44524</c:v>
                </c:pt>
                <c:pt idx="71">
                  <c:v>44525</c:v>
                </c:pt>
                <c:pt idx="72">
                  <c:v>44526</c:v>
                </c:pt>
                <c:pt idx="73">
                  <c:v>44529</c:v>
                </c:pt>
                <c:pt idx="74">
                  <c:v>44530</c:v>
                </c:pt>
                <c:pt idx="75">
                  <c:v>44531</c:v>
                </c:pt>
                <c:pt idx="76">
                  <c:v>44532</c:v>
                </c:pt>
                <c:pt idx="77">
                  <c:v>44533</c:v>
                </c:pt>
                <c:pt idx="78">
                  <c:v>44536</c:v>
                </c:pt>
                <c:pt idx="79">
                  <c:v>44537</c:v>
                </c:pt>
                <c:pt idx="80">
                  <c:v>44538</c:v>
                </c:pt>
                <c:pt idx="81">
                  <c:v>44539</c:v>
                </c:pt>
                <c:pt idx="82">
                  <c:v>44540</c:v>
                </c:pt>
                <c:pt idx="83">
                  <c:v>44543</c:v>
                </c:pt>
                <c:pt idx="84">
                  <c:v>44544</c:v>
                </c:pt>
                <c:pt idx="85">
                  <c:v>44545</c:v>
                </c:pt>
                <c:pt idx="86">
                  <c:v>44546</c:v>
                </c:pt>
                <c:pt idx="87">
                  <c:v>44547</c:v>
                </c:pt>
                <c:pt idx="88">
                  <c:v>44550</c:v>
                </c:pt>
                <c:pt idx="89">
                  <c:v>44551</c:v>
                </c:pt>
                <c:pt idx="90">
                  <c:v>44552</c:v>
                </c:pt>
                <c:pt idx="91">
                  <c:v>44553</c:v>
                </c:pt>
                <c:pt idx="92">
                  <c:v>44554</c:v>
                </c:pt>
                <c:pt idx="93">
                  <c:v>44557</c:v>
                </c:pt>
                <c:pt idx="94">
                  <c:v>44558</c:v>
                </c:pt>
                <c:pt idx="95">
                  <c:v>44559</c:v>
                </c:pt>
                <c:pt idx="96">
                  <c:v>44560</c:v>
                </c:pt>
                <c:pt idx="97">
                  <c:v>44561</c:v>
                </c:pt>
                <c:pt idx="98">
                  <c:v>44564</c:v>
                </c:pt>
                <c:pt idx="99">
                  <c:v>44565</c:v>
                </c:pt>
                <c:pt idx="100">
                  <c:v>44566</c:v>
                </c:pt>
                <c:pt idx="101">
                  <c:v>44567</c:v>
                </c:pt>
                <c:pt idx="102">
                  <c:v>44568</c:v>
                </c:pt>
                <c:pt idx="103">
                  <c:v>44571</c:v>
                </c:pt>
                <c:pt idx="104">
                  <c:v>44572</c:v>
                </c:pt>
                <c:pt idx="105">
                  <c:v>44573</c:v>
                </c:pt>
                <c:pt idx="106">
                  <c:v>44574</c:v>
                </c:pt>
                <c:pt idx="107">
                  <c:v>44575</c:v>
                </c:pt>
                <c:pt idx="108">
                  <c:v>44578</c:v>
                </c:pt>
                <c:pt idx="109">
                  <c:v>44579</c:v>
                </c:pt>
                <c:pt idx="110">
                  <c:v>44580</c:v>
                </c:pt>
                <c:pt idx="111">
                  <c:v>44581</c:v>
                </c:pt>
                <c:pt idx="112">
                  <c:v>44582</c:v>
                </c:pt>
                <c:pt idx="113">
                  <c:v>44585</c:v>
                </c:pt>
                <c:pt idx="114">
                  <c:v>44586</c:v>
                </c:pt>
                <c:pt idx="115">
                  <c:v>44588</c:v>
                </c:pt>
                <c:pt idx="116">
                  <c:v>44589</c:v>
                </c:pt>
                <c:pt idx="117">
                  <c:v>44592</c:v>
                </c:pt>
                <c:pt idx="118">
                  <c:v>44593</c:v>
                </c:pt>
                <c:pt idx="119">
                  <c:v>44594</c:v>
                </c:pt>
                <c:pt idx="120">
                  <c:v>44595</c:v>
                </c:pt>
                <c:pt idx="121">
                  <c:v>44596</c:v>
                </c:pt>
                <c:pt idx="122">
                  <c:v>44599</c:v>
                </c:pt>
                <c:pt idx="123">
                  <c:v>44600</c:v>
                </c:pt>
                <c:pt idx="124">
                  <c:v>44601</c:v>
                </c:pt>
                <c:pt idx="125">
                  <c:v>44602</c:v>
                </c:pt>
                <c:pt idx="126">
                  <c:v>44603</c:v>
                </c:pt>
                <c:pt idx="127">
                  <c:v>44606</c:v>
                </c:pt>
                <c:pt idx="128">
                  <c:v>44607</c:v>
                </c:pt>
                <c:pt idx="129">
                  <c:v>44608</c:v>
                </c:pt>
                <c:pt idx="130">
                  <c:v>44609</c:v>
                </c:pt>
                <c:pt idx="131">
                  <c:v>44610</c:v>
                </c:pt>
                <c:pt idx="132">
                  <c:v>44613</c:v>
                </c:pt>
                <c:pt idx="133">
                  <c:v>44614</c:v>
                </c:pt>
                <c:pt idx="134">
                  <c:v>44615</c:v>
                </c:pt>
                <c:pt idx="135">
                  <c:v>44616</c:v>
                </c:pt>
                <c:pt idx="136">
                  <c:v>44617</c:v>
                </c:pt>
                <c:pt idx="137">
                  <c:v>44620</c:v>
                </c:pt>
                <c:pt idx="138">
                  <c:v>44622</c:v>
                </c:pt>
                <c:pt idx="139">
                  <c:v>44623</c:v>
                </c:pt>
                <c:pt idx="140">
                  <c:v>44624</c:v>
                </c:pt>
                <c:pt idx="141">
                  <c:v>44627</c:v>
                </c:pt>
                <c:pt idx="142">
                  <c:v>44628</c:v>
                </c:pt>
                <c:pt idx="143">
                  <c:v>44629</c:v>
                </c:pt>
                <c:pt idx="144">
                  <c:v>44630</c:v>
                </c:pt>
                <c:pt idx="145">
                  <c:v>44631</c:v>
                </c:pt>
                <c:pt idx="146">
                  <c:v>44634</c:v>
                </c:pt>
                <c:pt idx="147">
                  <c:v>44635</c:v>
                </c:pt>
                <c:pt idx="148">
                  <c:v>44636</c:v>
                </c:pt>
                <c:pt idx="149">
                  <c:v>44637</c:v>
                </c:pt>
                <c:pt idx="150">
                  <c:v>44641</c:v>
                </c:pt>
                <c:pt idx="151">
                  <c:v>44642</c:v>
                </c:pt>
                <c:pt idx="152">
                  <c:v>44643</c:v>
                </c:pt>
                <c:pt idx="153">
                  <c:v>44644</c:v>
                </c:pt>
                <c:pt idx="154">
                  <c:v>44645</c:v>
                </c:pt>
                <c:pt idx="155">
                  <c:v>44648</c:v>
                </c:pt>
                <c:pt idx="156">
                  <c:v>44649</c:v>
                </c:pt>
                <c:pt idx="157">
                  <c:v>44650</c:v>
                </c:pt>
                <c:pt idx="158">
                  <c:v>44651</c:v>
                </c:pt>
                <c:pt idx="159">
                  <c:v>44652</c:v>
                </c:pt>
                <c:pt idx="160">
                  <c:v>44655</c:v>
                </c:pt>
                <c:pt idx="161">
                  <c:v>44656</c:v>
                </c:pt>
                <c:pt idx="162">
                  <c:v>44657</c:v>
                </c:pt>
                <c:pt idx="163">
                  <c:v>44658</c:v>
                </c:pt>
                <c:pt idx="164">
                  <c:v>44659</c:v>
                </c:pt>
                <c:pt idx="165">
                  <c:v>44662</c:v>
                </c:pt>
                <c:pt idx="166">
                  <c:v>44663</c:v>
                </c:pt>
                <c:pt idx="167">
                  <c:v>44664</c:v>
                </c:pt>
                <c:pt idx="168">
                  <c:v>44669</c:v>
                </c:pt>
                <c:pt idx="169">
                  <c:v>44670</c:v>
                </c:pt>
                <c:pt idx="170">
                  <c:v>44671</c:v>
                </c:pt>
                <c:pt idx="171">
                  <c:v>44672</c:v>
                </c:pt>
                <c:pt idx="172">
                  <c:v>44673</c:v>
                </c:pt>
                <c:pt idx="173">
                  <c:v>44676</c:v>
                </c:pt>
                <c:pt idx="174">
                  <c:v>44677</c:v>
                </c:pt>
                <c:pt idx="175">
                  <c:v>44678</c:v>
                </c:pt>
                <c:pt idx="176">
                  <c:v>44679</c:v>
                </c:pt>
                <c:pt idx="177">
                  <c:v>44680</c:v>
                </c:pt>
                <c:pt idx="178">
                  <c:v>44683</c:v>
                </c:pt>
                <c:pt idx="179">
                  <c:v>44685</c:v>
                </c:pt>
                <c:pt idx="180">
                  <c:v>44686</c:v>
                </c:pt>
                <c:pt idx="181">
                  <c:v>44687</c:v>
                </c:pt>
                <c:pt idx="182">
                  <c:v>44690</c:v>
                </c:pt>
                <c:pt idx="183">
                  <c:v>44691</c:v>
                </c:pt>
                <c:pt idx="184">
                  <c:v>44692</c:v>
                </c:pt>
                <c:pt idx="185">
                  <c:v>44693</c:v>
                </c:pt>
                <c:pt idx="186">
                  <c:v>44694</c:v>
                </c:pt>
                <c:pt idx="187">
                  <c:v>44697</c:v>
                </c:pt>
                <c:pt idx="188">
                  <c:v>44698</c:v>
                </c:pt>
                <c:pt idx="189">
                  <c:v>44699</c:v>
                </c:pt>
                <c:pt idx="190">
                  <c:v>44700</c:v>
                </c:pt>
                <c:pt idx="191">
                  <c:v>44701</c:v>
                </c:pt>
                <c:pt idx="192">
                  <c:v>44704</c:v>
                </c:pt>
                <c:pt idx="193">
                  <c:v>44705</c:v>
                </c:pt>
                <c:pt idx="194">
                  <c:v>44706</c:v>
                </c:pt>
                <c:pt idx="195">
                  <c:v>44707</c:v>
                </c:pt>
                <c:pt idx="196">
                  <c:v>44708</c:v>
                </c:pt>
                <c:pt idx="197">
                  <c:v>44711</c:v>
                </c:pt>
                <c:pt idx="198">
                  <c:v>44712</c:v>
                </c:pt>
                <c:pt idx="199">
                  <c:v>44713</c:v>
                </c:pt>
                <c:pt idx="200">
                  <c:v>44714</c:v>
                </c:pt>
                <c:pt idx="201">
                  <c:v>44715</c:v>
                </c:pt>
                <c:pt idx="202">
                  <c:v>44718</c:v>
                </c:pt>
                <c:pt idx="203">
                  <c:v>44719</c:v>
                </c:pt>
                <c:pt idx="204">
                  <c:v>44720</c:v>
                </c:pt>
                <c:pt idx="205">
                  <c:v>44721</c:v>
                </c:pt>
                <c:pt idx="206">
                  <c:v>44722</c:v>
                </c:pt>
                <c:pt idx="207">
                  <c:v>44725</c:v>
                </c:pt>
                <c:pt idx="208">
                  <c:v>44726</c:v>
                </c:pt>
                <c:pt idx="209">
                  <c:v>44727</c:v>
                </c:pt>
                <c:pt idx="210">
                  <c:v>44728</c:v>
                </c:pt>
                <c:pt idx="211">
                  <c:v>44729</c:v>
                </c:pt>
                <c:pt idx="212">
                  <c:v>44732</c:v>
                </c:pt>
                <c:pt idx="213">
                  <c:v>44733</c:v>
                </c:pt>
                <c:pt idx="214">
                  <c:v>44734</c:v>
                </c:pt>
                <c:pt idx="215">
                  <c:v>44735</c:v>
                </c:pt>
                <c:pt idx="216">
                  <c:v>44736</c:v>
                </c:pt>
                <c:pt idx="217">
                  <c:v>44739</c:v>
                </c:pt>
                <c:pt idx="218">
                  <c:v>44740</c:v>
                </c:pt>
                <c:pt idx="219">
                  <c:v>44741</c:v>
                </c:pt>
                <c:pt idx="220">
                  <c:v>44742</c:v>
                </c:pt>
                <c:pt idx="221">
                  <c:v>44743</c:v>
                </c:pt>
                <c:pt idx="222">
                  <c:v>44746</c:v>
                </c:pt>
                <c:pt idx="223">
                  <c:v>44747</c:v>
                </c:pt>
                <c:pt idx="224">
                  <c:v>44748</c:v>
                </c:pt>
                <c:pt idx="225">
                  <c:v>44749</c:v>
                </c:pt>
                <c:pt idx="226">
                  <c:v>44750</c:v>
                </c:pt>
                <c:pt idx="227">
                  <c:v>44753</c:v>
                </c:pt>
                <c:pt idx="228">
                  <c:v>44754</c:v>
                </c:pt>
                <c:pt idx="229">
                  <c:v>44755</c:v>
                </c:pt>
                <c:pt idx="230">
                  <c:v>44756</c:v>
                </c:pt>
                <c:pt idx="231">
                  <c:v>44757</c:v>
                </c:pt>
                <c:pt idx="232">
                  <c:v>44760</c:v>
                </c:pt>
                <c:pt idx="233">
                  <c:v>44761</c:v>
                </c:pt>
                <c:pt idx="234">
                  <c:v>44762</c:v>
                </c:pt>
                <c:pt idx="235">
                  <c:v>44763</c:v>
                </c:pt>
                <c:pt idx="236">
                  <c:v>44764</c:v>
                </c:pt>
                <c:pt idx="237">
                  <c:v>44767</c:v>
                </c:pt>
                <c:pt idx="238">
                  <c:v>44768</c:v>
                </c:pt>
                <c:pt idx="239">
                  <c:v>44769</c:v>
                </c:pt>
                <c:pt idx="240">
                  <c:v>44770</c:v>
                </c:pt>
                <c:pt idx="241">
                  <c:v>44771</c:v>
                </c:pt>
                <c:pt idx="242">
                  <c:v>44774</c:v>
                </c:pt>
                <c:pt idx="243">
                  <c:v>44775</c:v>
                </c:pt>
                <c:pt idx="244">
                  <c:v>44776</c:v>
                </c:pt>
                <c:pt idx="245">
                  <c:v>44777</c:v>
                </c:pt>
                <c:pt idx="246">
                  <c:v>44778</c:v>
                </c:pt>
                <c:pt idx="247">
                  <c:v>44781</c:v>
                </c:pt>
                <c:pt idx="248">
                  <c:v>44783</c:v>
                </c:pt>
                <c:pt idx="249">
                  <c:v>44784</c:v>
                </c:pt>
                <c:pt idx="250">
                  <c:v>44785</c:v>
                </c:pt>
                <c:pt idx="251">
                  <c:v>44789</c:v>
                </c:pt>
                <c:pt idx="252">
                  <c:v>44790</c:v>
                </c:pt>
                <c:pt idx="253">
                  <c:v>44791</c:v>
                </c:pt>
                <c:pt idx="254">
                  <c:v>44792</c:v>
                </c:pt>
                <c:pt idx="255">
                  <c:v>44795</c:v>
                </c:pt>
                <c:pt idx="256">
                  <c:v>44796</c:v>
                </c:pt>
                <c:pt idx="257">
                  <c:v>44797</c:v>
                </c:pt>
                <c:pt idx="258">
                  <c:v>44798</c:v>
                </c:pt>
                <c:pt idx="259">
                  <c:v>44799</c:v>
                </c:pt>
                <c:pt idx="260">
                  <c:v>44802</c:v>
                </c:pt>
                <c:pt idx="261">
                  <c:v>44803</c:v>
                </c:pt>
                <c:pt idx="262">
                  <c:v>44805</c:v>
                </c:pt>
                <c:pt idx="263">
                  <c:v>44806</c:v>
                </c:pt>
                <c:pt idx="264">
                  <c:v>44809</c:v>
                </c:pt>
                <c:pt idx="265">
                  <c:v>44810</c:v>
                </c:pt>
                <c:pt idx="266">
                  <c:v>44811</c:v>
                </c:pt>
                <c:pt idx="267">
                  <c:v>44812</c:v>
                </c:pt>
                <c:pt idx="268">
                  <c:v>44813</c:v>
                </c:pt>
                <c:pt idx="269">
                  <c:v>44816</c:v>
                </c:pt>
                <c:pt idx="270">
                  <c:v>44817</c:v>
                </c:pt>
                <c:pt idx="271">
                  <c:v>44818</c:v>
                </c:pt>
                <c:pt idx="272">
                  <c:v>44819</c:v>
                </c:pt>
                <c:pt idx="273">
                  <c:v>44820</c:v>
                </c:pt>
                <c:pt idx="274">
                  <c:v>44823</c:v>
                </c:pt>
                <c:pt idx="275">
                  <c:v>44824</c:v>
                </c:pt>
                <c:pt idx="276">
                  <c:v>44825</c:v>
                </c:pt>
                <c:pt idx="277">
                  <c:v>44826</c:v>
                </c:pt>
                <c:pt idx="278">
                  <c:v>44827</c:v>
                </c:pt>
                <c:pt idx="279">
                  <c:v>44830</c:v>
                </c:pt>
                <c:pt idx="280">
                  <c:v>44831</c:v>
                </c:pt>
                <c:pt idx="281">
                  <c:v>44832</c:v>
                </c:pt>
                <c:pt idx="282">
                  <c:v>44833</c:v>
                </c:pt>
                <c:pt idx="283">
                  <c:v>44834</c:v>
                </c:pt>
                <c:pt idx="284">
                  <c:v>44837</c:v>
                </c:pt>
                <c:pt idx="285">
                  <c:v>44838</c:v>
                </c:pt>
                <c:pt idx="286">
                  <c:v>44840</c:v>
                </c:pt>
                <c:pt idx="287">
                  <c:v>44841</c:v>
                </c:pt>
                <c:pt idx="288">
                  <c:v>44844</c:v>
                </c:pt>
                <c:pt idx="289">
                  <c:v>44845</c:v>
                </c:pt>
                <c:pt idx="290">
                  <c:v>44846</c:v>
                </c:pt>
                <c:pt idx="291">
                  <c:v>44847</c:v>
                </c:pt>
                <c:pt idx="292">
                  <c:v>44848</c:v>
                </c:pt>
                <c:pt idx="293">
                  <c:v>44851</c:v>
                </c:pt>
                <c:pt idx="294">
                  <c:v>44852</c:v>
                </c:pt>
                <c:pt idx="295">
                  <c:v>44853</c:v>
                </c:pt>
                <c:pt idx="296">
                  <c:v>44854</c:v>
                </c:pt>
                <c:pt idx="297">
                  <c:v>44855</c:v>
                </c:pt>
                <c:pt idx="298">
                  <c:v>44858</c:v>
                </c:pt>
                <c:pt idx="299">
                  <c:v>44859</c:v>
                </c:pt>
                <c:pt idx="300">
                  <c:v>44861</c:v>
                </c:pt>
                <c:pt idx="301">
                  <c:v>44862</c:v>
                </c:pt>
                <c:pt idx="302">
                  <c:v>44865</c:v>
                </c:pt>
                <c:pt idx="303">
                  <c:v>44866</c:v>
                </c:pt>
                <c:pt idx="304">
                  <c:v>44867</c:v>
                </c:pt>
                <c:pt idx="305">
                  <c:v>44868</c:v>
                </c:pt>
                <c:pt idx="306">
                  <c:v>44869</c:v>
                </c:pt>
                <c:pt idx="307">
                  <c:v>44872</c:v>
                </c:pt>
                <c:pt idx="308">
                  <c:v>44874</c:v>
                </c:pt>
                <c:pt idx="309">
                  <c:v>44875</c:v>
                </c:pt>
                <c:pt idx="310">
                  <c:v>44876</c:v>
                </c:pt>
                <c:pt idx="311">
                  <c:v>44879</c:v>
                </c:pt>
                <c:pt idx="312">
                  <c:v>44880</c:v>
                </c:pt>
                <c:pt idx="313">
                  <c:v>44881</c:v>
                </c:pt>
                <c:pt idx="314">
                  <c:v>44882</c:v>
                </c:pt>
                <c:pt idx="315">
                  <c:v>44883</c:v>
                </c:pt>
                <c:pt idx="316">
                  <c:v>44886</c:v>
                </c:pt>
                <c:pt idx="317">
                  <c:v>44887</c:v>
                </c:pt>
                <c:pt idx="318">
                  <c:v>44888</c:v>
                </c:pt>
                <c:pt idx="319">
                  <c:v>44889</c:v>
                </c:pt>
                <c:pt idx="320">
                  <c:v>44890</c:v>
                </c:pt>
                <c:pt idx="321">
                  <c:v>44893</c:v>
                </c:pt>
                <c:pt idx="322">
                  <c:v>44894</c:v>
                </c:pt>
                <c:pt idx="323">
                  <c:v>44895</c:v>
                </c:pt>
                <c:pt idx="324">
                  <c:v>44896</c:v>
                </c:pt>
                <c:pt idx="325">
                  <c:v>44897</c:v>
                </c:pt>
                <c:pt idx="326">
                  <c:v>44900</c:v>
                </c:pt>
                <c:pt idx="327">
                  <c:v>44901</c:v>
                </c:pt>
                <c:pt idx="328">
                  <c:v>44902</c:v>
                </c:pt>
                <c:pt idx="329">
                  <c:v>44903</c:v>
                </c:pt>
                <c:pt idx="330">
                  <c:v>44904</c:v>
                </c:pt>
                <c:pt idx="331">
                  <c:v>44907</c:v>
                </c:pt>
                <c:pt idx="332">
                  <c:v>44908</c:v>
                </c:pt>
                <c:pt idx="333">
                  <c:v>44909</c:v>
                </c:pt>
                <c:pt idx="334">
                  <c:v>44910</c:v>
                </c:pt>
                <c:pt idx="335">
                  <c:v>44911</c:v>
                </c:pt>
                <c:pt idx="336">
                  <c:v>44914</c:v>
                </c:pt>
                <c:pt idx="337">
                  <c:v>44915</c:v>
                </c:pt>
                <c:pt idx="338">
                  <c:v>44916</c:v>
                </c:pt>
                <c:pt idx="339">
                  <c:v>44917</c:v>
                </c:pt>
                <c:pt idx="340">
                  <c:v>44918</c:v>
                </c:pt>
                <c:pt idx="341">
                  <c:v>44921</c:v>
                </c:pt>
                <c:pt idx="342">
                  <c:v>44922</c:v>
                </c:pt>
                <c:pt idx="343">
                  <c:v>44923</c:v>
                </c:pt>
                <c:pt idx="344">
                  <c:v>44924</c:v>
                </c:pt>
                <c:pt idx="345">
                  <c:v>44925</c:v>
                </c:pt>
                <c:pt idx="346">
                  <c:v>44928</c:v>
                </c:pt>
                <c:pt idx="347">
                  <c:v>44929</c:v>
                </c:pt>
                <c:pt idx="348">
                  <c:v>44930</c:v>
                </c:pt>
                <c:pt idx="349">
                  <c:v>44931</c:v>
                </c:pt>
                <c:pt idx="350">
                  <c:v>44932</c:v>
                </c:pt>
                <c:pt idx="351">
                  <c:v>44935</c:v>
                </c:pt>
                <c:pt idx="352">
                  <c:v>44936</c:v>
                </c:pt>
                <c:pt idx="353">
                  <c:v>44937</c:v>
                </c:pt>
                <c:pt idx="354">
                  <c:v>44938</c:v>
                </c:pt>
                <c:pt idx="355">
                  <c:v>44939</c:v>
                </c:pt>
                <c:pt idx="356">
                  <c:v>44942</c:v>
                </c:pt>
                <c:pt idx="357">
                  <c:v>44943</c:v>
                </c:pt>
                <c:pt idx="358">
                  <c:v>44944</c:v>
                </c:pt>
                <c:pt idx="359">
                  <c:v>44945</c:v>
                </c:pt>
                <c:pt idx="360">
                  <c:v>44946</c:v>
                </c:pt>
                <c:pt idx="361">
                  <c:v>44949</c:v>
                </c:pt>
                <c:pt idx="362">
                  <c:v>44950</c:v>
                </c:pt>
                <c:pt idx="363">
                  <c:v>44951</c:v>
                </c:pt>
                <c:pt idx="364">
                  <c:v>44953</c:v>
                </c:pt>
                <c:pt idx="365">
                  <c:v>44956</c:v>
                </c:pt>
                <c:pt idx="366">
                  <c:v>44957</c:v>
                </c:pt>
                <c:pt idx="367">
                  <c:v>44958</c:v>
                </c:pt>
                <c:pt idx="368">
                  <c:v>44959</c:v>
                </c:pt>
                <c:pt idx="369">
                  <c:v>44960</c:v>
                </c:pt>
                <c:pt idx="370">
                  <c:v>44963</c:v>
                </c:pt>
                <c:pt idx="371">
                  <c:v>44964</c:v>
                </c:pt>
                <c:pt idx="372">
                  <c:v>44965</c:v>
                </c:pt>
                <c:pt idx="373">
                  <c:v>44966</c:v>
                </c:pt>
                <c:pt idx="374">
                  <c:v>44967</c:v>
                </c:pt>
                <c:pt idx="375">
                  <c:v>44970</c:v>
                </c:pt>
                <c:pt idx="376">
                  <c:v>44971</c:v>
                </c:pt>
                <c:pt idx="377">
                  <c:v>44972</c:v>
                </c:pt>
                <c:pt idx="378">
                  <c:v>44973</c:v>
                </c:pt>
                <c:pt idx="379">
                  <c:v>44974</c:v>
                </c:pt>
                <c:pt idx="380">
                  <c:v>44977</c:v>
                </c:pt>
                <c:pt idx="381">
                  <c:v>44978</c:v>
                </c:pt>
                <c:pt idx="382">
                  <c:v>44979</c:v>
                </c:pt>
                <c:pt idx="383">
                  <c:v>44980</c:v>
                </c:pt>
                <c:pt idx="384">
                  <c:v>44981</c:v>
                </c:pt>
                <c:pt idx="385">
                  <c:v>44984</c:v>
                </c:pt>
                <c:pt idx="386">
                  <c:v>44985</c:v>
                </c:pt>
                <c:pt idx="387">
                  <c:v>44986</c:v>
                </c:pt>
                <c:pt idx="388">
                  <c:v>44987</c:v>
                </c:pt>
                <c:pt idx="389">
                  <c:v>44988</c:v>
                </c:pt>
                <c:pt idx="390">
                  <c:v>44991</c:v>
                </c:pt>
                <c:pt idx="391">
                  <c:v>44993</c:v>
                </c:pt>
                <c:pt idx="392">
                  <c:v>44994</c:v>
                </c:pt>
                <c:pt idx="393">
                  <c:v>44995</c:v>
                </c:pt>
                <c:pt idx="394">
                  <c:v>44998</c:v>
                </c:pt>
                <c:pt idx="395">
                  <c:v>44999</c:v>
                </c:pt>
                <c:pt idx="396">
                  <c:v>45000</c:v>
                </c:pt>
                <c:pt idx="397">
                  <c:v>45001</c:v>
                </c:pt>
                <c:pt idx="398">
                  <c:v>45002</c:v>
                </c:pt>
                <c:pt idx="399">
                  <c:v>45005</c:v>
                </c:pt>
                <c:pt idx="400">
                  <c:v>45006</c:v>
                </c:pt>
                <c:pt idx="401">
                  <c:v>45007</c:v>
                </c:pt>
                <c:pt idx="402">
                  <c:v>45008</c:v>
                </c:pt>
                <c:pt idx="403">
                  <c:v>45009</c:v>
                </c:pt>
                <c:pt idx="404">
                  <c:v>45012</c:v>
                </c:pt>
                <c:pt idx="405">
                  <c:v>45013</c:v>
                </c:pt>
                <c:pt idx="406">
                  <c:v>45014</c:v>
                </c:pt>
                <c:pt idx="407">
                  <c:v>45016</c:v>
                </c:pt>
                <c:pt idx="408">
                  <c:v>45019</c:v>
                </c:pt>
                <c:pt idx="409">
                  <c:v>45021</c:v>
                </c:pt>
                <c:pt idx="410">
                  <c:v>45022</c:v>
                </c:pt>
                <c:pt idx="411">
                  <c:v>45026</c:v>
                </c:pt>
                <c:pt idx="412">
                  <c:v>45027</c:v>
                </c:pt>
                <c:pt idx="413">
                  <c:v>45028</c:v>
                </c:pt>
                <c:pt idx="414">
                  <c:v>45029</c:v>
                </c:pt>
                <c:pt idx="415">
                  <c:v>45033</c:v>
                </c:pt>
                <c:pt idx="416">
                  <c:v>45034</c:v>
                </c:pt>
                <c:pt idx="417">
                  <c:v>45035</c:v>
                </c:pt>
                <c:pt idx="418">
                  <c:v>45036</c:v>
                </c:pt>
                <c:pt idx="419">
                  <c:v>45037</c:v>
                </c:pt>
                <c:pt idx="420">
                  <c:v>45040</c:v>
                </c:pt>
                <c:pt idx="421">
                  <c:v>45041</c:v>
                </c:pt>
                <c:pt idx="422">
                  <c:v>45042</c:v>
                </c:pt>
                <c:pt idx="423">
                  <c:v>45043</c:v>
                </c:pt>
                <c:pt idx="424">
                  <c:v>45044</c:v>
                </c:pt>
                <c:pt idx="425">
                  <c:v>45048</c:v>
                </c:pt>
                <c:pt idx="426">
                  <c:v>45049</c:v>
                </c:pt>
                <c:pt idx="427">
                  <c:v>45050</c:v>
                </c:pt>
                <c:pt idx="428">
                  <c:v>45051</c:v>
                </c:pt>
                <c:pt idx="429">
                  <c:v>45054</c:v>
                </c:pt>
                <c:pt idx="430">
                  <c:v>45055</c:v>
                </c:pt>
                <c:pt idx="431">
                  <c:v>45056</c:v>
                </c:pt>
                <c:pt idx="432">
                  <c:v>45057</c:v>
                </c:pt>
                <c:pt idx="433">
                  <c:v>45058</c:v>
                </c:pt>
                <c:pt idx="434">
                  <c:v>45061</c:v>
                </c:pt>
                <c:pt idx="435">
                  <c:v>45062</c:v>
                </c:pt>
                <c:pt idx="436">
                  <c:v>45063</c:v>
                </c:pt>
                <c:pt idx="437">
                  <c:v>45064</c:v>
                </c:pt>
                <c:pt idx="438">
                  <c:v>45065</c:v>
                </c:pt>
                <c:pt idx="439">
                  <c:v>45068</c:v>
                </c:pt>
                <c:pt idx="440">
                  <c:v>45069</c:v>
                </c:pt>
                <c:pt idx="441">
                  <c:v>45070</c:v>
                </c:pt>
                <c:pt idx="442">
                  <c:v>45071</c:v>
                </c:pt>
                <c:pt idx="443">
                  <c:v>45072</c:v>
                </c:pt>
                <c:pt idx="444">
                  <c:v>45075</c:v>
                </c:pt>
                <c:pt idx="445">
                  <c:v>45076</c:v>
                </c:pt>
                <c:pt idx="446">
                  <c:v>45077</c:v>
                </c:pt>
                <c:pt idx="447">
                  <c:v>45078</c:v>
                </c:pt>
                <c:pt idx="448">
                  <c:v>45079</c:v>
                </c:pt>
                <c:pt idx="449">
                  <c:v>45082</c:v>
                </c:pt>
                <c:pt idx="450">
                  <c:v>45083</c:v>
                </c:pt>
                <c:pt idx="451">
                  <c:v>45084</c:v>
                </c:pt>
                <c:pt idx="452">
                  <c:v>45085</c:v>
                </c:pt>
                <c:pt idx="453">
                  <c:v>45086</c:v>
                </c:pt>
                <c:pt idx="454">
                  <c:v>45089</c:v>
                </c:pt>
                <c:pt idx="455">
                  <c:v>45090</c:v>
                </c:pt>
                <c:pt idx="456">
                  <c:v>45091</c:v>
                </c:pt>
                <c:pt idx="457">
                  <c:v>45092</c:v>
                </c:pt>
                <c:pt idx="458">
                  <c:v>45093</c:v>
                </c:pt>
                <c:pt idx="459">
                  <c:v>45096</c:v>
                </c:pt>
                <c:pt idx="460">
                  <c:v>45097</c:v>
                </c:pt>
                <c:pt idx="461">
                  <c:v>45098</c:v>
                </c:pt>
                <c:pt idx="462">
                  <c:v>45099</c:v>
                </c:pt>
                <c:pt idx="463">
                  <c:v>45100</c:v>
                </c:pt>
                <c:pt idx="464">
                  <c:v>45103</c:v>
                </c:pt>
                <c:pt idx="465">
                  <c:v>45104</c:v>
                </c:pt>
                <c:pt idx="466">
                  <c:v>45105</c:v>
                </c:pt>
                <c:pt idx="467">
                  <c:v>45107</c:v>
                </c:pt>
                <c:pt idx="468">
                  <c:v>45110</c:v>
                </c:pt>
                <c:pt idx="469">
                  <c:v>45111</c:v>
                </c:pt>
                <c:pt idx="470">
                  <c:v>45112</c:v>
                </c:pt>
                <c:pt idx="471">
                  <c:v>45113</c:v>
                </c:pt>
                <c:pt idx="472">
                  <c:v>45114</c:v>
                </c:pt>
                <c:pt idx="473">
                  <c:v>45117</c:v>
                </c:pt>
                <c:pt idx="474">
                  <c:v>45118</c:v>
                </c:pt>
                <c:pt idx="475">
                  <c:v>45119</c:v>
                </c:pt>
                <c:pt idx="476">
                  <c:v>45120</c:v>
                </c:pt>
                <c:pt idx="477">
                  <c:v>45121</c:v>
                </c:pt>
                <c:pt idx="478">
                  <c:v>45124</c:v>
                </c:pt>
                <c:pt idx="479">
                  <c:v>45125</c:v>
                </c:pt>
                <c:pt idx="480">
                  <c:v>45126</c:v>
                </c:pt>
                <c:pt idx="481">
                  <c:v>45127</c:v>
                </c:pt>
                <c:pt idx="482">
                  <c:v>45128</c:v>
                </c:pt>
                <c:pt idx="483">
                  <c:v>45131</c:v>
                </c:pt>
                <c:pt idx="484">
                  <c:v>45132</c:v>
                </c:pt>
                <c:pt idx="485">
                  <c:v>45133</c:v>
                </c:pt>
                <c:pt idx="486">
                  <c:v>45134</c:v>
                </c:pt>
                <c:pt idx="487">
                  <c:v>45135</c:v>
                </c:pt>
                <c:pt idx="488">
                  <c:v>45138</c:v>
                </c:pt>
                <c:pt idx="489">
                  <c:v>45139</c:v>
                </c:pt>
                <c:pt idx="490">
                  <c:v>45140</c:v>
                </c:pt>
                <c:pt idx="491">
                  <c:v>45141</c:v>
                </c:pt>
                <c:pt idx="492">
                  <c:v>45142</c:v>
                </c:pt>
                <c:pt idx="493">
                  <c:v>45145</c:v>
                </c:pt>
                <c:pt idx="494">
                  <c:v>45146</c:v>
                </c:pt>
                <c:pt idx="495">
                  <c:v>45147</c:v>
                </c:pt>
                <c:pt idx="496">
                  <c:v>45148</c:v>
                </c:pt>
                <c:pt idx="497">
                  <c:v>45149</c:v>
                </c:pt>
                <c:pt idx="498">
                  <c:v>45152</c:v>
                </c:pt>
                <c:pt idx="499">
                  <c:v>45154</c:v>
                </c:pt>
                <c:pt idx="500">
                  <c:v>45155</c:v>
                </c:pt>
                <c:pt idx="501">
                  <c:v>45156</c:v>
                </c:pt>
                <c:pt idx="502">
                  <c:v>45159</c:v>
                </c:pt>
                <c:pt idx="503">
                  <c:v>45160</c:v>
                </c:pt>
                <c:pt idx="504">
                  <c:v>45161</c:v>
                </c:pt>
                <c:pt idx="505">
                  <c:v>45162</c:v>
                </c:pt>
                <c:pt idx="506">
                  <c:v>45163</c:v>
                </c:pt>
                <c:pt idx="507">
                  <c:v>45166</c:v>
                </c:pt>
                <c:pt idx="508">
                  <c:v>45167</c:v>
                </c:pt>
                <c:pt idx="509">
                  <c:v>45168</c:v>
                </c:pt>
                <c:pt idx="510">
                  <c:v>45169</c:v>
                </c:pt>
                <c:pt idx="511">
                  <c:v>45170</c:v>
                </c:pt>
                <c:pt idx="512">
                  <c:v>45173</c:v>
                </c:pt>
                <c:pt idx="513">
                  <c:v>45174</c:v>
                </c:pt>
                <c:pt idx="514">
                  <c:v>45175</c:v>
                </c:pt>
                <c:pt idx="515">
                  <c:v>45176</c:v>
                </c:pt>
                <c:pt idx="516">
                  <c:v>45177</c:v>
                </c:pt>
                <c:pt idx="517">
                  <c:v>45180</c:v>
                </c:pt>
                <c:pt idx="518">
                  <c:v>45181</c:v>
                </c:pt>
                <c:pt idx="519">
                  <c:v>45182</c:v>
                </c:pt>
                <c:pt idx="520">
                  <c:v>45183</c:v>
                </c:pt>
                <c:pt idx="521">
                  <c:v>45184</c:v>
                </c:pt>
                <c:pt idx="522">
                  <c:v>45187</c:v>
                </c:pt>
                <c:pt idx="523">
                  <c:v>45189</c:v>
                </c:pt>
                <c:pt idx="524">
                  <c:v>45190</c:v>
                </c:pt>
                <c:pt idx="525">
                  <c:v>45191</c:v>
                </c:pt>
                <c:pt idx="526">
                  <c:v>45194</c:v>
                </c:pt>
                <c:pt idx="527">
                  <c:v>45195</c:v>
                </c:pt>
                <c:pt idx="528">
                  <c:v>45196</c:v>
                </c:pt>
                <c:pt idx="529">
                  <c:v>45197</c:v>
                </c:pt>
                <c:pt idx="530">
                  <c:v>45198</c:v>
                </c:pt>
                <c:pt idx="531">
                  <c:v>45202</c:v>
                </c:pt>
                <c:pt idx="532">
                  <c:v>45203</c:v>
                </c:pt>
                <c:pt idx="533">
                  <c:v>45204</c:v>
                </c:pt>
                <c:pt idx="534">
                  <c:v>45205</c:v>
                </c:pt>
                <c:pt idx="535">
                  <c:v>45208</c:v>
                </c:pt>
                <c:pt idx="536">
                  <c:v>45209</c:v>
                </c:pt>
                <c:pt idx="537">
                  <c:v>45210</c:v>
                </c:pt>
                <c:pt idx="538">
                  <c:v>45211</c:v>
                </c:pt>
                <c:pt idx="539">
                  <c:v>45212</c:v>
                </c:pt>
                <c:pt idx="540">
                  <c:v>45215</c:v>
                </c:pt>
                <c:pt idx="541">
                  <c:v>45216</c:v>
                </c:pt>
                <c:pt idx="542">
                  <c:v>45217</c:v>
                </c:pt>
                <c:pt idx="543">
                  <c:v>45218</c:v>
                </c:pt>
                <c:pt idx="544">
                  <c:v>45219</c:v>
                </c:pt>
                <c:pt idx="545">
                  <c:v>45222</c:v>
                </c:pt>
                <c:pt idx="546">
                  <c:v>45224</c:v>
                </c:pt>
                <c:pt idx="547">
                  <c:v>45225</c:v>
                </c:pt>
                <c:pt idx="548">
                  <c:v>45226</c:v>
                </c:pt>
                <c:pt idx="549">
                  <c:v>45229</c:v>
                </c:pt>
                <c:pt idx="550">
                  <c:v>45230</c:v>
                </c:pt>
                <c:pt idx="551">
                  <c:v>45231</c:v>
                </c:pt>
                <c:pt idx="552">
                  <c:v>45232</c:v>
                </c:pt>
                <c:pt idx="553">
                  <c:v>45233</c:v>
                </c:pt>
                <c:pt idx="554">
                  <c:v>45236</c:v>
                </c:pt>
                <c:pt idx="555">
                  <c:v>45237</c:v>
                </c:pt>
                <c:pt idx="556">
                  <c:v>45238</c:v>
                </c:pt>
                <c:pt idx="557">
                  <c:v>45239</c:v>
                </c:pt>
                <c:pt idx="558">
                  <c:v>45240</c:v>
                </c:pt>
                <c:pt idx="559">
                  <c:v>45242</c:v>
                </c:pt>
                <c:pt idx="560">
                  <c:v>45243</c:v>
                </c:pt>
                <c:pt idx="561">
                  <c:v>45245</c:v>
                </c:pt>
                <c:pt idx="562">
                  <c:v>45246</c:v>
                </c:pt>
                <c:pt idx="563">
                  <c:v>45247</c:v>
                </c:pt>
                <c:pt idx="564">
                  <c:v>45250</c:v>
                </c:pt>
                <c:pt idx="565">
                  <c:v>45251</c:v>
                </c:pt>
                <c:pt idx="566">
                  <c:v>45252</c:v>
                </c:pt>
                <c:pt idx="567">
                  <c:v>45253</c:v>
                </c:pt>
                <c:pt idx="568">
                  <c:v>45254</c:v>
                </c:pt>
                <c:pt idx="569">
                  <c:v>45258</c:v>
                </c:pt>
                <c:pt idx="570">
                  <c:v>45259</c:v>
                </c:pt>
                <c:pt idx="571">
                  <c:v>45260</c:v>
                </c:pt>
                <c:pt idx="572">
                  <c:v>45261</c:v>
                </c:pt>
                <c:pt idx="573">
                  <c:v>45264</c:v>
                </c:pt>
                <c:pt idx="574">
                  <c:v>45265</c:v>
                </c:pt>
                <c:pt idx="575">
                  <c:v>45266</c:v>
                </c:pt>
                <c:pt idx="576">
                  <c:v>45267</c:v>
                </c:pt>
                <c:pt idx="577">
                  <c:v>45268</c:v>
                </c:pt>
                <c:pt idx="578">
                  <c:v>45271</c:v>
                </c:pt>
                <c:pt idx="579">
                  <c:v>45272</c:v>
                </c:pt>
                <c:pt idx="580">
                  <c:v>45273</c:v>
                </c:pt>
                <c:pt idx="581">
                  <c:v>45274</c:v>
                </c:pt>
                <c:pt idx="582">
                  <c:v>45275</c:v>
                </c:pt>
                <c:pt idx="583">
                  <c:v>45278</c:v>
                </c:pt>
                <c:pt idx="584">
                  <c:v>45279</c:v>
                </c:pt>
                <c:pt idx="585">
                  <c:v>45280</c:v>
                </c:pt>
                <c:pt idx="586">
                  <c:v>45281</c:v>
                </c:pt>
                <c:pt idx="587">
                  <c:v>45282</c:v>
                </c:pt>
                <c:pt idx="588">
                  <c:v>45286</c:v>
                </c:pt>
                <c:pt idx="589">
                  <c:v>45287</c:v>
                </c:pt>
                <c:pt idx="590">
                  <c:v>45288</c:v>
                </c:pt>
                <c:pt idx="591">
                  <c:v>45289</c:v>
                </c:pt>
                <c:pt idx="592">
                  <c:v>45292</c:v>
                </c:pt>
                <c:pt idx="593">
                  <c:v>45293</c:v>
                </c:pt>
                <c:pt idx="594">
                  <c:v>45294</c:v>
                </c:pt>
                <c:pt idx="595">
                  <c:v>45295</c:v>
                </c:pt>
                <c:pt idx="596">
                  <c:v>45296</c:v>
                </c:pt>
                <c:pt idx="597">
                  <c:v>45299</c:v>
                </c:pt>
                <c:pt idx="598">
                  <c:v>45300</c:v>
                </c:pt>
                <c:pt idx="599">
                  <c:v>45301</c:v>
                </c:pt>
                <c:pt idx="600">
                  <c:v>45302</c:v>
                </c:pt>
                <c:pt idx="601">
                  <c:v>45303</c:v>
                </c:pt>
                <c:pt idx="602">
                  <c:v>45306</c:v>
                </c:pt>
                <c:pt idx="603">
                  <c:v>45307</c:v>
                </c:pt>
                <c:pt idx="604">
                  <c:v>45308</c:v>
                </c:pt>
                <c:pt idx="605">
                  <c:v>45309</c:v>
                </c:pt>
                <c:pt idx="606">
                  <c:v>45310</c:v>
                </c:pt>
                <c:pt idx="607">
                  <c:v>45311</c:v>
                </c:pt>
                <c:pt idx="608">
                  <c:v>45314</c:v>
                </c:pt>
                <c:pt idx="609">
                  <c:v>45315</c:v>
                </c:pt>
                <c:pt idx="610">
                  <c:v>45316</c:v>
                </c:pt>
                <c:pt idx="611">
                  <c:v>45320</c:v>
                </c:pt>
                <c:pt idx="612">
                  <c:v>45321</c:v>
                </c:pt>
                <c:pt idx="613">
                  <c:v>45322</c:v>
                </c:pt>
                <c:pt idx="614">
                  <c:v>45323</c:v>
                </c:pt>
                <c:pt idx="615">
                  <c:v>45324</c:v>
                </c:pt>
                <c:pt idx="616">
                  <c:v>45327</c:v>
                </c:pt>
                <c:pt idx="617">
                  <c:v>45328</c:v>
                </c:pt>
                <c:pt idx="618">
                  <c:v>45329</c:v>
                </c:pt>
                <c:pt idx="619">
                  <c:v>45330</c:v>
                </c:pt>
                <c:pt idx="620">
                  <c:v>45331</c:v>
                </c:pt>
                <c:pt idx="621">
                  <c:v>45334</c:v>
                </c:pt>
                <c:pt idx="622">
                  <c:v>45335</c:v>
                </c:pt>
                <c:pt idx="623">
                  <c:v>45336</c:v>
                </c:pt>
                <c:pt idx="624">
                  <c:v>45337</c:v>
                </c:pt>
                <c:pt idx="625">
                  <c:v>45338</c:v>
                </c:pt>
                <c:pt idx="626">
                  <c:v>45341</c:v>
                </c:pt>
                <c:pt idx="627">
                  <c:v>45342</c:v>
                </c:pt>
                <c:pt idx="628">
                  <c:v>45343</c:v>
                </c:pt>
                <c:pt idx="629">
                  <c:v>45344</c:v>
                </c:pt>
                <c:pt idx="630">
                  <c:v>45345</c:v>
                </c:pt>
                <c:pt idx="631">
                  <c:v>45348</c:v>
                </c:pt>
                <c:pt idx="632">
                  <c:v>45349</c:v>
                </c:pt>
                <c:pt idx="633">
                  <c:v>45350</c:v>
                </c:pt>
                <c:pt idx="634">
                  <c:v>45351</c:v>
                </c:pt>
                <c:pt idx="635">
                  <c:v>45352</c:v>
                </c:pt>
                <c:pt idx="636">
                  <c:v>45353</c:v>
                </c:pt>
                <c:pt idx="637">
                  <c:v>45355</c:v>
                </c:pt>
                <c:pt idx="638">
                  <c:v>45356</c:v>
                </c:pt>
                <c:pt idx="639">
                  <c:v>45357</c:v>
                </c:pt>
                <c:pt idx="640">
                  <c:v>45358</c:v>
                </c:pt>
                <c:pt idx="641">
                  <c:v>45362</c:v>
                </c:pt>
                <c:pt idx="642">
                  <c:v>45363</c:v>
                </c:pt>
                <c:pt idx="643">
                  <c:v>45364</c:v>
                </c:pt>
                <c:pt idx="644">
                  <c:v>45365</c:v>
                </c:pt>
                <c:pt idx="645">
                  <c:v>45366</c:v>
                </c:pt>
                <c:pt idx="646">
                  <c:v>45369</c:v>
                </c:pt>
                <c:pt idx="647">
                  <c:v>45370</c:v>
                </c:pt>
                <c:pt idx="648">
                  <c:v>45371</c:v>
                </c:pt>
                <c:pt idx="649">
                  <c:v>45372</c:v>
                </c:pt>
                <c:pt idx="650">
                  <c:v>45373</c:v>
                </c:pt>
                <c:pt idx="651">
                  <c:v>45377</c:v>
                </c:pt>
                <c:pt idx="652">
                  <c:v>45378</c:v>
                </c:pt>
                <c:pt idx="653">
                  <c:v>45379</c:v>
                </c:pt>
                <c:pt idx="654">
                  <c:v>45383</c:v>
                </c:pt>
                <c:pt idx="655">
                  <c:v>45384</c:v>
                </c:pt>
                <c:pt idx="656">
                  <c:v>45385</c:v>
                </c:pt>
                <c:pt idx="657">
                  <c:v>45386</c:v>
                </c:pt>
                <c:pt idx="658">
                  <c:v>45387</c:v>
                </c:pt>
                <c:pt idx="659">
                  <c:v>45390</c:v>
                </c:pt>
                <c:pt idx="660">
                  <c:v>45391</c:v>
                </c:pt>
                <c:pt idx="661">
                  <c:v>45392</c:v>
                </c:pt>
                <c:pt idx="662">
                  <c:v>45394</c:v>
                </c:pt>
                <c:pt idx="663">
                  <c:v>45397</c:v>
                </c:pt>
                <c:pt idx="664">
                  <c:v>45398</c:v>
                </c:pt>
                <c:pt idx="665">
                  <c:v>45400</c:v>
                </c:pt>
                <c:pt idx="666">
                  <c:v>45401</c:v>
                </c:pt>
                <c:pt idx="667">
                  <c:v>45404</c:v>
                </c:pt>
                <c:pt idx="668">
                  <c:v>45405</c:v>
                </c:pt>
                <c:pt idx="669">
                  <c:v>45406</c:v>
                </c:pt>
                <c:pt idx="670">
                  <c:v>45407</c:v>
                </c:pt>
                <c:pt idx="671">
                  <c:v>45408</c:v>
                </c:pt>
                <c:pt idx="672">
                  <c:v>45411</c:v>
                </c:pt>
                <c:pt idx="673">
                  <c:v>45412</c:v>
                </c:pt>
                <c:pt idx="674">
                  <c:v>45414</c:v>
                </c:pt>
                <c:pt idx="675">
                  <c:v>45415</c:v>
                </c:pt>
                <c:pt idx="676">
                  <c:v>45418</c:v>
                </c:pt>
                <c:pt idx="677">
                  <c:v>45419</c:v>
                </c:pt>
                <c:pt idx="678">
                  <c:v>45420</c:v>
                </c:pt>
                <c:pt idx="679">
                  <c:v>45421</c:v>
                </c:pt>
                <c:pt idx="680">
                  <c:v>45422</c:v>
                </c:pt>
                <c:pt idx="681">
                  <c:v>45425</c:v>
                </c:pt>
                <c:pt idx="682">
                  <c:v>45426</c:v>
                </c:pt>
                <c:pt idx="683">
                  <c:v>45427</c:v>
                </c:pt>
                <c:pt idx="684">
                  <c:v>45428</c:v>
                </c:pt>
                <c:pt idx="685">
                  <c:v>45429</c:v>
                </c:pt>
                <c:pt idx="686">
                  <c:v>45430</c:v>
                </c:pt>
                <c:pt idx="687">
                  <c:v>45433</c:v>
                </c:pt>
                <c:pt idx="688">
                  <c:v>45434</c:v>
                </c:pt>
                <c:pt idx="689">
                  <c:v>45435</c:v>
                </c:pt>
                <c:pt idx="690">
                  <c:v>45436</c:v>
                </c:pt>
                <c:pt idx="691">
                  <c:v>45439</c:v>
                </c:pt>
                <c:pt idx="692">
                  <c:v>45440</c:v>
                </c:pt>
                <c:pt idx="693">
                  <c:v>45441</c:v>
                </c:pt>
                <c:pt idx="694">
                  <c:v>45442</c:v>
                </c:pt>
                <c:pt idx="695">
                  <c:v>45443</c:v>
                </c:pt>
                <c:pt idx="696">
                  <c:v>45446</c:v>
                </c:pt>
                <c:pt idx="697">
                  <c:v>45447</c:v>
                </c:pt>
                <c:pt idx="698">
                  <c:v>45448</c:v>
                </c:pt>
                <c:pt idx="699">
                  <c:v>45449</c:v>
                </c:pt>
                <c:pt idx="700">
                  <c:v>45450</c:v>
                </c:pt>
                <c:pt idx="701">
                  <c:v>45453</c:v>
                </c:pt>
                <c:pt idx="702">
                  <c:v>45454</c:v>
                </c:pt>
                <c:pt idx="703">
                  <c:v>45455</c:v>
                </c:pt>
                <c:pt idx="704">
                  <c:v>45456</c:v>
                </c:pt>
                <c:pt idx="705">
                  <c:v>45457</c:v>
                </c:pt>
                <c:pt idx="706">
                  <c:v>45461</c:v>
                </c:pt>
                <c:pt idx="707">
                  <c:v>45462</c:v>
                </c:pt>
                <c:pt idx="708">
                  <c:v>45463</c:v>
                </c:pt>
                <c:pt idx="709">
                  <c:v>45464</c:v>
                </c:pt>
                <c:pt idx="710">
                  <c:v>45467</c:v>
                </c:pt>
                <c:pt idx="711">
                  <c:v>45468</c:v>
                </c:pt>
                <c:pt idx="712">
                  <c:v>45469</c:v>
                </c:pt>
                <c:pt idx="713">
                  <c:v>45470</c:v>
                </c:pt>
                <c:pt idx="714">
                  <c:v>45471</c:v>
                </c:pt>
                <c:pt idx="715">
                  <c:v>45474</c:v>
                </c:pt>
                <c:pt idx="716">
                  <c:v>45475</c:v>
                </c:pt>
                <c:pt idx="717">
                  <c:v>45476</c:v>
                </c:pt>
                <c:pt idx="718">
                  <c:v>45477</c:v>
                </c:pt>
                <c:pt idx="719">
                  <c:v>45478</c:v>
                </c:pt>
                <c:pt idx="720">
                  <c:v>45481</c:v>
                </c:pt>
                <c:pt idx="721">
                  <c:v>45482</c:v>
                </c:pt>
                <c:pt idx="722">
                  <c:v>45483</c:v>
                </c:pt>
                <c:pt idx="723">
                  <c:v>45484</c:v>
                </c:pt>
                <c:pt idx="724">
                  <c:v>45485</c:v>
                </c:pt>
                <c:pt idx="725">
                  <c:v>45488</c:v>
                </c:pt>
                <c:pt idx="726">
                  <c:v>45489</c:v>
                </c:pt>
                <c:pt idx="727">
                  <c:v>45491</c:v>
                </c:pt>
                <c:pt idx="728">
                  <c:v>45492</c:v>
                </c:pt>
                <c:pt idx="729">
                  <c:v>45495</c:v>
                </c:pt>
                <c:pt idx="730">
                  <c:v>45496</c:v>
                </c:pt>
                <c:pt idx="731">
                  <c:v>45497</c:v>
                </c:pt>
                <c:pt idx="732">
                  <c:v>45498</c:v>
                </c:pt>
                <c:pt idx="733">
                  <c:v>45499</c:v>
                </c:pt>
                <c:pt idx="734">
                  <c:v>45502</c:v>
                </c:pt>
                <c:pt idx="735">
                  <c:v>45503</c:v>
                </c:pt>
                <c:pt idx="736">
                  <c:v>45504</c:v>
                </c:pt>
                <c:pt idx="737">
                  <c:v>45505</c:v>
                </c:pt>
                <c:pt idx="738">
                  <c:v>45506</c:v>
                </c:pt>
                <c:pt idx="739">
                  <c:v>45509</c:v>
                </c:pt>
                <c:pt idx="740">
                  <c:v>45510</c:v>
                </c:pt>
                <c:pt idx="741">
                  <c:v>45511</c:v>
                </c:pt>
                <c:pt idx="742">
                  <c:v>45512</c:v>
                </c:pt>
                <c:pt idx="743">
                  <c:v>45513</c:v>
                </c:pt>
                <c:pt idx="744">
                  <c:v>45516</c:v>
                </c:pt>
                <c:pt idx="745">
                  <c:v>45517</c:v>
                </c:pt>
                <c:pt idx="746">
                  <c:v>45518</c:v>
                </c:pt>
                <c:pt idx="747">
                  <c:v>45520</c:v>
                </c:pt>
                <c:pt idx="748">
                  <c:v>45523</c:v>
                </c:pt>
                <c:pt idx="749">
                  <c:v>45524</c:v>
                </c:pt>
                <c:pt idx="750">
                  <c:v>45525</c:v>
                </c:pt>
                <c:pt idx="751">
                  <c:v>45526</c:v>
                </c:pt>
                <c:pt idx="752">
                  <c:v>45527</c:v>
                </c:pt>
                <c:pt idx="753">
                  <c:v>45530</c:v>
                </c:pt>
                <c:pt idx="754">
                  <c:v>45531</c:v>
                </c:pt>
                <c:pt idx="755">
                  <c:v>45532</c:v>
                </c:pt>
                <c:pt idx="756">
                  <c:v>45533</c:v>
                </c:pt>
                <c:pt idx="757">
                  <c:v>45534</c:v>
                </c:pt>
                <c:pt idx="758">
                  <c:v>45537</c:v>
                </c:pt>
                <c:pt idx="759">
                  <c:v>45538</c:v>
                </c:pt>
                <c:pt idx="760">
                  <c:v>45539</c:v>
                </c:pt>
                <c:pt idx="761">
                  <c:v>45540</c:v>
                </c:pt>
                <c:pt idx="762">
                  <c:v>45541</c:v>
                </c:pt>
                <c:pt idx="763">
                  <c:v>45544</c:v>
                </c:pt>
                <c:pt idx="764">
                  <c:v>45545</c:v>
                </c:pt>
                <c:pt idx="765">
                  <c:v>45546</c:v>
                </c:pt>
                <c:pt idx="766">
                  <c:v>45547</c:v>
                </c:pt>
                <c:pt idx="767">
                  <c:v>45548</c:v>
                </c:pt>
                <c:pt idx="768">
                  <c:v>45551</c:v>
                </c:pt>
                <c:pt idx="769">
                  <c:v>45552</c:v>
                </c:pt>
                <c:pt idx="770">
                  <c:v>45553</c:v>
                </c:pt>
                <c:pt idx="771">
                  <c:v>45554</c:v>
                </c:pt>
                <c:pt idx="772">
                  <c:v>45555</c:v>
                </c:pt>
                <c:pt idx="773">
                  <c:v>45558</c:v>
                </c:pt>
                <c:pt idx="774">
                  <c:v>45559</c:v>
                </c:pt>
                <c:pt idx="775">
                  <c:v>45560</c:v>
                </c:pt>
                <c:pt idx="776">
                  <c:v>45561</c:v>
                </c:pt>
                <c:pt idx="777">
                  <c:v>45562</c:v>
                </c:pt>
                <c:pt idx="778">
                  <c:v>45565</c:v>
                </c:pt>
                <c:pt idx="779">
                  <c:v>45566</c:v>
                </c:pt>
                <c:pt idx="780">
                  <c:v>45568</c:v>
                </c:pt>
                <c:pt idx="781">
                  <c:v>45569</c:v>
                </c:pt>
                <c:pt idx="782">
                  <c:v>45572</c:v>
                </c:pt>
                <c:pt idx="783">
                  <c:v>45573</c:v>
                </c:pt>
                <c:pt idx="784">
                  <c:v>45574</c:v>
                </c:pt>
                <c:pt idx="785">
                  <c:v>45575</c:v>
                </c:pt>
                <c:pt idx="786">
                  <c:v>45576</c:v>
                </c:pt>
                <c:pt idx="787">
                  <c:v>45579</c:v>
                </c:pt>
                <c:pt idx="788">
                  <c:v>45580</c:v>
                </c:pt>
                <c:pt idx="789">
                  <c:v>45581</c:v>
                </c:pt>
                <c:pt idx="790">
                  <c:v>45582</c:v>
                </c:pt>
                <c:pt idx="791">
                  <c:v>45583</c:v>
                </c:pt>
                <c:pt idx="792">
                  <c:v>45586</c:v>
                </c:pt>
                <c:pt idx="793">
                  <c:v>45587</c:v>
                </c:pt>
                <c:pt idx="794">
                  <c:v>45588</c:v>
                </c:pt>
                <c:pt idx="795">
                  <c:v>45589</c:v>
                </c:pt>
                <c:pt idx="796">
                  <c:v>45590</c:v>
                </c:pt>
                <c:pt idx="797">
                  <c:v>45593</c:v>
                </c:pt>
                <c:pt idx="798">
                  <c:v>45594</c:v>
                </c:pt>
                <c:pt idx="799">
                  <c:v>45595</c:v>
                </c:pt>
                <c:pt idx="800">
                  <c:v>45596</c:v>
                </c:pt>
                <c:pt idx="801">
                  <c:v>45597</c:v>
                </c:pt>
                <c:pt idx="802">
                  <c:v>45600</c:v>
                </c:pt>
                <c:pt idx="803">
                  <c:v>45601</c:v>
                </c:pt>
                <c:pt idx="804">
                  <c:v>45602</c:v>
                </c:pt>
                <c:pt idx="805">
                  <c:v>45603</c:v>
                </c:pt>
                <c:pt idx="806">
                  <c:v>45604</c:v>
                </c:pt>
                <c:pt idx="807">
                  <c:v>45607</c:v>
                </c:pt>
                <c:pt idx="808">
                  <c:v>45608</c:v>
                </c:pt>
                <c:pt idx="809">
                  <c:v>45609</c:v>
                </c:pt>
                <c:pt idx="810">
                  <c:v>45610</c:v>
                </c:pt>
                <c:pt idx="811">
                  <c:v>45614</c:v>
                </c:pt>
                <c:pt idx="812">
                  <c:v>45615</c:v>
                </c:pt>
                <c:pt idx="813">
                  <c:v>45617</c:v>
                </c:pt>
                <c:pt idx="814">
                  <c:v>45618</c:v>
                </c:pt>
                <c:pt idx="815">
                  <c:v>45621</c:v>
                </c:pt>
                <c:pt idx="816">
                  <c:v>45622</c:v>
                </c:pt>
                <c:pt idx="817">
                  <c:v>45623</c:v>
                </c:pt>
                <c:pt idx="818">
                  <c:v>45624</c:v>
                </c:pt>
                <c:pt idx="819">
                  <c:v>45625</c:v>
                </c:pt>
                <c:pt idx="820">
                  <c:v>45628</c:v>
                </c:pt>
                <c:pt idx="821">
                  <c:v>45629</c:v>
                </c:pt>
                <c:pt idx="822">
                  <c:v>45630</c:v>
                </c:pt>
                <c:pt idx="823">
                  <c:v>45631</c:v>
                </c:pt>
                <c:pt idx="824">
                  <c:v>45632</c:v>
                </c:pt>
                <c:pt idx="825">
                  <c:v>45635</c:v>
                </c:pt>
                <c:pt idx="826">
                  <c:v>45636</c:v>
                </c:pt>
                <c:pt idx="827">
                  <c:v>45637</c:v>
                </c:pt>
                <c:pt idx="828">
                  <c:v>45638</c:v>
                </c:pt>
                <c:pt idx="829">
                  <c:v>45639</c:v>
                </c:pt>
                <c:pt idx="830">
                  <c:v>45642</c:v>
                </c:pt>
                <c:pt idx="831">
                  <c:v>45643</c:v>
                </c:pt>
                <c:pt idx="832">
                  <c:v>45644</c:v>
                </c:pt>
                <c:pt idx="833">
                  <c:v>45645</c:v>
                </c:pt>
                <c:pt idx="834">
                  <c:v>45646</c:v>
                </c:pt>
                <c:pt idx="835">
                  <c:v>45649</c:v>
                </c:pt>
                <c:pt idx="836">
                  <c:v>45650</c:v>
                </c:pt>
                <c:pt idx="837">
                  <c:v>45652</c:v>
                </c:pt>
                <c:pt idx="838">
                  <c:v>45653</c:v>
                </c:pt>
                <c:pt idx="839">
                  <c:v>45656</c:v>
                </c:pt>
                <c:pt idx="840">
                  <c:v>45657</c:v>
                </c:pt>
                <c:pt idx="841">
                  <c:v>45658</c:v>
                </c:pt>
                <c:pt idx="842">
                  <c:v>45659</c:v>
                </c:pt>
                <c:pt idx="843">
                  <c:v>45660</c:v>
                </c:pt>
                <c:pt idx="844">
                  <c:v>45663</c:v>
                </c:pt>
                <c:pt idx="845">
                  <c:v>45664</c:v>
                </c:pt>
                <c:pt idx="846">
                  <c:v>45665</c:v>
                </c:pt>
                <c:pt idx="847">
                  <c:v>45666</c:v>
                </c:pt>
                <c:pt idx="848">
                  <c:v>45667</c:v>
                </c:pt>
                <c:pt idx="849">
                  <c:v>45670</c:v>
                </c:pt>
                <c:pt idx="850">
                  <c:v>45671</c:v>
                </c:pt>
                <c:pt idx="851">
                  <c:v>45672</c:v>
                </c:pt>
                <c:pt idx="852">
                  <c:v>45673</c:v>
                </c:pt>
                <c:pt idx="853">
                  <c:v>45674</c:v>
                </c:pt>
                <c:pt idx="854">
                  <c:v>45677</c:v>
                </c:pt>
                <c:pt idx="855">
                  <c:v>45678</c:v>
                </c:pt>
                <c:pt idx="856">
                  <c:v>45679</c:v>
                </c:pt>
                <c:pt idx="857">
                  <c:v>45680</c:v>
                </c:pt>
                <c:pt idx="858">
                  <c:v>45681</c:v>
                </c:pt>
                <c:pt idx="859">
                  <c:v>45684</c:v>
                </c:pt>
                <c:pt idx="860">
                  <c:v>45685</c:v>
                </c:pt>
                <c:pt idx="861">
                  <c:v>45686</c:v>
                </c:pt>
                <c:pt idx="862">
                  <c:v>45687</c:v>
                </c:pt>
                <c:pt idx="863">
                  <c:v>45688</c:v>
                </c:pt>
                <c:pt idx="864">
                  <c:v>45689</c:v>
                </c:pt>
                <c:pt idx="865">
                  <c:v>45691</c:v>
                </c:pt>
                <c:pt idx="866">
                  <c:v>45692</c:v>
                </c:pt>
                <c:pt idx="867">
                  <c:v>45693</c:v>
                </c:pt>
                <c:pt idx="868">
                  <c:v>45694</c:v>
                </c:pt>
                <c:pt idx="869">
                  <c:v>45695</c:v>
                </c:pt>
                <c:pt idx="870">
                  <c:v>45698</c:v>
                </c:pt>
                <c:pt idx="871">
                  <c:v>45699</c:v>
                </c:pt>
                <c:pt idx="872">
                  <c:v>45700</c:v>
                </c:pt>
                <c:pt idx="873">
                  <c:v>45701</c:v>
                </c:pt>
                <c:pt idx="874">
                  <c:v>45702</c:v>
                </c:pt>
                <c:pt idx="875">
                  <c:v>45705</c:v>
                </c:pt>
                <c:pt idx="876">
                  <c:v>45706</c:v>
                </c:pt>
                <c:pt idx="877">
                  <c:v>45707</c:v>
                </c:pt>
                <c:pt idx="878">
                  <c:v>45708</c:v>
                </c:pt>
                <c:pt idx="879">
                  <c:v>45709</c:v>
                </c:pt>
                <c:pt idx="880">
                  <c:v>45712</c:v>
                </c:pt>
                <c:pt idx="881">
                  <c:v>45713</c:v>
                </c:pt>
                <c:pt idx="882">
                  <c:v>45715</c:v>
                </c:pt>
                <c:pt idx="883">
                  <c:v>45716</c:v>
                </c:pt>
                <c:pt idx="884">
                  <c:v>45719</c:v>
                </c:pt>
                <c:pt idx="885">
                  <c:v>45720</c:v>
                </c:pt>
                <c:pt idx="886">
                  <c:v>45721</c:v>
                </c:pt>
                <c:pt idx="887">
                  <c:v>45722</c:v>
                </c:pt>
                <c:pt idx="888">
                  <c:v>45723</c:v>
                </c:pt>
                <c:pt idx="889">
                  <c:v>45726</c:v>
                </c:pt>
                <c:pt idx="890">
                  <c:v>45727</c:v>
                </c:pt>
                <c:pt idx="891">
                  <c:v>45728</c:v>
                </c:pt>
                <c:pt idx="892">
                  <c:v>45729</c:v>
                </c:pt>
                <c:pt idx="893">
                  <c:v>45733</c:v>
                </c:pt>
                <c:pt idx="894">
                  <c:v>45734</c:v>
                </c:pt>
                <c:pt idx="895">
                  <c:v>45735</c:v>
                </c:pt>
                <c:pt idx="896">
                  <c:v>45736</c:v>
                </c:pt>
                <c:pt idx="897">
                  <c:v>45737</c:v>
                </c:pt>
                <c:pt idx="898">
                  <c:v>45740</c:v>
                </c:pt>
                <c:pt idx="899">
                  <c:v>45741</c:v>
                </c:pt>
                <c:pt idx="900">
                  <c:v>45742</c:v>
                </c:pt>
                <c:pt idx="901">
                  <c:v>45743</c:v>
                </c:pt>
                <c:pt idx="902">
                  <c:v>45744</c:v>
                </c:pt>
                <c:pt idx="903">
                  <c:v>45748</c:v>
                </c:pt>
                <c:pt idx="904">
                  <c:v>45749</c:v>
                </c:pt>
                <c:pt idx="905">
                  <c:v>45750</c:v>
                </c:pt>
                <c:pt idx="906">
                  <c:v>45751</c:v>
                </c:pt>
                <c:pt idx="907">
                  <c:v>45754</c:v>
                </c:pt>
                <c:pt idx="908">
                  <c:v>45755</c:v>
                </c:pt>
                <c:pt idx="909">
                  <c:v>45756</c:v>
                </c:pt>
                <c:pt idx="910">
                  <c:v>45758</c:v>
                </c:pt>
                <c:pt idx="911">
                  <c:v>45762</c:v>
                </c:pt>
                <c:pt idx="912">
                  <c:v>45763</c:v>
                </c:pt>
                <c:pt idx="913">
                  <c:v>45764</c:v>
                </c:pt>
                <c:pt idx="914">
                  <c:v>45768</c:v>
                </c:pt>
                <c:pt idx="915">
                  <c:v>45769</c:v>
                </c:pt>
                <c:pt idx="916">
                  <c:v>45770</c:v>
                </c:pt>
                <c:pt idx="917">
                  <c:v>45771</c:v>
                </c:pt>
                <c:pt idx="918">
                  <c:v>45772</c:v>
                </c:pt>
                <c:pt idx="919">
                  <c:v>45775</c:v>
                </c:pt>
                <c:pt idx="920">
                  <c:v>45776</c:v>
                </c:pt>
                <c:pt idx="921">
                  <c:v>45777</c:v>
                </c:pt>
                <c:pt idx="922">
                  <c:v>45779</c:v>
                </c:pt>
                <c:pt idx="923">
                  <c:v>45782</c:v>
                </c:pt>
                <c:pt idx="924">
                  <c:v>45783</c:v>
                </c:pt>
                <c:pt idx="925">
                  <c:v>45784</c:v>
                </c:pt>
                <c:pt idx="926">
                  <c:v>45785</c:v>
                </c:pt>
                <c:pt idx="927">
                  <c:v>45786</c:v>
                </c:pt>
                <c:pt idx="928">
                  <c:v>45789</c:v>
                </c:pt>
                <c:pt idx="929">
                  <c:v>45790</c:v>
                </c:pt>
                <c:pt idx="930">
                  <c:v>45791</c:v>
                </c:pt>
                <c:pt idx="931">
                  <c:v>45792</c:v>
                </c:pt>
                <c:pt idx="932">
                  <c:v>45793</c:v>
                </c:pt>
                <c:pt idx="933">
                  <c:v>45796</c:v>
                </c:pt>
                <c:pt idx="934">
                  <c:v>45797</c:v>
                </c:pt>
                <c:pt idx="935">
                  <c:v>45798</c:v>
                </c:pt>
                <c:pt idx="936">
                  <c:v>45799</c:v>
                </c:pt>
                <c:pt idx="937">
                  <c:v>45800</c:v>
                </c:pt>
                <c:pt idx="938">
                  <c:v>45803</c:v>
                </c:pt>
                <c:pt idx="939">
                  <c:v>45804</c:v>
                </c:pt>
                <c:pt idx="940">
                  <c:v>45805</c:v>
                </c:pt>
                <c:pt idx="941">
                  <c:v>45806</c:v>
                </c:pt>
                <c:pt idx="942">
                  <c:v>45807</c:v>
                </c:pt>
                <c:pt idx="943">
                  <c:v>45810</c:v>
                </c:pt>
                <c:pt idx="944">
                  <c:v>45811</c:v>
                </c:pt>
                <c:pt idx="945">
                  <c:v>45812</c:v>
                </c:pt>
                <c:pt idx="946">
                  <c:v>45813</c:v>
                </c:pt>
                <c:pt idx="947">
                  <c:v>45814</c:v>
                </c:pt>
                <c:pt idx="948">
                  <c:v>45817</c:v>
                </c:pt>
                <c:pt idx="949">
                  <c:v>45818</c:v>
                </c:pt>
                <c:pt idx="950">
                  <c:v>45819</c:v>
                </c:pt>
                <c:pt idx="951">
                  <c:v>45820</c:v>
                </c:pt>
                <c:pt idx="952">
                  <c:v>45821</c:v>
                </c:pt>
                <c:pt idx="953">
                  <c:v>45824</c:v>
                </c:pt>
                <c:pt idx="954">
                  <c:v>45825</c:v>
                </c:pt>
                <c:pt idx="955">
                  <c:v>45826</c:v>
                </c:pt>
                <c:pt idx="956">
                  <c:v>45827</c:v>
                </c:pt>
                <c:pt idx="957">
                  <c:v>45828</c:v>
                </c:pt>
                <c:pt idx="958">
                  <c:v>45831</c:v>
                </c:pt>
                <c:pt idx="959">
                  <c:v>45832</c:v>
                </c:pt>
                <c:pt idx="960">
                  <c:v>45833</c:v>
                </c:pt>
                <c:pt idx="961">
                  <c:v>45834</c:v>
                </c:pt>
                <c:pt idx="962">
                  <c:v>45835</c:v>
                </c:pt>
                <c:pt idx="963">
                  <c:v>45838</c:v>
                </c:pt>
                <c:pt idx="964">
                  <c:v>45839</c:v>
                </c:pt>
                <c:pt idx="965">
                  <c:v>45840</c:v>
                </c:pt>
                <c:pt idx="966">
                  <c:v>45841</c:v>
                </c:pt>
                <c:pt idx="967">
                  <c:v>45842</c:v>
                </c:pt>
                <c:pt idx="968">
                  <c:v>45845</c:v>
                </c:pt>
                <c:pt idx="969">
                  <c:v>45846</c:v>
                </c:pt>
                <c:pt idx="970">
                  <c:v>45847</c:v>
                </c:pt>
                <c:pt idx="971">
                  <c:v>45848</c:v>
                </c:pt>
                <c:pt idx="972">
                  <c:v>45849</c:v>
                </c:pt>
                <c:pt idx="973">
                  <c:v>45852</c:v>
                </c:pt>
                <c:pt idx="974">
                  <c:v>45853</c:v>
                </c:pt>
                <c:pt idx="975">
                  <c:v>45854</c:v>
                </c:pt>
                <c:pt idx="976">
                  <c:v>45855</c:v>
                </c:pt>
                <c:pt idx="977">
                  <c:v>45856</c:v>
                </c:pt>
                <c:pt idx="978">
                  <c:v>45859</c:v>
                </c:pt>
                <c:pt idx="979">
                  <c:v>45860</c:v>
                </c:pt>
                <c:pt idx="980">
                  <c:v>45861</c:v>
                </c:pt>
                <c:pt idx="981">
                  <c:v>45862</c:v>
                </c:pt>
                <c:pt idx="982">
                  <c:v>45863</c:v>
                </c:pt>
                <c:pt idx="983">
                  <c:v>45866</c:v>
                </c:pt>
                <c:pt idx="984">
                  <c:v>45867</c:v>
                </c:pt>
                <c:pt idx="985">
                  <c:v>45868</c:v>
                </c:pt>
                <c:pt idx="986">
                  <c:v>45869</c:v>
                </c:pt>
                <c:pt idx="987">
                  <c:v>45870</c:v>
                </c:pt>
                <c:pt idx="988">
                  <c:v>45873</c:v>
                </c:pt>
                <c:pt idx="989">
                  <c:v>45874</c:v>
                </c:pt>
                <c:pt idx="990">
                  <c:v>45875</c:v>
                </c:pt>
                <c:pt idx="991">
                  <c:v>45876</c:v>
                </c:pt>
                <c:pt idx="992">
                  <c:v>45877</c:v>
                </c:pt>
                <c:pt idx="993">
                  <c:v>45880</c:v>
                </c:pt>
                <c:pt idx="994">
                  <c:v>45881</c:v>
                </c:pt>
                <c:pt idx="995">
                  <c:v>45882</c:v>
                </c:pt>
                <c:pt idx="996">
                  <c:v>45883</c:v>
                </c:pt>
                <c:pt idx="997">
                  <c:v>45887</c:v>
                </c:pt>
                <c:pt idx="998">
                  <c:v>45888</c:v>
                </c:pt>
                <c:pt idx="999">
                  <c:v>45889</c:v>
                </c:pt>
                <c:pt idx="1000">
                  <c:v>45890</c:v>
                </c:pt>
                <c:pt idx="1001">
                  <c:v>45891</c:v>
                </c:pt>
                <c:pt idx="1002">
                  <c:v>45894</c:v>
                </c:pt>
                <c:pt idx="1003">
                  <c:v>45895</c:v>
                </c:pt>
                <c:pt idx="1004">
                  <c:v>45897</c:v>
                </c:pt>
                <c:pt idx="1005">
                  <c:v>45898</c:v>
                </c:pt>
                <c:pt idx="1006">
                  <c:v>45901</c:v>
                </c:pt>
                <c:pt idx="1007">
                  <c:v>45902</c:v>
                </c:pt>
                <c:pt idx="1008">
                  <c:v>45903</c:v>
                </c:pt>
                <c:pt idx="1009">
                  <c:v>45904</c:v>
                </c:pt>
                <c:pt idx="1010">
                  <c:v>45905</c:v>
                </c:pt>
                <c:pt idx="1011">
                  <c:v>45908</c:v>
                </c:pt>
                <c:pt idx="1012">
                  <c:v>45909</c:v>
                </c:pt>
                <c:pt idx="1013">
                  <c:v>45910</c:v>
                </c:pt>
                <c:pt idx="1014">
                  <c:v>45911</c:v>
                </c:pt>
                <c:pt idx="1015">
                  <c:v>45912</c:v>
                </c:pt>
                <c:pt idx="1016">
                  <c:v>45915</c:v>
                </c:pt>
                <c:pt idx="1017">
                  <c:v>45916</c:v>
                </c:pt>
                <c:pt idx="1018">
                  <c:v>45917</c:v>
                </c:pt>
                <c:pt idx="1019">
                  <c:v>45918</c:v>
                </c:pt>
                <c:pt idx="1020">
                  <c:v>45919</c:v>
                </c:pt>
                <c:pt idx="1021">
                  <c:v>45922</c:v>
                </c:pt>
                <c:pt idx="1022">
                  <c:v>45923</c:v>
                </c:pt>
                <c:pt idx="1023">
                  <c:v>45924</c:v>
                </c:pt>
                <c:pt idx="1024">
                  <c:v>45925</c:v>
                </c:pt>
                <c:pt idx="1025">
                  <c:v>45926</c:v>
                </c:pt>
                <c:pt idx="1026">
                  <c:v>45929</c:v>
                </c:pt>
                <c:pt idx="1027">
                  <c:v>45930</c:v>
                </c:pt>
                <c:pt idx="1028">
                  <c:v>45931</c:v>
                </c:pt>
                <c:pt idx="1029">
                  <c:v>45933</c:v>
                </c:pt>
                <c:pt idx="1030">
                  <c:v>45936</c:v>
                </c:pt>
                <c:pt idx="1031">
                  <c:v>45937</c:v>
                </c:pt>
                <c:pt idx="1032">
                  <c:v>45938</c:v>
                </c:pt>
                <c:pt idx="1033">
                  <c:v>45939</c:v>
                </c:pt>
                <c:pt idx="1034">
                  <c:v>45940</c:v>
                </c:pt>
                <c:pt idx="1035">
                  <c:v>45943</c:v>
                </c:pt>
                <c:pt idx="1036">
                  <c:v>45944</c:v>
                </c:pt>
                <c:pt idx="1037">
                  <c:v>45945</c:v>
                </c:pt>
                <c:pt idx="1038">
                  <c:v>45946</c:v>
                </c:pt>
                <c:pt idx="1039">
                  <c:v>45947</c:v>
                </c:pt>
                <c:pt idx="1040">
                  <c:v>45950</c:v>
                </c:pt>
                <c:pt idx="1041">
                  <c:v>45951</c:v>
                </c:pt>
                <c:pt idx="1042">
                  <c:v>45953</c:v>
                </c:pt>
                <c:pt idx="1043">
                  <c:v>45954</c:v>
                </c:pt>
                <c:pt idx="1044">
                  <c:v>45957</c:v>
                </c:pt>
                <c:pt idx="1045">
                  <c:v>45958</c:v>
                </c:pt>
                <c:pt idx="1046">
                  <c:v>45959</c:v>
                </c:pt>
                <c:pt idx="1047">
                  <c:v>45960</c:v>
                </c:pt>
                <c:pt idx="1048">
                  <c:v>45961</c:v>
                </c:pt>
                <c:pt idx="1049">
                  <c:v>45964</c:v>
                </c:pt>
                <c:pt idx="1050">
                  <c:v>45965</c:v>
                </c:pt>
                <c:pt idx="1051">
                  <c:v>45967</c:v>
                </c:pt>
                <c:pt idx="1052">
                  <c:v>45968</c:v>
                </c:pt>
                <c:pt idx="1053">
                  <c:v>45971</c:v>
                </c:pt>
                <c:pt idx="1054">
                  <c:v>45972</c:v>
                </c:pt>
                <c:pt idx="1055">
                  <c:v>45973</c:v>
                </c:pt>
                <c:pt idx="1056">
                  <c:v>45974</c:v>
                </c:pt>
                <c:pt idx="1057">
                  <c:v>45975</c:v>
                </c:pt>
                <c:pt idx="1058">
                  <c:v>45978</c:v>
                </c:pt>
                <c:pt idx="1059">
                  <c:v>45979</c:v>
                </c:pt>
                <c:pt idx="1060">
                  <c:v>45980</c:v>
                </c:pt>
                <c:pt idx="1061">
                  <c:v>45981</c:v>
                </c:pt>
                <c:pt idx="1062">
                  <c:v>45982</c:v>
                </c:pt>
                <c:pt idx="1063">
                  <c:v>45985</c:v>
                </c:pt>
                <c:pt idx="1064">
                  <c:v>45986</c:v>
                </c:pt>
                <c:pt idx="1065">
                  <c:v>45987</c:v>
                </c:pt>
                <c:pt idx="1066">
                  <c:v>45988</c:v>
                </c:pt>
                <c:pt idx="1067">
                  <c:v>45989</c:v>
                </c:pt>
                <c:pt idx="1068">
                  <c:v>45992</c:v>
                </c:pt>
                <c:pt idx="1069">
                  <c:v>45993</c:v>
                </c:pt>
                <c:pt idx="1070">
                  <c:v>45994</c:v>
                </c:pt>
                <c:pt idx="1071">
                  <c:v>45995</c:v>
                </c:pt>
                <c:pt idx="1072">
                  <c:v>45996</c:v>
                </c:pt>
                <c:pt idx="1073">
                  <c:v>45999</c:v>
                </c:pt>
                <c:pt idx="1074">
                  <c:v>46000</c:v>
                </c:pt>
                <c:pt idx="1075">
                  <c:v>46001</c:v>
                </c:pt>
                <c:pt idx="1076">
                  <c:v>46002</c:v>
                </c:pt>
                <c:pt idx="1077">
                  <c:v>46003</c:v>
                </c:pt>
                <c:pt idx="1078">
                  <c:v>46006</c:v>
                </c:pt>
                <c:pt idx="1079">
                  <c:v>46007</c:v>
                </c:pt>
                <c:pt idx="1080">
                  <c:v>46008</c:v>
                </c:pt>
                <c:pt idx="1081">
                  <c:v>46009</c:v>
                </c:pt>
                <c:pt idx="1082">
                  <c:v>46010</c:v>
                </c:pt>
                <c:pt idx="1083">
                  <c:v>46013</c:v>
                </c:pt>
                <c:pt idx="1084">
                  <c:v>46014</c:v>
                </c:pt>
                <c:pt idx="1085">
                  <c:v>46015</c:v>
                </c:pt>
                <c:pt idx="1086">
                  <c:v>46017</c:v>
                </c:pt>
                <c:pt idx="1087">
                  <c:v>46020</c:v>
                </c:pt>
                <c:pt idx="1088">
                  <c:v>46021</c:v>
                </c:pt>
                <c:pt idx="1089">
                  <c:v>46022</c:v>
                </c:pt>
                <c:pt idx="1090">
                  <c:v>46023</c:v>
                </c:pt>
                <c:pt idx="1091">
                  <c:v>46024</c:v>
                </c:pt>
                <c:pt idx="1092">
                  <c:v>46027</c:v>
                </c:pt>
                <c:pt idx="1093">
                  <c:v>46028</c:v>
                </c:pt>
                <c:pt idx="1094">
                  <c:v>46029</c:v>
                </c:pt>
                <c:pt idx="1095">
                  <c:v>46030</c:v>
                </c:pt>
                <c:pt idx="1096">
                  <c:v>46031</c:v>
                </c:pt>
                <c:pt idx="1097">
                  <c:v>46034</c:v>
                </c:pt>
                <c:pt idx="1098">
                  <c:v>46035</c:v>
                </c:pt>
                <c:pt idx="1099">
                  <c:v>46036</c:v>
                </c:pt>
                <c:pt idx="1100">
                  <c:v>46038</c:v>
                </c:pt>
                <c:pt idx="1101">
                  <c:v>46041</c:v>
                </c:pt>
                <c:pt idx="1102">
                  <c:v>46042</c:v>
                </c:pt>
                <c:pt idx="1103">
                  <c:v>46043</c:v>
                </c:pt>
                <c:pt idx="1104">
                  <c:v>46044</c:v>
                </c:pt>
                <c:pt idx="1105">
                  <c:v>46045</c:v>
                </c:pt>
                <c:pt idx="1106">
                  <c:v>46049</c:v>
                </c:pt>
                <c:pt idx="1107">
                  <c:v>46050</c:v>
                </c:pt>
                <c:pt idx="1108">
                  <c:v>46051</c:v>
                </c:pt>
                <c:pt idx="1109">
                  <c:v>46052</c:v>
                </c:pt>
                <c:pt idx="1110">
                  <c:v>46054</c:v>
                </c:pt>
                <c:pt idx="1111">
                  <c:v>46055</c:v>
                </c:pt>
                <c:pt idx="1112">
                  <c:v>46056</c:v>
                </c:pt>
                <c:pt idx="1113">
                  <c:v>46057</c:v>
                </c:pt>
                <c:pt idx="1114">
                  <c:v>46058</c:v>
                </c:pt>
                <c:pt idx="1115">
                  <c:v>46059</c:v>
                </c:pt>
                <c:pt idx="1116">
                  <c:v>46062</c:v>
                </c:pt>
                <c:pt idx="1117">
                  <c:v>46063</c:v>
                </c:pt>
                <c:pt idx="1118">
                  <c:v>46064</c:v>
                </c:pt>
                <c:pt idx="1119">
                  <c:v>46065</c:v>
                </c:pt>
                <c:pt idx="1120">
                  <c:v>46066</c:v>
                </c:pt>
                <c:pt idx="1121">
                  <c:v>46069</c:v>
                </c:pt>
                <c:pt idx="1122">
                  <c:v>46070</c:v>
                </c:pt>
                <c:pt idx="1123">
                  <c:v>46071</c:v>
                </c:pt>
                <c:pt idx="1124">
                  <c:v>46072</c:v>
                </c:pt>
                <c:pt idx="1125">
                  <c:v>46073</c:v>
                </c:pt>
                <c:pt idx="1126">
                  <c:v>46076</c:v>
                </c:pt>
                <c:pt idx="1127">
                  <c:v>46077</c:v>
                </c:pt>
                <c:pt idx="1128">
                  <c:v>46078</c:v>
                </c:pt>
                <c:pt idx="1129">
                  <c:v>46079</c:v>
                </c:pt>
                <c:pt idx="1130">
                  <c:v>46080</c:v>
                </c:pt>
                <c:pt idx="1131">
                  <c:v>46083</c:v>
                </c:pt>
                <c:pt idx="1132">
                  <c:v>46085</c:v>
                </c:pt>
                <c:pt idx="1133">
                  <c:v>46086</c:v>
                </c:pt>
                <c:pt idx="1134">
                  <c:v>46087</c:v>
                </c:pt>
                <c:pt idx="1135">
                  <c:v>46090</c:v>
                </c:pt>
                <c:pt idx="1136">
                  <c:v>46091</c:v>
                </c:pt>
                <c:pt idx="1137">
                  <c:v>46092</c:v>
                </c:pt>
                <c:pt idx="1138">
                  <c:v>46093</c:v>
                </c:pt>
                <c:pt idx="1139">
                  <c:v>46094</c:v>
                </c:pt>
                <c:pt idx="1140">
                  <c:v>46097</c:v>
                </c:pt>
                <c:pt idx="1141">
                  <c:v>46098</c:v>
                </c:pt>
                <c:pt idx="1142">
                  <c:v>46099</c:v>
                </c:pt>
                <c:pt idx="1143">
                  <c:v>46100</c:v>
                </c:pt>
                <c:pt idx="1144">
                  <c:v>46101</c:v>
                </c:pt>
                <c:pt idx="1145">
                  <c:v>46104</c:v>
                </c:pt>
                <c:pt idx="1146">
                  <c:v>46105</c:v>
                </c:pt>
                <c:pt idx="1147">
                  <c:v>46106</c:v>
                </c:pt>
                <c:pt idx="1148">
                  <c:v>46108</c:v>
                </c:pt>
                <c:pt idx="1149">
                  <c:v>46111</c:v>
                </c:pt>
                <c:pt idx="1150">
                  <c:v>46113</c:v>
                </c:pt>
                <c:pt idx="1151">
                  <c:v>46114</c:v>
                </c:pt>
                <c:pt idx="1152">
                  <c:v>46118</c:v>
                </c:pt>
                <c:pt idx="1153">
                  <c:v>46119</c:v>
                </c:pt>
                <c:pt idx="1154">
                  <c:v>46120</c:v>
                </c:pt>
                <c:pt idx="1155">
                  <c:v>46121</c:v>
                </c:pt>
                <c:pt idx="1156">
                  <c:v>46122</c:v>
                </c:pt>
                <c:pt idx="1157">
                  <c:v>46125</c:v>
                </c:pt>
                <c:pt idx="1158">
                  <c:v>46127</c:v>
                </c:pt>
                <c:pt idx="1159">
                  <c:v>46128</c:v>
                </c:pt>
                <c:pt idx="1160">
                  <c:v>46129</c:v>
                </c:pt>
                <c:pt idx="1161">
                  <c:v>46132</c:v>
                </c:pt>
                <c:pt idx="1162">
                  <c:v>46133</c:v>
                </c:pt>
                <c:pt idx="1163">
                  <c:v>46134</c:v>
                </c:pt>
                <c:pt idx="1164">
                  <c:v>46135</c:v>
                </c:pt>
                <c:pt idx="1165">
                  <c:v>46136</c:v>
                </c:pt>
                <c:pt idx="1166">
                  <c:v>46139</c:v>
                </c:pt>
                <c:pt idx="1167">
                  <c:v>46140</c:v>
                </c:pt>
                <c:pt idx="1168">
                  <c:v>46141</c:v>
                </c:pt>
                <c:pt idx="1169">
                  <c:v>46142</c:v>
                </c:pt>
                <c:pt idx="1170">
                  <c:v>46146</c:v>
                </c:pt>
                <c:pt idx="1171">
                  <c:v>46147</c:v>
                </c:pt>
                <c:pt idx="1172">
                  <c:v>46148</c:v>
                </c:pt>
                <c:pt idx="1173">
                  <c:v>46149</c:v>
                </c:pt>
                <c:pt idx="1174">
                  <c:v>46150</c:v>
                </c:pt>
                <c:pt idx="1175">
                  <c:v>46153</c:v>
                </c:pt>
                <c:pt idx="1176">
                  <c:v>46154</c:v>
                </c:pt>
                <c:pt idx="1177">
                  <c:v>46155</c:v>
                </c:pt>
                <c:pt idx="1178">
                  <c:v>46156</c:v>
                </c:pt>
                <c:pt idx="1179">
                  <c:v>46157</c:v>
                </c:pt>
                <c:pt idx="1180">
                  <c:v>46160</c:v>
                </c:pt>
                <c:pt idx="1181">
                  <c:v>46161</c:v>
                </c:pt>
                <c:pt idx="1182">
                  <c:v>46162</c:v>
                </c:pt>
                <c:pt idx="1183">
                  <c:v>46163</c:v>
                </c:pt>
                <c:pt idx="1184">
                  <c:v>46164</c:v>
                </c:pt>
                <c:pt idx="1185">
                  <c:v>46167</c:v>
                </c:pt>
                <c:pt idx="1186">
                  <c:v>46168</c:v>
                </c:pt>
                <c:pt idx="1187">
                  <c:v>46169</c:v>
                </c:pt>
                <c:pt idx="1188">
                  <c:v>46171</c:v>
                </c:pt>
                <c:pt idx="1189">
                  <c:v>46174</c:v>
                </c:pt>
                <c:pt idx="1190">
                  <c:v>46175</c:v>
                </c:pt>
                <c:pt idx="1191">
                  <c:v>46176</c:v>
                </c:pt>
                <c:pt idx="1192">
                  <c:v>46177</c:v>
                </c:pt>
                <c:pt idx="1193">
                  <c:v>46178</c:v>
                </c:pt>
                <c:pt idx="1194">
                  <c:v>46181</c:v>
                </c:pt>
                <c:pt idx="1195">
                  <c:v>46182</c:v>
                </c:pt>
                <c:pt idx="1196">
                  <c:v>46183</c:v>
                </c:pt>
                <c:pt idx="1197">
                  <c:v>46184</c:v>
                </c:pt>
                <c:pt idx="1198">
                  <c:v>46185</c:v>
                </c:pt>
                <c:pt idx="1199">
                  <c:v>46188</c:v>
                </c:pt>
                <c:pt idx="1200">
                  <c:v>46189</c:v>
                </c:pt>
                <c:pt idx="1201">
                  <c:v>46190</c:v>
                </c:pt>
                <c:pt idx="1202">
                  <c:v>46191</c:v>
                </c:pt>
                <c:pt idx="1203">
                  <c:v>46192</c:v>
                </c:pt>
                <c:pt idx="1204">
                  <c:v>46195</c:v>
                </c:pt>
                <c:pt idx="1205">
                  <c:v>46196</c:v>
                </c:pt>
                <c:pt idx="1206">
                  <c:v>46197</c:v>
                </c:pt>
                <c:pt idx="1207">
                  <c:v>46198</c:v>
                </c:pt>
                <c:pt idx="1208">
                  <c:v>46202</c:v>
                </c:pt>
                <c:pt idx="1209">
                  <c:v>46203</c:v>
                </c:pt>
                <c:pt idx="1210">
                  <c:v>46204</c:v>
                </c:pt>
                <c:pt idx="1211">
                  <c:v>46205</c:v>
                </c:pt>
                <c:pt idx="1212">
                  <c:v>46206</c:v>
                </c:pt>
                <c:pt idx="1213">
                  <c:v>46209</c:v>
                </c:pt>
                <c:pt idx="1214">
                  <c:v>46210</c:v>
                </c:pt>
                <c:pt idx="1215">
                  <c:v>46211</c:v>
                </c:pt>
                <c:pt idx="1216">
                  <c:v>46212</c:v>
                </c:pt>
                <c:pt idx="1217">
                  <c:v>46213</c:v>
                </c:pt>
                <c:pt idx="1218">
                  <c:v>46216</c:v>
                </c:pt>
                <c:pt idx="1219">
                  <c:v>46217</c:v>
                </c:pt>
                <c:pt idx="1220">
                  <c:v>46218</c:v>
                </c:pt>
                <c:pt idx="1221">
                  <c:v>46219</c:v>
                </c:pt>
                <c:pt idx="1222">
                  <c:v>46220</c:v>
                </c:pt>
                <c:pt idx="1223">
                  <c:v>46223</c:v>
                </c:pt>
                <c:pt idx="1224">
                  <c:v>46224</c:v>
                </c:pt>
                <c:pt idx="1225">
                  <c:v>46225</c:v>
                </c:pt>
                <c:pt idx="1226">
                  <c:v>46226</c:v>
                </c:pt>
                <c:pt idx="1227">
                  <c:v>46227</c:v>
                </c:pt>
                <c:pt idx="1228">
                  <c:v>46230</c:v>
                </c:pt>
                <c:pt idx="1229">
                  <c:v>46231</c:v>
                </c:pt>
                <c:pt idx="1230">
                  <c:v>46232</c:v>
                </c:pt>
                <c:pt idx="1231">
                  <c:v>46233</c:v>
                </c:pt>
                <c:pt idx="1232">
                  <c:v>46234</c:v>
                </c:pt>
                <c:pt idx="1233">
                  <c:v>46237</c:v>
                </c:pt>
                <c:pt idx="1234">
                  <c:v>46238</c:v>
                </c:pt>
                <c:pt idx="1235">
                  <c:v>46239</c:v>
                </c:pt>
                <c:pt idx="1236">
                  <c:v>46240</c:v>
                </c:pt>
                <c:pt idx="1237">
                  <c:v>46241</c:v>
                </c:pt>
                <c:pt idx="1238">
                  <c:v>46244</c:v>
                </c:pt>
                <c:pt idx="1239">
                  <c:v>46245</c:v>
                </c:pt>
              </c:numCache>
            </c:numRef>
          </c:cat>
          <c:val>
            <c:numRef>
              <c:f>Data!$L$4:$L$1243</c:f>
              <c:numCache>
                <c:formatCode>0.0%</c:formatCode>
                <c:ptCount val="12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-7.953124954725E-4</c:v>
                </c:pt>
                <c:pt idx="4">
                  <c:v>0</c:v>
                </c:pt>
                <c:pt idx="5">
                  <c:v>0</c:v>
                </c:pt>
                <c:pt idx="6">
                  <c:v>-1.6298523936025301E-2</c:v>
                </c:pt>
                <c:pt idx="7">
                  <c:v>-2.64077386408E-2</c:v>
                </c:pt>
                <c:pt idx="8">
                  <c:v>-1.40631104673182E-2</c:v>
                </c:pt>
                <c:pt idx="9">
                  <c:v>-1.1632984018216601E-2</c:v>
                </c:pt>
                <c:pt idx="10">
                  <c:v>-1.27966745446679E-2</c:v>
                </c:pt>
                <c:pt idx="11">
                  <c:v>-5.0896326469875002E-3</c:v>
                </c:pt>
                <c:pt idx="12">
                  <c:v>0</c:v>
                </c:pt>
                <c:pt idx="13">
                  <c:v>0</c:v>
                </c:pt>
                <c:pt idx="14">
                  <c:v>-1.7285044453697999E-3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-3.7042072703065E-3</c:v>
                </c:pt>
                <c:pt idx="19">
                  <c:v>-2.4715338161449999E-4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-9.9577526699656006E-3</c:v>
                </c:pt>
                <c:pt idx="26">
                  <c:v>-2.1731052102594801E-2</c:v>
                </c:pt>
                <c:pt idx="27">
                  <c:v>-1.7384079155958101E-2</c:v>
                </c:pt>
                <c:pt idx="28">
                  <c:v>-1.63159388570655E-2</c:v>
                </c:pt>
                <c:pt idx="29">
                  <c:v>-1.2398689643011201E-2</c:v>
                </c:pt>
                <c:pt idx="30">
                  <c:v>-1.5861902657972601E-2</c:v>
                </c:pt>
                <c:pt idx="31">
                  <c:v>-1.7487791418768401E-2</c:v>
                </c:pt>
                <c:pt idx="32">
                  <c:v>-1.8079525652340701E-2</c:v>
                </c:pt>
                <c:pt idx="33">
                  <c:v>-1.0895171309485399E-2</c:v>
                </c:pt>
                <c:pt idx="34">
                  <c:v>-1.09327105467688E-2</c:v>
                </c:pt>
                <c:pt idx="35">
                  <c:v>-8.0914939877346995E-3</c:v>
                </c:pt>
                <c:pt idx="36">
                  <c:v>-5.0266754818240004E-3</c:v>
                </c:pt>
                <c:pt idx="37">
                  <c:v>-7.152077099921E-3</c:v>
                </c:pt>
                <c:pt idx="38">
                  <c:v>-1.48822228983552E-2</c:v>
                </c:pt>
                <c:pt idx="39">
                  <c:v>-1.0821636731946201E-2</c:v>
                </c:pt>
                <c:pt idx="40">
                  <c:v>-6.5691787953241002E-3</c:v>
                </c:pt>
                <c:pt idx="41">
                  <c:v>0</c:v>
                </c:pt>
                <c:pt idx="42">
                  <c:v>-5.3698914847961996E-3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-1.53696549903319E-2</c:v>
                </c:pt>
                <c:pt idx="47">
                  <c:v>-2.7947936625047898E-2</c:v>
                </c:pt>
                <c:pt idx="48">
                  <c:v>-2.6602699449150599E-2</c:v>
                </c:pt>
                <c:pt idx="49">
                  <c:v>-3.8518599965517097E-2</c:v>
                </c:pt>
                <c:pt idx="50">
                  <c:v>-4.7890467266105699E-2</c:v>
                </c:pt>
                <c:pt idx="51">
                  <c:v>-3.4482990103202903E-2</c:v>
                </c:pt>
                <c:pt idx="52">
                  <c:v>-3.2861220738265202E-2</c:v>
                </c:pt>
                <c:pt idx="53">
                  <c:v>-4.7305582419070999E-2</c:v>
                </c:pt>
                <c:pt idx="54">
                  <c:v>-4.98835459600891E-2</c:v>
                </c:pt>
                <c:pt idx="55">
                  <c:v>-3.5179029837262898E-2</c:v>
                </c:pt>
                <c:pt idx="56">
                  <c:v>-2.0020516335536601E-2</c:v>
                </c:pt>
                <c:pt idx="57">
                  <c:v>-1.3548585439681401E-2</c:v>
                </c:pt>
                <c:pt idx="58">
                  <c:v>-2.5170611336147002E-3</c:v>
                </c:pt>
                <c:pt idx="59">
                  <c:v>0</c:v>
                </c:pt>
                <c:pt idx="60">
                  <c:v>0</c:v>
                </c:pt>
                <c:pt idx="61">
                  <c:v>-4.2079212682269998E-4</c:v>
                </c:pt>
                <c:pt idx="62">
                  <c:v>-6.6390321440592997E-3</c:v>
                </c:pt>
                <c:pt idx="63">
                  <c:v>-3.6220072484173002E-3</c:v>
                </c:pt>
                <c:pt idx="64">
                  <c:v>-2.0114485949274999E-3</c:v>
                </c:pt>
                <c:pt idx="65">
                  <c:v>-2.2996825383611E-3</c:v>
                </c:pt>
                <c:pt idx="66">
                  <c:v>-2.6125752233838E-3</c:v>
                </c:pt>
                <c:pt idx="67">
                  <c:v>-1.40842991742983E-2</c:v>
                </c:pt>
                <c:pt idx="68">
                  <c:v>-2.5003910216391201E-2</c:v>
                </c:pt>
                <c:pt idx="69">
                  <c:v>-1.70468243675178E-2</c:v>
                </c:pt>
                <c:pt idx="70">
                  <c:v>-1.8818821993653E-2</c:v>
                </c:pt>
                <c:pt idx="71">
                  <c:v>-1.24475752721787E-2</c:v>
                </c:pt>
                <c:pt idx="72">
                  <c:v>-2.90742696107779E-2</c:v>
                </c:pt>
                <c:pt idx="73">
                  <c:v>-3.3732486977125498E-2</c:v>
                </c:pt>
                <c:pt idx="74">
                  <c:v>-2.7672514318986999E-2</c:v>
                </c:pt>
                <c:pt idx="75">
                  <c:v>-2.42109358190307E-2</c:v>
                </c:pt>
                <c:pt idx="76">
                  <c:v>-1.7213613667070599E-2</c:v>
                </c:pt>
                <c:pt idx="77">
                  <c:v>-1.9430502567002E-2</c:v>
                </c:pt>
                <c:pt idx="78">
                  <c:v>-2.91866813312304E-2</c:v>
                </c:pt>
                <c:pt idx="79">
                  <c:v>-2.0346312491596699E-2</c:v>
                </c:pt>
                <c:pt idx="80">
                  <c:v>-1.10215736819953E-2</c:v>
                </c:pt>
                <c:pt idx="81">
                  <c:v>-1.0803287241824401E-2</c:v>
                </c:pt>
                <c:pt idx="82">
                  <c:v>-1.0985642708986901E-2</c:v>
                </c:pt>
                <c:pt idx="83">
                  <c:v>-8.8146286522021999E-3</c:v>
                </c:pt>
                <c:pt idx="84">
                  <c:v>-2.0111315474226998E-3</c:v>
                </c:pt>
                <c:pt idx="85">
                  <c:v>-4.0054791148107999E-3</c:v>
                </c:pt>
                <c:pt idx="86">
                  <c:v>0</c:v>
                </c:pt>
                <c:pt idx="87">
                  <c:v>-7.8910455482808992E-3</c:v>
                </c:pt>
                <c:pt idx="88">
                  <c:v>-2.7589361291623499E-2</c:v>
                </c:pt>
                <c:pt idx="89">
                  <c:v>-1.5612462140700299E-2</c:v>
                </c:pt>
                <c:pt idx="90">
                  <c:v>-7.4370230177816998E-3</c:v>
                </c:pt>
                <c:pt idx="91">
                  <c:v>-3.1321146151767E-3</c:v>
                </c:pt>
                <c:pt idx="92">
                  <c:v>-5.4466317531056997E-3</c:v>
                </c:pt>
                <c:pt idx="93">
                  <c:v>-1.1544314794487999E-3</c:v>
                </c:pt>
                <c:pt idx="94">
                  <c:v>0</c:v>
                </c:pt>
                <c:pt idx="95">
                  <c:v>-2.8102700410030001E-4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-2.7421808254484998E-3</c:v>
                </c:pt>
                <c:pt idx="102">
                  <c:v>0</c:v>
                </c:pt>
                <c:pt idx="103">
                  <c:v>0</c:v>
                </c:pt>
                <c:pt idx="104">
                  <c:v>-3.3706029329158001E-3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-1.16867501197182E-2</c:v>
                </c:pt>
                <c:pt idx="110">
                  <c:v>-8.0626516973460998E-3</c:v>
                </c:pt>
                <c:pt idx="111">
                  <c:v>-8.2006474633047992E-3</c:v>
                </c:pt>
                <c:pt idx="112">
                  <c:v>-1.85957975484514E-2</c:v>
                </c:pt>
                <c:pt idx="113">
                  <c:v>-5.0799275062101398E-2</c:v>
                </c:pt>
                <c:pt idx="114">
                  <c:v>-4.5119248767887199E-2</c:v>
                </c:pt>
                <c:pt idx="115">
                  <c:v>-4.7998647779941297E-2</c:v>
                </c:pt>
                <c:pt idx="116">
                  <c:v>-4.3826210284856101E-2</c:v>
                </c:pt>
                <c:pt idx="117">
                  <c:v>-3.7311749655055598E-2</c:v>
                </c:pt>
                <c:pt idx="118">
                  <c:v>-2.9554667681937801E-2</c:v>
                </c:pt>
                <c:pt idx="119">
                  <c:v>-1.9642017246797101E-2</c:v>
                </c:pt>
                <c:pt idx="120">
                  <c:v>-2.8641451104322799E-2</c:v>
                </c:pt>
                <c:pt idx="121">
                  <c:v>-2.4030054628439101E-2</c:v>
                </c:pt>
                <c:pt idx="122">
                  <c:v>-3.0029424626066999E-2</c:v>
                </c:pt>
                <c:pt idx="123">
                  <c:v>-3.57125043433279E-2</c:v>
                </c:pt>
                <c:pt idx="124">
                  <c:v>-2.4541920199369099E-2</c:v>
                </c:pt>
                <c:pt idx="125">
                  <c:v>-1.6763929136623699E-2</c:v>
                </c:pt>
                <c:pt idx="126">
                  <c:v>-3.7009273847666099E-2</c:v>
                </c:pt>
                <c:pt idx="127">
                  <c:v>-7.0565208552423597E-2</c:v>
                </c:pt>
                <c:pt idx="128">
                  <c:v>-3.9913605021534397E-2</c:v>
                </c:pt>
                <c:pt idx="129">
                  <c:v>-3.8426415714822297E-2</c:v>
                </c:pt>
                <c:pt idx="130">
                  <c:v>-4.1975621303265001E-2</c:v>
                </c:pt>
                <c:pt idx="131">
                  <c:v>-5.2037390404467303E-2</c:v>
                </c:pt>
                <c:pt idx="132">
                  <c:v>-6.5630034365268194E-2</c:v>
                </c:pt>
                <c:pt idx="133">
                  <c:v>-7.5847233351138604E-2</c:v>
                </c:pt>
                <c:pt idx="134">
                  <c:v>-6.0641790608040397E-2</c:v>
                </c:pt>
                <c:pt idx="135">
                  <c:v>-0.1104066173757397</c:v>
                </c:pt>
                <c:pt idx="136">
                  <c:v>-7.2656025406699604E-2</c:v>
                </c:pt>
                <c:pt idx="137">
                  <c:v>-6.5742200234369996E-2</c:v>
                </c:pt>
                <c:pt idx="138">
                  <c:v>-6.3286423616514001E-2</c:v>
                </c:pt>
                <c:pt idx="139">
                  <c:v>-5.9198568025108901E-2</c:v>
                </c:pt>
                <c:pt idx="140">
                  <c:v>-7.0437973127425002E-2</c:v>
                </c:pt>
                <c:pt idx="141">
                  <c:v>-8.5843728812930203E-2</c:v>
                </c:pt>
                <c:pt idx="142">
                  <c:v>-7.6162936997475103E-2</c:v>
                </c:pt>
                <c:pt idx="143">
                  <c:v>-5.5731176643435999E-2</c:v>
                </c:pt>
                <c:pt idx="144">
                  <c:v>-4.4931194452457399E-2</c:v>
                </c:pt>
                <c:pt idx="145">
                  <c:v>-3.5935097929451702E-2</c:v>
                </c:pt>
                <c:pt idx="146">
                  <c:v>-3.10059832737032E-2</c:v>
                </c:pt>
                <c:pt idx="147">
                  <c:v>-4.18284205573142E-2</c:v>
                </c:pt>
                <c:pt idx="148">
                  <c:v>-2.92107450078893E-2</c:v>
                </c:pt>
                <c:pt idx="149">
                  <c:v>-8.1957775435848E-3</c:v>
                </c:pt>
                <c:pt idx="150">
                  <c:v>-5.4629372239206001E-3</c:v>
                </c:pt>
                <c:pt idx="151">
                  <c:v>0</c:v>
                </c:pt>
                <c:pt idx="152">
                  <c:v>-1.5734809268237999E-3</c:v>
                </c:pt>
                <c:pt idx="153">
                  <c:v>0</c:v>
                </c:pt>
                <c:pt idx="154">
                  <c:v>-1.4611659337818001E-3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-1.0129651868150499E-2</c:v>
                </c:pt>
                <c:pt idx="164">
                  <c:v>0</c:v>
                </c:pt>
                <c:pt idx="165">
                  <c:v>-1.0944858804865999E-3</c:v>
                </c:pt>
                <c:pt idx="166">
                  <c:v>-1.34494152052943E-2</c:v>
                </c:pt>
                <c:pt idx="167">
                  <c:v>-1.37510344617537E-2</c:v>
                </c:pt>
                <c:pt idx="168">
                  <c:v>-2.65962475294951E-2</c:v>
                </c:pt>
                <c:pt idx="169">
                  <c:v>-4.0255941408439203E-2</c:v>
                </c:pt>
                <c:pt idx="170">
                  <c:v>-3.6694230800468901E-2</c:v>
                </c:pt>
                <c:pt idx="171">
                  <c:v>-2.6372379202862499E-2</c:v>
                </c:pt>
                <c:pt idx="172">
                  <c:v>-3.3511164428107698E-2</c:v>
                </c:pt>
                <c:pt idx="173">
                  <c:v>-5.2329300738984202E-2</c:v>
                </c:pt>
                <c:pt idx="174">
                  <c:v>-4.1573737960198399E-2</c:v>
                </c:pt>
                <c:pt idx="175">
                  <c:v>-4.5870353248588999E-2</c:v>
                </c:pt>
                <c:pt idx="176">
                  <c:v>-4.4184330179628702E-2</c:v>
                </c:pt>
                <c:pt idx="177">
                  <c:v>-5.5734310205193899E-2</c:v>
                </c:pt>
                <c:pt idx="178">
                  <c:v>-6.2672019702127296E-2</c:v>
                </c:pt>
                <c:pt idx="179">
                  <c:v>-7.4335120620095604E-2</c:v>
                </c:pt>
                <c:pt idx="180">
                  <c:v>-7.1688432311860104E-2</c:v>
                </c:pt>
                <c:pt idx="181">
                  <c:v>-8.6666803569592596E-2</c:v>
                </c:pt>
                <c:pt idx="182">
                  <c:v>-9.7399260431671006E-2</c:v>
                </c:pt>
                <c:pt idx="183">
                  <c:v>-0.1061123018344021</c:v>
                </c:pt>
                <c:pt idx="184">
                  <c:v>-0.12184235445262639</c:v>
                </c:pt>
                <c:pt idx="185">
                  <c:v>-0.13428493635286831</c:v>
                </c:pt>
                <c:pt idx="186">
                  <c:v>-0.1309875322048567</c:v>
                </c:pt>
                <c:pt idx="187">
                  <c:v>-0.1260611237149237</c:v>
                </c:pt>
                <c:pt idx="188">
                  <c:v>-0.10018858133605769</c:v>
                </c:pt>
                <c:pt idx="189">
                  <c:v>-9.4905761713339601E-2</c:v>
                </c:pt>
                <c:pt idx="190">
                  <c:v>-0.1166835895920601</c:v>
                </c:pt>
                <c:pt idx="191">
                  <c:v>-9.6220406356436097E-2</c:v>
                </c:pt>
                <c:pt idx="192">
                  <c:v>-0.10528730624657261</c:v>
                </c:pt>
                <c:pt idx="193">
                  <c:v>-0.1180072018644083</c:v>
                </c:pt>
                <c:pt idx="194">
                  <c:v>-0.14769140752645979</c:v>
                </c:pt>
                <c:pt idx="195">
                  <c:v>-0.13527443176842799</c:v>
                </c:pt>
                <c:pt idx="196">
                  <c:v>-0.1209364592006324</c:v>
                </c:pt>
                <c:pt idx="197">
                  <c:v>-0.1007484448257068</c:v>
                </c:pt>
                <c:pt idx="198">
                  <c:v>-9.9681780604536793E-2</c:v>
                </c:pt>
                <c:pt idx="199">
                  <c:v>-9.9725755235314198E-2</c:v>
                </c:pt>
                <c:pt idx="200">
                  <c:v>-9.8488546577584699E-2</c:v>
                </c:pt>
                <c:pt idx="201">
                  <c:v>-9.7980718997658103E-2</c:v>
                </c:pt>
                <c:pt idx="202">
                  <c:v>-9.5093486021399706E-2</c:v>
                </c:pt>
                <c:pt idx="203">
                  <c:v>-9.7246654931577095E-2</c:v>
                </c:pt>
                <c:pt idx="204">
                  <c:v>-9.90172007701349E-2</c:v>
                </c:pt>
                <c:pt idx="205">
                  <c:v>-9.3397484442310594E-2</c:v>
                </c:pt>
                <c:pt idx="206">
                  <c:v>-0.10204910471460669</c:v>
                </c:pt>
                <c:pt idx="207">
                  <c:v>-0.1297310368899782</c:v>
                </c:pt>
                <c:pt idx="208">
                  <c:v>-0.1392739537681795</c:v>
                </c:pt>
                <c:pt idx="209">
                  <c:v>-0.13119566250745501</c:v>
                </c:pt>
                <c:pt idx="210">
                  <c:v>-0.15780671883292191</c:v>
                </c:pt>
                <c:pt idx="211">
                  <c:v>-0.1685212349240226</c:v>
                </c:pt>
                <c:pt idx="212">
                  <c:v>-0.19281551201732461</c:v>
                </c:pt>
                <c:pt idx="213">
                  <c:v>-0.17158300193245221</c:v>
                </c:pt>
                <c:pt idx="214">
                  <c:v>-0.18155225219477419</c:v>
                </c:pt>
                <c:pt idx="215">
                  <c:v>-0.17328345515882501</c:v>
                </c:pt>
                <c:pt idx="216">
                  <c:v>-0.16928158168067139</c:v>
                </c:pt>
                <c:pt idx="217">
                  <c:v>-0.15430852921552801</c:v>
                </c:pt>
                <c:pt idx="218">
                  <c:v>-0.15135299374736719</c:v>
                </c:pt>
                <c:pt idx="219">
                  <c:v>-0.15216179592541551</c:v>
                </c:pt>
                <c:pt idx="220">
                  <c:v>-0.15856350603427549</c:v>
                </c:pt>
                <c:pt idx="221">
                  <c:v>-0.1605446982904121</c:v>
                </c:pt>
                <c:pt idx="222">
                  <c:v>-0.15921697569709081</c:v>
                </c:pt>
                <c:pt idx="223">
                  <c:v>-0.16144771531054411</c:v>
                </c:pt>
                <c:pt idx="224">
                  <c:v>-0.15403556044252581</c:v>
                </c:pt>
                <c:pt idx="225">
                  <c:v>-0.1414731995676676</c:v>
                </c:pt>
                <c:pt idx="226">
                  <c:v>-0.1396671212138296</c:v>
                </c:pt>
                <c:pt idx="227">
                  <c:v>-0.13300864673306201</c:v>
                </c:pt>
                <c:pt idx="228">
                  <c:v>-0.13623017387238701</c:v>
                </c:pt>
                <c:pt idx="229">
                  <c:v>-0.13633820241760769</c:v>
                </c:pt>
                <c:pt idx="230">
                  <c:v>-0.14524706412949309</c:v>
                </c:pt>
                <c:pt idx="231">
                  <c:v>-0.13802022021807789</c:v>
                </c:pt>
                <c:pt idx="232">
                  <c:v>-0.1278953699716745</c:v>
                </c:pt>
                <c:pt idx="233">
                  <c:v>-0.1226479734282558</c:v>
                </c:pt>
                <c:pt idx="234">
                  <c:v>-0.1146571115979847</c:v>
                </c:pt>
                <c:pt idx="235">
                  <c:v>-0.1108518984329316</c:v>
                </c:pt>
                <c:pt idx="236">
                  <c:v>-0.1097660280384111</c:v>
                </c:pt>
                <c:pt idx="237">
                  <c:v>-0.1080040496717633</c:v>
                </c:pt>
                <c:pt idx="238">
                  <c:v>-0.1148711444062796</c:v>
                </c:pt>
                <c:pt idx="239">
                  <c:v>-0.1068313018239605</c:v>
                </c:pt>
                <c:pt idx="240">
                  <c:v>-0.1020481335991172</c:v>
                </c:pt>
                <c:pt idx="241">
                  <c:v>-9.8599146675016999E-2</c:v>
                </c:pt>
                <c:pt idx="242">
                  <c:v>-8.8057143097599794E-2</c:v>
                </c:pt>
                <c:pt idx="243">
                  <c:v>-8.0479488814170802E-2</c:v>
                </c:pt>
                <c:pt idx="244">
                  <c:v>-8.8123094895760701E-2</c:v>
                </c:pt>
                <c:pt idx="245">
                  <c:v>-8.3338276180249096E-2</c:v>
                </c:pt>
                <c:pt idx="246">
                  <c:v>-8.1704486186254394E-2</c:v>
                </c:pt>
                <c:pt idx="247">
                  <c:v>-7.7153413662311404E-2</c:v>
                </c:pt>
                <c:pt idx="248">
                  <c:v>-6.9337655636447199E-2</c:v>
                </c:pt>
                <c:pt idx="249">
                  <c:v>-6.8182794854887499E-2</c:v>
                </c:pt>
                <c:pt idx="250">
                  <c:v>-6.4982391973348097E-2</c:v>
                </c:pt>
                <c:pt idx="251">
                  <c:v>-5.9234372376284102E-2</c:v>
                </c:pt>
                <c:pt idx="252">
                  <c:v>-5.91761714853732E-2</c:v>
                </c:pt>
                <c:pt idx="253">
                  <c:v>-5.6029471287420002E-2</c:v>
                </c:pt>
                <c:pt idx="254">
                  <c:v>-7.0524807838916903E-2</c:v>
                </c:pt>
                <c:pt idx="255">
                  <c:v>-7.4610891018216205E-2</c:v>
                </c:pt>
                <c:pt idx="256">
                  <c:v>-6.30193200646844E-2</c:v>
                </c:pt>
                <c:pt idx="257">
                  <c:v>-5.37435322649783E-2</c:v>
                </c:pt>
                <c:pt idx="258">
                  <c:v>-5.5165381601029601E-2</c:v>
                </c:pt>
                <c:pt idx="259">
                  <c:v>-4.8841588044168799E-2</c:v>
                </c:pt>
                <c:pt idx="260">
                  <c:v>-5.2511527157819197E-2</c:v>
                </c:pt>
                <c:pt idx="261">
                  <c:v>-3.7935209318282502E-2</c:v>
                </c:pt>
                <c:pt idx="262">
                  <c:v>-3.5734382398683401E-2</c:v>
                </c:pt>
                <c:pt idx="263">
                  <c:v>-2.5478514746628399E-2</c:v>
                </c:pt>
                <c:pt idx="264">
                  <c:v>-2.26781377138663E-2</c:v>
                </c:pt>
                <c:pt idx="265">
                  <c:v>-1.30359409263099E-2</c:v>
                </c:pt>
                <c:pt idx="266">
                  <c:v>0</c:v>
                </c:pt>
                <c:pt idx="267">
                  <c:v>0</c:v>
                </c:pt>
                <c:pt idx="268">
                  <c:v>-1.8835534215849999E-4</c:v>
                </c:pt>
                <c:pt idx="269">
                  <c:v>0</c:v>
                </c:pt>
                <c:pt idx="270">
                  <c:v>-2.3416785168769999E-4</c:v>
                </c:pt>
                <c:pt idx="271">
                  <c:v>0</c:v>
                </c:pt>
                <c:pt idx="272">
                  <c:v>0</c:v>
                </c:pt>
                <c:pt idx="273">
                  <c:v>-1.9967813456641399E-2</c:v>
                </c:pt>
                <c:pt idx="274">
                  <c:v>-2.36727745161865E-2</c:v>
                </c:pt>
                <c:pt idx="275">
                  <c:v>-1.34307618554562E-2</c:v>
                </c:pt>
                <c:pt idx="276">
                  <c:v>-2.14327004514153E-2</c:v>
                </c:pt>
                <c:pt idx="277">
                  <c:v>-6.3630878716553997E-3</c:v>
                </c:pt>
                <c:pt idx="278">
                  <c:v>-2.11251570256718E-2</c:v>
                </c:pt>
                <c:pt idx="279">
                  <c:v>-5.3833249213392498E-2</c:v>
                </c:pt>
                <c:pt idx="280">
                  <c:v>-4.97618066936912E-2</c:v>
                </c:pt>
                <c:pt idx="281">
                  <c:v>-5.2490810785211103E-2</c:v>
                </c:pt>
                <c:pt idx="282">
                  <c:v>-5.1661167161046198E-2</c:v>
                </c:pt>
                <c:pt idx="283">
                  <c:v>-3.86586112127901E-2</c:v>
                </c:pt>
                <c:pt idx="284">
                  <c:v>-4.30524731372832E-2</c:v>
                </c:pt>
                <c:pt idx="285">
                  <c:v>-2.8881864156196001E-2</c:v>
                </c:pt>
                <c:pt idx="286">
                  <c:v>-1.6738021538848E-2</c:v>
                </c:pt>
                <c:pt idx="287">
                  <c:v>-1.07536228614022E-2</c:v>
                </c:pt>
                <c:pt idx="288">
                  <c:v>-2.68781388810908E-2</c:v>
                </c:pt>
                <c:pt idx="289">
                  <c:v>-4.3409937278302398E-2</c:v>
                </c:pt>
                <c:pt idx="290">
                  <c:v>-3.8382165418592698E-2</c:v>
                </c:pt>
                <c:pt idx="291">
                  <c:v>-4.3215736471381903E-2</c:v>
                </c:pt>
                <c:pt idx="292">
                  <c:v>-4.4939714889414797E-2</c:v>
                </c:pt>
                <c:pt idx="293">
                  <c:v>-4.1513517231115203E-2</c:v>
                </c:pt>
                <c:pt idx="294">
                  <c:v>-3.2276754093289797E-2</c:v>
                </c:pt>
                <c:pt idx="295">
                  <c:v>-3.08563698800207E-2</c:v>
                </c:pt>
                <c:pt idx="296">
                  <c:v>-3.39301932692571E-2</c:v>
                </c:pt>
                <c:pt idx="297">
                  <c:v>-3.0723743040425001E-2</c:v>
                </c:pt>
                <c:pt idx="298">
                  <c:v>-2.24333547210868E-2</c:v>
                </c:pt>
                <c:pt idx="299">
                  <c:v>-2.5075031613247901E-2</c:v>
                </c:pt>
                <c:pt idx="300">
                  <c:v>-2.01404584392069E-2</c:v>
                </c:pt>
                <c:pt idx="301">
                  <c:v>-2.64020099762136E-2</c:v>
                </c:pt>
                <c:pt idx="302">
                  <c:v>-2.6428111281379101E-2</c:v>
                </c:pt>
                <c:pt idx="303">
                  <c:v>-2.0620353304776601E-2</c:v>
                </c:pt>
                <c:pt idx="304">
                  <c:v>-1.8001231022019601E-2</c:v>
                </c:pt>
                <c:pt idx="305">
                  <c:v>-1.7602463342434701E-2</c:v>
                </c:pt>
                <c:pt idx="306">
                  <c:v>-1.7572582168449001E-2</c:v>
                </c:pt>
                <c:pt idx="307">
                  <c:v>-1.5958120678499801E-2</c:v>
                </c:pt>
                <c:pt idx="308">
                  <c:v>-1.89703516892046E-2</c:v>
                </c:pt>
                <c:pt idx="309">
                  <c:v>-2.1210093645586601E-2</c:v>
                </c:pt>
                <c:pt idx="310">
                  <c:v>-2.4928008164154501E-2</c:v>
                </c:pt>
                <c:pt idx="311">
                  <c:v>-2.4775315245957701E-2</c:v>
                </c:pt>
                <c:pt idx="312">
                  <c:v>-2.1235135102456001E-2</c:v>
                </c:pt>
                <c:pt idx="313">
                  <c:v>-2.32250596468749E-2</c:v>
                </c:pt>
                <c:pt idx="314">
                  <c:v>-2.8569008154397699E-2</c:v>
                </c:pt>
                <c:pt idx="315">
                  <c:v>-3.4971490719000298E-2</c:v>
                </c:pt>
                <c:pt idx="316">
                  <c:v>-3.4833566990620402E-2</c:v>
                </c:pt>
                <c:pt idx="317">
                  <c:v>-3.7352200161489602E-2</c:v>
                </c:pt>
                <c:pt idx="318">
                  <c:v>-3.6048591806152899E-2</c:v>
                </c:pt>
                <c:pt idx="319">
                  <c:v>-3.0315864144591101E-2</c:v>
                </c:pt>
                <c:pt idx="320">
                  <c:v>-3.4083308480884103E-2</c:v>
                </c:pt>
                <c:pt idx="321">
                  <c:v>-3.1884382102467503E-2</c:v>
                </c:pt>
                <c:pt idx="322">
                  <c:v>-3.16621777635877E-2</c:v>
                </c:pt>
                <c:pt idx="323">
                  <c:v>-2.19475003578017E-2</c:v>
                </c:pt>
                <c:pt idx="324">
                  <c:v>-1.88132446188853E-2</c:v>
                </c:pt>
                <c:pt idx="325">
                  <c:v>-1.9462634608006402E-2</c:v>
                </c:pt>
                <c:pt idx="326">
                  <c:v>-2.0035755537010001E-2</c:v>
                </c:pt>
                <c:pt idx="327">
                  <c:v>-2.0395003469344301E-2</c:v>
                </c:pt>
                <c:pt idx="328">
                  <c:v>-2.41267906836116E-2</c:v>
                </c:pt>
                <c:pt idx="329">
                  <c:v>-2.1414312124973502E-2</c:v>
                </c:pt>
                <c:pt idx="330">
                  <c:v>-3.0288420135791298E-2</c:v>
                </c:pt>
                <c:pt idx="331">
                  <c:v>-2.5255664570473499E-2</c:v>
                </c:pt>
                <c:pt idx="332">
                  <c:v>-2.5902456606003901E-2</c:v>
                </c:pt>
                <c:pt idx="333">
                  <c:v>-2.28957423346926E-2</c:v>
                </c:pt>
                <c:pt idx="334">
                  <c:v>-2.9838621888117398E-2</c:v>
                </c:pt>
                <c:pt idx="335">
                  <c:v>-4.4775417226096299E-2</c:v>
                </c:pt>
                <c:pt idx="336">
                  <c:v>-4.1912019139222302E-2</c:v>
                </c:pt>
                <c:pt idx="337">
                  <c:v>-3.8855878192954899E-2</c:v>
                </c:pt>
                <c:pt idx="338">
                  <c:v>-5.2354814705708901E-2</c:v>
                </c:pt>
                <c:pt idx="339">
                  <c:v>-6.5396068515094705E-2</c:v>
                </c:pt>
                <c:pt idx="340">
                  <c:v>-9.6395603946158398E-2</c:v>
                </c:pt>
                <c:pt idx="341">
                  <c:v>-7.8720076746496906E-2</c:v>
                </c:pt>
                <c:pt idx="342">
                  <c:v>-6.8710044265173395E-2</c:v>
                </c:pt>
                <c:pt idx="343">
                  <c:v>-6.9836039399563801E-2</c:v>
                </c:pt>
                <c:pt idx="344">
                  <c:v>-6.8800361837422594E-2</c:v>
                </c:pt>
                <c:pt idx="345">
                  <c:v>-6.3767849561385898E-2</c:v>
                </c:pt>
                <c:pt idx="346">
                  <c:v>-5.9239374779819699E-2</c:v>
                </c:pt>
                <c:pt idx="347">
                  <c:v>-5.7276091844654403E-2</c:v>
                </c:pt>
                <c:pt idx="348">
                  <c:v>-6.4630023823865401E-2</c:v>
                </c:pt>
                <c:pt idx="349">
                  <c:v>-6.3259773005081898E-2</c:v>
                </c:pt>
                <c:pt idx="350">
                  <c:v>-6.8045462505620796E-2</c:v>
                </c:pt>
                <c:pt idx="351">
                  <c:v>-6.5772246034347698E-2</c:v>
                </c:pt>
                <c:pt idx="352">
                  <c:v>-6.8363308651201896E-2</c:v>
                </c:pt>
                <c:pt idx="353">
                  <c:v>-7.1591456063106199E-2</c:v>
                </c:pt>
                <c:pt idx="354">
                  <c:v>-7.1585137400891993E-2</c:v>
                </c:pt>
                <c:pt idx="355">
                  <c:v>-7.1238624785955398E-2</c:v>
                </c:pt>
                <c:pt idx="356">
                  <c:v>-7.3564354319169301E-2</c:v>
                </c:pt>
                <c:pt idx="357">
                  <c:v>-7.5224955109129701E-2</c:v>
                </c:pt>
                <c:pt idx="358">
                  <c:v>-7.4950331943024098E-2</c:v>
                </c:pt>
                <c:pt idx="359">
                  <c:v>-7.5827804906595894E-2</c:v>
                </c:pt>
                <c:pt idx="360">
                  <c:v>-7.8426692212068397E-2</c:v>
                </c:pt>
                <c:pt idx="361">
                  <c:v>-7.97661991308352E-2</c:v>
                </c:pt>
                <c:pt idx="362">
                  <c:v>-8.2909314923698102E-2</c:v>
                </c:pt>
                <c:pt idx="363">
                  <c:v>-8.98924916896362E-2</c:v>
                </c:pt>
                <c:pt idx="364">
                  <c:v>-0.1022260654779773</c:v>
                </c:pt>
                <c:pt idx="365">
                  <c:v>-9.80531418534379E-2</c:v>
                </c:pt>
                <c:pt idx="366">
                  <c:v>-8.6696716883979105E-2</c:v>
                </c:pt>
                <c:pt idx="367">
                  <c:v>-8.8527937533908793E-2</c:v>
                </c:pt>
                <c:pt idx="368">
                  <c:v>-8.08388473812999E-2</c:v>
                </c:pt>
                <c:pt idx="369">
                  <c:v>-8.0465638021042299E-2</c:v>
                </c:pt>
                <c:pt idx="370">
                  <c:v>-7.8199014943658607E-2</c:v>
                </c:pt>
                <c:pt idx="371">
                  <c:v>-8.4468519185649293E-2</c:v>
                </c:pt>
                <c:pt idx="372">
                  <c:v>-7.6633389748762201E-2</c:v>
                </c:pt>
                <c:pt idx="373">
                  <c:v>-7.6664134163865902E-2</c:v>
                </c:pt>
                <c:pt idx="374">
                  <c:v>-7.0650220634673702E-2</c:v>
                </c:pt>
                <c:pt idx="375">
                  <c:v>-8.0440190188647703E-2</c:v>
                </c:pt>
                <c:pt idx="376">
                  <c:v>-8.0876553079054198E-2</c:v>
                </c:pt>
                <c:pt idx="377">
                  <c:v>-7.6899548355858799E-2</c:v>
                </c:pt>
                <c:pt idx="378">
                  <c:v>-6.9360800278673904E-2</c:v>
                </c:pt>
                <c:pt idx="379">
                  <c:v>-7.2920446246088996E-2</c:v>
                </c:pt>
                <c:pt idx="380">
                  <c:v>-7.3199987697503202E-2</c:v>
                </c:pt>
                <c:pt idx="381">
                  <c:v>-7.3053051276182696E-2</c:v>
                </c:pt>
                <c:pt idx="382">
                  <c:v>-8.2189459686452193E-2</c:v>
                </c:pt>
                <c:pt idx="383">
                  <c:v>-8.4464791662539604E-2</c:v>
                </c:pt>
                <c:pt idx="384">
                  <c:v>-8.5555209982645902E-2</c:v>
                </c:pt>
                <c:pt idx="385">
                  <c:v>-9.9504186500318406E-2</c:v>
                </c:pt>
                <c:pt idx="386">
                  <c:v>-9.1292210795540701E-2</c:v>
                </c:pt>
                <c:pt idx="387">
                  <c:v>-7.9048590058051302E-2</c:v>
                </c:pt>
                <c:pt idx="388">
                  <c:v>-8.3109384431947195E-2</c:v>
                </c:pt>
                <c:pt idx="389">
                  <c:v>-8.0373225150827302E-2</c:v>
                </c:pt>
                <c:pt idx="390">
                  <c:v>-7.0666836586654805E-2</c:v>
                </c:pt>
                <c:pt idx="391">
                  <c:v>-6.4276455972972393E-2</c:v>
                </c:pt>
                <c:pt idx="392">
                  <c:v>-6.9820272178617998E-2</c:v>
                </c:pt>
                <c:pt idx="393">
                  <c:v>-7.0119705275124705E-2</c:v>
                </c:pt>
                <c:pt idx="394">
                  <c:v>-9.0606132522249194E-2</c:v>
                </c:pt>
                <c:pt idx="395">
                  <c:v>-9.7934088316744397E-2</c:v>
                </c:pt>
                <c:pt idx="396">
                  <c:v>-9.6227987943990498E-2</c:v>
                </c:pt>
                <c:pt idx="397">
                  <c:v>-0.1043765265508407</c:v>
                </c:pt>
                <c:pt idx="398">
                  <c:v>-9.2269756355204902E-2</c:v>
                </c:pt>
                <c:pt idx="399">
                  <c:v>-0.1046267632552387</c:v>
                </c:pt>
                <c:pt idx="400">
                  <c:v>-0.1057721536828025</c:v>
                </c:pt>
                <c:pt idx="401">
                  <c:v>-9.7932418749434494E-2</c:v>
                </c:pt>
                <c:pt idx="402">
                  <c:v>-0.10057961284450841</c:v>
                </c:pt>
                <c:pt idx="403">
                  <c:v>-0.112858116072724</c:v>
                </c:pt>
                <c:pt idx="404">
                  <c:v>-0.1215568492242321</c:v>
                </c:pt>
                <c:pt idx="405">
                  <c:v>-0.12698434744636961</c:v>
                </c:pt>
                <c:pt idx="406">
                  <c:v>-0.11141343165973069</c:v>
                </c:pt>
                <c:pt idx="407">
                  <c:v>-0.1014734805303136</c:v>
                </c:pt>
                <c:pt idx="408">
                  <c:v>-0.1032403458103949</c:v>
                </c:pt>
                <c:pt idx="409">
                  <c:v>-9.1797282564056601E-2</c:v>
                </c:pt>
                <c:pt idx="410">
                  <c:v>-9.1281981572522597E-2</c:v>
                </c:pt>
                <c:pt idx="411">
                  <c:v>-9.1680216495691302E-2</c:v>
                </c:pt>
                <c:pt idx="412">
                  <c:v>-8.75510231636141E-2</c:v>
                </c:pt>
                <c:pt idx="413">
                  <c:v>-8.2633520705677199E-2</c:v>
                </c:pt>
                <c:pt idx="414">
                  <c:v>-8.2655913945799395E-2</c:v>
                </c:pt>
                <c:pt idx="415">
                  <c:v>-8.8543228584469905E-2</c:v>
                </c:pt>
                <c:pt idx="416">
                  <c:v>-9.1087159666949802E-2</c:v>
                </c:pt>
                <c:pt idx="417">
                  <c:v>-8.5191220352021396E-2</c:v>
                </c:pt>
                <c:pt idx="418">
                  <c:v>-8.8609332520595593E-2</c:v>
                </c:pt>
                <c:pt idx="419">
                  <c:v>-8.8583549094269007E-2</c:v>
                </c:pt>
                <c:pt idx="420">
                  <c:v>-8.5891876255645302E-2</c:v>
                </c:pt>
                <c:pt idx="421">
                  <c:v>-8.2323310532271293E-2</c:v>
                </c:pt>
                <c:pt idx="422">
                  <c:v>-7.1443723606468806E-2</c:v>
                </c:pt>
                <c:pt idx="423">
                  <c:v>-6.9859496359164802E-2</c:v>
                </c:pt>
                <c:pt idx="424">
                  <c:v>-6.0270925200017499E-2</c:v>
                </c:pt>
                <c:pt idx="425">
                  <c:v>-5.6436319260449799E-2</c:v>
                </c:pt>
                <c:pt idx="426">
                  <c:v>-5.5426965200247202E-2</c:v>
                </c:pt>
                <c:pt idx="427">
                  <c:v>-5.0939072287724402E-2</c:v>
                </c:pt>
                <c:pt idx="428">
                  <c:v>-5.5968128352024998E-2</c:v>
                </c:pt>
                <c:pt idx="429">
                  <c:v>-4.8733418969584302E-2</c:v>
                </c:pt>
                <c:pt idx="430">
                  <c:v>-5.4801830324120497E-2</c:v>
                </c:pt>
                <c:pt idx="431">
                  <c:v>-5.34702283632029E-2</c:v>
                </c:pt>
                <c:pt idx="432">
                  <c:v>-4.5382347599540199E-2</c:v>
                </c:pt>
                <c:pt idx="433">
                  <c:v>-4.6134786842812997E-2</c:v>
                </c:pt>
                <c:pt idx="434">
                  <c:v>-4.7421426150644298E-2</c:v>
                </c:pt>
                <c:pt idx="435">
                  <c:v>-4.4784746705029403E-2</c:v>
                </c:pt>
                <c:pt idx="436">
                  <c:v>-4.5979010422386703E-2</c:v>
                </c:pt>
                <c:pt idx="437">
                  <c:v>-5.2305082446787297E-2</c:v>
                </c:pt>
                <c:pt idx="438">
                  <c:v>-5.1877085704703799E-2</c:v>
                </c:pt>
                <c:pt idx="439">
                  <c:v>-4.9543118915057402E-2</c:v>
                </c:pt>
                <c:pt idx="440">
                  <c:v>-4.7336108384011401E-2</c:v>
                </c:pt>
                <c:pt idx="441">
                  <c:v>-4.2778668755201997E-2</c:v>
                </c:pt>
                <c:pt idx="442">
                  <c:v>-3.78357405675257E-2</c:v>
                </c:pt>
                <c:pt idx="443">
                  <c:v>-3.0909704749659098E-2</c:v>
                </c:pt>
                <c:pt idx="444">
                  <c:v>-2.88393354534743E-2</c:v>
                </c:pt>
                <c:pt idx="445">
                  <c:v>-2.9839959388607801E-2</c:v>
                </c:pt>
                <c:pt idx="446">
                  <c:v>-2.78904413162353E-2</c:v>
                </c:pt>
                <c:pt idx="447">
                  <c:v>-2.0864705252645999E-2</c:v>
                </c:pt>
                <c:pt idx="448">
                  <c:v>-1.6541657812013E-2</c:v>
                </c:pt>
                <c:pt idx="449">
                  <c:v>-1.2653900745937099E-2</c:v>
                </c:pt>
                <c:pt idx="450">
                  <c:v>-1.41338454019006E-2</c:v>
                </c:pt>
                <c:pt idx="451">
                  <c:v>-6.3280014371516003E-3</c:v>
                </c:pt>
                <c:pt idx="452">
                  <c:v>-1.0584303526067901E-2</c:v>
                </c:pt>
                <c:pt idx="453">
                  <c:v>-9.8905041100583995E-3</c:v>
                </c:pt>
                <c:pt idx="454">
                  <c:v>-7.1915676152454E-3</c:v>
                </c:pt>
                <c:pt idx="455">
                  <c:v>-2.8589630730669001E-3</c:v>
                </c:pt>
                <c:pt idx="456">
                  <c:v>-2.5931129247499997E-4</c:v>
                </c:pt>
                <c:pt idx="457">
                  <c:v>0</c:v>
                </c:pt>
                <c:pt idx="458">
                  <c:v>0</c:v>
                </c:pt>
                <c:pt idx="459">
                  <c:v>-3.2898780667152002E-3</c:v>
                </c:pt>
                <c:pt idx="460">
                  <c:v>0</c:v>
                </c:pt>
                <c:pt idx="461">
                  <c:v>0</c:v>
                </c:pt>
                <c:pt idx="462">
                  <c:v>-4.7112089689516001E-3</c:v>
                </c:pt>
                <c:pt idx="463">
                  <c:v>-1.33782800354176E-2</c:v>
                </c:pt>
                <c:pt idx="464">
                  <c:v>-8.0934109001817994E-3</c:v>
                </c:pt>
                <c:pt idx="465">
                  <c:v>-8.9800342601679007E-3</c:v>
                </c:pt>
                <c:pt idx="466">
                  <c:v>-4.6911471240564002E-3</c:v>
                </c:pt>
                <c:pt idx="467">
                  <c:v>-1.1074950428828E-3</c:v>
                </c:pt>
                <c:pt idx="468">
                  <c:v>0</c:v>
                </c:pt>
                <c:pt idx="469">
                  <c:v>-1.98462619225E-3</c:v>
                </c:pt>
                <c:pt idx="470">
                  <c:v>0</c:v>
                </c:pt>
                <c:pt idx="471">
                  <c:v>0</c:v>
                </c:pt>
                <c:pt idx="472">
                  <c:v>-4.0978455319872998E-3</c:v>
                </c:pt>
                <c:pt idx="473">
                  <c:v>-6.1209592852614E-3</c:v>
                </c:pt>
                <c:pt idx="474">
                  <c:v>0</c:v>
                </c:pt>
                <c:pt idx="475">
                  <c:v>0</c:v>
                </c:pt>
                <c:pt idx="476">
                  <c:v>-3.9688439563355998E-3</c:v>
                </c:pt>
                <c:pt idx="477">
                  <c:v>0</c:v>
                </c:pt>
                <c:pt idx="478">
                  <c:v>0</c:v>
                </c:pt>
                <c:pt idx="479">
                  <c:v>-2.0248424945490001E-3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-4.3464386086067E-3</c:v>
                </c:pt>
                <c:pt idx="491">
                  <c:v>-4.3521513240985998E-3</c:v>
                </c:pt>
                <c:pt idx="492">
                  <c:v>0</c:v>
                </c:pt>
                <c:pt idx="493">
                  <c:v>-4.3046899738955003E-3</c:v>
                </c:pt>
                <c:pt idx="494">
                  <c:v>-3.3824448063278999E-3</c:v>
                </c:pt>
                <c:pt idx="495">
                  <c:v>-4.2330349184664003E-3</c:v>
                </c:pt>
                <c:pt idx="496">
                  <c:v>-5.3202944509859003E-3</c:v>
                </c:pt>
                <c:pt idx="497">
                  <c:v>-1.1463758570958301E-2</c:v>
                </c:pt>
                <c:pt idx="498">
                  <c:v>-1.3012873048775899E-2</c:v>
                </c:pt>
                <c:pt idx="499">
                  <c:v>-1.00283504919652E-2</c:v>
                </c:pt>
                <c:pt idx="500">
                  <c:v>-9.1091153247302992E-3</c:v>
                </c:pt>
                <c:pt idx="501">
                  <c:v>-4.2541877397600002E-3</c:v>
                </c:pt>
                <c:pt idx="502">
                  <c:v>-1.3233317205717E-3</c:v>
                </c:pt>
                <c:pt idx="503">
                  <c:v>0</c:v>
                </c:pt>
                <c:pt idx="504">
                  <c:v>0</c:v>
                </c:pt>
                <c:pt idx="505">
                  <c:v>-2.2906231178478E-3</c:v>
                </c:pt>
                <c:pt idx="506">
                  <c:v>-4.4935291662887003E-3</c:v>
                </c:pt>
                <c:pt idx="507">
                  <c:v>-6.2202269955468998E-3</c:v>
                </c:pt>
                <c:pt idx="508">
                  <c:v>0</c:v>
                </c:pt>
                <c:pt idx="509">
                  <c:v>0</c:v>
                </c:pt>
                <c:pt idx="510">
                  <c:v>-1.3496848340268999E-3</c:v>
                </c:pt>
                <c:pt idx="511">
                  <c:v>0</c:v>
                </c:pt>
                <c:pt idx="512">
                  <c:v>-1.0152487572446999E-3</c:v>
                </c:pt>
                <c:pt idx="513">
                  <c:v>-1.9057707160359999E-4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-2.6591395544516901E-2</c:v>
                </c:pt>
                <c:pt idx="519">
                  <c:v>-1.9034527355083802E-2</c:v>
                </c:pt>
                <c:pt idx="520">
                  <c:v>-1.29394298588502E-2</c:v>
                </c:pt>
                <c:pt idx="521">
                  <c:v>-1.3044124151956899E-2</c:v>
                </c:pt>
                <c:pt idx="522">
                  <c:v>-1.6090463100072699E-2</c:v>
                </c:pt>
                <c:pt idx="523">
                  <c:v>-2.2482220233702901E-2</c:v>
                </c:pt>
                <c:pt idx="524">
                  <c:v>-2.8868367150726399E-2</c:v>
                </c:pt>
                <c:pt idx="525">
                  <c:v>-2.8038182571657001E-2</c:v>
                </c:pt>
                <c:pt idx="526">
                  <c:v>-3.3140542153999898E-2</c:v>
                </c:pt>
                <c:pt idx="527">
                  <c:v>-2.6951587569663898E-2</c:v>
                </c:pt>
                <c:pt idx="528">
                  <c:v>-2.29374595478361E-2</c:v>
                </c:pt>
                <c:pt idx="529">
                  <c:v>-2.8725638210880301E-2</c:v>
                </c:pt>
                <c:pt idx="530">
                  <c:v>-2.3278230181908801E-2</c:v>
                </c:pt>
                <c:pt idx="531">
                  <c:v>-1.9321448952849402E-2</c:v>
                </c:pt>
                <c:pt idx="532">
                  <c:v>-2.97169814774936E-2</c:v>
                </c:pt>
                <c:pt idx="533">
                  <c:v>-2.6543923676973401E-2</c:v>
                </c:pt>
                <c:pt idx="534">
                  <c:v>-2.4860788267989899E-2</c:v>
                </c:pt>
                <c:pt idx="535">
                  <c:v>-3.8463695497268802E-2</c:v>
                </c:pt>
                <c:pt idx="536">
                  <c:v>-2.5727962908998901E-2</c:v>
                </c:pt>
                <c:pt idx="537">
                  <c:v>-2.03090116420656E-2</c:v>
                </c:pt>
                <c:pt idx="538">
                  <c:v>-1.1540778404696099E-2</c:v>
                </c:pt>
                <c:pt idx="539">
                  <c:v>-7.8676506026456004E-3</c:v>
                </c:pt>
                <c:pt idx="540">
                  <c:v>-5.4894006730810997E-3</c:v>
                </c:pt>
                <c:pt idx="541">
                  <c:v>-2.0662408570546E-3</c:v>
                </c:pt>
                <c:pt idx="542">
                  <c:v>-6.4149936438669998E-4</c:v>
                </c:pt>
                <c:pt idx="543">
                  <c:v>-1.1391361051398001E-3</c:v>
                </c:pt>
                <c:pt idx="544">
                  <c:v>-6.3549784820468996E-3</c:v>
                </c:pt>
                <c:pt idx="545">
                  <c:v>-3.52515591954752E-2</c:v>
                </c:pt>
                <c:pt idx="546">
                  <c:v>-3.9393016918449798E-2</c:v>
                </c:pt>
                <c:pt idx="547">
                  <c:v>-4.4922717193369703E-2</c:v>
                </c:pt>
                <c:pt idx="548">
                  <c:v>-3.1304398047837197E-2</c:v>
                </c:pt>
                <c:pt idx="549">
                  <c:v>-2.8929714069072399E-2</c:v>
                </c:pt>
                <c:pt idx="550">
                  <c:v>-3.2558545983874899E-2</c:v>
                </c:pt>
                <c:pt idx="551">
                  <c:v>-3.8604697140003801E-2</c:v>
                </c:pt>
                <c:pt idx="552">
                  <c:v>-2.76854130588595E-2</c:v>
                </c:pt>
                <c:pt idx="553">
                  <c:v>-2.14595038456806E-2</c:v>
                </c:pt>
                <c:pt idx="554">
                  <c:v>-2.1543908114399799E-2</c:v>
                </c:pt>
                <c:pt idx="555">
                  <c:v>-8.0782534351290999E-3</c:v>
                </c:pt>
                <c:pt idx="556">
                  <c:v>0</c:v>
                </c:pt>
                <c:pt idx="557">
                  <c:v>-7.0652724789505997E-3</c:v>
                </c:pt>
                <c:pt idx="558">
                  <c:v>-1.2205620372063E-3</c:v>
                </c:pt>
                <c:pt idx="559">
                  <c:v>-1.2205620372063E-3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-6.3759075103490999E-3</c:v>
                </c:pt>
                <c:pt idx="567">
                  <c:v>-6.3658209497825004E-3</c:v>
                </c:pt>
                <c:pt idx="568">
                  <c:v>-3.9817324786161996E-3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-6.1305998452339996E-3</c:v>
                </c:pt>
                <c:pt idx="576">
                  <c:v>-3.1229616005847001E-3</c:v>
                </c:pt>
                <c:pt idx="577">
                  <c:v>-2.8012102313231002E-3</c:v>
                </c:pt>
                <c:pt idx="578">
                  <c:v>-7.3821656865514004E-3</c:v>
                </c:pt>
                <c:pt idx="579">
                  <c:v>-1.11421399187469E-2</c:v>
                </c:pt>
                <c:pt idx="580">
                  <c:v>-5.7950589951364E-3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-2.8499820926805398E-2</c:v>
                </c:pt>
                <c:pt idx="586">
                  <c:v>-1.8882762059807202E-2</c:v>
                </c:pt>
                <c:pt idx="587">
                  <c:v>-5.9221765385001996E-3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-8.4311964506068003E-3</c:v>
                </c:pt>
                <c:pt idx="598">
                  <c:v>-6.6452552561358999E-3</c:v>
                </c:pt>
                <c:pt idx="599">
                  <c:v>-2.6123516683113001E-3</c:v>
                </c:pt>
                <c:pt idx="600">
                  <c:v>0</c:v>
                </c:pt>
                <c:pt idx="601">
                  <c:v>-2.4809508215460001E-3</c:v>
                </c:pt>
                <c:pt idx="602">
                  <c:v>0</c:v>
                </c:pt>
                <c:pt idx="603">
                  <c:v>-1.7961045766425E-3</c:v>
                </c:pt>
                <c:pt idx="604">
                  <c:v>-8.9100520888619993E-3</c:v>
                </c:pt>
                <c:pt idx="605">
                  <c:v>-1.1375555307506601E-2</c:v>
                </c:pt>
                <c:pt idx="606">
                  <c:v>-6.9291294489474999E-3</c:v>
                </c:pt>
                <c:pt idx="607">
                  <c:v>-6.9291294489474999E-3</c:v>
                </c:pt>
                <c:pt idx="608">
                  <c:v>-3.6939181982041699E-2</c:v>
                </c:pt>
                <c:pt idx="609">
                  <c:v>-2.4586966715061599E-2</c:v>
                </c:pt>
                <c:pt idx="610">
                  <c:v>-2.2964757813379699E-2</c:v>
                </c:pt>
                <c:pt idx="611">
                  <c:v>-9.4614872948721E-3</c:v>
                </c:pt>
                <c:pt idx="612">
                  <c:v>-1.03299813128295E-2</c:v>
                </c:pt>
                <c:pt idx="613">
                  <c:v>0</c:v>
                </c:pt>
                <c:pt idx="614">
                  <c:v>-4.9698976735707999E-3</c:v>
                </c:pt>
                <c:pt idx="615">
                  <c:v>-6.1023293871355E-3</c:v>
                </c:pt>
                <c:pt idx="616">
                  <c:v>-1.37710577263275E-2</c:v>
                </c:pt>
                <c:pt idx="617">
                  <c:v>0</c:v>
                </c:pt>
                <c:pt idx="618">
                  <c:v>-1.1678062025527001E-3</c:v>
                </c:pt>
                <c:pt idx="619">
                  <c:v>-4.2781900016715998E-3</c:v>
                </c:pt>
                <c:pt idx="620">
                  <c:v>-2.6543666260469998E-3</c:v>
                </c:pt>
                <c:pt idx="621">
                  <c:v>-1.32048874190845E-2</c:v>
                </c:pt>
                <c:pt idx="622">
                  <c:v>-9.8834515264818994E-3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-6.1606015664318996E-3</c:v>
                </c:pt>
                <c:pt idx="628">
                  <c:v>-1.6277541336075299E-2</c:v>
                </c:pt>
                <c:pt idx="629">
                  <c:v>-1.0170495218370899E-2</c:v>
                </c:pt>
                <c:pt idx="630">
                  <c:v>-6.3483635723568998E-3</c:v>
                </c:pt>
                <c:pt idx="631">
                  <c:v>-1.0453848202584701E-2</c:v>
                </c:pt>
                <c:pt idx="632">
                  <c:v>-6.6717457746679996E-3</c:v>
                </c:pt>
                <c:pt idx="633">
                  <c:v>-2.0100336389381E-2</c:v>
                </c:pt>
                <c:pt idx="634">
                  <c:v>-1.17779629316153E-2</c:v>
                </c:pt>
                <c:pt idx="635">
                  <c:v>-5.0097680273409999E-4</c:v>
                </c:pt>
                <c:pt idx="636">
                  <c:v>-5.0097680273409999E-4</c:v>
                </c:pt>
                <c:pt idx="637">
                  <c:v>0</c:v>
                </c:pt>
                <c:pt idx="638">
                  <c:v>-7.6832183028198E-3</c:v>
                </c:pt>
                <c:pt idx="639">
                  <c:v>-2.1112989596368498E-2</c:v>
                </c:pt>
                <c:pt idx="640">
                  <c:v>-1.8551782076838001E-2</c:v>
                </c:pt>
                <c:pt idx="641">
                  <c:v>-2.88274388131145E-2</c:v>
                </c:pt>
                <c:pt idx="642">
                  <c:v>-4.3310993623945498E-2</c:v>
                </c:pt>
                <c:pt idx="643">
                  <c:v>-8.1564047057122099E-2</c:v>
                </c:pt>
                <c:pt idx="644">
                  <c:v>-5.4879636134515901E-2</c:v>
                </c:pt>
                <c:pt idx="645">
                  <c:v>-5.0537232712865997E-2</c:v>
                </c:pt>
                <c:pt idx="646">
                  <c:v>-5.4408170383986598E-2</c:v>
                </c:pt>
                <c:pt idx="647">
                  <c:v>-6.6939589159107193E-2</c:v>
                </c:pt>
                <c:pt idx="648">
                  <c:v>-6.4917145091136302E-2</c:v>
                </c:pt>
                <c:pt idx="649">
                  <c:v>-4.5607566269891903E-2</c:v>
                </c:pt>
                <c:pt idx="650">
                  <c:v>-3.7287236366812297E-2</c:v>
                </c:pt>
                <c:pt idx="651">
                  <c:v>-2.3463439085259299E-2</c:v>
                </c:pt>
                <c:pt idx="652">
                  <c:v>-1.49945988122096E-2</c:v>
                </c:pt>
                <c:pt idx="653">
                  <c:v>-7.0271394093198002E-3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-1.1141955287443999E-3</c:v>
                </c:pt>
                <c:pt idx="658">
                  <c:v>-4.3862676924230001E-3</c:v>
                </c:pt>
                <c:pt idx="659">
                  <c:v>-2.9147183977044E-3</c:v>
                </c:pt>
                <c:pt idx="660">
                  <c:v>-6.9183407387332996E-3</c:v>
                </c:pt>
                <c:pt idx="661">
                  <c:v>-1.8017675727289E-3</c:v>
                </c:pt>
                <c:pt idx="662">
                  <c:v>-1.0788980464634799E-2</c:v>
                </c:pt>
                <c:pt idx="663">
                  <c:v>-2.6852883861769899E-2</c:v>
                </c:pt>
                <c:pt idx="664">
                  <c:v>-2.96487148798288E-2</c:v>
                </c:pt>
                <c:pt idx="665">
                  <c:v>-3.3953039788213499E-2</c:v>
                </c:pt>
                <c:pt idx="666">
                  <c:v>-3.4083733980978699E-2</c:v>
                </c:pt>
                <c:pt idx="667">
                  <c:v>-2.83165290398994E-2</c:v>
                </c:pt>
                <c:pt idx="668">
                  <c:v>-2.65380513972133E-2</c:v>
                </c:pt>
                <c:pt idx="669">
                  <c:v>-1.9764468520814999E-2</c:v>
                </c:pt>
                <c:pt idx="670">
                  <c:v>-1.18522216612754E-2</c:v>
                </c:pt>
                <c:pt idx="671">
                  <c:v>-3.9692016841430004E-3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-1.3925661327169E-3</c:v>
                </c:pt>
                <c:pt idx="677">
                  <c:v>-1.17762307283316E-2</c:v>
                </c:pt>
                <c:pt idx="678">
                  <c:v>-1.3670592296568E-3</c:v>
                </c:pt>
                <c:pt idx="679">
                  <c:v>-1.98243664811961E-2</c:v>
                </c:pt>
                <c:pt idx="680">
                  <c:v>-1.2653351858581199E-2</c:v>
                </c:pt>
                <c:pt idx="681">
                  <c:v>-1.2355603629120001E-2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-6.4068159824539998E-3</c:v>
                </c:pt>
                <c:pt idx="693">
                  <c:v>-4.6724989674106002E-3</c:v>
                </c:pt>
                <c:pt idx="694">
                  <c:v>-1.8010080866476201E-2</c:v>
                </c:pt>
                <c:pt idx="695">
                  <c:v>-1.9978998082617799E-2</c:v>
                </c:pt>
                <c:pt idx="696">
                  <c:v>0</c:v>
                </c:pt>
                <c:pt idx="697">
                  <c:v>-7.3780682401805797E-2</c:v>
                </c:pt>
                <c:pt idx="698">
                  <c:v>-4.8666932510889202E-2</c:v>
                </c:pt>
                <c:pt idx="699">
                  <c:v>-2.3801071815428999E-2</c:v>
                </c:pt>
                <c:pt idx="700">
                  <c:v>-4.9700017210513002E-3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-1.8344485298878301E-2</c:v>
                </c:pt>
                <c:pt idx="708">
                  <c:v>-1.6194434128422398E-2</c:v>
                </c:pt>
                <c:pt idx="709">
                  <c:v>-1.9713023263724299E-2</c:v>
                </c:pt>
                <c:pt idx="710">
                  <c:v>-1.0495761530162099E-2</c:v>
                </c:pt>
                <c:pt idx="711">
                  <c:v>-1.2189321321006899E-2</c:v>
                </c:pt>
                <c:pt idx="712">
                  <c:v>-1.168103771609E-2</c:v>
                </c:pt>
                <c:pt idx="713">
                  <c:v>-1.2504346842531801E-2</c:v>
                </c:pt>
                <c:pt idx="714">
                  <c:v>-9.4974788913960995E-3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-3.0512285085112999E-3</c:v>
                </c:pt>
                <c:pt idx="723">
                  <c:v>0</c:v>
                </c:pt>
                <c:pt idx="724">
                  <c:v>-7.7616310447080003E-4</c:v>
                </c:pt>
                <c:pt idx="725">
                  <c:v>0</c:v>
                </c:pt>
                <c:pt idx="726">
                  <c:v>-2.9067676438455001E-3</c:v>
                </c:pt>
                <c:pt idx="727">
                  <c:v>-1.84820126587323E-2</c:v>
                </c:pt>
                <c:pt idx="728">
                  <c:v>-3.9853507024007799E-2</c:v>
                </c:pt>
                <c:pt idx="729">
                  <c:v>-2.8360114624368001E-2</c:v>
                </c:pt>
                <c:pt idx="730">
                  <c:v>-3.8826722245663102E-2</c:v>
                </c:pt>
                <c:pt idx="731">
                  <c:v>-3.2156137956920398E-2</c:v>
                </c:pt>
                <c:pt idx="732">
                  <c:v>-3.66508046438127E-2</c:v>
                </c:pt>
                <c:pt idx="733">
                  <c:v>-2.7487766924655599E-2</c:v>
                </c:pt>
                <c:pt idx="734">
                  <c:v>-1.17960535871586E-2</c:v>
                </c:pt>
                <c:pt idx="735">
                  <c:v>-3.9857469411103E-3</c:v>
                </c:pt>
                <c:pt idx="736">
                  <c:v>0</c:v>
                </c:pt>
                <c:pt idx="737">
                  <c:v>-6.3630403481826003E-3</c:v>
                </c:pt>
                <c:pt idx="738">
                  <c:v>-2.0033289666264199E-2</c:v>
                </c:pt>
                <c:pt idx="739">
                  <c:v>-5.6236796713953298E-2</c:v>
                </c:pt>
                <c:pt idx="740">
                  <c:v>-6.1086202090366602E-2</c:v>
                </c:pt>
                <c:pt idx="741">
                  <c:v>-3.5585310878696298E-2</c:v>
                </c:pt>
                <c:pt idx="742">
                  <c:v>-4.2426129396375301E-2</c:v>
                </c:pt>
                <c:pt idx="743">
                  <c:v>-3.5207172654004602E-2</c:v>
                </c:pt>
                <c:pt idx="744">
                  <c:v>-3.08993985076957E-2</c:v>
                </c:pt>
                <c:pt idx="745">
                  <c:v>-4.0858319087079403E-2</c:v>
                </c:pt>
                <c:pt idx="746">
                  <c:v>-4.7202304213944203E-2</c:v>
                </c:pt>
                <c:pt idx="747">
                  <c:v>-3.31177020092066E-2</c:v>
                </c:pt>
                <c:pt idx="748">
                  <c:v>-2.1161593404660301E-2</c:v>
                </c:pt>
                <c:pt idx="749">
                  <c:v>-2.07097094610512E-2</c:v>
                </c:pt>
                <c:pt idx="750">
                  <c:v>-1.68462427643448E-2</c:v>
                </c:pt>
                <c:pt idx="751">
                  <c:v>-1.67078936105272E-2</c:v>
                </c:pt>
                <c:pt idx="752">
                  <c:v>-2.0062745444997799E-2</c:v>
                </c:pt>
                <c:pt idx="753">
                  <c:v>-1.88530516922195E-2</c:v>
                </c:pt>
                <c:pt idx="754">
                  <c:v>-1.2922833816887899E-2</c:v>
                </c:pt>
                <c:pt idx="755">
                  <c:v>-1.40469899651659E-2</c:v>
                </c:pt>
                <c:pt idx="756">
                  <c:v>-1.97543784126658E-2</c:v>
                </c:pt>
                <c:pt idx="757">
                  <c:v>-9.6241417608766994E-3</c:v>
                </c:pt>
                <c:pt idx="758">
                  <c:v>-1.4082191738920301E-2</c:v>
                </c:pt>
                <c:pt idx="759">
                  <c:v>-1.02808127666397E-2</c:v>
                </c:pt>
                <c:pt idx="760">
                  <c:v>-8.6512919811781996E-3</c:v>
                </c:pt>
                <c:pt idx="761">
                  <c:v>-4.0413522935961003E-3</c:v>
                </c:pt>
                <c:pt idx="762">
                  <c:v>-1.0847932417328E-2</c:v>
                </c:pt>
                <c:pt idx="763">
                  <c:v>-1.32618856413556E-2</c:v>
                </c:pt>
                <c:pt idx="764">
                  <c:v>-7.7438079007149004E-3</c:v>
                </c:pt>
                <c:pt idx="765">
                  <c:v>-1.3682513273336999E-2</c:v>
                </c:pt>
                <c:pt idx="766">
                  <c:v>-9.2678235878370999E-3</c:v>
                </c:pt>
                <c:pt idx="767">
                  <c:v>-4.2432732957906E-3</c:v>
                </c:pt>
                <c:pt idx="768">
                  <c:v>-5.6887199247450003E-3</c:v>
                </c:pt>
                <c:pt idx="769">
                  <c:v>-3.8015507848488E-3</c:v>
                </c:pt>
                <c:pt idx="770">
                  <c:v>-1.09018893028772E-2</c:v>
                </c:pt>
                <c:pt idx="771">
                  <c:v>-1.5649547526003799E-2</c:v>
                </c:pt>
                <c:pt idx="772">
                  <c:v>-9.2752520486114008E-3</c:v>
                </c:pt>
                <c:pt idx="773">
                  <c:v>-2.3287375036757001E-3</c:v>
                </c:pt>
                <c:pt idx="774">
                  <c:v>-6.6441117932889999E-4</c:v>
                </c:pt>
                <c:pt idx="775">
                  <c:v>-1.1266740677225E-3</c:v>
                </c:pt>
                <c:pt idx="776">
                  <c:v>-5.3968204404508001E-3</c:v>
                </c:pt>
                <c:pt idx="777">
                  <c:v>-3.7626403545230999E-3</c:v>
                </c:pt>
                <c:pt idx="778">
                  <c:v>-8.1400994545188995E-3</c:v>
                </c:pt>
                <c:pt idx="779">
                  <c:v>0</c:v>
                </c:pt>
                <c:pt idx="780">
                  <c:v>-1.8197612226679101E-2</c:v>
                </c:pt>
                <c:pt idx="781">
                  <c:v>-2.6198131836021099E-2</c:v>
                </c:pt>
                <c:pt idx="782">
                  <c:v>-4.0139765486320103E-2</c:v>
                </c:pt>
                <c:pt idx="783">
                  <c:v>-2.53241460800822E-2</c:v>
                </c:pt>
                <c:pt idx="784">
                  <c:v>-1.6170651985971798E-2</c:v>
                </c:pt>
                <c:pt idx="785">
                  <c:v>-1.46975696396155E-2</c:v>
                </c:pt>
                <c:pt idx="786">
                  <c:v>-1.05547862880558E-2</c:v>
                </c:pt>
                <c:pt idx="787">
                  <c:v>-4.8250626653951996E-3</c:v>
                </c:pt>
                <c:pt idx="788">
                  <c:v>0</c:v>
                </c:pt>
                <c:pt idx="789">
                  <c:v>0</c:v>
                </c:pt>
                <c:pt idx="790">
                  <c:v>-1.183362757559E-2</c:v>
                </c:pt>
                <c:pt idx="791">
                  <c:v>-9.5548503823215999E-3</c:v>
                </c:pt>
                <c:pt idx="792">
                  <c:v>-2.6347547818619501E-2</c:v>
                </c:pt>
                <c:pt idx="793">
                  <c:v>-4.9786204388669299E-2</c:v>
                </c:pt>
                <c:pt idx="794">
                  <c:v>-4.7973800289135199E-2</c:v>
                </c:pt>
                <c:pt idx="795">
                  <c:v>-5.0237727947056499E-2</c:v>
                </c:pt>
                <c:pt idx="796">
                  <c:v>-6.7850779651125806E-2</c:v>
                </c:pt>
                <c:pt idx="797">
                  <c:v>-6.5597675485838294E-2</c:v>
                </c:pt>
                <c:pt idx="798">
                  <c:v>-6.3492106386921002E-2</c:v>
                </c:pt>
                <c:pt idx="799">
                  <c:v>-5.7700582319604399E-2</c:v>
                </c:pt>
                <c:pt idx="800">
                  <c:v>-5.5654312395227799E-2</c:v>
                </c:pt>
                <c:pt idx="801">
                  <c:v>-4.6993020930796402E-2</c:v>
                </c:pt>
                <c:pt idx="802">
                  <c:v>-6.3641500900200806E-2</c:v>
                </c:pt>
                <c:pt idx="803">
                  <c:v>-5.99893297709954E-2</c:v>
                </c:pt>
                <c:pt idx="804">
                  <c:v>-3.9458312911831502E-2</c:v>
                </c:pt>
                <c:pt idx="805">
                  <c:v>-4.7320793258289702E-2</c:v>
                </c:pt>
                <c:pt idx="806">
                  <c:v>-5.7625594931596601E-2</c:v>
                </c:pt>
                <c:pt idx="807">
                  <c:v>-6.2499661207048897E-2</c:v>
                </c:pt>
                <c:pt idx="808">
                  <c:v>-7.6756122835996601E-2</c:v>
                </c:pt>
                <c:pt idx="809">
                  <c:v>-9.9722592570628599E-2</c:v>
                </c:pt>
                <c:pt idx="810">
                  <c:v>-9.7252920811601695E-2</c:v>
                </c:pt>
                <c:pt idx="811">
                  <c:v>-0.1011399188470367</c:v>
                </c:pt>
                <c:pt idx="812">
                  <c:v>-9.84604619574449E-2</c:v>
                </c:pt>
                <c:pt idx="813">
                  <c:v>-0.1012259192830927</c:v>
                </c:pt>
                <c:pt idx="814">
                  <c:v>-8.2760038003956801E-2</c:v>
                </c:pt>
                <c:pt idx="815">
                  <c:v>-6.1218744569992697E-2</c:v>
                </c:pt>
                <c:pt idx="816">
                  <c:v>-5.7388252985526099E-2</c:v>
                </c:pt>
                <c:pt idx="817">
                  <c:v>-4.8719109660371199E-2</c:v>
                </c:pt>
                <c:pt idx="818">
                  <c:v>-5.1044633112770299E-2</c:v>
                </c:pt>
                <c:pt idx="819">
                  <c:v>-4.5535049674923597E-2</c:v>
                </c:pt>
                <c:pt idx="820">
                  <c:v>-3.8657003293126803E-2</c:v>
                </c:pt>
                <c:pt idx="821">
                  <c:v>-2.78090577612175E-2</c:v>
                </c:pt>
                <c:pt idx="822">
                  <c:v>-2.40730393948883E-2</c:v>
                </c:pt>
                <c:pt idx="823">
                  <c:v>-1.8659033887679002E-2</c:v>
                </c:pt>
                <c:pt idx="824">
                  <c:v>-2.9666784653504901E-2</c:v>
                </c:pt>
                <c:pt idx="825">
                  <c:v>-2.7124010941418301E-2</c:v>
                </c:pt>
                <c:pt idx="826">
                  <c:v>-2.3525369172932901E-2</c:v>
                </c:pt>
                <c:pt idx="827">
                  <c:v>-1.7178201110188401E-2</c:v>
                </c:pt>
                <c:pt idx="828">
                  <c:v>-2.3835779116505199E-2</c:v>
                </c:pt>
                <c:pt idx="829">
                  <c:v>-2.3598378985787299E-2</c:v>
                </c:pt>
                <c:pt idx="830">
                  <c:v>-1.8860388821519601E-2</c:v>
                </c:pt>
                <c:pt idx="831">
                  <c:v>-2.6401875324535001E-2</c:v>
                </c:pt>
                <c:pt idx="832">
                  <c:v>-3.2885412841428902E-2</c:v>
                </c:pt>
                <c:pt idx="833">
                  <c:v>-3.9699917214078499E-2</c:v>
                </c:pt>
                <c:pt idx="834">
                  <c:v>-6.6436973851406594E-2</c:v>
                </c:pt>
                <c:pt idx="835">
                  <c:v>-6.5477305955040199E-2</c:v>
                </c:pt>
                <c:pt idx="836">
                  <c:v>-6.2567794633323404E-2</c:v>
                </c:pt>
                <c:pt idx="837">
                  <c:v>-6.1829243667880097E-2</c:v>
                </c:pt>
                <c:pt idx="838">
                  <c:v>-5.9952444652835502E-2</c:v>
                </c:pt>
                <c:pt idx="839">
                  <c:v>-5.84173933263391E-2</c:v>
                </c:pt>
                <c:pt idx="840">
                  <c:v>-5.7103878936488599E-2</c:v>
                </c:pt>
                <c:pt idx="841">
                  <c:v>-4.9590689032754098E-2</c:v>
                </c:pt>
                <c:pt idx="842">
                  <c:v>-4.2833902988250898E-2</c:v>
                </c:pt>
                <c:pt idx="843">
                  <c:v>-4.6923080032849798E-2</c:v>
                </c:pt>
                <c:pt idx="844">
                  <c:v>-7.1347100635501606E-2</c:v>
                </c:pt>
                <c:pt idx="845">
                  <c:v>-6.0495757030884702E-2</c:v>
                </c:pt>
                <c:pt idx="846">
                  <c:v>-7.3669820988462698E-2</c:v>
                </c:pt>
                <c:pt idx="847">
                  <c:v>-8.0649923051759595E-2</c:v>
                </c:pt>
                <c:pt idx="848">
                  <c:v>-9.3179003554232698E-2</c:v>
                </c:pt>
                <c:pt idx="849">
                  <c:v>-0.12783782210987729</c:v>
                </c:pt>
                <c:pt idx="850">
                  <c:v>-0.11633029084642429</c:v>
                </c:pt>
                <c:pt idx="851">
                  <c:v>-0.1169144068403984</c:v>
                </c:pt>
                <c:pt idx="852">
                  <c:v>-0.10973155955757111</c:v>
                </c:pt>
                <c:pt idx="853">
                  <c:v>-0.1083535422720634</c:v>
                </c:pt>
                <c:pt idx="854">
                  <c:v>-0.1064703426531296</c:v>
                </c:pt>
                <c:pt idx="855">
                  <c:v>-0.1227415215754061</c:v>
                </c:pt>
                <c:pt idx="856">
                  <c:v>-0.1284843902771807</c:v>
                </c:pt>
                <c:pt idx="857">
                  <c:v>-0.1209904390637762</c:v>
                </c:pt>
                <c:pt idx="858">
                  <c:v>-0.12905693194984669</c:v>
                </c:pt>
                <c:pt idx="859">
                  <c:v>-0.15170641107591831</c:v>
                </c:pt>
                <c:pt idx="860">
                  <c:v>-0.156781025765662</c:v>
                </c:pt>
                <c:pt idx="861">
                  <c:v>-0.14138213270705799</c:v>
                </c:pt>
                <c:pt idx="862">
                  <c:v>-0.14355514182105061</c:v>
                </c:pt>
                <c:pt idx="863">
                  <c:v>-0.1329169507614725</c:v>
                </c:pt>
                <c:pt idx="864">
                  <c:v>-0.1344705638282114</c:v>
                </c:pt>
                <c:pt idx="865">
                  <c:v>-0.14411348903917931</c:v>
                </c:pt>
                <c:pt idx="866">
                  <c:v>-0.13188098646216909</c:v>
                </c:pt>
                <c:pt idx="867">
                  <c:v>-0.12526358549458569</c:v>
                </c:pt>
                <c:pt idx="868">
                  <c:v>-0.12608030193846159</c:v>
                </c:pt>
                <c:pt idx="869">
                  <c:v>-0.12889093104754509</c:v>
                </c:pt>
                <c:pt idx="870">
                  <c:v>-0.14049424533747201</c:v>
                </c:pt>
                <c:pt idx="871">
                  <c:v>-0.163322484030022</c:v>
                </c:pt>
                <c:pt idx="872">
                  <c:v>-0.17455716345643069</c:v>
                </c:pt>
                <c:pt idx="873">
                  <c:v>-0.1778203047098256</c:v>
                </c:pt>
                <c:pt idx="874">
                  <c:v>-0.1941756757605064</c:v>
                </c:pt>
                <c:pt idx="875">
                  <c:v>-0.19576546336579831</c:v>
                </c:pt>
                <c:pt idx="876">
                  <c:v>-0.20076424171104229</c:v>
                </c:pt>
                <c:pt idx="877">
                  <c:v>-0.18755167137267689</c:v>
                </c:pt>
                <c:pt idx="878">
                  <c:v>-0.1754895656817782</c:v>
                </c:pt>
                <c:pt idx="879">
                  <c:v>-0.18283895045168971</c:v>
                </c:pt>
                <c:pt idx="880">
                  <c:v>-0.19468130562562189</c:v>
                </c:pt>
                <c:pt idx="881">
                  <c:v>-0.19918077469675011</c:v>
                </c:pt>
                <c:pt idx="882">
                  <c:v>-0.2127395407304476</c:v>
                </c:pt>
                <c:pt idx="883">
                  <c:v>-0.23675277740943421</c:v>
                </c:pt>
                <c:pt idx="884">
                  <c:v>-0.2333357234545019</c:v>
                </c:pt>
                <c:pt idx="885">
                  <c:v>-0.2290458011784105</c:v>
                </c:pt>
                <c:pt idx="886">
                  <c:v>-0.2070211294709185</c:v>
                </c:pt>
                <c:pt idx="887">
                  <c:v>-0.19148492588755961</c:v>
                </c:pt>
                <c:pt idx="888">
                  <c:v>-0.19316632357019231</c:v>
                </c:pt>
                <c:pt idx="889">
                  <c:v>-0.20440961305125771</c:v>
                </c:pt>
                <c:pt idx="890">
                  <c:v>-0.20426802014725171</c:v>
                </c:pt>
                <c:pt idx="891">
                  <c:v>-0.21117766066174021</c:v>
                </c:pt>
                <c:pt idx="892">
                  <c:v>-0.21568827862806611</c:v>
                </c:pt>
                <c:pt idx="893">
                  <c:v>-0.2131251792448868</c:v>
                </c:pt>
                <c:pt idx="894">
                  <c:v>-0.2131251792448868</c:v>
                </c:pt>
                <c:pt idx="895">
                  <c:v>-0.1907315769578691</c:v>
                </c:pt>
                <c:pt idx="896">
                  <c:v>-0.1836624289347738</c:v>
                </c:pt>
                <c:pt idx="897">
                  <c:v>-0.17392230408091899</c:v>
                </c:pt>
                <c:pt idx="898">
                  <c:v>-0.1623278632925336</c:v>
                </c:pt>
                <c:pt idx="899">
                  <c:v>-0.17106984446155199</c:v>
                </c:pt>
                <c:pt idx="900">
                  <c:v>-0.1768834099937921</c:v>
                </c:pt>
                <c:pt idx="901">
                  <c:v>-0.1708439504265887</c:v>
                </c:pt>
                <c:pt idx="902">
                  <c:v>-0.17376890375742249</c:v>
                </c:pt>
                <c:pt idx="903">
                  <c:v>-0.1833460700284068</c:v>
                </c:pt>
                <c:pt idx="904">
                  <c:v>-0.17405054941928261</c:v>
                </c:pt>
                <c:pt idx="905">
                  <c:v>-0.17649600172022109</c:v>
                </c:pt>
                <c:pt idx="906">
                  <c:v>-0.2038872132888559</c:v>
                </c:pt>
                <c:pt idx="907">
                  <c:v>-0.2287385612753704</c:v>
                </c:pt>
                <c:pt idx="908">
                  <c:v>-0.21330963407888001</c:v>
                </c:pt>
                <c:pt idx="909">
                  <c:v>-0.21861294424116751</c:v>
                </c:pt>
                <c:pt idx="910">
                  <c:v>-0.1991914381188799</c:v>
                </c:pt>
                <c:pt idx="911">
                  <c:v>-0.1752624204663642</c:v>
                </c:pt>
                <c:pt idx="912">
                  <c:v>-0.1698118226578797</c:v>
                </c:pt>
                <c:pt idx="913">
                  <c:v>-0.16665659479818851</c:v>
                </c:pt>
                <c:pt idx="914">
                  <c:v>-0.1573164635704436</c:v>
                </c:pt>
                <c:pt idx="915">
                  <c:v>-0.15077692174843621</c:v>
                </c:pt>
                <c:pt idx="916">
                  <c:v>-0.144175084029803</c:v>
                </c:pt>
                <c:pt idx="917">
                  <c:v>-0.14517144890907929</c:v>
                </c:pt>
                <c:pt idx="918">
                  <c:v>-0.1622150241753359</c:v>
                </c:pt>
                <c:pt idx="919">
                  <c:v>-0.15364513589107109</c:v>
                </c:pt>
                <c:pt idx="920">
                  <c:v>-0.15265962279931861</c:v>
                </c:pt>
                <c:pt idx="921">
                  <c:v>-0.1568780267019276</c:v>
                </c:pt>
                <c:pt idx="922">
                  <c:v>-0.16380327020015459</c:v>
                </c:pt>
                <c:pt idx="923">
                  <c:v>-0.1558848169684425</c:v>
                </c:pt>
                <c:pt idx="924">
                  <c:v>-0.16360836261051381</c:v>
                </c:pt>
                <c:pt idx="925">
                  <c:v>-0.15642312775785849</c:v>
                </c:pt>
                <c:pt idx="926">
                  <c:v>-0.16945133860119169</c:v>
                </c:pt>
                <c:pt idx="927">
                  <c:v>-0.17839600569652289</c:v>
                </c:pt>
                <c:pt idx="928">
                  <c:v>-0.15371685515018541</c:v>
                </c:pt>
                <c:pt idx="929">
                  <c:v>-0.1516732580642956</c:v>
                </c:pt>
                <c:pt idx="930">
                  <c:v>-0.15136324435038451</c:v>
                </c:pt>
                <c:pt idx="931">
                  <c:v>-0.14372723770923301</c:v>
                </c:pt>
                <c:pt idx="932">
                  <c:v>-0.138515207381985</c:v>
                </c:pt>
                <c:pt idx="933">
                  <c:v>-0.13793546092030751</c:v>
                </c:pt>
                <c:pt idx="934">
                  <c:v>-0.14479400267772519</c:v>
                </c:pt>
                <c:pt idx="935">
                  <c:v>-0.1418012022625123</c:v>
                </c:pt>
                <c:pt idx="936">
                  <c:v>-0.14175694884644069</c:v>
                </c:pt>
                <c:pt idx="937">
                  <c:v>-0.13847057593682499</c:v>
                </c:pt>
                <c:pt idx="938">
                  <c:v>-0.1351049598774319</c:v>
                </c:pt>
                <c:pt idx="939">
                  <c:v>-0.1310892679367465</c:v>
                </c:pt>
                <c:pt idx="940">
                  <c:v>-0.1323412234034029</c:v>
                </c:pt>
                <c:pt idx="941">
                  <c:v>-0.1232268593425085</c:v>
                </c:pt>
                <c:pt idx="942">
                  <c:v>-0.1272316505828969</c:v>
                </c:pt>
                <c:pt idx="943">
                  <c:v>-0.12844758045400489</c:v>
                </c:pt>
                <c:pt idx="944">
                  <c:v>-0.12724750274419891</c:v>
                </c:pt>
                <c:pt idx="945">
                  <c:v>-0.1218065105325461</c:v>
                </c:pt>
                <c:pt idx="946">
                  <c:v>-0.113958242792622</c:v>
                </c:pt>
                <c:pt idx="947">
                  <c:v>-0.1124651888407148</c:v>
                </c:pt>
                <c:pt idx="948">
                  <c:v>-0.1012646184227313</c:v>
                </c:pt>
                <c:pt idx="949">
                  <c:v>-9.8761146373311098E-2</c:v>
                </c:pt>
                <c:pt idx="950">
                  <c:v>-9.4085421580403103E-2</c:v>
                </c:pt>
                <c:pt idx="951">
                  <c:v>-0.1049935858251015</c:v>
                </c:pt>
                <c:pt idx="952">
                  <c:v>-0.1088241897674926</c:v>
                </c:pt>
                <c:pt idx="953">
                  <c:v>-0.1050182984232136</c:v>
                </c:pt>
                <c:pt idx="954">
                  <c:v>-0.11079275973608541</c:v>
                </c:pt>
                <c:pt idx="955">
                  <c:v>-0.1136834923793332</c:v>
                </c:pt>
                <c:pt idx="956">
                  <c:v>-0.12736054119558021</c:v>
                </c:pt>
                <c:pt idx="957">
                  <c:v>-0.12093922834674981</c:v>
                </c:pt>
                <c:pt idx="958">
                  <c:v>-0.11026490580211271</c:v>
                </c:pt>
                <c:pt idx="959">
                  <c:v>-0.11219549513575421</c:v>
                </c:pt>
                <c:pt idx="960">
                  <c:v>-0.108232188816655</c:v>
                </c:pt>
                <c:pt idx="961">
                  <c:v>-0.10714450798797889</c:v>
                </c:pt>
                <c:pt idx="962">
                  <c:v>-0.1004890714128121</c:v>
                </c:pt>
                <c:pt idx="963">
                  <c:v>-9.7493982728143302E-2</c:v>
                </c:pt>
                <c:pt idx="964">
                  <c:v>-9.7935098743654594E-2</c:v>
                </c:pt>
                <c:pt idx="965">
                  <c:v>-9.8474147786025798E-2</c:v>
                </c:pt>
                <c:pt idx="966">
                  <c:v>-9.6723538198224199E-2</c:v>
                </c:pt>
                <c:pt idx="967">
                  <c:v>-9.5150868042244E-2</c:v>
                </c:pt>
                <c:pt idx="968">
                  <c:v>-9.3887593681900097E-2</c:v>
                </c:pt>
                <c:pt idx="969">
                  <c:v>-9.6176692794360003E-2</c:v>
                </c:pt>
                <c:pt idx="970">
                  <c:v>-9.3281116479852794E-2</c:v>
                </c:pt>
                <c:pt idx="971">
                  <c:v>-9.8254918713543804E-2</c:v>
                </c:pt>
                <c:pt idx="972">
                  <c:v>-0.1041224557698989</c:v>
                </c:pt>
                <c:pt idx="973">
                  <c:v>-0.1001532584973308</c:v>
                </c:pt>
                <c:pt idx="974">
                  <c:v>-9.2073653619023504E-2</c:v>
                </c:pt>
                <c:pt idx="975">
                  <c:v>-9.1949398534050999E-2</c:v>
                </c:pt>
                <c:pt idx="976">
                  <c:v>-8.9194362938667393E-2</c:v>
                </c:pt>
                <c:pt idx="977">
                  <c:v>-9.1531094488431206E-2</c:v>
                </c:pt>
                <c:pt idx="978">
                  <c:v>-9.1540191441233404E-2</c:v>
                </c:pt>
                <c:pt idx="979">
                  <c:v>-9.7413716769390896E-2</c:v>
                </c:pt>
                <c:pt idx="980">
                  <c:v>-9.6763688661326203E-2</c:v>
                </c:pt>
                <c:pt idx="981">
                  <c:v>-9.9479372429565394E-2</c:v>
                </c:pt>
                <c:pt idx="982">
                  <c:v>-0.10761897821798019</c:v>
                </c:pt>
                <c:pt idx="983">
                  <c:v>-0.108581147883814</c:v>
                </c:pt>
                <c:pt idx="984">
                  <c:v>-0.1029546709690918</c:v>
                </c:pt>
                <c:pt idx="985">
                  <c:v>-9.3582781148381505E-2</c:v>
                </c:pt>
                <c:pt idx="986">
                  <c:v>-9.6144580947650701E-2</c:v>
                </c:pt>
                <c:pt idx="987">
                  <c:v>-0.1087540422109282</c:v>
                </c:pt>
                <c:pt idx="988">
                  <c:v>-9.0739076623194304E-2</c:v>
                </c:pt>
                <c:pt idx="989">
                  <c:v>-9.3993353482379305E-2</c:v>
                </c:pt>
                <c:pt idx="990">
                  <c:v>-0.1024103203463174</c:v>
                </c:pt>
                <c:pt idx="991">
                  <c:v>-9.50688234542241E-2</c:v>
                </c:pt>
                <c:pt idx="992">
                  <c:v>-0.1052281424831544</c:v>
                </c:pt>
                <c:pt idx="993">
                  <c:v>-0.1009727303047725</c:v>
                </c:pt>
                <c:pt idx="994">
                  <c:v>-9.5178885010395606E-2</c:v>
                </c:pt>
                <c:pt idx="995">
                  <c:v>-9.3258014900713102E-2</c:v>
                </c:pt>
                <c:pt idx="996">
                  <c:v>-9.2806315820442298E-2</c:v>
                </c:pt>
                <c:pt idx="997">
                  <c:v>-8.3243711812169496E-2</c:v>
                </c:pt>
                <c:pt idx="998">
                  <c:v>-8.21744269298431E-2</c:v>
                </c:pt>
                <c:pt idx="999">
                  <c:v>-7.9989635574584994E-2</c:v>
                </c:pt>
                <c:pt idx="1000">
                  <c:v>-7.6809836001750495E-2</c:v>
                </c:pt>
                <c:pt idx="1001">
                  <c:v>-7.9294408957005402E-2</c:v>
                </c:pt>
                <c:pt idx="1002">
                  <c:v>-7.6313936791376796E-2</c:v>
                </c:pt>
                <c:pt idx="1003">
                  <c:v>-8.6810314515201797E-2</c:v>
                </c:pt>
                <c:pt idx="1004">
                  <c:v>-9.3303571255966805E-2</c:v>
                </c:pt>
                <c:pt idx="1005">
                  <c:v>-9.5800650544741503E-2</c:v>
                </c:pt>
                <c:pt idx="1006">
                  <c:v>-8.2609830250737398E-2</c:v>
                </c:pt>
                <c:pt idx="1007">
                  <c:v>-7.8864641468883806E-2</c:v>
                </c:pt>
                <c:pt idx="1008">
                  <c:v>-7.2900710207677993E-2</c:v>
                </c:pt>
                <c:pt idx="1009">
                  <c:v>-7.2884849633463603E-2</c:v>
                </c:pt>
                <c:pt idx="1010">
                  <c:v>-7.8288261459932798E-2</c:v>
                </c:pt>
                <c:pt idx="1011">
                  <c:v>-7.6744536779488698E-2</c:v>
                </c:pt>
                <c:pt idx="1012">
                  <c:v>-7.7263312395488198E-2</c:v>
                </c:pt>
                <c:pt idx="1013">
                  <c:v>-7.5417525977469702E-2</c:v>
                </c:pt>
                <c:pt idx="1014">
                  <c:v>-7.3481944441099997E-2</c:v>
                </c:pt>
                <c:pt idx="1015">
                  <c:v>-7.2821696927604707E-2</c:v>
                </c:pt>
                <c:pt idx="1016">
                  <c:v>-7.2674744537867403E-2</c:v>
                </c:pt>
                <c:pt idx="1017">
                  <c:v>-6.8140183084703099E-2</c:v>
                </c:pt>
                <c:pt idx="1018">
                  <c:v>-6.4312375460871596E-2</c:v>
                </c:pt>
                <c:pt idx="1019">
                  <c:v>-6.4860584933547502E-2</c:v>
                </c:pt>
                <c:pt idx="1020">
                  <c:v>-6.3652320198399295E-2</c:v>
                </c:pt>
                <c:pt idx="1021">
                  <c:v>-7.2581030198977201E-2</c:v>
                </c:pt>
                <c:pt idx="1022">
                  <c:v>-7.5535176110547705E-2</c:v>
                </c:pt>
                <c:pt idx="1023">
                  <c:v>-8.2006520433423893E-2</c:v>
                </c:pt>
                <c:pt idx="1024">
                  <c:v>-8.5422140428015395E-2</c:v>
                </c:pt>
                <c:pt idx="1025">
                  <c:v>-0.1043451444333717</c:v>
                </c:pt>
                <c:pt idx="1026">
                  <c:v>-0.10319416193743761</c:v>
                </c:pt>
                <c:pt idx="1027">
                  <c:v>-0.1044345796757912</c:v>
                </c:pt>
                <c:pt idx="1028">
                  <c:v>-9.9274112972136702E-2</c:v>
                </c:pt>
                <c:pt idx="1029">
                  <c:v>-9.4313733129238894E-2</c:v>
                </c:pt>
                <c:pt idx="1030">
                  <c:v>-8.8131811064652205E-2</c:v>
                </c:pt>
                <c:pt idx="1031">
                  <c:v>-8.8512350061469694E-2</c:v>
                </c:pt>
                <c:pt idx="1032">
                  <c:v>-8.68435823524632E-2</c:v>
                </c:pt>
                <c:pt idx="1033">
                  <c:v>-8.4638315151748203E-2</c:v>
                </c:pt>
                <c:pt idx="1034">
                  <c:v>-8.1166056284153895E-2</c:v>
                </c:pt>
                <c:pt idx="1035">
                  <c:v>-8.1531960662080502E-2</c:v>
                </c:pt>
                <c:pt idx="1036">
                  <c:v>-8.8013899508633794E-2</c:v>
                </c:pt>
                <c:pt idx="1037">
                  <c:v>-8.3374022915555804E-2</c:v>
                </c:pt>
                <c:pt idx="1038">
                  <c:v>-7.6303642488295506E-2</c:v>
                </c:pt>
                <c:pt idx="1039">
                  <c:v>-7.90761665574721E-2</c:v>
                </c:pt>
                <c:pt idx="1040">
                  <c:v>-7.4541183411096307E-2</c:v>
                </c:pt>
                <c:pt idx="1041">
                  <c:v>-6.9294714344163302E-2</c:v>
                </c:pt>
                <c:pt idx="1042">
                  <c:v>-7.5079505675076805E-2</c:v>
                </c:pt>
                <c:pt idx="1043">
                  <c:v>-7.8078344242993494E-2</c:v>
                </c:pt>
                <c:pt idx="1044">
                  <c:v>-7.4716276985172497E-2</c:v>
                </c:pt>
                <c:pt idx="1045">
                  <c:v>-7.3535832737517903E-2</c:v>
                </c:pt>
                <c:pt idx="1046">
                  <c:v>-6.9780343654757104E-2</c:v>
                </c:pt>
                <c:pt idx="1047">
                  <c:v>-6.6864815229785296E-2</c:v>
                </c:pt>
                <c:pt idx="1048">
                  <c:v>-6.98587341229297E-2</c:v>
                </c:pt>
                <c:pt idx="1049">
                  <c:v>-7.2014520284542805E-2</c:v>
                </c:pt>
                <c:pt idx="1050">
                  <c:v>-7.8098184342071802E-2</c:v>
                </c:pt>
                <c:pt idx="1051">
                  <c:v>-8.8622188418866904E-2</c:v>
                </c:pt>
                <c:pt idx="1052">
                  <c:v>-9.2296574579555493E-2</c:v>
                </c:pt>
                <c:pt idx="1053">
                  <c:v>-9.3305998204767301E-2</c:v>
                </c:pt>
                <c:pt idx="1054">
                  <c:v>-8.9266155385577001E-2</c:v>
                </c:pt>
                <c:pt idx="1055">
                  <c:v>-8.4873027085863195E-2</c:v>
                </c:pt>
                <c:pt idx="1056">
                  <c:v>-8.8599263676204604E-2</c:v>
                </c:pt>
                <c:pt idx="1057">
                  <c:v>-8.9122487887611096E-2</c:v>
                </c:pt>
                <c:pt idx="1058">
                  <c:v>-8.3803561307984206E-2</c:v>
                </c:pt>
                <c:pt idx="1059">
                  <c:v>-9.1280295283249102E-2</c:v>
                </c:pt>
                <c:pt idx="1060">
                  <c:v>-9.6889387631652696E-2</c:v>
                </c:pt>
                <c:pt idx="1061">
                  <c:v>-9.5109609981422802E-2</c:v>
                </c:pt>
                <c:pt idx="1062">
                  <c:v>-0.1058489136237783</c:v>
                </c:pt>
                <c:pt idx="1063">
                  <c:v>-0.1099356526774858</c:v>
                </c:pt>
                <c:pt idx="1064">
                  <c:v>-0.1093356773581529</c:v>
                </c:pt>
                <c:pt idx="1065">
                  <c:v>-0.1034038361293748</c:v>
                </c:pt>
                <c:pt idx="1066">
                  <c:v>-0.1061084688725342</c:v>
                </c:pt>
                <c:pt idx="1067">
                  <c:v>-0.1058312495297371</c:v>
                </c:pt>
                <c:pt idx="1068">
                  <c:v>-0.1038102637658985</c:v>
                </c:pt>
                <c:pt idx="1069">
                  <c:v>-0.10230425600184551</c:v>
                </c:pt>
                <c:pt idx="1070">
                  <c:v>-0.10531840082956211</c:v>
                </c:pt>
                <c:pt idx="1071">
                  <c:v>-0.1011331905255837</c:v>
                </c:pt>
                <c:pt idx="1072">
                  <c:v>-0.1010249149656136</c:v>
                </c:pt>
                <c:pt idx="1073">
                  <c:v>-0.1166867123497401</c:v>
                </c:pt>
                <c:pt idx="1074">
                  <c:v>-0.1140792590684806</c:v>
                </c:pt>
                <c:pt idx="1075">
                  <c:v>-0.1168224892625772</c:v>
                </c:pt>
                <c:pt idx="1076">
                  <c:v>-0.1102473093666458</c:v>
                </c:pt>
                <c:pt idx="1077">
                  <c:v>-0.1039451368763062</c:v>
                </c:pt>
                <c:pt idx="1078">
                  <c:v>-9.9282100378759605E-2</c:v>
                </c:pt>
                <c:pt idx="1079">
                  <c:v>-0.1054077132192047</c:v>
                </c:pt>
                <c:pt idx="1080">
                  <c:v>-0.1102000749787766</c:v>
                </c:pt>
                <c:pt idx="1081">
                  <c:v>-0.1119630817546155</c:v>
                </c:pt>
                <c:pt idx="1082">
                  <c:v>-0.1027998181509477</c:v>
                </c:pt>
                <c:pt idx="1083">
                  <c:v>-8.9766471852832305E-2</c:v>
                </c:pt>
                <c:pt idx="1084">
                  <c:v>-9.0276876615814503E-2</c:v>
                </c:pt>
                <c:pt idx="1085">
                  <c:v>-9.20936623767806E-2</c:v>
                </c:pt>
                <c:pt idx="1086">
                  <c:v>-9.3303893703244101E-2</c:v>
                </c:pt>
                <c:pt idx="1087">
                  <c:v>-9.6592213378095801E-2</c:v>
                </c:pt>
                <c:pt idx="1088">
                  <c:v>-9.3742833786835705E-2</c:v>
                </c:pt>
                <c:pt idx="1089">
                  <c:v>-8.5554125221276298E-2</c:v>
                </c:pt>
                <c:pt idx="1090">
                  <c:v>-7.9686156280208906E-2</c:v>
                </c:pt>
                <c:pt idx="1091">
                  <c:v>-7.5642700615745004E-2</c:v>
                </c:pt>
                <c:pt idx="1092">
                  <c:v>-7.4056939524724696E-2</c:v>
                </c:pt>
                <c:pt idx="1093">
                  <c:v>-7.3101323706974697E-2</c:v>
                </c:pt>
                <c:pt idx="1094">
                  <c:v>-6.9634956677769796E-2</c:v>
                </c:pt>
                <c:pt idx="1095">
                  <c:v>-8.6622311231318694E-2</c:v>
                </c:pt>
                <c:pt idx="1096">
                  <c:v>-9.47400856824651E-2</c:v>
                </c:pt>
                <c:pt idx="1097">
                  <c:v>-9.1803481185590202E-2</c:v>
                </c:pt>
                <c:pt idx="1098">
                  <c:v>-9.28430701411989E-2</c:v>
                </c:pt>
                <c:pt idx="1099">
                  <c:v>-8.4826063494613593E-2</c:v>
                </c:pt>
                <c:pt idx="1100">
                  <c:v>-8.9564487759802594E-2</c:v>
                </c:pt>
                <c:pt idx="1101">
                  <c:v>-9.5766840255160496E-2</c:v>
                </c:pt>
                <c:pt idx="1102">
                  <c:v>-0.1181698214055821</c:v>
                </c:pt>
                <c:pt idx="1103">
                  <c:v>-0.1236562950665272</c:v>
                </c:pt>
                <c:pt idx="1104">
                  <c:v>-0.1153024204685069</c:v>
                </c:pt>
                <c:pt idx="1105">
                  <c:v>-0.1267818163651907</c:v>
                </c:pt>
                <c:pt idx="1106">
                  <c:v>-0.11981720804285929</c:v>
                </c:pt>
                <c:pt idx="1107">
                  <c:v>-0.1048105236026271</c:v>
                </c:pt>
                <c:pt idx="1108">
                  <c:v>-9.8919426710088604E-2</c:v>
                </c:pt>
                <c:pt idx="1109">
                  <c:v>-9.6529198587401596E-2</c:v>
                </c:pt>
                <c:pt idx="1110">
                  <c:v>-9.6529198587401596E-2</c:v>
                </c:pt>
                <c:pt idx="1111">
                  <c:v>-0.1075867646919178</c:v>
                </c:pt>
                <c:pt idx="1112">
                  <c:v>-8.9157189825685407E-2</c:v>
                </c:pt>
                <c:pt idx="1113">
                  <c:v>-9.0014360482699105E-2</c:v>
                </c:pt>
                <c:pt idx="1114">
                  <c:v>-9.1987938974066499E-2</c:v>
                </c:pt>
                <c:pt idx="1115">
                  <c:v>-9.9791293940597894E-2</c:v>
                </c:pt>
                <c:pt idx="1116">
                  <c:v>-8.3724580098482396E-2</c:v>
                </c:pt>
                <c:pt idx="1117">
                  <c:v>-8.0693927591892298E-2</c:v>
                </c:pt>
                <c:pt idx="1118">
                  <c:v>-8.1822591199380901E-2</c:v>
                </c:pt>
                <c:pt idx="1119">
                  <c:v>-8.4048115351350594E-2</c:v>
                </c:pt>
                <c:pt idx="1120">
                  <c:v>-0.10047617828218131</c:v>
                </c:pt>
                <c:pt idx="1121">
                  <c:v>-9.7987537737269204E-2</c:v>
                </c:pt>
                <c:pt idx="1122">
                  <c:v>-9.1622299602853605E-2</c:v>
                </c:pt>
                <c:pt idx="1123">
                  <c:v>-8.9180879541735203E-2</c:v>
                </c:pt>
                <c:pt idx="1124">
                  <c:v>-0.1031011564477831</c:v>
                </c:pt>
                <c:pt idx="1125">
                  <c:v>-0.1019987383134261</c:v>
                </c:pt>
                <c:pt idx="1126">
                  <c:v>-9.5766290824986194E-2</c:v>
                </c:pt>
                <c:pt idx="1127">
                  <c:v>-0.1017687631157866</c:v>
                </c:pt>
                <c:pt idx="1128">
                  <c:v>-9.9010099279603803E-2</c:v>
                </c:pt>
                <c:pt idx="1129">
                  <c:v>-9.9116296331588402E-2</c:v>
                </c:pt>
                <c:pt idx="1130">
                  <c:v>-0.11011767408624799</c:v>
                </c:pt>
                <c:pt idx="1131">
                  <c:v>-0.1216948671431153</c:v>
                </c:pt>
                <c:pt idx="1132">
                  <c:v>-0.13574230239600879</c:v>
                </c:pt>
                <c:pt idx="1133">
                  <c:v>-0.1258397375432008</c:v>
                </c:pt>
                <c:pt idx="1134">
                  <c:v>-0.1232205893145181</c:v>
                </c:pt>
                <c:pt idx="1135">
                  <c:v>-0.1372353673380137</c:v>
                </c:pt>
                <c:pt idx="1136">
                  <c:v>-0.12535625072188281</c:v>
                </c:pt>
                <c:pt idx="1137">
                  <c:v>-0.13098983494509381</c:v>
                </c:pt>
                <c:pt idx="1138">
                  <c:v>-0.12742777998511909</c:v>
                </c:pt>
                <c:pt idx="1139">
                  <c:v>-0.14901930188905119</c:v>
                </c:pt>
                <c:pt idx="1140">
                  <c:v>-0.1541116336323054</c:v>
                </c:pt>
                <c:pt idx="1141">
                  <c:v>-0.15425933442324899</c:v>
                </c:pt>
                <c:pt idx="1142">
                  <c:v>-0.14416769448301969</c:v>
                </c:pt>
                <c:pt idx="1143">
                  <c:v>-0.16686777364641711</c:v>
                </c:pt>
                <c:pt idx="1144">
                  <c:v>-0.16494600684942201</c:v>
                </c:pt>
                <c:pt idx="1145">
                  <c:v>-0.19203393715142081</c:v>
                </c:pt>
                <c:pt idx="1146">
                  <c:v>-0.17699027942750151</c:v>
                </c:pt>
                <c:pt idx="1147">
                  <c:v>-0.1625198757143243</c:v>
                </c:pt>
                <c:pt idx="1148">
                  <c:v>-0.17905712463649279</c:v>
                </c:pt>
                <c:pt idx="1149">
                  <c:v>-0.1953968105576703</c:v>
                </c:pt>
                <c:pt idx="1150">
                  <c:v>-0.17056077312491519</c:v>
                </c:pt>
                <c:pt idx="1151">
                  <c:v>-0.17042348367695959</c:v>
                </c:pt>
                <c:pt idx="1152">
                  <c:v>-0.15988417682957409</c:v>
                </c:pt>
                <c:pt idx="1153">
                  <c:v>-0.15779812171609731</c:v>
                </c:pt>
                <c:pt idx="1154">
                  <c:v>-0.1358003999591692</c:v>
                </c:pt>
                <c:pt idx="1155">
                  <c:v>-0.13613567296181719</c:v>
                </c:pt>
                <c:pt idx="1156">
                  <c:v>-0.1237856172055649</c:v>
                </c:pt>
                <c:pt idx="1157">
                  <c:v>-0.1240801032872683</c:v>
                </c:pt>
                <c:pt idx="1158">
                  <c:v>-0.1038102738127003</c:v>
                </c:pt>
                <c:pt idx="1159">
                  <c:v>-9.3727512319280101E-2</c:v>
                </c:pt>
                <c:pt idx="1160">
                  <c:v>-7.9888918891274002E-2</c:v>
                </c:pt>
                <c:pt idx="1161">
                  <c:v>-8.1396162060862795E-2</c:v>
                </c:pt>
                <c:pt idx="1162">
                  <c:v>-8.1519318656541107E-2</c:v>
                </c:pt>
                <c:pt idx="1163">
                  <c:v>-7.5517772238816894E-2</c:v>
                </c:pt>
                <c:pt idx="1164">
                  <c:v>-7.7396801680954794E-2</c:v>
                </c:pt>
                <c:pt idx="1165">
                  <c:v>-9.1847554992739E-2</c:v>
                </c:pt>
                <c:pt idx="1166">
                  <c:v>-7.74964400259784E-2</c:v>
                </c:pt>
                <c:pt idx="1167">
                  <c:v>-7.7832376082958302E-2</c:v>
                </c:pt>
                <c:pt idx="1168">
                  <c:v>-7.8733769842987494E-2</c:v>
                </c:pt>
                <c:pt idx="1169">
                  <c:v>-8.6240842778897098E-2</c:v>
                </c:pt>
                <c:pt idx="1170">
                  <c:v>-8.0171144112582901E-2</c:v>
                </c:pt>
                <c:pt idx="1171">
                  <c:v>-8.1228495817789098E-2</c:v>
                </c:pt>
                <c:pt idx="1172">
                  <c:v>-5.9790766873435298E-2</c:v>
                </c:pt>
                <c:pt idx="1173">
                  <c:v>-5.2127211120560797E-2</c:v>
                </c:pt>
                <c:pt idx="1174">
                  <c:v>-4.9105602199450898E-2</c:v>
                </c:pt>
                <c:pt idx="1175">
                  <c:v>-5.0372379636727402E-2</c:v>
                </c:pt>
                <c:pt idx="1176">
                  <c:v>-6.6334305689390499E-2</c:v>
                </c:pt>
                <c:pt idx="1177">
                  <c:v>-6.6289766448483903E-2</c:v>
                </c:pt>
                <c:pt idx="1178">
                  <c:v>-6.5590683039095196E-2</c:v>
                </c:pt>
                <c:pt idx="1179">
                  <c:v>-6.9438780301578906E-2</c:v>
                </c:pt>
                <c:pt idx="1180">
                  <c:v>-7.7941179214609496E-2</c:v>
                </c:pt>
                <c:pt idx="1181">
                  <c:v>-6.6069844405186998E-2</c:v>
                </c:pt>
                <c:pt idx="1182">
                  <c:v>-6.2488820541140203E-2</c:v>
                </c:pt>
                <c:pt idx="1183">
                  <c:v>-6.0396379265207897E-2</c:v>
                </c:pt>
                <c:pt idx="1184">
                  <c:v>-5.7790306188920601E-2</c:v>
                </c:pt>
                <c:pt idx="1185">
                  <c:v>-4.6704714511963799E-2</c:v>
                </c:pt>
                <c:pt idx="1186">
                  <c:v>-4.2387233649606802E-2</c:v>
                </c:pt>
                <c:pt idx="1187">
                  <c:v>-3.7188855210787401E-2</c:v>
                </c:pt>
                <c:pt idx="1188">
                  <c:v>-3.8379593054327803E-2</c:v>
                </c:pt>
                <c:pt idx="1189">
                  <c:v>-3.9139653086583799E-2</c:v>
                </c:pt>
                <c:pt idx="1190">
                  <c:v>-3.17848679083809E-2</c:v>
                </c:pt>
                <c:pt idx="1191">
                  <c:v>-3.4039479308857798E-2</c:v>
                </c:pt>
                <c:pt idx="1192">
                  <c:v>-3.4122506131395398E-2</c:v>
                </c:pt>
                <c:pt idx="1193">
                  <c:v>-4.3372595591349199E-2</c:v>
                </c:pt>
                <c:pt idx="1194">
                  <c:v>-5.1649346831315002E-2</c:v>
                </c:pt>
                <c:pt idx="1195">
                  <c:v>-4.8054069104189502E-2</c:v>
                </c:pt>
                <c:pt idx="1196">
                  <c:v>-5.7849106679902798E-2</c:v>
                </c:pt>
                <c:pt idx="1197">
                  <c:v>-6.1522936307163101E-2</c:v>
                </c:pt>
                <c:pt idx="1198">
                  <c:v>-4.6820568785218702E-2</c:v>
                </c:pt>
                <c:pt idx="1199">
                  <c:v>-3.7725443434818901E-2</c:v>
                </c:pt>
                <c:pt idx="1200">
                  <c:v>-2.9620538558517699E-2</c:v>
                </c:pt>
                <c:pt idx="1201">
                  <c:v>-2.1982752085718701E-2</c:v>
                </c:pt>
                <c:pt idx="1202">
                  <c:v>-9.8728929588557997E-3</c:v>
                </c:pt>
                <c:pt idx="1203">
                  <c:v>-2.4034881964977999E-3</c:v>
                </c:pt>
                <c:pt idx="1204">
                  <c:v>-2.6258378505260001E-4</c:v>
                </c:pt>
                <c:pt idx="1205">
                  <c:v>-1.0886293915302299E-2</c:v>
                </c:pt>
                <c:pt idx="1206">
                  <c:v>-7.5706521452932997E-3</c:v>
                </c:pt>
                <c:pt idx="1207">
                  <c:v>-7.3316082079421998E-3</c:v>
                </c:pt>
                <c:pt idx="1208">
                  <c:v>-2.08218958381267E-2</c:v>
                </c:pt>
                <c:pt idx="1209">
                  <c:v>-1.6416388204015801E-2</c:v>
                </c:pt>
                <c:pt idx="1210">
                  <c:v>-1.30750964767845E-2</c:v>
                </c:pt>
                <c:pt idx="1211">
                  <c:v>-7.9103237648739007E-3</c:v>
                </c:pt>
                <c:pt idx="1212">
                  <c:v>-5.6861260757875001E-3</c:v>
                </c:pt>
                <c:pt idx="1213">
                  <c:v>0</c:v>
                </c:pt>
                <c:pt idx="1214">
                  <c:v>-4.2109261529037004E-3</c:v>
                </c:pt>
                <c:pt idx="1215">
                  <c:v>-2.07982922685509E-2</c:v>
                </c:pt>
                <c:pt idx="1216">
                  <c:v>-8.2775467160810991E-3</c:v>
                </c:pt>
                <c:pt idx="1217">
                  <c:v>0</c:v>
                </c:pt>
                <c:pt idx="1218">
                  <c:v>0</c:v>
                </c:pt>
                <c:pt idx="1219">
                  <c:v>-9.3032333776649004E-3</c:v>
                </c:pt>
                <c:pt idx="1220">
                  <c:v>-7.9860796586729999E-4</c:v>
                </c:pt>
                <c:pt idx="1221">
                  <c:v>0</c:v>
                </c:pt>
                <c:pt idx="1222">
                  <c:v>-1.2001572074501201E-2</c:v>
                </c:pt>
                <c:pt idx="1223">
                  <c:v>-1.06419735824901E-2</c:v>
                </c:pt>
                <c:pt idx="1224">
                  <c:v>-7.2317685825886999E-3</c:v>
                </c:pt>
                <c:pt idx="1225">
                  <c:v>-1.40316396888766E-2</c:v>
                </c:pt>
                <c:pt idx="1226">
                  <c:v>-2.32822768174369E-2</c:v>
                </c:pt>
                <c:pt idx="1227">
                  <c:v>-2.6831015590754001E-2</c:v>
                </c:pt>
                <c:pt idx="1228">
                  <c:v>-2.1914871992750801E-2</c:v>
                </c:pt>
                <c:pt idx="1229">
                  <c:v>-1.7723739691098001E-2</c:v>
                </c:pt>
                <c:pt idx="1230">
                  <c:v>-9.7775955233426002E-3</c:v>
                </c:pt>
                <c:pt idx="1231">
                  <c:v>-1.5206685265071599E-2</c:v>
                </c:pt>
                <c:pt idx="1232">
                  <c:v>-1.4558426678233699E-2</c:v>
                </c:pt>
                <c:pt idx="1233">
                  <c:v>-4.8721709275783001E-3</c:v>
                </c:pt>
                <c:pt idx="1234">
                  <c:v>-5.8911775563547002E-3</c:v>
                </c:pt>
                <c:pt idx="1235">
                  <c:v>-3.5782320898914001E-3</c:v>
                </c:pt>
                <c:pt idx="1236">
                  <c:v>-4.9342392487140996E-3</c:v>
                </c:pt>
                <c:pt idx="1237">
                  <c:v>-9.2013963319202002E-3</c:v>
                </c:pt>
                <c:pt idx="1238">
                  <c:v>-9.5268769266749001E-3</c:v>
                </c:pt>
                <c:pt idx="1239">
                  <c:v>-9.4614728877732007E-3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D-4B8B-9ECE-0963D66B0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"/>
        <c:axId val="100"/>
      </c:areaChart>
      <c:lineChart>
        <c:grouping val="standard"/>
        <c:varyColors val="1"/>
        <c:ser>
          <c:idx val="1"/>
          <c:order val="1"/>
          <c:tx>
            <c:v>NIFTY 500 drawdown</c:v>
          </c:tx>
          <c:spPr>
            <a:ln w="15875">
              <a:solidFill>
                <a:srgbClr val="8C8C8C"/>
              </a:solidFill>
              <a:prstDash val="solid"/>
            </a:ln>
          </c:spPr>
          <c:marker>
            <c:symbol val="none"/>
          </c:marker>
          <c:val>
            <c:numRef>
              <c:f>Data!$M$4:$M$1243</c:f>
              <c:numCache>
                <c:formatCode>0.0%</c:formatCode>
                <c:ptCount val="12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-1.2435255188443001E-3</c:v>
                </c:pt>
                <c:pt idx="6">
                  <c:v>-1.19853186047005E-2</c:v>
                </c:pt>
                <c:pt idx="7">
                  <c:v>-1.2934791080627299E-2</c:v>
                </c:pt>
                <c:pt idx="8">
                  <c:v>-3.5321793227567999E-3</c:v>
                </c:pt>
                <c:pt idx="9">
                  <c:v>-1.3816950209378999E-3</c:v>
                </c:pt>
                <c:pt idx="10">
                  <c:v>-4.357653527573E-4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-3.1258802272610001E-4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-1.4588828064582E-3</c:v>
                </c:pt>
                <c:pt idx="19">
                  <c:v>-1.519669590061E-4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-5.1407159266196999E-3</c:v>
                </c:pt>
                <c:pt idx="26">
                  <c:v>-1.8414554217505499E-2</c:v>
                </c:pt>
                <c:pt idx="27">
                  <c:v>-1.04999040046607E-2</c:v>
                </c:pt>
                <c:pt idx="28">
                  <c:v>-7.5703910651510999E-3</c:v>
                </c:pt>
                <c:pt idx="29">
                  <c:v>0</c:v>
                </c:pt>
                <c:pt idx="30">
                  <c:v>-8.8783955752700001E-4</c:v>
                </c:pt>
                <c:pt idx="31">
                  <c:v>-1.0785606476626001E-3</c:v>
                </c:pt>
                <c:pt idx="32">
                  <c:v>-7.2243833625443002E-3</c:v>
                </c:pt>
                <c:pt idx="33">
                  <c:v>-7.7932583382931001E-3</c:v>
                </c:pt>
                <c:pt idx="34">
                  <c:v>-1.00490284733435E-2</c:v>
                </c:pt>
                <c:pt idx="35">
                  <c:v>-1.25941685382543E-2</c:v>
                </c:pt>
                <c:pt idx="36">
                  <c:v>-1.5981112035487999E-3</c:v>
                </c:pt>
                <c:pt idx="37">
                  <c:v>0</c:v>
                </c:pt>
                <c:pt idx="38">
                  <c:v>-9.5254612208034994E-3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-8.076217333967E-3</c:v>
                </c:pt>
                <c:pt idx="47">
                  <c:v>-1.9985962615233999E-2</c:v>
                </c:pt>
                <c:pt idx="48">
                  <c:v>-2.5084743628884201E-2</c:v>
                </c:pt>
                <c:pt idx="49">
                  <c:v>-3.0621012643088301E-2</c:v>
                </c:pt>
                <c:pt idx="50">
                  <c:v>-3.4734658806570402E-2</c:v>
                </c:pt>
                <c:pt idx="51">
                  <c:v>-2.4329368663898999E-2</c:v>
                </c:pt>
                <c:pt idx="52">
                  <c:v>-2.5292471744255099E-2</c:v>
                </c:pt>
                <c:pt idx="53">
                  <c:v>-4.37676844295187E-2</c:v>
                </c:pt>
                <c:pt idx="54">
                  <c:v>-5.03111200637033E-2</c:v>
                </c:pt>
                <c:pt idx="55">
                  <c:v>-3.6726960276718901E-2</c:v>
                </c:pt>
                <c:pt idx="56">
                  <c:v>-3.59747327074212E-2</c:v>
                </c:pt>
                <c:pt idx="57">
                  <c:v>-3.79827711560069E-2</c:v>
                </c:pt>
                <c:pt idx="58">
                  <c:v>-3.20562250765603E-2</c:v>
                </c:pt>
                <c:pt idx="59">
                  <c:v>-2.3038936432049299E-2</c:v>
                </c:pt>
                <c:pt idx="60">
                  <c:v>-2.1666671912326001E-2</c:v>
                </c:pt>
                <c:pt idx="61">
                  <c:v>-2.29791359139879E-2</c:v>
                </c:pt>
                <c:pt idx="62">
                  <c:v>-2.9903406426352402E-2</c:v>
                </c:pt>
                <c:pt idx="63">
                  <c:v>-1.93344517079342E-2</c:v>
                </c:pt>
                <c:pt idx="64">
                  <c:v>-1.8478360080950901E-2</c:v>
                </c:pt>
                <c:pt idx="65">
                  <c:v>-2.27084598848682E-2</c:v>
                </c:pt>
                <c:pt idx="66">
                  <c:v>-2.7143140408468901E-2</c:v>
                </c:pt>
                <c:pt idx="67">
                  <c:v>-3.6736402463781397E-2</c:v>
                </c:pt>
                <c:pt idx="68">
                  <c:v>-5.7247980158817401E-2</c:v>
                </c:pt>
                <c:pt idx="69">
                  <c:v>-4.8995508666354E-2</c:v>
                </c:pt>
                <c:pt idx="70">
                  <c:v>-5.2854215779153502E-2</c:v>
                </c:pt>
                <c:pt idx="71">
                  <c:v>-4.6301337957906599E-2</c:v>
                </c:pt>
                <c:pt idx="72">
                  <c:v>-7.4212442914110596E-2</c:v>
                </c:pt>
                <c:pt idx="73">
                  <c:v>-7.7407049536860603E-2</c:v>
                </c:pt>
                <c:pt idx="74">
                  <c:v>-7.7916927638225594E-2</c:v>
                </c:pt>
                <c:pt idx="75">
                  <c:v>-6.9333979598581105E-2</c:v>
                </c:pt>
                <c:pt idx="76">
                  <c:v>-5.7421086921626598E-2</c:v>
                </c:pt>
                <c:pt idx="77">
                  <c:v>-6.4826908974169303E-2</c:v>
                </c:pt>
                <c:pt idx="78">
                  <c:v>-7.9805365050688803E-2</c:v>
                </c:pt>
                <c:pt idx="79">
                  <c:v>-6.6199173493892399E-2</c:v>
                </c:pt>
                <c:pt idx="80">
                  <c:v>-5.11703590863739E-2</c:v>
                </c:pt>
                <c:pt idx="81">
                  <c:v>-4.7812087887877101E-2</c:v>
                </c:pt>
                <c:pt idx="82">
                  <c:v>-4.6024367137412002E-2</c:v>
                </c:pt>
                <c:pt idx="83">
                  <c:v>-5.1736890310112797E-2</c:v>
                </c:pt>
                <c:pt idx="84">
                  <c:v>-5.3058796498836998E-2</c:v>
                </c:pt>
                <c:pt idx="85">
                  <c:v>-5.87335509232884E-2</c:v>
                </c:pt>
                <c:pt idx="86">
                  <c:v>-5.9781633687205397E-2</c:v>
                </c:pt>
                <c:pt idx="87">
                  <c:v>-7.6355819377256301E-2</c:v>
                </c:pt>
                <c:pt idx="88">
                  <c:v>-9.9800769852985E-2</c:v>
                </c:pt>
                <c:pt idx="89">
                  <c:v>-8.9685040113558004E-2</c:v>
                </c:pt>
                <c:pt idx="90">
                  <c:v>-7.84582796964651E-2</c:v>
                </c:pt>
                <c:pt idx="91">
                  <c:v>-7.1426997730727596E-2</c:v>
                </c:pt>
                <c:pt idx="92">
                  <c:v>-7.6881434457058501E-2</c:v>
                </c:pt>
                <c:pt idx="93">
                  <c:v>-7.2928305473635796E-2</c:v>
                </c:pt>
                <c:pt idx="94">
                  <c:v>-6.4099860570370898E-2</c:v>
                </c:pt>
                <c:pt idx="95">
                  <c:v>-6.4379978786553105E-2</c:v>
                </c:pt>
                <c:pt idx="96">
                  <c:v>-6.5723916745089206E-2</c:v>
                </c:pt>
                <c:pt idx="97">
                  <c:v>-5.60204958407165E-2</c:v>
                </c:pt>
                <c:pt idx="98">
                  <c:v>-4.29021506154732E-2</c:v>
                </c:pt>
                <c:pt idx="99">
                  <c:v>-3.5716646261051303E-2</c:v>
                </c:pt>
                <c:pt idx="100">
                  <c:v>-3.08287407584594E-2</c:v>
                </c:pt>
                <c:pt idx="101">
                  <c:v>-3.7520103989953403E-2</c:v>
                </c:pt>
                <c:pt idx="102">
                  <c:v>-3.3840798431337998E-2</c:v>
                </c:pt>
                <c:pt idx="103">
                  <c:v>-2.4587455110269E-2</c:v>
                </c:pt>
                <c:pt idx="104">
                  <c:v>-2.2384278129062098E-2</c:v>
                </c:pt>
                <c:pt idx="105">
                  <c:v>-1.37383821756686E-2</c:v>
                </c:pt>
                <c:pt idx="106">
                  <c:v>-1.03927005599216E-2</c:v>
                </c:pt>
                <c:pt idx="107">
                  <c:v>-9.8041375663706007E-3</c:v>
                </c:pt>
                <c:pt idx="108">
                  <c:v>-6.6032361522456997E-3</c:v>
                </c:pt>
                <c:pt idx="109">
                  <c:v>-1.9705844399051899E-2</c:v>
                </c:pt>
                <c:pt idx="110">
                  <c:v>-2.6038404522178E-2</c:v>
                </c:pt>
                <c:pt idx="111">
                  <c:v>-3.30508021137908E-2</c:v>
                </c:pt>
                <c:pt idx="112">
                  <c:v>-4.4400310962693902E-2</c:v>
                </c:pt>
                <c:pt idx="113">
                  <c:v>-7.3907145532429094E-2</c:v>
                </c:pt>
                <c:pt idx="114">
                  <c:v>-6.6343953695514601E-2</c:v>
                </c:pt>
                <c:pt idx="115">
                  <c:v>-7.5943510542201803E-2</c:v>
                </c:pt>
                <c:pt idx="116">
                  <c:v>-7.3202128898442895E-2</c:v>
                </c:pt>
                <c:pt idx="117">
                  <c:v>-6.0725852393436898E-2</c:v>
                </c:pt>
                <c:pt idx="118">
                  <c:v>-4.8466746190864302E-2</c:v>
                </c:pt>
                <c:pt idx="119">
                  <c:v>-3.73155232702699E-2</c:v>
                </c:pt>
                <c:pt idx="120">
                  <c:v>-4.7226672290013601E-2</c:v>
                </c:pt>
                <c:pt idx="121">
                  <c:v>-5.0402394538638901E-2</c:v>
                </c:pt>
                <c:pt idx="122">
                  <c:v>-6.3926753807561798E-2</c:v>
                </c:pt>
                <c:pt idx="123">
                  <c:v>-6.4779698038857705E-2</c:v>
                </c:pt>
                <c:pt idx="124">
                  <c:v>-5.4752095378678797E-2</c:v>
                </c:pt>
                <c:pt idx="125">
                  <c:v>-4.8718537845859299E-2</c:v>
                </c:pt>
                <c:pt idx="126">
                  <c:v>-6.2623731992962395E-2</c:v>
                </c:pt>
                <c:pt idx="127">
                  <c:v>-9.3524862852232896E-2</c:v>
                </c:pt>
                <c:pt idx="128">
                  <c:v>-6.8021515596919296E-2</c:v>
                </c:pt>
                <c:pt idx="129">
                  <c:v>-6.9006650447087495E-2</c:v>
                </c:pt>
                <c:pt idx="130">
                  <c:v>-7.0130270707503106E-2</c:v>
                </c:pt>
                <c:pt idx="131">
                  <c:v>-7.3992125215989898E-2</c:v>
                </c:pt>
                <c:pt idx="132">
                  <c:v>-8.1143008217850102E-2</c:v>
                </c:pt>
                <c:pt idx="133">
                  <c:v>-8.79445302984046E-2</c:v>
                </c:pt>
                <c:pt idx="134">
                  <c:v>-8.6817762642301496E-2</c:v>
                </c:pt>
                <c:pt idx="135">
                  <c:v>-0.1328484245710885</c:v>
                </c:pt>
                <c:pt idx="136">
                  <c:v>-0.1069327684807206</c:v>
                </c:pt>
                <c:pt idx="137">
                  <c:v>-9.9344397478306395E-2</c:v>
                </c:pt>
                <c:pt idx="138">
                  <c:v>-0.1061522143502359</c:v>
                </c:pt>
                <c:pt idx="139">
                  <c:v>-0.1101714386430947</c:v>
                </c:pt>
                <c:pt idx="140">
                  <c:v>-0.12545519210129569</c:v>
                </c:pt>
                <c:pt idx="141">
                  <c:v>-0.14615876093326571</c:v>
                </c:pt>
                <c:pt idx="142">
                  <c:v>-0.13718868322406619</c:v>
                </c:pt>
                <c:pt idx="143">
                  <c:v>-0.1200133449577146</c:v>
                </c:pt>
                <c:pt idx="144">
                  <c:v>-0.1068320518187225</c:v>
                </c:pt>
                <c:pt idx="145">
                  <c:v>-0.1038011097717194</c:v>
                </c:pt>
                <c:pt idx="146">
                  <c:v>-9.5148919026951106E-2</c:v>
                </c:pt>
                <c:pt idx="147">
                  <c:v>-0.10514190033456811</c:v>
                </c:pt>
                <c:pt idx="148">
                  <c:v>-8.8400902673083204E-2</c:v>
                </c:pt>
                <c:pt idx="149">
                  <c:v>-7.3299698164753402E-2</c:v>
                </c:pt>
                <c:pt idx="150">
                  <c:v>-8.0812531670668999E-2</c:v>
                </c:pt>
                <c:pt idx="151">
                  <c:v>-7.3151770567443999E-2</c:v>
                </c:pt>
                <c:pt idx="152">
                  <c:v>-7.4970965274783405E-2</c:v>
                </c:pt>
                <c:pt idx="153">
                  <c:v>-7.4706584037038504E-2</c:v>
                </c:pt>
                <c:pt idx="154">
                  <c:v>-7.7706052127167302E-2</c:v>
                </c:pt>
                <c:pt idx="155">
                  <c:v>-7.6185860010134596E-2</c:v>
                </c:pt>
                <c:pt idx="156">
                  <c:v>-7.0769192032053105E-2</c:v>
                </c:pt>
                <c:pt idx="157">
                  <c:v>-6.2271223675969198E-2</c:v>
                </c:pt>
                <c:pt idx="158">
                  <c:v>-6.24222986689663E-2</c:v>
                </c:pt>
                <c:pt idx="159">
                  <c:v>-5.0285940898203797E-2</c:v>
                </c:pt>
                <c:pt idx="160">
                  <c:v>-3.1596705306194198E-2</c:v>
                </c:pt>
                <c:pt idx="161">
                  <c:v>-3.1200133449577099E-2</c:v>
                </c:pt>
                <c:pt idx="162">
                  <c:v>-3.514067285025E-2</c:v>
                </c:pt>
                <c:pt idx="163">
                  <c:v>-4.3113026126531499E-2</c:v>
                </c:pt>
                <c:pt idx="164">
                  <c:v>-3.4227928100892903E-2</c:v>
                </c:pt>
                <c:pt idx="165">
                  <c:v>-3.5291747843246998E-2</c:v>
                </c:pt>
                <c:pt idx="166">
                  <c:v>-4.5413772374048901E-2</c:v>
                </c:pt>
                <c:pt idx="167">
                  <c:v>-4.7059860318579401E-2</c:v>
                </c:pt>
                <c:pt idx="168">
                  <c:v>-6.0436291990192702E-2</c:v>
                </c:pt>
                <c:pt idx="169">
                  <c:v>-7.2988105991697097E-2</c:v>
                </c:pt>
                <c:pt idx="170">
                  <c:v>-6.5204596456661906E-2</c:v>
                </c:pt>
                <c:pt idx="171">
                  <c:v>-5.2385253821725097E-2</c:v>
                </c:pt>
                <c:pt idx="172">
                  <c:v>-6.2400266899154198E-2</c:v>
                </c:pt>
                <c:pt idx="173">
                  <c:v>-7.6365261564318498E-2</c:v>
                </c:pt>
                <c:pt idx="174">
                  <c:v>-6.2179949201033501E-2</c:v>
                </c:pt>
                <c:pt idx="175">
                  <c:v>-7.1140584723170697E-2</c:v>
                </c:pt>
                <c:pt idx="176">
                  <c:v>-6.1201109142240299E-2</c:v>
                </c:pt>
                <c:pt idx="177">
                  <c:v>-6.9418959282141895E-2</c:v>
                </c:pt>
                <c:pt idx="178">
                  <c:v>-7.2380658624021502E-2</c:v>
                </c:pt>
                <c:pt idx="179">
                  <c:v>-9.39686456441617E-2</c:v>
                </c:pt>
                <c:pt idx="180">
                  <c:v>-9.3833307629601806E-2</c:v>
                </c:pt>
                <c:pt idx="181">
                  <c:v>-0.1095545490883568</c:v>
                </c:pt>
                <c:pt idx="182">
                  <c:v>-0.1192485278056671</c:v>
                </c:pt>
                <c:pt idx="183">
                  <c:v>-0.12779685449274991</c:v>
                </c:pt>
                <c:pt idx="184">
                  <c:v>-0.1330939214347088</c:v>
                </c:pt>
                <c:pt idx="185">
                  <c:v>-0.15239060439439389</c:v>
                </c:pt>
                <c:pt idx="186">
                  <c:v>-0.15199717993346401</c:v>
                </c:pt>
                <c:pt idx="187">
                  <c:v>-0.1457212729327117</c:v>
                </c:pt>
                <c:pt idx="188">
                  <c:v>-0.12338420573896131</c:v>
                </c:pt>
                <c:pt idx="189">
                  <c:v>-0.123878346861889</c:v>
                </c:pt>
                <c:pt idx="190">
                  <c:v>-0.1469991155818117</c:v>
                </c:pt>
                <c:pt idx="191">
                  <c:v>-0.12533559106517311</c:v>
                </c:pt>
                <c:pt idx="192">
                  <c:v>-0.12906525495478771</c:v>
                </c:pt>
                <c:pt idx="193">
                  <c:v>-0.13463929271724101</c:v>
                </c:pt>
                <c:pt idx="194">
                  <c:v>-0.14467948496016969</c:v>
                </c:pt>
                <c:pt idx="195">
                  <c:v>-0.1361941061868357</c:v>
                </c:pt>
                <c:pt idx="196">
                  <c:v>-0.12671415037627121</c:v>
                </c:pt>
                <c:pt idx="197">
                  <c:v>-0.10898487046893041</c:v>
                </c:pt>
                <c:pt idx="198">
                  <c:v>-0.111200637032887</c:v>
                </c:pt>
                <c:pt idx="199">
                  <c:v>-0.11351082546746689</c:v>
                </c:pt>
                <c:pt idx="200">
                  <c:v>-0.108157105403134</c:v>
                </c:pt>
                <c:pt idx="201">
                  <c:v>-0.1138255650362107</c:v>
                </c:pt>
                <c:pt idx="202">
                  <c:v>-0.1153237253834313</c:v>
                </c:pt>
                <c:pt idx="203">
                  <c:v>-0.1227830531626604</c:v>
                </c:pt>
                <c:pt idx="204">
                  <c:v>-0.12584861656222551</c:v>
                </c:pt>
                <c:pt idx="205">
                  <c:v>-0.1201707147420866</c:v>
                </c:pt>
                <c:pt idx="206">
                  <c:v>-0.13246758969290859</c:v>
                </c:pt>
                <c:pt idx="207">
                  <c:v>-0.1554341360241468</c:v>
                </c:pt>
                <c:pt idx="208">
                  <c:v>-0.15723444635736161</c:v>
                </c:pt>
                <c:pt idx="209">
                  <c:v>-0.15770340831478991</c:v>
                </c:pt>
                <c:pt idx="210">
                  <c:v>-0.17606216735961819</c:v>
                </c:pt>
                <c:pt idx="211">
                  <c:v>-0.1820075978131894</c:v>
                </c:pt>
                <c:pt idx="212">
                  <c:v>-0.18477730601813519</c:v>
                </c:pt>
                <c:pt idx="213">
                  <c:v>-0.1664500209301813</c:v>
                </c:pt>
                <c:pt idx="214">
                  <c:v>-0.17867135838450471</c:v>
                </c:pt>
                <c:pt idx="215">
                  <c:v>-0.17042203428772859</c:v>
                </c:pt>
                <c:pt idx="216">
                  <c:v>-0.1613764190820306</c:v>
                </c:pt>
                <c:pt idx="217">
                  <c:v>-0.15369362620899341</c:v>
                </c:pt>
                <c:pt idx="218">
                  <c:v>-0.15245355230814259</c:v>
                </c:pt>
                <c:pt idx="219">
                  <c:v>-0.1553743355060854</c:v>
                </c:pt>
                <c:pt idx="220">
                  <c:v>-0.1572816572926731</c:v>
                </c:pt>
                <c:pt idx="221">
                  <c:v>-0.1568473166878066</c:v>
                </c:pt>
                <c:pt idx="222">
                  <c:v>-0.15192478983265301</c:v>
                </c:pt>
                <c:pt idx="223">
                  <c:v>-0.15260462730113961</c:v>
                </c:pt>
                <c:pt idx="224">
                  <c:v>-0.1419381033164108</c:v>
                </c:pt>
                <c:pt idx="225">
                  <c:v>-0.13348419849995119</c:v>
                </c:pt>
                <c:pt idx="226">
                  <c:v>-0.12954051170359079</c:v>
                </c:pt>
                <c:pt idx="227">
                  <c:v>-0.12585176395791289</c:v>
                </c:pt>
                <c:pt idx="228">
                  <c:v>-0.13264069645571769</c:v>
                </c:pt>
                <c:pt idx="229">
                  <c:v>-0.13591713536634109</c:v>
                </c:pt>
                <c:pt idx="230">
                  <c:v>-0.1374467696704362</c:v>
                </c:pt>
                <c:pt idx="231">
                  <c:v>-0.13193567982173149</c:v>
                </c:pt>
                <c:pt idx="232">
                  <c:v>-0.1197111949717206</c:v>
                </c:pt>
                <c:pt idx="233">
                  <c:v>-0.1154779477721159</c:v>
                </c:pt>
                <c:pt idx="234">
                  <c:v>-0.10838057049694221</c:v>
                </c:pt>
                <c:pt idx="235">
                  <c:v>-0.1016199645603246</c:v>
                </c:pt>
                <c:pt idx="236">
                  <c:v>-9.7540939749404296E-2</c:v>
                </c:pt>
                <c:pt idx="237">
                  <c:v>-0.101135265624459</c:v>
                </c:pt>
                <c:pt idx="238">
                  <c:v>-0.1098252251174765</c:v>
                </c:pt>
                <c:pt idx="239">
                  <c:v>-0.10220223276250071</c:v>
                </c:pt>
                <c:pt idx="240">
                  <c:v>-8.9200341177692405E-2</c:v>
                </c:pt>
                <c:pt idx="241">
                  <c:v>-7.6827928730372003E-2</c:v>
                </c:pt>
                <c:pt idx="242">
                  <c:v>-6.5421766759095099E-2</c:v>
                </c:pt>
                <c:pt idx="243">
                  <c:v>-6.3549066325069195E-2</c:v>
                </c:pt>
                <c:pt idx="244">
                  <c:v>-6.3457791850133602E-2</c:v>
                </c:pt>
                <c:pt idx="245">
                  <c:v>-6.2551341892151197E-2</c:v>
                </c:pt>
                <c:pt idx="246">
                  <c:v>-6.2050905977848597E-2</c:v>
                </c:pt>
                <c:pt idx="247">
                  <c:v>-5.61998973949005E-2</c:v>
                </c:pt>
                <c:pt idx="248">
                  <c:v>-5.6675154143703797E-2</c:v>
                </c:pt>
                <c:pt idx="249">
                  <c:v>-4.9791799775275897E-2</c:v>
                </c:pt>
                <c:pt idx="250">
                  <c:v>-4.6933964491081802E-2</c:v>
                </c:pt>
                <c:pt idx="251">
                  <c:v>-3.8124403961941701E-2</c:v>
                </c:pt>
                <c:pt idx="252">
                  <c:v>-3.1920887062000497E-2</c:v>
                </c:pt>
                <c:pt idx="253">
                  <c:v>-3.0312567865719401E-2</c:v>
                </c:pt>
                <c:pt idx="254">
                  <c:v>-4.0884669979825199E-2</c:v>
                </c:pt>
                <c:pt idx="255">
                  <c:v>-5.5671134919410802E-2</c:v>
                </c:pt>
                <c:pt idx="256">
                  <c:v>-5.0084507574207598E-2</c:v>
                </c:pt>
                <c:pt idx="257">
                  <c:v>-4.6943406678144103E-2</c:v>
                </c:pt>
                <c:pt idx="258">
                  <c:v>-4.94455862496576E-2</c:v>
                </c:pt>
                <c:pt idx="259">
                  <c:v>-4.6493329094840399E-2</c:v>
                </c:pt>
                <c:pt idx="260">
                  <c:v>-5.7496624418125197E-2</c:v>
                </c:pt>
                <c:pt idx="261">
                  <c:v>-3.5320074404434E-2</c:v>
                </c:pt>
                <c:pt idx="262">
                  <c:v>-4.2486694384731197E-2</c:v>
                </c:pt>
                <c:pt idx="263">
                  <c:v>-4.3090994356719398E-2</c:v>
                </c:pt>
                <c:pt idx="264">
                  <c:v>-3.7249427960833803E-2</c:v>
                </c:pt>
                <c:pt idx="265">
                  <c:v>-3.6075449369419303E-2</c:v>
                </c:pt>
                <c:pt idx="266">
                  <c:v>-3.5675730117114501E-2</c:v>
                </c:pt>
                <c:pt idx="267">
                  <c:v>-2.80401481793889E-2</c:v>
                </c:pt>
                <c:pt idx="268">
                  <c:v>-2.6359438882296801E-2</c:v>
                </c:pt>
                <c:pt idx="269">
                  <c:v>-1.9435168369932299E-2</c:v>
                </c:pt>
                <c:pt idx="270">
                  <c:v>-1.3615633743858499E-2</c:v>
                </c:pt>
                <c:pt idx="271">
                  <c:v>-1.6080044567122798E-2</c:v>
                </c:pt>
                <c:pt idx="272">
                  <c:v>-1.9249472024373399E-2</c:v>
                </c:pt>
                <c:pt idx="273">
                  <c:v>-4.0425150209459103E-2</c:v>
                </c:pt>
                <c:pt idx="274">
                  <c:v>-3.7302933687520197E-2</c:v>
                </c:pt>
                <c:pt idx="275">
                  <c:v>-2.61737425367378E-2</c:v>
                </c:pt>
                <c:pt idx="276">
                  <c:v>-3.3041359926728603E-2</c:v>
                </c:pt>
                <c:pt idx="277">
                  <c:v>-3.4674858288509199E-2</c:v>
                </c:pt>
                <c:pt idx="278">
                  <c:v>-5.2152346540854697E-2</c:v>
                </c:pt>
                <c:pt idx="279">
                  <c:v>-7.3047906509758398E-2</c:v>
                </c:pt>
                <c:pt idx="280">
                  <c:v>-7.2947189847760496E-2</c:v>
                </c:pt>
                <c:pt idx="281">
                  <c:v>-7.9663732244753899E-2</c:v>
                </c:pt>
                <c:pt idx="282">
                  <c:v>-8.0803089483606802E-2</c:v>
                </c:pt>
                <c:pt idx="283">
                  <c:v>-6.6523355249698504E-2</c:v>
                </c:pt>
                <c:pt idx="284">
                  <c:v>-7.8536964588651101E-2</c:v>
                </c:pt>
                <c:pt idx="285">
                  <c:v>-5.7934112418679101E-2</c:v>
                </c:pt>
                <c:pt idx="286">
                  <c:v>-5.2441906944099101E-2</c:v>
                </c:pt>
                <c:pt idx="287">
                  <c:v>-5.3471105333891399E-2</c:v>
                </c:pt>
                <c:pt idx="288">
                  <c:v>-5.8824825398224201E-2</c:v>
                </c:pt>
                <c:pt idx="289">
                  <c:v>-7.3287108582003796E-2</c:v>
                </c:pt>
                <c:pt idx="290">
                  <c:v>-6.6485586501449298E-2</c:v>
                </c:pt>
                <c:pt idx="291">
                  <c:v>-7.2758346106514202E-2</c:v>
                </c:pt>
                <c:pt idx="292">
                  <c:v>-6.7420363020618407E-2</c:v>
                </c:pt>
                <c:pt idx="293">
                  <c:v>-6.1688955473793099E-2</c:v>
                </c:pt>
                <c:pt idx="294">
                  <c:v>-5.2221589245978403E-2</c:v>
                </c:pt>
                <c:pt idx="295">
                  <c:v>-5.1463066885305601E-2</c:v>
                </c:pt>
                <c:pt idx="296">
                  <c:v>-4.8724832637234199E-2</c:v>
                </c:pt>
                <c:pt idx="297">
                  <c:v>-5.0676217963446103E-2</c:v>
                </c:pt>
                <c:pt idx="298">
                  <c:v>-4.3270395910903502E-2</c:v>
                </c:pt>
                <c:pt idx="299">
                  <c:v>-4.58292286047908E-2</c:v>
                </c:pt>
                <c:pt idx="300">
                  <c:v>-4.04062658353345E-2</c:v>
                </c:pt>
                <c:pt idx="301">
                  <c:v>-4.05730778067687E-2</c:v>
                </c:pt>
                <c:pt idx="302">
                  <c:v>-2.90913783389933E-2</c:v>
                </c:pt>
                <c:pt idx="303">
                  <c:v>-2.1953084919883001E-2</c:v>
                </c:pt>
                <c:pt idx="304">
                  <c:v>-2.4461559282771401E-2</c:v>
                </c:pt>
                <c:pt idx="305">
                  <c:v>-2.5270439974443101E-2</c:v>
                </c:pt>
                <c:pt idx="306">
                  <c:v>-2.2365393754937402E-2</c:v>
                </c:pt>
                <c:pt idx="307">
                  <c:v>-1.7058884625916301E-2</c:v>
                </c:pt>
                <c:pt idx="308">
                  <c:v>-2.0074089694482301E-2</c:v>
                </c:pt>
                <c:pt idx="309">
                  <c:v>-2.8084211719013E-2</c:v>
                </c:pt>
                <c:pt idx="310">
                  <c:v>-1.49218029541455E-2</c:v>
                </c:pt>
                <c:pt idx="311">
                  <c:v>-1.4852560249021899E-2</c:v>
                </c:pt>
                <c:pt idx="312">
                  <c:v>-1.21017364182007E-2</c:v>
                </c:pt>
                <c:pt idx="313">
                  <c:v>-1.40279425789131E-2</c:v>
                </c:pt>
                <c:pt idx="314">
                  <c:v>-1.8185652282019099E-2</c:v>
                </c:pt>
                <c:pt idx="315">
                  <c:v>-2.1106435479962E-2</c:v>
                </c:pt>
                <c:pt idx="316">
                  <c:v>-2.7215530509280099E-2</c:v>
                </c:pt>
                <c:pt idx="317">
                  <c:v>-2.3728216087598199E-2</c:v>
                </c:pt>
                <c:pt idx="318">
                  <c:v>-2.1905873984571399E-2</c:v>
                </c:pt>
                <c:pt idx="319">
                  <c:v>-1.29263540883096E-2</c:v>
                </c:pt>
                <c:pt idx="320">
                  <c:v>-1.00024234946792E-2</c:v>
                </c:pt>
                <c:pt idx="321">
                  <c:v>-6.4018028282495998E-3</c:v>
                </c:pt>
                <c:pt idx="322">
                  <c:v>-4.6392612432840999E-3</c:v>
                </c:pt>
                <c:pt idx="323">
                  <c:v>0</c:v>
                </c:pt>
                <c:pt idx="324">
                  <c:v>0</c:v>
                </c:pt>
                <c:pt idx="325">
                  <c:v>-2.5275010231848999E-3</c:v>
                </c:pt>
                <c:pt idx="326">
                  <c:v>-2.2963080989380998E-3</c:v>
                </c:pt>
                <c:pt idx="327">
                  <c:v>-5.0674989611938998E-3</c:v>
                </c:pt>
                <c:pt idx="328">
                  <c:v>-8.8696852964424006E-3</c:v>
                </c:pt>
                <c:pt idx="329">
                  <c:v>-5.8016927071129001E-3</c:v>
                </c:pt>
                <c:pt idx="330">
                  <c:v>-1.19470505718901E-2</c:v>
                </c:pt>
                <c:pt idx="331">
                  <c:v>-1.0994160816548399E-2</c:v>
                </c:pt>
                <c:pt idx="332">
                  <c:v>-6.2140908963098998E-3</c:v>
                </c:pt>
                <c:pt idx="333">
                  <c:v>-2.5087556509487E-3</c:v>
                </c:pt>
                <c:pt idx="334">
                  <c:v>-1.37559789926863E-2</c:v>
                </c:pt>
                <c:pt idx="335">
                  <c:v>-2.2969329446792801E-2</c:v>
                </c:pt>
                <c:pt idx="336">
                  <c:v>-1.554303781254E-2</c:v>
                </c:pt>
                <c:pt idx="337">
                  <c:v>-1.73550904620422E-2</c:v>
                </c:pt>
                <c:pt idx="338">
                  <c:v>-2.9767651111131999E-2</c:v>
                </c:pt>
                <c:pt idx="339">
                  <c:v>-3.5769294455431297E-2</c:v>
                </c:pt>
                <c:pt idx="340">
                  <c:v>-5.9857097778985797E-2</c:v>
                </c:pt>
                <c:pt idx="341">
                  <c:v>-4.4076618584786897E-2</c:v>
                </c:pt>
                <c:pt idx="342">
                  <c:v>-3.6590966605119402E-2</c:v>
                </c:pt>
                <c:pt idx="343">
                  <c:v>-3.5688064509074302E-2</c:v>
                </c:pt>
                <c:pt idx="344">
                  <c:v>-3.2413872825146198E-2</c:v>
                </c:pt>
                <c:pt idx="345">
                  <c:v>-3.4685187094436097E-2</c:v>
                </c:pt>
                <c:pt idx="346">
                  <c:v>-3.00113409502029E-2</c:v>
                </c:pt>
                <c:pt idx="347">
                  <c:v>-2.7877492743978799E-2</c:v>
                </c:pt>
                <c:pt idx="348">
                  <c:v>-3.8174950559080802E-2</c:v>
                </c:pt>
                <c:pt idx="349">
                  <c:v>-3.85998456631019E-2</c:v>
                </c:pt>
                <c:pt idx="350">
                  <c:v>-4.5735584027693101E-2</c:v>
                </c:pt>
                <c:pt idx="351">
                  <c:v>-3.4607081376785101E-2</c:v>
                </c:pt>
                <c:pt idx="352">
                  <c:v>-4.2408280455762497E-2</c:v>
                </c:pt>
                <c:pt idx="353">
                  <c:v>-4.3901661777248698E-2</c:v>
                </c:pt>
                <c:pt idx="354">
                  <c:v>-4.5260701264375397E-2</c:v>
                </c:pt>
                <c:pt idx="355">
                  <c:v>-4.1105477085344601E-2</c:v>
                </c:pt>
                <c:pt idx="356">
                  <c:v>-4.3645475023353503E-2</c:v>
                </c:pt>
                <c:pt idx="357">
                  <c:v>-3.7978124150600402E-2</c:v>
                </c:pt>
                <c:pt idx="358">
                  <c:v>-3.35917070473227E-2</c:v>
                </c:pt>
                <c:pt idx="359">
                  <c:v>-3.6506612430056297E-2</c:v>
                </c:pt>
                <c:pt idx="360">
                  <c:v>-4.0993004851927202E-2</c:v>
                </c:pt>
                <c:pt idx="361">
                  <c:v>-3.75376079030489E-2</c:v>
                </c:pt>
                <c:pt idx="362">
                  <c:v>-3.8453006913918099E-2</c:v>
                </c:pt>
                <c:pt idx="363">
                  <c:v>-5.1987165668475603E-2</c:v>
                </c:pt>
                <c:pt idx="364">
                  <c:v>-7.0557581097166699E-2</c:v>
                </c:pt>
                <c:pt idx="365">
                  <c:v>-7.1841639095348298E-2</c:v>
                </c:pt>
                <c:pt idx="366">
                  <c:v>-6.6761643219330299E-2</c:v>
                </c:pt>
                <c:pt idx="367">
                  <c:v>-7.2250913055839402E-2</c:v>
                </c:pt>
                <c:pt idx="368">
                  <c:v>-7.2766410792335701E-2</c:v>
                </c:pt>
                <c:pt idx="369">
                  <c:v>-6.5083932404187694E-2</c:v>
                </c:pt>
                <c:pt idx="370">
                  <c:v>-6.68459973943933E-2</c:v>
                </c:pt>
                <c:pt idx="371">
                  <c:v>-6.8842379537551596E-2</c:v>
                </c:pt>
                <c:pt idx="372">
                  <c:v>-6.0963074740923398E-2</c:v>
                </c:pt>
                <c:pt idx="373">
                  <c:v>-6.0850602507505902E-2</c:v>
                </c:pt>
                <c:pt idx="374">
                  <c:v>-6.1741007688726798E-2</c:v>
                </c:pt>
                <c:pt idx="375">
                  <c:v>-6.8948603313556997E-2</c:v>
                </c:pt>
                <c:pt idx="376">
                  <c:v>-6.4674658443696798E-2</c:v>
                </c:pt>
                <c:pt idx="377">
                  <c:v>-6.0253874824652699E-2</c:v>
                </c:pt>
                <c:pt idx="378">
                  <c:v>-5.7498305105927003E-2</c:v>
                </c:pt>
                <c:pt idx="379">
                  <c:v>-6.24845741207639E-2</c:v>
                </c:pt>
                <c:pt idx="380">
                  <c:v>-6.65648168108499E-2</c:v>
                </c:pt>
                <c:pt idx="381">
                  <c:v>-6.8108185791632594E-2</c:v>
                </c:pt>
                <c:pt idx="382">
                  <c:v>-8.1358039733940707E-2</c:v>
                </c:pt>
                <c:pt idx="383">
                  <c:v>-8.3554372514285505E-2</c:v>
                </c:pt>
                <c:pt idx="384">
                  <c:v>-8.5822562554869294E-2</c:v>
                </c:pt>
                <c:pt idx="385">
                  <c:v>-9.0930676489241594E-2</c:v>
                </c:pt>
                <c:pt idx="386">
                  <c:v>-9.2802089484158606E-2</c:v>
                </c:pt>
                <c:pt idx="387">
                  <c:v>-8.3673093205114901E-2</c:v>
                </c:pt>
                <c:pt idx="388">
                  <c:v>-8.8521896156886298E-2</c:v>
                </c:pt>
                <c:pt idx="389">
                  <c:v>-7.6806038509243002E-2</c:v>
                </c:pt>
                <c:pt idx="390">
                  <c:v>-7.0167052508911795E-2</c:v>
                </c:pt>
                <c:pt idx="391">
                  <c:v>-6.7608309198666505E-2</c:v>
                </c:pt>
                <c:pt idx="392">
                  <c:v>-7.4981488944916699E-2</c:v>
                </c:pt>
                <c:pt idx="393">
                  <c:v>-8.2735824593303503E-2</c:v>
                </c:pt>
                <c:pt idx="394">
                  <c:v>-9.6819847600123701E-2</c:v>
                </c:pt>
                <c:pt idx="395">
                  <c:v>-0.102812118258305</c:v>
                </c:pt>
                <c:pt idx="396">
                  <c:v>-0.1052021532184243</c:v>
                </c:pt>
                <c:pt idx="397">
                  <c:v>-0.1045741832485105</c:v>
                </c:pt>
                <c:pt idx="398">
                  <c:v>-9.8919329290581406E-2</c:v>
                </c:pt>
                <c:pt idx="399">
                  <c:v>-0.10540210385561059</c:v>
                </c:pt>
                <c:pt idx="400">
                  <c:v>-9.9516056973434797E-2</c:v>
                </c:pt>
                <c:pt idx="401">
                  <c:v>-9.6473058213753501E-2</c:v>
                </c:pt>
                <c:pt idx="402">
                  <c:v>-9.9997188194164505E-2</c:v>
                </c:pt>
                <c:pt idx="403">
                  <c:v>-0.1077827661296118</c:v>
                </c:pt>
                <c:pt idx="404">
                  <c:v>-0.10880126468778011</c:v>
                </c:pt>
                <c:pt idx="405">
                  <c:v>-0.11198172951052721</c:v>
                </c:pt>
                <c:pt idx="406">
                  <c:v>-0.1036212934931688</c:v>
                </c:pt>
                <c:pt idx="407">
                  <c:v>-9.0358942636036693E-2</c:v>
                </c:pt>
                <c:pt idx="408">
                  <c:v>-8.7603372917311004E-2</c:v>
                </c:pt>
                <c:pt idx="409">
                  <c:v>-8.0889405428034994E-2</c:v>
                </c:pt>
                <c:pt idx="410">
                  <c:v>-7.7777673636820796E-2</c:v>
                </c:pt>
                <c:pt idx="411">
                  <c:v>-7.5818782238135096E-2</c:v>
                </c:pt>
                <c:pt idx="412">
                  <c:v>-7.1026215403072399E-2</c:v>
                </c:pt>
                <c:pt idx="413">
                  <c:v>-6.6383611545899598E-2</c:v>
                </c:pt>
                <c:pt idx="414">
                  <c:v>-6.5590057454565906E-2</c:v>
                </c:pt>
                <c:pt idx="415">
                  <c:v>-6.8711161931898093E-2</c:v>
                </c:pt>
                <c:pt idx="416">
                  <c:v>-6.91672993229797E-2</c:v>
                </c:pt>
                <c:pt idx="417">
                  <c:v>-7.1672930745222296E-2</c:v>
                </c:pt>
                <c:pt idx="418">
                  <c:v>-7.1369880560736496E-2</c:v>
                </c:pt>
                <c:pt idx="419">
                  <c:v>-7.2285279571605798E-2</c:v>
                </c:pt>
                <c:pt idx="420">
                  <c:v>-6.7095935690876296E-2</c:v>
                </c:pt>
                <c:pt idx="421">
                  <c:v>-6.54994548220907E-2</c:v>
                </c:pt>
                <c:pt idx="422">
                  <c:v>-6.3081301803617207E-2</c:v>
                </c:pt>
                <c:pt idx="423">
                  <c:v>-5.8041920900777699E-2</c:v>
                </c:pt>
                <c:pt idx="424">
                  <c:v>-4.9012899940327301E-2</c:v>
                </c:pt>
                <c:pt idx="425">
                  <c:v>-4.3939152521721203E-2</c:v>
                </c:pt>
                <c:pt idx="426">
                  <c:v>-4.5460651901561899E-2</c:v>
                </c:pt>
                <c:pt idx="427">
                  <c:v>-3.7393893382571201E-2</c:v>
                </c:pt>
                <c:pt idx="428">
                  <c:v>-4.5323185838496101E-2</c:v>
                </c:pt>
                <c:pt idx="429">
                  <c:v>-3.6044226581562699E-2</c:v>
                </c:pt>
                <c:pt idx="430">
                  <c:v>-3.6450376313347597E-2</c:v>
                </c:pt>
                <c:pt idx="431">
                  <c:v>-3.3610452419558901E-2</c:v>
                </c:pt>
                <c:pt idx="432">
                  <c:v>-3.2485730085385203E-2</c:v>
                </c:pt>
                <c:pt idx="433">
                  <c:v>-3.2904376731994298E-2</c:v>
                </c:pt>
                <c:pt idx="434">
                  <c:v>-2.8383617794357E-2</c:v>
                </c:pt>
                <c:pt idx="435">
                  <c:v>-3.1963983891476803E-2</c:v>
                </c:pt>
                <c:pt idx="436">
                  <c:v>-3.6091090012153201E-2</c:v>
                </c:pt>
                <c:pt idx="437">
                  <c:v>-4.0136966186472701E-2</c:v>
                </c:pt>
                <c:pt idx="438">
                  <c:v>-3.7265800005623698E-2</c:v>
                </c:pt>
                <c:pt idx="439">
                  <c:v>-3.1239162831675899E-2</c:v>
                </c:pt>
                <c:pt idx="440">
                  <c:v>-2.8692916436254799E-2</c:v>
                </c:pt>
                <c:pt idx="441">
                  <c:v>-3.0492472170932702E-2</c:v>
                </c:pt>
                <c:pt idx="442">
                  <c:v>-2.80368284079868E-2</c:v>
                </c:pt>
                <c:pt idx="443">
                  <c:v>-1.9195261169898701E-2</c:v>
                </c:pt>
                <c:pt idx="444">
                  <c:v>-1.4471427366368901E-2</c:v>
                </c:pt>
                <c:pt idx="445">
                  <c:v>-1.2778095407696199E-2</c:v>
                </c:pt>
                <c:pt idx="446">
                  <c:v>-1.48432105823875E-2</c:v>
                </c:pt>
                <c:pt idx="447">
                  <c:v>-1.52212422558181E-2</c:v>
                </c:pt>
                <c:pt idx="448">
                  <c:v>-1.20439016617772E-2</c:v>
                </c:pt>
                <c:pt idx="449">
                  <c:v>-9.0258967317443008E-3</c:v>
                </c:pt>
                <c:pt idx="450">
                  <c:v>-7.8449382808619007E-3</c:v>
                </c:pt>
                <c:pt idx="451">
                  <c:v>0</c:v>
                </c:pt>
                <c:pt idx="452">
                  <c:v>-5.3508843171921998E-3</c:v>
                </c:pt>
                <c:pt idx="453">
                  <c:v>-8.0778673930292002E-3</c:v>
                </c:pt>
                <c:pt idx="454">
                  <c:v>-4.8479699125991002E-3</c:v>
                </c:pt>
                <c:pt idx="455">
                  <c:v>0</c:v>
                </c:pt>
                <c:pt idx="456">
                  <c:v>0</c:v>
                </c:pt>
                <c:pt idx="457">
                  <c:v>-1.6040736008654001E-3</c:v>
                </c:pt>
                <c:pt idx="458">
                  <c:v>0</c:v>
                </c:pt>
                <c:pt idx="459">
                  <c:v>-2.4287069452985002E-3</c:v>
                </c:pt>
                <c:pt idx="460">
                  <c:v>0</c:v>
                </c:pt>
                <c:pt idx="461">
                  <c:v>0</c:v>
                </c:pt>
                <c:pt idx="462">
                  <c:v>-6.1665111954658002E-3</c:v>
                </c:pt>
                <c:pt idx="463">
                  <c:v>-1.4109396309945E-2</c:v>
                </c:pt>
                <c:pt idx="464">
                  <c:v>-1.0762917193883399E-2</c:v>
                </c:pt>
                <c:pt idx="465">
                  <c:v>-4.7688097063287001E-3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-7.7957238822283998E-3</c:v>
                </c:pt>
                <c:pt idx="473">
                  <c:v>-8.4635865121696994E-3</c:v>
                </c:pt>
                <c:pt idx="474">
                  <c:v>-2.8182006043707001E-3</c:v>
                </c:pt>
                <c:pt idx="475">
                  <c:v>-3.2344916607016999E-3</c:v>
                </c:pt>
                <c:pt idx="476">
                  <c:v>-4.2617422529429997E-3</c:v>
                </c:pt>
                <c:pt idx="477">
                  <c:v>0</c:v>
                </c:pt>
                <c:pt idx="478">
                  <c:v>0</c:v>
                </c:pt>
                <c:pt idx="479">
                  <c:v>-2.963481023354753E-6</c:v>
                </c:pt>
                <c:pt idx="480">
                  <c:v>0</c:v>
                </c:pt>
                <c:pt idx="481">
                  <c:v>0</c:v>
                </c:pt>
                <c:pt idx="482">
                  <c:v>-8.1120489598094005E-3</c:v>
                </c:pt>
                <c:pt idx="483">
                  <c:v>-1.0409240401230899E-2</c:v>
                </c:pt>
                <c:pt idx="484">
                  <c:v>-8.5462562820701991E-3</c:v>
                </c:pt>
                <c:pt idx="485">
                  <c:v>-3.9636087322612997E-3</c:v>
                </c:pt>
                <c:pt idx="486">
                  <c:v>-7.2377666487700998E-3</c:v>
                </c:pt>
                <c:pt idx="487">
                  <c:v>-5.5273418590527004E-3</c:v>
                </c:pt>
                <c:pt idx="488">
                  <c:v>0</c:v>
                </c:pt>
                <c:pt idx="489">
                  <c:v>-4.6016765343799999E-4</c:v>
                </c:pt>
                <c:pt idx="490">
                  <c:v>-1.1726947652265601E-2</c:v>
                </c:pt>
                <c:pt idx="491">
                  <c:v>-1.6806377865056499E-2</c:v>
                </c:pt>
                <c:pt idx="492">
                  <c:v>-9.8716220177033007E-3</c:v>
                </c:pt>
                <c:pt idx="493">
                  <c:v>-6.0173515446391998E-3</c:v>
                </c:pt>
                <c:pt idx="494">
                  <c:v>-6.4335541356468004E-3</c:v>
                </c:pt>
                <c:pt idx="495">
                  <c:v>-3.2328975907145998E-3</c:v>
                </c:pt>
                <c:pt idx="496">
                  <c:v>-6.9845829181078003E-3</c:v>
                </c:pt>
                <c:pt idx="497">
                  <c:v>-1.1656603552376899E-2</c:v>
                </c:pt>
                <c:pt idx="498">
                  <c:v>-1.3684858432499E-2</c:v>
                </c:pt>
                <c:pt idx="499">
                  <c:v>-1.20728061433847E-2</c:v>
                </c:pt>
                <c:pt idx="500">
                  <c:v>-1.5050706372003E-2</c:v>
                </c:pt>
                <c:pt idx="501">
                  <c:v>-1.7662231080368102E-2</c:v>
                </c:pt>
                <c:pt idx="502">
                  <c:v>-1.2131426226625301E-2</c:v>
                </c:pt>
                <c:pt idx="503">
                  <c:v>-9.0128377982297003E-3</c:v>
                </c:pt>
                <c:pt idx="504">
                  <c:v>-6.3749340524063003E-3</c:v>
                </c:pt>
                <c:pt idx="505">
                  <c:v>-7.5531977255406E-3</c:v>
                </c:pt>
                <c:pt idx="506">
                  <c:v>-1.39603728237295E-2</c:v>
                </c:pt>
                <c:pt idx="507">
                  <c:v>-1.07685092912832E-2</c:v>
                </c:pt>
                <c:pt idx="508">
                  <c:v>-7.7202649627762998E-3</c:v>
                </c:pt>
                <c:pt idx="509">
                  <c:v>-5.2787384958085997E-3</c:v>
                </c:pt>
                <c:pt idx="510">
                  <c:v>-7.8961252124977992E-3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-1.09214398400303E-2</c:v>
                </c:pt>
                <c:pt idx="519">
                  <c:v>-7.1714433804346998E-3</c:v>
                </c:pt>
                <c:pt idx="520">
                  <c:v>-2.8238266391363001E-3</c:v>
                </c:pt>
                <c:pt idx="521">
                  <c:v>0</c:v>
                </c:pt>
                <c:pt idx="522">
                  <c:v>-2.9548619366232998E-3</c:v>
                </c:pt>
                <c:pt idx="523">
                  <c:v>-1.2252487857894999E-2</c:v>
                </c:pt>
                <c:pt idx="524">
                  <c:v>-2.0508553249781999E-2</c:v>
                </c:pt>
                <c:pt idx="525">
                  <c:v>-2.29256529565601E-2</c:v>
                </c:pt>
                <c:pt idx="526">
                  <c:v>-2.2260525988067301E-2</c:v>
                </c:pt>
                <c:pt idx="527">
                  <c:v>-2.2022778475925101E-2</c:v>
                </c:pt>
                <c:pt idx="528">
                  <c:v>-1.8351843675350098E-2</c:v>
                </c:pt>
                <c:pt idx="529">
                  <c:v>-2.8040054795140799E-2</c:v>
                </c:pt>
                <c:pt idx="530">
                  <c:v>-2.1125564650341402E-2</c:v>
                </c:pt>
                <c:pt idx="531">
                  <c:v>-2.3287934879824099E-2</c:v>
                </c:pt>
                <c:pt idx="532">
                  <c:v>-3.07203749617905E-2</c:v>
                </c:pt>
                <c:pt idx="533">
                  <c:v>-2.6605078739711699E-2</c:v>
                </c:pt>
                <c:pt idx="534">
                  <c:v>-2.1068958099831302E-2</c:v>
                </c:pt>
                <c:pt idx="535">
                  <c:v>-3.04599848294443E-2</c:v>
                </c:pt>
                <c:pt idx="536">
                  <c:v>-2.0517044232358499E-2</c:v>
                </c:pt>
                <c:pt idx="537">
                  <c:v>-1.4629962979315901E-2</c:v>
                </c:pt>
                <c:pt idx="538">
                  <c:v>-1.3930872080517E-2</c:v>
                </c:pt>
                <c:pt idx="539">
                  <c:v>-1.55922743379863E-2</c:v>
                </c:pt>
                <c:pt idx="540">
                  <c:v>-1.54422669791347E-2</c:v>
                </c:pt>
                <c:pt idx="541">
                  <c:v>-1.12137576560358E-2</c:v>
                </c:pt>
                <c:pt idx="542">
                  <c:v>-1.8215987954126E-2</c:v>
                </c:pt>
                <c:pt idx="543">
                  <c:v>-2.0112307396211799E-2</c:v>
                </c:pt>
                <c:pt idx="544">
                  <c:v>-2.58720239106069E-2</c:v>
                </c:pt>
                <c:pt idx="545">
                  <c:v>-4.39889504013403E-2</c:v>
                </c:pt>
                <c:pt idx="546">
                  <c:v>-5.12289282115726E-2</c:v>
                </c:pt>
                <c:pt idx="547">
                  <c:v>-6.2853083358806197E-2</c:v>
                </c:pt>
                <c:pt idx="548">
                  <c:v>-5.0965707751700902E-2</c:v>
                </c:pt>
                <c:pt idx="549">
                  <c:v>-4.7532520463268002E-2</c:v>
                </c:pt>
                <c:pt idx="550">
                  <c:v>-4.8947684226018598E-2</c:v>
                </c:pt>
                <c:pt idx="551">
                  <c:v>-5.2805420643276701E-2</c:v>
                </c:pt>
                <c:pt idx="552">
                  <c:v>-4.3870076645269401E-2</c:v>
                </c:pt>
                <c:pt idx="553">
                  <c:v>-3.7634865106589997E-2</c:v>
                </c:pt>
                <c:pt idx="554">
                  <c:v>-2.8665557178276499E-2</c:v>
                </c:pt>
                <c:pt idx="555">
                  <c:v>-2.7057931143791899E-2</c:v>
                </c:pt>
                <c:pt idx="556">
                  <c:v>-2.2987920162120999E-2</c:v>
                </c:pt>
                <c:pt idx="557">
                  <c:v>-2.5297467422930001E-2</c:v>
                </c:pt>
                <c:pt idx="558">
                  <c:v>-2.3163400468702199E-2</c:v>
                </c:pt>
                <c:pt idx="559">
                  <c:v>-1.7248015940404701E-2</c:v>
                </c:pt>
                <c:pt idx="560">
                  <c:v>-1.9653794337080699E-2</c:v>
                </c:pt>
                <c:pt idx="561">
                  <c:v>-8.9296833429564001E-3</c:v>
                </c:pt>
                <c:pt idx="562">
                  <c:v>-4.1152962220787999E-3</c:v>
                </c:pt>
                <c:pt idx="563">
                  <c:v>-3.6964077483045E-3</c:v>
                </c:pt>
                <c:pt idx="564">
                  <c:v>-5.2162936294987E-3</c:v>
                </c:pt>
                <c:pt idx="565">
                  <c:v>-2.1623702294829E-3</c:v>
                </c:pt>
                <c:pt idx="566">
                  <c:v>-2.1567095744319002E-3</c:v>
                </c:pt>
                <c:pt idx="567">
                  <c:v>-1.4944129334645E-3</c:v>
                </c:pt>
                <c:pt idx="568">
                  <c:v>-1.2623260763735E-3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-1.871272492015574E-5</c:v>
                </c:pt>
                <c:pt idx="578">
                  <c:v>0</c:v>
                </c:pt>
                <c:pt idx="579">
                  <c:v>-4.4432131783359004E-3</c:v>
                </c:pt>
                <c:pt idx="580">
                  <c:v>-9.9892382606470002E-4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-2.0334650547100101E-2</c:v>
                </c:pt>
                <c:pt idx="586">
                  <c:v>-1.1865357277932099E-2</c:v>
                </c:pt>
                <c:pt idx="587">
                  <c:v>-5.9757163164964001E-3</c:v>
                </c:pt>
                <c:pt idx="588">
                  <c:v>-1.0642043898432001E-3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-2.6246179922442001E-3</c:v>
                </c:pt>
                <c:pt idx="594">
                  <c:v>-5.2569403425870003E-3</c:v>
                </c:pt>
                <c:pt idx="595">
                  <c:v>0</c:v>
                </c:pt>
                <c:pt idx="596">
                  <c:v>0</c:v>
                </c:pt>
                <c:pt idx="597">
                  <c:v>-8.8256612865352004E-3</c:v>
                </c:pt>
                <c:pt idx="598">
                  <c:v>-6.6894326871049003E-3</c:v>
                </c:pt>
                <c:pt idx="599">
                  <c:v>-3.7135156656762998E-3</c:v>
                </c:pt>
                <c:pt idx="600">
                  <c:v>-3.1903055547040002E-4</c:v>
                </c:pt>
                <c:pt idx="601">
                  <c:v>0</c:v>
                </c:pt>
                <c:pt idx="602">
                  <c:v>0</c:v>
                </c:pt>
                <c:pt idx="603">
                  <c:v>-2.9166907628906001E-3</c:v>
                </c:pt>
                <c:pt idx="604">
                  <c:v>-2.0012018777454E-2</c:v>
                </c:pt>
                <c:pt idx="605">
                  <c:v>-2.36729685625994E-2</c:v>
                </c:pt>
                <c:pt idx="606">
                  <c:v>-1.4037831490705401E-2</c:v>
                </c:pt>
                <c:pt idx="607">
                  <c:v>-1.42641264636883E-2</c:v>
                </c:pt>
                <c:pt idx="608">
                  <c:v>-3.4150425811707401E-2</c:v>
                </c:pt>
                <c:pt idx="609">
                  <c:v>-2.18525512243814E-2</c:v>
                </c:pt>
                <c:pt idx="610">
                  <c:v>-2.4769241987272098E-2</c:v>
                </c:pt>
                <c:pt idx="611">
                  <c:v>-8.7450435114943999E-3</c:v>
                </c:pt>
                <c:pt idx="612">
                  <c:v>-1.56570977418275E-2</c:v>
                </c:pt>
                <c:pt idx="613">
                  <c:v>-4.1965145545383997E-3</c:v>
                </c:pt>
                <c:pt idx="614">
                  <c:v>-5.4411369059441999E-3</c:v>
                </c:pt>
                <c:pt idx="615">
                  <c:v>0</c:v>
                </c:pt>
                <c:pt idx="616">
                  <c:v>-2.8778351447454002E-3</c:v>
                </c:pt>
                <c:pt idx="617">
                  <c:v>0</c:v>
                </c:pt>
                <c:pt idx="618">
                  <c:v>0</c:v>
                </c:pt>
                <c:pt idx="619">
                  <c:v>-6.0667692713162998E-3</c:v>
                </c:pt>
                <c:pt idx="620">
                  <c:v>-7.3621736935931999E-3</c:v>
                </c:pt>
                <c:pt idx="621">
                  <c:v>-2.1599190434395499E-2</c:v>
                </c:pt>
                <c:pt idx="622">
                  <c:v>-1.6243526085864501E-2</c:v>
                </c:pt>
                <c:pt idx="623">
                  <c:v>-9.3114962791310003E-3</c:v>
                </c:pt>
                <c:pt idx="624">
                  <c:v>-3.6077386117541002E-3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-7.0836971374168998E-3</c:v>
                </c:pt>
                <c:pt idx="629">
                  <c:v>0</c:v>
                </c:pt>
                <c:pt idx="630">
                  <c:v>0</c:v>
                </c:pt>
                <c:pt idx="631">
                  <c:v>-2.8404755458193002E-3</c:v>
                </c:pt>
                <c:pt idx="632">
                  <c:v>-1.0165653383217999E-3</c:v>
                </c:pt>
                <c:pt idx="633">
                  <c:v>-1.4428828119230901E-2</c:v>
                </c:pt>
                <c:pt idx="634">
                  <c:v>-1.10000738425185E-2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-2.4495828857112999E-3</c:v>
                </c:pt>
                <c:pt idx="639">
                  <c:v>-2.5694925374595001E-3</c:v>
                </c:pt>
                <c:pt idx="640">
                  <c:v>0</c:v>
                </c:pt>
                <c:pt idx="641">
                  <c:v>-7.1471215769176996E-3</c:v>
                </c:pt>
                <c:pt idx="642">
                  <c:v>-1.28897762640201E-2</c:v>
                </c:pt>
                <c:pt idx="643">
                  <c:v>-3.8586137373500098E-2</c:v>
                </c:pt>
                <c:pt idx="644">
                  <c:v>-2.5370935854522599E-2</c:v>
                </c:pt>
                <c:pt idx="645">
                  <c:v>-2.9831463973222099E-2</c:v>
                </c:pt>
                <c:pt idx="646">
                  <c:v>-2.8955507271908699E-2</c:v>
                </c:pt>
                <c:pt idx="647">
                  <c:v>-4.0335603969698701E-2</c:v>
                </c:pt>
                <c:pt idx="648">
                  <c:v>-3.9283477205551302E-2</c:v>
                </c:pt>
                <c:pt idx="649">
                  <c:v>-2.62982754908293E-2</c:v>
                </c:pt>
                <c:pt idx="650">
                  <c:v>-2.1541683794311602E-2</c:v>
                </c:pt>
                <c:pt idx="651">
                  <c:v>-2.1020514025094399E-2</c:v>
                </c:pt>
                <c:pt idx="652">
                  <c:v>-1.69808366120539E-2</c:v>
                </c:pt>
                <c:pt idx="653">
                  <c:v>-8.7913754967016006E-3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-1.3641319749651999E-3</c:v>
                </c:pt>
                <c:pt idx="661">
                  <c:v>0</c:v>
                </c:pt>
                <c:pt idx="662">
                  <c:v>-8.1137163402693006E-3</c:v>
                </c:pt>
                <c:pt idx="663">
                  <c:v>-2.0867598684210498E-2</c:v>
                </c:pt>
                <c:pt idx="664">
                  <c:v>-2.35331242350061E-2</c:v>
                </c:pt>
                <c:pt idx="665">
                  <c:v>-2.8233055385556802E-2</c:v>
                </c:pt>
                <c:pt idx="666">
                  <c:v>-2.53404222766218E-2</c:v>
                </c:pt>
                <c:pt idx="667">
                  <c:v>-1.6272854192166598E-2</c:v>
                </c:pt>
                <c:pt idx="668">
                  <c:v>-1.25530714504283E-2</c:v>
                </c:pt>
                <c:pt idx="669">
                  <c:v>-8.8237262851895999E-3</c:v>
                </c:pt>
                <c:pt idx="670">
                  <c:v>-2.2615131578945999E-3</c:v>
                </c:pt>
                <c:pt idx="671">
                  <c:v>-3.6265491126071E-3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-5.8837200478096003E-3</c:v>
                </c:pt>
                <c:pt idx="676">
                  <c:v>-1.03706198182472E-2</c:v>
                </c:pt>
                <c:pt idx="677">
                  <c:v>-2.1227399495342299E-2</c:v>
                </c:pt>
                <c:pt idx="678">
                  <c:v>-1.7961828150790001E-2</c:v>
                </c:pt>
                <c:pt idx="679">
                  <c:v>-3.5041454021134899E-2</c:v>
                </c:pt>
                <c:pt idx="680">
                  <c:v>-2.9145876415792301E-2</c:v>
                </c:pt>
                <c:pt idx="681">
                  <c:v>-2.71585497732834E-2</c:v>
                </c:pt>
                <c:pt idx="682">
                  <c:v>-1.89626060065642E-2</c:v>
                </c:pt>
                <c:pt idx="683">
                  <c:v>-1.62092811474321E-2</c:v>
                </c:pt>
                <c:pt idx="684">
                  <c:v>-7.3303420668197001E-3</c:v>
                </c:pt>
                <c:pt idx="685">
                  <c:v>-9.0354588400449998E-4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-2.6989862514569999E-4</c:v>
                </c:pt>
                <c:pt idx="691">
                  <c:v>0</c:v>
                </c:pt>
                <c:pt idx="692">
                  <c:v>-4.9155539012702004E-3</c:v>
                </c:pt>
                <c:pt idx="693">
                  <c:v>-1.10128879169962E-2</c:v>
                </c:pt>
                <c:pt idx="694">
                  <c:v>-2.1144093425766501E-2</c:v>
                </c:pt>
                <c:pt idx="695">
                  <c:v>-1.8131484669427201E-2</c:v>
                </c:pt>
                <c:pt idx="696">
                  <c:v>0</c:v>
                </c:pt>
                <c:pt idx="697">
                  <c:v>-6.7602099332948098E-2</c:v>
                </c:pt>
                <c:pt idx="698">
                  <c:v>-3.40866341857285E-2</c:v>
                </c:pt>
                <c:pt idx="699">
                  <c:v>-1.9837228293282699E-2</c:v>
                </c:pt>
                <c:pt idx="700">
                  <c:v>-1.5254112875846999E-3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-4.6888435081684004E-3</c:v>
                </c:pt>
                <c:pt idx="708">
                  <c:v>-1.0971983376325E-3</c:v>
                </c:pt>
                <c:pt idx="709">
                  <c:v>-4.1827887646888997E-3</c:v>
                </c:pt>
                <c:pt idx="710">
                  <c:v>-1.8137360275150001E-3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-2.1911684471743E-3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-7.1777671923830004E-4</c:v>
                </c:pt>
                <c:pt idx="721">
                  <c:v>0</c:v>
                </c:pt>
                <c:pt idx="722">
                  <c:v>-3.8886131263451001E-3</c:v>
                </c:pt>
                <c:pt idx="723">
                  <c:v>-2.6921167797773998E-3</c:v>
                </c:pt>
                <c:pt idx="724">
                  <c:v>0</c:v>
                </c:pt>
                <c:pt idx="725">
                  <c:v>0</c:v>
                </c:pt>
                <c:pt idx="726">
                  <c:v>-2.412768716729E-4</c:v>
                </c:pt>
                <c:pt idx="727">
                  <c:v>0</c:v>
                </c:pt>
                <c:pt idx="728">
                  <c:v>-1.53575713968733E-2</c:v>
                </c:pt>
                <c:pt idx="729">
                  <c:v>-1.1520871346679401E-2</c:v>
                </c:pt>
                <c:pt idx="730">
                  <c:v>-1.4857787897914801E-2</c:v>
                </c:pt>
                <c:pt idx="731">
                  <c:v>-1.24342687758104E-2</c:v>
                </c:pt>
                <c:pt idx="732">
                  <c:v>-1.2615224870260899E-2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-1.02843932208E-3</c:v>
                </c:pt>
                <c:pt idx="738">
                  <c:v>-1.1531694630016701E-2</c:v>
                </c:pt>
                <c:pt idx="739">
                  <c:v>-4.2002396858585297E-2</c:v>
                </c:pt>
                <c:pt idx="740">
                  <c:v>-4.6216023254627897E-2</c:v>
                </c:pt>
                <c:pt idx="741">
                  <c:v>-2.89790402366258E-2</c:v>
                </c:pt>
                <c:pt idx="742">
                  <c:v>-3.5064681183810099E-2</c:v>
                </c:pt>
                <c:pt idx="743">
                  <c:v>-2.5808727285090202E-2</c:v>
                </c:pt>
                <c:pt idx="744">
                  <c:v>-2.6133833103846801E-2</c:v>
                </c:pt>
                <c:pt idx="745">
                  <c:v>-3.5060431434545403E-2</c:v>
                </c:pt>
                <c:pt idx="746">
                  <c:v>-3.6469223315824202E-2</c:v>
                </c:pt>
                <c:pt idx="747">
                  <c:v>-2.0156560762914898E-2</c:v>
                </c:pt>
                <c:pt idx="748">
                  <c:v>-1.6618644499974501E-2</c:v>
                </c:pt>
                <c:pt idx="749">
                  <c:v>-1.0643497033675E-2</c:v>
                </c:pt>
                <c:pt idx="750">
                  <c:v>-6.8909684328624004E-3</c:v>
                </c:pt>
                <c:pt idx="751">
                  <c:v>-3.8290240875786998E-3</c:v>
                </c:pt>
                <c:pt idx="752">
                  <c:v>-4.7660938004655999E-3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-1.6625715420718E-3</c:v>
                </c:pt>
                <c:pt idx="761">
                  <c:v>-1.0782543629367001E-3</c:v>
                </c:pt>
                <c:pt idx="762">
                  <c:v>-1.3063062116279099E-2</c:v>
                </c:pt>
                <c:pt idx="763">
                  <c:v>-1.2035252401900801E-2</c:v>
                </c:pt>
                <c:pt idx="764">
                  <c:v>-6.0869875927183001E-3</c:v>
                </c:pt>
                <c:pt idx="765">
                  <c:v>-1.0811969674358801E-2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-2.9724779828034001E-3</c:v>
                </c:pt>
                <c:pt idx="771">
                  <c:v>-4.8373168014885001E-3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-7.5646686921110003E-4</c:v>
                </c:pt>
                <c:pt idx="776">
                  <c:v>0</c:v>
                </c:pt>
                <c:pt idx="777">
                  <c:v>-3.0003796398729999E-4</c:v>
                </c:pt>
                <c:pt idx="778">
                  <c:v>-1.02747694606256E-2</c:v>
                </c:pt>
                <c:pt idx="779">
                  <c:v>-9.2093285272831001E-3</c:v>
                </c:pt>
                <c:pt idx="780">
                  <c:v>-3.0267095020186201E-2</c:v>
                </c:pt>
                <c:pt idx="781">
                  <c:v>-3.9268233939804602E-2</c:v>
                </c:pt>
                <c:pt idx="782">
                  <c:v>-5.3678220509533803E-2</c:v>
                </c:pt>
                <c:pt idx="783">
                  <c:v>-4.0182635353861199E-2</c:v>
                </c:pt>
                <c:pt idx="784">
                  <c:v>-3.6629124501467603E-2</c:v>
                </c:pt>
                <c:pt idx="785">
                  <c:v>-3.6688315664430898E-2</c:v>
                </c:pt>
                <c:pt idx="786">
                  <c:v>-3.6153554123174697E-2</c:v>
                </c:pt>
                <c:pt idx="787">
                  <c:v>-3.1426425384436497E-2</c:v>
                </c:pt>
                <c:pt idx="788">
                  <c:v>-3.10733194812404E-2</c:v>
                </c:pt>
                <c:pt idx="789">
                  <c:v>-3.3626703787009798E-2</c:v>
                </c:pt>
                <c:pt idx="790">
                  <c:v>-4.5715988553653698E-2</c:v>
                </c:pt>
                <c:pt idx="791">
                  <c:v>-4.31156595324306E-2</c:v>
                </c:pt>
                <c:pt idx="792">
                  <c:v>-5.0359433234409202E-2</c:v>
                </c:pt>
                <c:pt idx="793">
                  <c:v>-6.8680118708897897E-2</c:v>
                </c:pt>
                <c:pt idx="794">
                  <c:v>-6.7592225955120905E-2</c:v>
                </c:pt>
                <c:pt idx="795">
                  <c:v>-6.9765970388090001E-2</c:v>
                </c:pt>
                <c:pt idx="796">
                  <c:v>-8.1555217190746598E-2</c:v>
                </c:pt>
                <c:pt idx="797">
                  <c:v>-7.5395254093375094E-2</c:v>
                </c:pt>
                <c:pt idx="798">
                  <c:v>-6.9472055647857495E-2</c:v>
                </c:pt>
                <c:pt idx="799">
                  <c:v>-7.1319228147235E-2</c:v>
                </c:pt>
                <c:pt idx="800">
                  <c:v>-7.3786887320436506E-2</c:v>
                </c:pt>
                <c:pt idx="801">
                  <c:v>-6.8308643134437505E-2</c:v>
                </c:pt>
                <c:pt idx="802">
                  <c:v>-8.0769403475541804E-2</c:v>
                </c:pt>
                <c:pt idx="803">
                  <c:v>-7.41746914915766E-2</c:v>
                </c:pt>
                <c:pt idx="804">
                  <c:v>-5.9832060383150497E-2</c:v>
                </c:pt>
                <c:pt idx="805">
                  <c:v>-6.9014854940829207E-2</c:v>
                </c:pt>
                <c:pt idx="806">
                  <c:v>-7.5570786507680496E-2</c:v>
                </c:pt>
                <c:pt idx="807">
                  <c:v>-7.7785352432348603E-2</c:v>
                </c:pt>
                <c:pt idx="808">
                  <c:v>-8.8413227796170196E-2</c:v>
                </c:pt>
                <c:pt idx="809">
                  <c:v>-0.10539905049210301</c:v>
                </c:pt>
                <c:pt idx="810">
                  <c:v>-0.1034334956667987</c:v>
                </c:pt>
                <c:pt idx="811">
                  <c:v>-0.10603382468802169</c:v>
                </c:pt>
                <c:pt idx="812">
                  <c:v>-0.101749609134217</c:v>
                </c:pt>
                <c:pt idx="813">
                  <c:v>-0.1092403528609743</c:v>
                </c:pt>
                <c:pt idx="814">
                  <c:v>-9.2719895170409294E-2</c:v>
                </c:pt>
                <c:pt idx="815">
                  <c:v>-7.9332486967738799E-2</c:v>
                </c:pt>
                <c:pt idx="816">
                  <c:v>-7.8967134617033197E-2</c:v>
                </c:pt>
                <c:pt idx="817">
                  <c:v>-7.3690956814943906E-2</c:v>
                </c:pt>
                <c:pt idx="818">
                  <c:v>-8.0930648367752697E-2</c:v>
                </c:pt>
                <c:pt idx="819">
                  <c:v>-7.3882817825928995E-2</c:v>
                </c:pt>
                <c:pt idx="820">
                  <c:v>-6.7806538786540402E-2</c:v>
                </c:pt>
                <c:pt idx="821">
                  <c:v>-6.0254562822234702E-2</c:v>
                </c:pt>
                <c:pt idx="822">
                  <c:v>-5.7043952500112197E-2</c:v>
                </c:pt>
                <c:pt idx="823">
                  <c:v>-4.9759357306434701E-2</c:v>
                </c:pt>
                <c:pt idx="824">
                  <c:v>-4.8365303364915603E-2</c:v>
                </c:pt>
                <c:pt idx="825">
                  <c:v>-4.9185815348064502E-2</c:v>
                </c:pt>
                <c:pt idx="826">
                  <c:v>-4.8251003188158399E-2</c:v>
                </c:pt>
                <c:pt idx="827">
                  <c:v>-4.6485473672178902E-2</c:v>
                </c:pt>
                <c:pt idx="828">
                  <c:v>-5.0639060452547E-2</c:v>
                </c:pt>
                <c:pt idx="829">
                  <c:v>-4.6452816478819797E-2</c:v>
                </c:pt>
                <c:pt idx="830">
                  <c:v>-4.6718156174862899E-2</c:v>
                </c:pt>
                <c:pt idx="831">
                  <c:v>-5.7197033093983302E-2</c:v>
                </c:pt>
                <c:pt idx="832">
                  <c:v>-6.3783580779608801E-2</c:v>
                </c:pt>
                <c:pt idx="833">
                  <c:v>-7.12232976417424E-2</c:v>
                </c:pt>
                <c:pt idx="834">
                  <c:v>-8.8888798174462894E-2</c:v>
                </c:pt>
                <c:pt idx="835">
                  <c:v>-8.5096481595630505E-2</c:v>
                </c:pt>
                <c:pt idx="836">
                  <c:v>-8.5488367915940305E-2</c:v>
                </c:pt>
                <c:pt idx="837">
                  <c:v>-8.4359653670464496E-2</c:v>
                </c:pt>
                <c:pt idx="838">
                  <c:v>-8.3753454518735004E-2</c:v>
                </c:pt>
                <c:pt idx="839">
                  <c:v>-8.7347786862827501E-2</c:v>
                </c:pt>
                <c:pt idx="840">
                  <c:v>-8.6602794639321704E-2</c:v>
                </c:pt>
                <c:pt idx="841">
                  <c:v>-8.2259387922553495E-2</c:v>
                </c:pt>
                <c:pt idx="842">
                  <c:v>-6.8463764802893498E-2</c:v>
                </c:pt>
                <c:pt idx="843">
                  <c:v>-7.3019443276496204E-2</c:v>
                </c:pt>
                <c:pt idx="844">
                  <c:v>-9.2726018394164098E-2</c:v>
                </c:pt>
                <c:pt idx="845">
                  <c:v>-8.7980519984161204E-2</c:v>
                </c:pt>
                <c:pt idx="846">
                  <c:v>-9.2464760847290897E-2</c:v>
                </c:pt>
                <c:pt idx="847">
                  <c:v>-0.10002694218452129</c:v>
                </c:pt>
                <c:pt idx="848">
                  <c:v>-0.11013230245459631</c:v>
                </c:pt>
                <c:pt idx="849">
                  <c:v>-0.1328106821679477</c:v>
                </c:pt>
                <c:pt idx="850">
                  <c:v>-0.1231114957402774</c:v>
                </c:pt>
                <c:pt idx="851">
                  <c:v>-0.12024786809759599</c:v>
                </c:pt>
                <c:pt idx="852">
                  <c:v>-0.1135796774285726</c:v>
                </c:pt>
                <c:pt idx="853">
                  <c:v>-0.1149798545938466</c:v>
                </c:pt>
                <c:pt idx="854">
                  <c:v>-0.1097240875376068</c:v>
                </c:pt>
                <c:pt idx="855">
                  <c:v>-0.125064804118072</c:v>
                </c:pt>
                <c:pt idx="856">
                  <c:v>-0.1265609117888386</c:v>
                </c:pt>
                <c:pt idx="857">
                  <c:v>-0.12078467071343731</c:v>
                </c:pt>
                <c:pt idx="858">
                  <c:v>-0.12973070061926201</c:v>
                </c:pt>
                <c:pt idx="859">
                  <c:v>-0.14638382815784851</c:v>
                </c:pt>
                <c:pt idx="860">
                  <c:v>-0.14582049157240301</c:v>
                </c:pt>
                <c:pt idx="861">
                  <c:v>-0.13272699810996499</c:v>
                </c:pt>
                <c:pt idx="862">
                  <c:v>-0.1306042805416196</c:v>
                </c:pt>
                <c:pt idx="863">
                  <c:v>-0.11903546979413721</c:v>
                </c:pt>
                <c:pt idx="864">
                  <c:v>-0.11900077152619309</c:v>
                </c:pt>
                <c:pt idx="865">
                  <c:v>-0.1263159828386449</c:v>
                </c:pt>
                <c:pt idx="866">
                  <c:v>-0.1130530801856561</c:v>
                </c:pt>
                <c:pt idx="867">
                  <c:v>-0.1107344194571559</c:v>
                </c:pt>
                <c:pt idx="868">
                  <c:v>-0.11529826222909841</c:v>
                </c:pt>
                <c:pt idx="869">
                  <c:v>-0.1163718674607807</c:v>
                </c:pt>
                <c:pt idx="870">
                  <c:v>-0.12759165445423709</c:v>
                </c:pt>
                <c:pt idx="871">
                  <c:v>-0.14477137923573999</c:v>
                </c:pt>
                <c:pt idx="872">
                  <c:v>-0.14651037478211529</c:v>
                </c:pt>
                <c:pt idx="873">
                  <c:v>-0.1466532500030617</c:v>
                </c:pt>
                <c:pt idx="874">
                  <c:v>-0.15772607962640181</c:v>
                </c:pt>
                <c:pt idx="875">
                  <c:v>-0.156940265911197</c:v>
                </c:pt>
                <c:pt idx="876">
                  <c:v>-0.1586119059962689</c:v>
                </c:pt>
                <c:pt idx="877">
                  <c:v>-0.15371128591781</c:v>
                </c:pt>
                <c:pt idx="878">
                  <c:v>-0.14964342427000971</c:v>
                </c:pt>
                <c:pt idx="879">
                  <c:v>-0.15539313137580679</c:v>
                </c:pt>
                <c:pt idx="880">
                  <c:v>-0.1644473382346337</c:v>
                </c:pt>
                <c:pt idx="881">
                  <c:v>-0.1664761663720716</c:v>
                </c:pt>
                <c:pt idx="882">
                  <c:v>-0.17068894431540321</c:v>
                </c:pt>
                <c:pt idx="883">
                  <c:v>-0.18843200568235161</c:v>
                </c:pt>
                <c:pt idx="884">
                  <c:v>-0.18777682074058349</c:v>
                </c:pt>
                <c:pt idx="885">
                  <c:v>-0.1869236515640755</c:v>
                </c:pt>
                <c:pt idx="886">
                  <c:v>-0.1730994534002262</c:v>
                </c:pt>
                <c:pt idx="887">
                  <c:v>-0.16531887708240639</c:v>
                </c:pt>
                <c:pt idx="888">
                  <c:v>-0.16546991660169241</c:v>
                </c:pt>
                <c:pt idx="889">
                  <c:v>-0.1726912384832367</c:v>
                </c:pt>
                <c:pt idx="890">
                  <c:v>-0.17122166478207451</c:v>
                </c:pt>
                <c:pt idx="891">
                  <c:v>-0.17277900469038951</c:v>
                </c:pt>
                <c:pt idx="892">
                  <c:v>-0.1763835424074067</c:v>
                </c:pt>
                <c:pt idx="893">
                  <c:v>-0.17180132996419961</c:v>
                </c:pt>
                <c:pt idx="894">
                  <c:v>-0.1567422816764571</c:v>
                </c:pt>
                <c:pt idx="895">
                  <c:v>-0.14827998644726481</c:v>
                </c:pt>
                <c:pt idx="896">
                  <c:v>-0.13988912882854571</c:v>
                </c:pt>
                <c:pt idx="897">
                  <c:v>-0.13156766774571471</c:v>
                </c:pt>
                <c:pt idx="898">
                  <c:v>-0.12078262963885231</c:v>
                </c:pt>
                <c:pt idx="899">
                  <c:v>-0.1248790663308418</c:v>
                </c:pt>
                <c:pt idx="900">
                  <c:v>-0.13150439443358139</c:v>
                </c:pt>
                <c:pt idx="901">
                  <c:v>-0.12609554678347051</c:v>
                </c:pt>
                <c:pt idx="902">
                  <c:v>-0.12888773681567869</c:v>
                </c:pt>
                <c:pt idx="903">
                  <c:v>-0.13986055378435641</c:v>
                </c:pt>
                <c:pt idx="904">
                  <c:v>-0.13190444505223109</c:v>
                </c:pt>
                <c:pt idx="905">
                  <c:v>-0.1328127232425326</c:v>
                </c:pt>
                <c:pt idx="906">
                  <c:v>-0.15069457768125771</c:v>
                </c:pt>
                <c:pt idx="907">
                  <c:v>-0.17925533434842769</c:v>
                </c:pt>
                <c:pt idx="908">
                  <c:v>-0.16394319281215181</c:v>
                </c:pt>
                <c:pt idx="909">
                  <c:v>-0.1690070988574065</c:v>
                </c:pt>
                <c:pt idx="910">
                  <c:v>-0.15283770599545249</c:v>
                </c:pt>
                <c:pt idx="911">
                  <c:v>-0.1313431495413705</c:v>
                </c:pt>
                <c:pt idx="912">
                  <c:v>-0.12624250415358679</c:v>
                </c:pt>
                <c:pt idx="913">
                  <c:v>-0.114926786654638</c:v>
                </c:pt>
                <c:pt idx="914">
                  <c:v>-0.1016924590458384</c:v>
                </c:pt>
                <c:pt idx="915">
                  <c:v>-9.8451232604941805E-2</c:v>
                </c:pt>
                <c:pt idx="916">
                  <c:v>-9.2227996195437006E-2</c:v>
                </c:pt>
                <c:pt idx="917">
                  <c:v>-9.4552780147692195E-2</c:v>
                </c:pt>
                <c:pt idx="918">
                  <c:v>-0.1081259261375928</c:v>
                </c:pt>
                <c:pt idx="919">
                  <c:v>-9.7769513693569399E-2</c:v>
                </c:pt>
                <c:pt idx="920">
                  <c:v>-9.7338846956145406E-2</c:v>
                </c:pt>
                <c:pt idx="921">
                  <c:v>-0.10070049679755411</c:v>
                </c:pt>
                <c:pt idx="922">
                  <c:v>-0.1016822536729137</c:v>
                </c:pt>
                <c:pt idx="923">
                  <c:v>-9.3960868518057405E-2</c:v>
                </c:pt>
                <c:pt idx="924">
                  <c:v>-0.1036988353628419</c:v>
                </c:pt>
                <c:pt idx="925">
                  <c:v>-9.8969665549518498E-2</c:v>
                </c:pt>
                <c:pt idx="926">
                  <c:v>-0.1083341157452576</c:v>
                </c:pt>
                <c:pt idx="927">
                  <c:v>-0.11517171560483171</c:v>
                </c:pt>
                <c:pt idx="928">
                  <c:v>-8.1051071768264496E-2</c:v>
                </c:pt>
                <c:pt idx="929">
                  <c:v>-8.7664153423494401E-2</c:v>
                </c:pt>
                <c:pt idx="930">
                  <c:v>-8.1536847519481995E-2</c:v>
                </c:pt>
                <c:pt idx="931">
                  <c:v>-6.9727189970976003E-2</c:v>
                </c:pt>
                <c:pt idx="932">
                  <c:v>-6.6375745502492103E-2</c:v>
                </c:pt>
                <c:pt idx="933">
                  <c:v>-6.6583935110156894E-2</c:v>
                </c:pt>
                <c:pt idx="934">
                  <c:v>-7.8022117084202494E-2</c:v>
                </c:pt>
                <c:pt idx="935">
                  <c:v>-7.2100959713269797E-2</c:v>
                </c:pt>
                <c:pt idx="936">
                  <c:v>-7.7638395062232399E-2</c:v>
                </c:pt>
                <c:pt idx="937">
                  <c:v>-7.0043556531642806E-2</c:v>
                </c:pt>
                <c:pt idx="938">
                  <c:v>-6.4849021712951399E-2</c:v>
                </c:pt>
                <c:pt idx="939">
                  <c:v>-6.8596434650915E-2</c:v>
                </c:pt>
                <c:pt idx="940">
                  <c:v>-7.0110911992946001E-2</c:v>
                </c:pt>
                <c:pt idx="941">
                  <c:v>-6.6765590748217196E-2</c:v>
                </c:pt>
                <c:pt idx="942">
                  <c:v>-6.9190387355134705E-2</c:v>
                </c:pt>
                <c:pt idx="943">
                  <c:v>-6.7861647800333894E-2</c:v>
                </c:pt>
                <c:pt idx="944">
                  <c:v>-7.2890855577644603E-2</c:v>
                </c:pt>
                <c:pt idx="945">
                  <c:v>-6.8949540554110997E-2</c:v>
                </c:pt>
                <c:pt idx="946">
                  <c:v>-6.3779498630438899E-2</c:v>
                </c:pt>
                <c:pt idx="947">
                  <c:v>-5.4366062644661199E-2</c:v>
                </c:pt>
                <c:pt idx="948">
                  <c:v>-4.7612146843069997E-2</c:v>
                </c:pt>
                <c:pt idx="949">
                  <c:v>-4.72284248210997E-2</c:v>
                </c:pt>
                <c:pt idx="950">
                  <c:v>-4.7314149953667603E-2</c:v>
                </c:pt>
                <c:pt idx="951">
                  <c:v>-5.9209532634741602E-2</c:v>
                </c:pt>
                <c:pt idx="952">
                  <c:v>-6.4934746845519198E-2</c:v>
                </c:pt>
                <c:pt idx="953">
                  <c:v>-5.7225608138172603E-2</c:v>
                </c:pt>
                <c:pt idx="954">
                  <c:v>-6.1860888520588297E-2</c:v>
                </c:pt>
                <c:pt idx="955">
                  <c:v>-6.4159138503239094E-2</c:v>
                </c:pt>
                <c:pt idx="956">
                  <c:v>-7.0759973710959406E-2</c:v>
                </c:pt>
                <c:pt idx="957">
                  <c:v>-5.9427927615331E-2</c:v>
                </c:pt>
                <c:pt idx="958">
                  <c:v>-6.10444586866093E-2</c:v>
                </c:pt>
                <c:pt idx="959">
                  <c:v>-5.64846980638367E-2</c:v>
                </c:pt>
                <c:pt idx="960">
                  <c:v>-4.8987831113324602E-2</c:v>
                </c:pt>
                <c:pt idx="961">
                  <c:v>-3.9978527895366399E-2</c:v>
                </c:pt>
                <c:pt idx="962">
                  <c:v>-3.57902428470541E-2</c:v>
                </c:pt>
                <c:pt idx="963">
                  <c:v>-3.5910666247566003E-2</c:v>
                </c:pt>
                <c:pt idx="964">
                  <c:v>-3.5982103858039197E-2</c:v>
                </c:pt>
                <c:pt idx="965">
                  <c:v>-3.8766129591907603E-2</c:v>
                </c:pt>
                <c:pt idx="966">
                  <c:v>-3.9802995481060997E-2</c:v>
                </c:pt>
                <c:pt idx="967">
                  <c:v>-3.8145642918083499E-2</c:v>
                </c:pt>
                <c:pt idx="968">
                  <c:v>-3.8604884699696598E-2</c:v>
                </c:pt>
                <c:pt idx="969">
                  <c:v>-3.7733345851924199E-2</c:v>
                </c:pt>
                <c:pt idx="970">
                  <c:v>-3.8349750376578201E-2</c:v>
                </c:pt>
                <c:pt idx="971">
                  <c:v>-4.18624397372728E-2</c:v>
                </c:pt>
                <c:pt idx="972">
                  <c:v>-4.9565455220864703E-2</c:v>
                </c:pt>
                <c:pt idx="973">
                  <c:v>-4.84898089145974E-2</c:v>
                </c:pt>
                <c:pt idx="974">
                  <c:v>-4.2770717927574399E-2</c:v>
                </c:pt>
                <c:pt idx="975">
                  <c:v>-4.1817536096403998E-2</c:v>
                </c:pt>
                <c:pt idx="976">
                  <c:v>-4.3972910858108602E-2</c:v>
                </c:pt>
                <c:pt idx="977">
                  <c:v>-4.9873657483191697E-2</c:v>
                </c:pt>
                <c:pt idx="978">
                  <c:v>-4.5656797390690201E-2</c:v>
                </c:pt>
                <c:pt idx="979">
                  <c:v>-4.8006074237964699E-2</c:v>
                </c:pt>
                <c:pt idx="980">
                  <c:v>-4.3617763880327599E-2</c:v>
                </c:pt>
                <c:pt idx="981">
                  <c:v>-4.8814339773604103E-2</c:v>
                </c:pt>
                <c:pt idx="982">
                  <c:v>-6.0501532847013401E-2</c:v>
                </c:pt>
                <c:pt idx="983">
                  <c:v>-6.7353420228682001E-2</c:v>
                </c:pt>
                <c:pt idx="984">
                  <c:v>-6.0805652960170598E-2</c:v>
                </c:pt>
                <c:pt idx="985">
                  <c:v>-5.9736129877658001E-2</c:v>
                </c:pt>
                <c:pt idx="986">
                  <c:v>-6.4577558793153397E-2</c:v>
                </c:pt>
                <c:pt idx="987">
                  <c:v>-7.4427784740109901E-2</c:v>
                </c:pt>
                <c:pt idx="988">
                  <c:v>-6.6804371165331097E-2</c:v>
                </c:pt>
                <c:pt idx="989">
                  <c:v>-6.9331221501496093E-2</c:v>
                </c:pt>
                <c:pt idx="990">
                  <c:v>-7.47053708836629E-2</c:v>
                </c:pt>
                <c:pt idx="991">
                  <c:v>-7.3592985234866501E-2</c:v>
                </c:pt>
                <c:pt idx="992">
                  <c:v>-8.3837138576717804E-2</c:v>
                </c:pt>
                <c:pt idx="993">
                  <c:v>-7.6068808706407698E-2</c:v>
                </c:pt>
                <c:pt idx="994">
                  <c:v>-7.8716082443084701E-2</c:v>
                </c:pt>
                <c:pt idx="995">
                  <c:v>-7.3429699268070706E-2</c:v>
                </c:pt>
                <c:pt idx="996">
                  <c:v>-7.4158362894896898E-2</c:v>
                </c:pt>
                <c:pt idx="997">
                  <c:v>-6.3901963105535795E-2</c:v>
                </c:pt>
                <c:pt idx="998">
                  <c:v>-5.8386979577007697E-2</c:v>
                </c:pt>
                <c:pt idx="999">
                  <c:v>-5.5262094387453102E-2</c:v>
                </c:pt>
                <c:pt idx="1000">
                  <c:v>-5.5507023337646698E-2</c:v>
                </c:pt>
                <c:pt idx="1001">
                  <c:v>-6.1460837901938598E-2</c:v>
                </c:pt>
                <c:pt idx="1002">
                  <c:v>-5.8982973355812297E-2</c:v>
                </c:pt>
                <c:pt idx="1003">
                  <c:v>-7.0549743028709699E-2</c:v>
                </c:pt>
                <c:pt idx="1004">
                  <c:v>-7.9816221644371299E-2</c:v>
                </c:pt>
                <c:pt idx="1005">
                  <c:v>-8.3028873041078602E-2</c:v>
                </c:pt>
                <c:pt idx="1006">
                  <c:v>-7.2799007221321904E-2</c:v>
                </c:pt>
                <c:pt idx="1007">
                  <c:v>-7.2356094036388305E-2</c:v>
                </c:pt>
                <c:pt idx="1008">
                  <c:v>-6.6630879825610501E-2</c:v>
                </c:pt>
                <c:pt idx="1009">
                  <c:v>-6.8467846952063302E-2</c:v>
                </c:pt>
                <c:pt idx="1010">
                  <c:v>-6.8080042780923195E-2</c:v>
                </c:pt>
                <c:pt idx="1011">
                  <c:v>-6.60593789418253E-2</c:v>
                </c:pt>
                <c:pt idx="1012">
                  <c:v>-6.3183504851634306E-2</c:v>
                </c:pt>
                <c:pt idx="1013">
                  <c:v>-5.8078777314680502E-2</c:v>
                </c:pt>
                <c:pt idx="1014">
                  <c:v>-5.6915364801260498E-2</c:v>
                </c:pt>
                <c:pt idx="1015">
                  <c:v>-5.3339402128432502E-2</c:v>
                </c:pt>
                <c:pt idx="1016">
                  <c:v>-5.2294371940939499E-2</c:v>
                </c:pt>
                <c:pt idx="1017">
                  <c:v>-4.6030314039735599E-2</c:v>
                </c:pt>
                <c:pt idx="1018">
                  <c:v>-4.2931962819785299E-2</c:v>
                </c:pt>
                <c:pt idx="1019">
                  <c:v>-3.9923418881572803E-2</c:v>
                </c:pt>
                <c:pt idx="1020">
                  <c:v>-4.1239911988863898E-2</c:v>
                </c:pt>
                <c:pt idx="1021">
                  <c:v>-4.5534332915593299E-2</c:v>
                </c:pt>
                <c:pt idx="1022">
                  <c:v>-4.7828500749074403E-2</c:v>
                </c:pt>
                <c:pt idx="1023">
                  <c:v>-5.3829260028819999E-2</c:v>
                </c:pt>
                <c:pt idx="1024">
                  <c:v>-6.0191289510101199E-2</c:v>
                </c:pt>
                <c:pt idx="1025">
                  <c:v>-7.2815335818001398E-2</c:v>
                </c:pt>
                <c:pt idx="1026">
                  <c:v>-7.1756018108413797E-2</c:v>
                </c:pt>
                <c:pt idx="1027">
                  <c:v>-7.1960125566908506E-2</c:v>
                </c:pt>
                <c:pt idx="1028">
                  <c:v>-6.4032591878972395E-2</c:v>
                </c:pt>
                <c:pt idx="1029">
                  <c:v>-5.99749356040968E-2</c:v>
                </c:pt>
                <c:pt idx="1030">
                  <c:v>-5.4180324857430899E-2</c:v>
                </c:pt>
                <c:pt idx="1031">
                  <c:v>-5.2553588413227798E-2</c:v>
                </c:pt>
                <c:pt idx="1032">
                  <c:v>-5.6641860806877699E-2</c:v>
                </c:pt>
                <c:pt idx="1033">
                  <c:v>-5.1237095305936599E-2</c:v>
                </c:pt>
                <c:pt idx="1034">
                  <c:v>-4.7326396401177397E-2</c:v>
                </c:pt>
                <c:pt idx="1035">
                  <c:v>-4.9071515171307402E-2</c:v>
                </c:pt>
                <c:pt idx="1036">
                  <c:v>-5.3592495376966198E-2</c:v>
                </c:pt>
                <c:pt idx="1037">
                  <c:v>-4.5701701031559197E-2</c:v>
                </c:pt>
                <c:pt idx="1038">
                  <c:v>-3.809053390429E-2</c:v>
                </c:pt>
                <c:pt idx="1039">
                  <c:v>-3.6692397813601001E-2</c:v>
                </c:pt>
                <c:pt idx="1040">
                  <c:v>-3.1873420718539998E-2</c:v>
                </c:pt>
                <c:pt idx="1041">
                  <c:v>-3.01140144263152E-2</c:v>
                </c:pt>
                <c:pt idx="1042">
                  <c:v>-3.0248725348921601E-2</c:v>
                </c:pt>
                <c:pt idx="1043">
                  <c:v>-3.3077654723658902E-2</c:v>
                </c:pt>
                <c:pt idx="1044">
                  <c:v>-2.6778898554510901E-2</c:v>
                </c:pt>
                <c:pt idx="1045">
                  <c:v>-2.7936187844176199E-2</c:v>
                </c:pt>
                <c:pt idx="1046">
                  <c:v>-2.2227302230077999E-2</c:v>
                </c:pt>
                <c:pt idx="1047">
                  <c:v>-2.6762569957831401E-2</c:v>
                </c:pt>
                <c:pt idx="1048">
                  <c:v>-3.21061032212238E-2</c:v>
                </c:pt>
                <c:pt idx="1049">
                  <c:v>-2.80117076038193E-2</c:v>
                </c:pt>
                <c:pt idx="1050">
                  <c:v>-3.3532814356102197E-2</c:v>
                </c:pt>
                <c:pt idx="1051">
                  <c:v>-4.0158142458841702E-2</c:v>
                </c:pt>
                <c:pt idx="1052">
                  <c:v>-3.9817283003155499E-2</c:v>
                </c:pt>
                <c:pt idx="1053">
                  <c:v>-3.67393425290546E-2</c:v>
                </c:pt>
                <c:pt idx="1054">
                  <c:v>-3.3238899615869698E-2</c:v>
                </c:pt>
                <c:pt idx="1055">
                  <c:v>-2.6942184521306801E-2</c:v>
                </c:pt>
                <c:pt idx="1056">
                  <c:v>-2.7795353697814801E-2</c:v>
                </c:pt>
                <c:pt idx="1057">
                  <c:v>-2.6964636341741201E-2</c:v>
                </c:pt>
                <c:pt idx="1058">
                  <c:v>-2.2139536022925399E-2</c:v>
                </c:pt>
                <c:pt idx="1059">
                  <c:v>-2.7442247794618901E-2</c:v>
                </c:pt>
                <c:pt idx="1060">
                  <c:v>-2.4109172997399699E-2</c:v>
                </c:pt>
                <c:pt idx="1061">
                  <c:v>-2.1286366846417298E-2</c:v>
                </c:pt>
                <c:pt idx="1062">
                  <c:v>-2.8846507109062801E-2</c:v>
                </c:pt>
                <c:pt idx="1063">
                  <c:v>-3.3569553698631301E-2</c:v>
                </c:pt>
                <c:pt idx="1064">
                  <c:v>-3.4365572786760799E-2</c:v>
                </c:pt>
                <c:pt idx="1065">
                  <c:v>-2.2113002053321E-2</c:v>
                </c:pt>
                <c:pt idx="1066">
                  <c:v>-2.24171221664782E-2</c:v>
                </c:pt>
                <c:pt idx="1067">
                  <c:v>-2.3011074870697899E-2</c:v>
                </c:pt>
                <c:pt idx="1068">
                  <c:v>-2.34499059064616E-2</c:v>
                </c:pt>
                <c:pt idx="1069">
                  <c:v>-2.75402193746964E-2</c:v>
                </c:pt>
                <c:pt idx="1070">
                  <c:v>-3.1865256420200203E-2</c:v>
                </c:pt>
                <c:pt idx="1071">
                  <c:v>-3.0852883426066201E-2</c:v>
                </c:pt>
                <c:pt idx="1072">
                  <c:v>-2.70095399826101E-2</c:v>
                </c:pt>
                <c:pt idx="1073">
                  <c:v>-3.9625421992170402E-2</c:v>
                </c:pt>
                <c:pt idx="1074">
                  <c:v>-4.0031595834575003E-2</c:v>
                </c:pt>
                <c:pt idx="1075">
                  <c:v>-4.44178651176272E-2</c:v>
                </c:pt>
                <c:pt idx="1076">
                  <c:v>-3.8619172221791398E-2</c:v>
                </c:pt>
                <c:pt idx="1077">
                  <c:v>-3.1461123652380497E-2</c:v>
                </c:pt>
                <c:pt idx="1078">
                  <c:v>-3.1501945144079398E-2</c:v>
                </c:pt>
                <c:pt idx="1079">
                  <c:v>-3.7831317432001597E-2</c:v>
                </c:pt>
                <c:pt idx="1080">
                  <c:v>-4.0856189966893802E-2</c:v>
                </c:pt>
                <c:pt idx="1081">
                  <c:v>-4.1041927754123998E-2</c:v>
                </c:pt>
                <c:pt idx="1082">
                  <c:v>-3.3447089223534399E-2</c:v>
                </c:pt>
                <c:pt idx="1083">
                  <c:v>-2.5686923651564102E-2</c:v>
                </c:pt>
                <c:pt idx="1084">
                  <c:v>-2.4564332629842901E-2</c:v>
                </c:pt>
                <c:pt idx="1085">
                  <c:v>-2.6397217607125802E-2</c:v>
                </c:pt>
                <c:pt idx="1086">
                  <c:v>-2.9254722026052199E-2</c:v>
                </c:pt>
                <c:pt idx="1087">
                  <c:v>-3.3261351436304203E-2</c:v>
                </c:pt>
                <c:pt idx="1088">
                  <c:v>-3.3804277275900199E-2</c:v>
                </c:pt>
                <c:pt idx="1089">
                  <c:v>-2.5527719833938301E-2</c:v>
                </c:pt>
                <c:pt idx="1090">
                  <c:v>-2.39765031493781E-2</c:v>
                </c:pt>
                <c:pt idx="1091">
                  <c:v>-1.6242871547012001E-2</c:v>
                </c:pt>
                <c:pt idx="1092">
                  <c:v>-1.78981830354044E-2</c:v>
                </c:pt>
                <c:pt idx="1093">
                  <c:v>-1.9855573562369201E-2</c:v>
                </c:pt>
                <c:pt idx="1094">
                  <c:v>-1.96065624630056E-2</c:v>
                </c:pt>
                <c:pt idx="1095">
                  <c:v>-3.3342994419702197E-2</c:v>
                </c:pt>
                <c:pt idx="1096">
                  <c:v>-4.2027766778653698E-2</c:v>
                </c:pt>
                <c:pt idx="1097">
                  <c:v>-4.02683604864289E-2</c:v>
                </c:pt>
                <c:pt idx="1098">
                  <c:v>-4.14848409390575E-2</c:v>
                </c:pt>
                <c:pt idx="1099">
                  <c:v>-4.1680784099212699E-2</c:v>
                </c:pt>
                <c:pt idx="1100">
                  <c:v>-4.12950210026575E-2</c:v>
                </c:pt>
                <c:pt idx="1101">
                  <c:v>-4.5848658401675402E-2</c:v>
                </c:pt>
                <c:pt idx="1102">
                  <c:v>-6.3283517506296599E-2</c:v>
                </c:pt>
                <c:pt idx="1103">
                  <c:v>-6.7835113830729599E-2</c:v>
                </c:pt>
                <c:pt idx="1104">
                  <c:v>-6.0748502871792003E-2</c:v>
                </c:pt>
                <c:pt idx="1105">
                  <c:v>-7.3099045185309103E-2</c:v>
                </c:pt>
                <c:pt idx="1106">
                  <c:v>-6.8484175548742907E-2</c:v>
                </c:pt>
                <c:pt idx="1107">
                  <c:v>-5.7754246455674001E-2</c:v>
                </c:pt>
                <c:pt idx="1108">
                  <c:v>-5.5602953843139402E-2</c:v>
                </c:pt>
                <c:pt idx="1109">
                  <c:v>-5.7860382334091298E-2</c:v>
                </c:pt>
                <c:pt idx="1110">
                  <c:v>-7.69730047475395E-2</c:v>
                </c:pt>
                <c:pt idx="1111">
                  <c:v>-6.7759594071086504E-2</c:v>
                </c:pt>
                <c:pt idx="1112">
                  <c:v>-4.2887059178916498E-2</c:v>
                </c:pt>
                <c:pt idx="1113">
                  <c:v>-3.9268233939804602E-2</c:v>
                </c:pt>
                <c:pt idx="1114">
                  <c:v>-4.4299482791700102E-2</c:v>
                </c:pt>
                <c:pt idx="1115">
                  <c:v>-4.3389163526813601E-2</c:v>
                </c:pt>
                <c:pt idx="1116">
                  <c:v>-3.3208283497095502E-2</c:v>
                </c:pt>
                <c:pt idx="1117">
                  <c:v>-3.0336491556074499E-2</c:v>
                </c:pt>
                <c:pt idx="1118">
                  <c:v>-2.91404218492953E-2</c:v>
                </c:pt>
                <c:pt idx="1119">
                  <c:v>-3.4508448007707103E-2</c:v>
                </c:pt>
                <c:pt idx="1120">
                  <c:v>-4.83224407986316E-2</c:v>
                </c:pt>
                <c:pt idx="1121">
                  <c:v>-4.1819577170988997E-2</c:v>
                </c:pt>
                <c:pt idx="1122">
                  <c:v>-3.9060044332139998E-2</c:v>
                </c:pt>
                <c:pt idx="1123">
                  <c:v>-3.4743171584976099E-2</c:v>
                </c:pt>
                <c:pt idx="1124">
                  <c:v>-4.8963338218305202E-2</c:v>
                </c:pt>
                <c:pt idx="1125">
                  <c:v>-4.4981201703072703E-2</c:v>
                </c:pt>
                <c:pt idx="1126">
                  <c:v>-4.1309308524752099E-2</c:v>
                </c:pt>
                <c:pt idx="1127">
                  <c:v>-4.8671464552657799E-2</c:v>
                </c:pt>
                <c:pt idx="1128">
                  <c:v>-4.4621972576121903E-2</c:v>
                </c:pt>
                <c:pt idx="1129">
                  <c:v>-4.2797251897178798E-2</c:v>
                </c:pt>
                <c:pt idx="1130">
                  <c:v>-5.4294625034188103E-2</c:v>
                </c:pt>
                <c:pt idx="1131">
                  <c:v>-6.7802456637370501E-2</c:v>
                </c:pt>
                <c:pt idx="1132">
                  <c:v>-8.5198535324877894E-2</c:v>
                </c:pt>
                <c:pt idx="1133">
                  <c:v>-7.3441945715580298E-2</c:v>
                </c:pt>
                <c:pt idx="1134">
                  <c:v>-8.2279798668403001E-2</c:v>
                </c:pt>
                <c:pt idx="1135">
                  <c:v>-9.9618727267531806E-2</c:v>
                </c:pt>
                <c:pt idx="1136">
                  <c:v>-8.79274520449526E-2</c:v>
                </c:pt>
                <c:pt idx="1137">
                  <c:v>-0.10020043352424191</c:v>
                </c:pt>
                <c:pt idx="1138">
                  <c:v>-0.1061113855222498</c:v>
                </c:pt>
                <c:pt idx="1139">
                  <c:v>-0.12677930676942789</c:v>
                </c:pt>
                <c:pt idx="1140">
                  <c:v>-0.12238691426262099</c:v>
                </c:pt>
                <c:pt idx="1141">
                  <c:v>-0.1154268499279501</c:v>
                </c:pt>
                <c:pt idx="1142">
                  <c:v>-0.1052990378374406</c:v>
                </c:pt>
                <c:pt idx="1143">
                  <c:v>-0.1335311814964342</c:v>
                </c:pt>
                <c:pt idx="1144">
                  <c:v>-0.12936330719397149</c:v>
                </c:pt>
                <c:pt idx="1145">
                  <c:v>-0.15645449015997939</c:v>
                </c:pt>
                <c:pt idx="1146">
                  <c:v>-0.14001363437822739</c:v>
                </c:pt>
                <c:pt idx="1147">
                  <c:v>-0.12322783699161929</c:v>
                </c:pt>
                <c:pt idx="1148">
                  <c:v>-0.14192612126432319</c:v>
                </c:pt>
                <c:pt idx="1149">
                  <c:v>-0.1620143773293764</c:v>
                </c:pt>
                <c:pt idx="1150">
                  <c:v>-0.1453959480587339</c:v>
                </c:pt>
                <c:pt idx="1151">
                  <c:v>-0.1452653192852974</c:v>
                </c:pt>
                <c:pt idx="1152">
                  <c:v>-0.134827263857876</c:v>
                </c:pt>
                <c:pt idx="1153">
                  <c:v>-0.1306471431079034</c:v>
                </c:pt>
                <c:pt idx="1154">
                  <c:v>-9.6330556111181506E-2</c:v>
                </c:pt>
                <c:pt idx="1155">
                  <c:v>-0.1003963766843968</c:v>
                </c:pt>
                <c:pt idx="1156">
                  <c:v>-8.7772330376496593E-2</c:v>
                </c:pt>
                <c:pt idx="1157">
                  <c:v>-9.4618094534410599E-2</c:v>
                </c:pt>
                <c:pt idx="1158">
                  <c:v>-7.7615943241797894E-2</c:v>
                </c:pt>
                <c:pt idx="1159">
                  <c:v>-7.5136037621086699E-2</c:v>
                </c:pt>
                <c:pt idx="1160">
                  <c:v>-6.6436977740040495E-2</c:v>
                </c:pt>
                <c:pt idx="1161">
                  <c:v>-6.6583935110156894E-2</c:v>
                </c:pt>
                <c:pt idx="1162">
                  <c:v>-5.9376900750707298E-2</c:v>
                </c:pt>
                <c:pt idx="1163">
                  <c:v>-6.1452673603598802E-2</c:v>
                </c:pt>
                <c:pt idx="1164">
                  <c:v>-6.8827076079014102E-2</c:v>
                </c:pt>
                <c:pt idx="1165">
                  <c:v>-7.8656891280121197E-2</c:v>
                </c:pt>
                <c:pt idx="1166">
                  <c:v>-6.8396409341590095E-2</c:v>
                </c:pt>
                <c:pt idx="1167">
                  <c:v>-7.0674248578391594E-2</c:v>
                </c:pt>
                <c:pt idx="1168">
                  <c:v>-6.6371663353322299E-2</c:v>
                </c:pt>
                <c:pt idx="1169">
                  <c:v>-7.4023651972290397E-2</c:v>
                </c:pt>
                <c:pt idx="1170">
                  <c:v>-6.8014728394204998E-2</c:v>
                </c:pt>
                <c:pt idx="1171">
                  <c:v>-6.8933211957431406E-2</c:v>
                </c:pt>
                <c:pt idx="1172">
                  <c:v>-5.5660103931517803E-2</c:v>
                </c:pt>
                <c:pt idx="1173">
                  <c:v>-5.2369891700582497E-2</c:v>
                </c:pt>
                <c:pt idx="1174">
                  <c:v>-5.6384685409174101E-2</c:v>
                </c:pt>
                <c:pt idx="1175">
                  <c:v>-6.9443480603668201E-2</c:v>
                </c:pt>
                <c:pt idx="1176">
                  <c:v>-8.9684817262592295E-2</c:v>
                </c:pt>
                <c:pt idx="1177">
                  <c:v>-8.6523192730508902E-2</c:v>
                </c:pt>
                <c:pt idx="1178">
                  <c:v>-7.6899526062481502E-2</c:v>
                </c:pt>
                <c:pt idx="1179">
                  <c:v>-8.0244847307210196E-2</c:v>
                </c:pt>
                <c:pt idx="1180">
                  <c:v>-8.3106433875306807E-2</c:v>
                </c:pt>
                <c:pt idx="1181">
                  <c:v>-8.0628569329180499E-2</c:v>
                </c:pt>
                <c:pt idx="1182">
                  <c:v>-7.8326237197359594E-2</c:v>
                </c:pt>
                <c:pt idx="1183">
                  <c:v>-7.7317946352395694E-2</c:v>
                </c:pt>
                <c:pt idx="1184">
                  <c:v>-7.5340145079581505E-2</c:v>
                </c:pt>
                <c:pt idx="1185">
                  <c:v>-6.3985647163518594E-2</c:v>
                </c:pt>
                <c:pt idx="1186">
                  <c:v>-6.53021402708098E-2</c:v>
                </c:pt>
                <c:pt idx="1187">
                  <c:v>-6.2436471553543399E-2</c:v>
                </c:pt>
                <c:pt idx="1188">
                  <c:v>-7.5107462576897405E-2</c:v>
                </c:pt>
                <c:pt idx="1189">
                  <c:v>-8.4049410333552399E-2</c:v>
                </c:pt>
                <c:pt idx="1190">
                  <c:v>-8.0655103298784794E-2</c:v>
                </c:pt>
                <c:pt idx="1191">
                  <c:v>-8.34819915989371E-2</c:v>
                </c:pt>
                <c:pt idx="1192">
                  <c:v>-8.1610326204540201E-2</c:v>
                </c:pt>
                <c:pt idx="1193">
                  <c:v>-8.2930901461001294E-2</c:v>
                </c:pt>
                <c:pt idx="1194">
                  <c:v>-9.48364895149999E-2</c:v>
                </c:pt>
                <c:pt idx="1195">
                  <c:v>-8.68171074707412E-2</c:v>
                </c:pt>
                <c:pt idx="1196">
                  <c:v>-9.2381076789308098E-2</c:v>
                </c:pt>
                <c:pt idx="1197">
                  <c:v>-9.7255162898162606E-2</c:v>
                </c:pt>
                <c:pt idx="1198">
                  <c:v>-7.7442451902077394E-2</c:v>
                </c:pt>
                <c:pt idx="1199">
                  <c:v>-6.5542987071833703E-2</c:v>
                </c:pt>
                <c:pt idx="1200">
                  <c:v>-6.1217950026329897E-2</c:v>
                </c:pt>
                <c:pt idx="1201">
                  <c:v>-5.6627573284782899E-2</c:v>
                </c:pt>
                <c:pt idx="1202">
                  <c:v>-5.2678093962909497E-2</c:v>
                </c:pt>
                <c:pt idx="1203">
                  <c:v>-5.5219231821169203E-2</c:v>
                </c:pt>
                <c:pt idx="1204">
                  <c:v>-5.0416583322787797E-2</c:v>
                </c:pt>
                <c:pt idx="1205">
                  <c:v>-6.0658695590054303E-2</c:v>
                </c:pt>
                <c:pt idx="1206">
                  <c:v>-5.5949936522580498E-2</c:v>
                </c:pt>
                <c:pt idx="1207">
                  <c:v>-5.6464287317987201E-2</c:v>
                </c:pt>
                <c:pt idx="1208">
                  <c:v>-6.1105690924157803E-2</c:v>
                </c:pt>
                <c:pt idx="1209">
                  <c:v>-6.1283264413048197E-2</c:v>
                </c:pt>
                <c:pt idx="1210">
                  <c:v>-5.6547971375970001E-2</c:v>
                </c:pt>
                <c:pt idx="1211">
                  <c:v>-5.0296159922275901E-2</c:v>
                </c:pt>
                <c:pt idx="1212">
                  <c:v>-4.8812298699018999E-2</c:v>
                </c:pt>
                <c:pt idx="1213">
                  <c:v>-4.3391204601398503E-2</c:v>
                </c:pt>
                <c:pt idx="1214">
                  <c:v>-4.6048683711000203E-2</c:v>
                </c:pt>
                <c:pt idx="1215">
                  <c:v>-6.48592270858762E-2</c:v>
                </c:pt>
                <c:pt idx="1216">
                  <c:v>-5.7793026872787902E-2</c:v>
                </c:pt>
                <c:pt idx="1217">
                  <c:v>-4.6883483216243603E-2</c:v>
                </c:pt>
                <c:pt idx="1218">
                  <c:v>-4.6938592230037303E-2</c:v>
                </c:pt>
                <c:pt idx="1219">
                  <c:v>-5.2963844404802202E-2</c:v>
                </c:pt>
                <c:pt idx="1220">
                  <c:v>-5.0332899264804797E-2</c:v>
                </c:pt>
                <c:pt idx="1221">
                  <c:v>-5.1608570880396998E-2</c:v>
                </c:pt>
                <c:pt idx="1222">
                  <c:v>-4.7377423265801001E-2</c:v>
                </c:pt>
                <c:pt idx="1223">
                  <c:v>-4.7305985655327898E-2</c:v>
                </c:pt>
                <c:pt idx="1224">
                  <c:v>-4.6730402622372602E-2</c:v>
                </c:pt>
                <c:pt idx="1225">
                  <c:v>-5.5184533553225099E-2</c:v>
                </c:pt>
                <c:pt idx="1226">
                  <c:v>-6.1824149178059201E-2</c:v>
                </c:pt>
                <c:pt idx="1227">
                  <c:v>-6.4644914254456703E-2</c:v>
                </c:pt>
                <c:pt idx="1228">
                  <c:v>-5.4855920545048599E-2</c:v>
                </c:pt>
                <c:pt idx="1229">
                  <c:v>-5.6415301527948297E-2</c:v>
                </c:pt>
                <c:pt idx="1230">
                  <c:v>-4.67120329511082E-2</c:v>
                </c:pt>
                <c:pt idx="1231">
                  <c:v>-4.6673252533994201E-2</c:v>
                </c:pt>
                <c:pt idx="1232">
                  <c:v>-4.2299229698451603E-2</c:v>
                </c:pt>
                <c:pt idx="1233">
                  <c:v>-2.8332156313656098E-2</c:v>
                </c:pt>
                <c:pt idx="1234">
                  <c:v>-3.2932738428127599E-2</c:v>
                </c:pt>
                <c:pt idx="1235">
                  <c:v>-3.1079442704995401E-2</c:v>
                </c:pt>
                <c:pt idx="1236">
                  <c:v>-3.1328453804359002E-2</c:v>
                </c:pt>
                <c:pt idx="1237">
                  <c:v>-3.2036706685335703E-2</c:v>
                </c:pt>
                <c:pt idx="1238">
                  <c:v>-3.0767158293498399E-2</c:v>
                </c:pt>
                <c:pt idx="1239">
                  <c:v>-3.3300131853418097E-2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FD-4B8B-9ECE-0963D66B0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"/>
        <c:axId val="200"/>
      </c:lineChart>
      <c:dateAx>
        <c:axId val="50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crossAx val="100"/>
        <c:crosses val="autoZero"/>
        <c:auto val="1"/>
        <c:lblOffset val="100"/>
        <c:baseTimeUnit val="days"/>
        <c:majorUnit val="6"/>
        <c:majorTimeUnit val="months"/>
      </c:dateAx>
      <c:valAx>
        <c:axId val="100"/>
        <c:scaling>
          <c:orientation val="minMax"/>
          <c:max val="0"/>
          <c:min val="-0.25"/>
        </c:scaling>
        <c:delete val="0"/>
        <c:axPos val="l"/>
        <c:majorGridlines>
          <c:spPr>
            <a:ln>
              <a:solidFill>
                <a:srgbClr val="E5E7EB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crossAx val="500"/>
        <c:crosses val="autoZero"/>
        <c:crossBetween val="between"/>
      </c:valAx>
      <c:valAx>
        <c:axId val="200"/>
        <c:scaling>
          <c:orientation val="minMax"/>
          <c:max val="0"/>
          <c:min val="-0.25"/>
        </c:scaling>
        <c:delete val="1"/>
        <c:axPos val="l"/>
        <c:majorGridlines/>
        <c:numFmt formatCode="0.0%" sourceLinked="1"/>
        <c:majorTickMark val="none"/>
        <c:minorTickMark val="none"/>
        <c:tickLblPos val="nextTo"/>
        <c:crossAx val="50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Rolling 12-month excess return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Strategy minus NIFTY 500, trailing 252 sessions</c:v>
          </c:tx>
          <c:spPr>
            <a:ln w="19050">
              <a:solidFill>
                <a:srgbClr val="2E86AB"/>
              </a:solidFill>
              <a:prstDash val="solid"/>
            </a:ln>
          </c:spPr>
          <c:marker>
            <c:symbol val="none"/>
          </c:marker>
          <c:cat>
            <c:numRef>
              <c:f>Data!$AH$4:$AH$991</c:f>
              <c:numCache>
                <c:formatCode>yyyy\-mm\-dd</c:formatCode>
                <c:ptCount val="988"/>
                <c:pt idx="0">
                  <c:v>44790</c:v>
                </c:pt>
                <c:pt idx="1">
                  <c:v>44791</c:v>
                </c:pt>
                <c:pt idx="2">
                  <c:v>44792</c:v>
                </c:pt>
                <c:pt idx="3">
                  <c:v>44795</c:v>
                </c:pt>
                <c:pt idx="4">
                  <c:v>44796</c:v>
                </c:pt>
                <c:pt idx="5">
                  <c:v>44797</c:v>
                </c:pt>
                <c:pt idx="6">
                  <c:v>44798</c:v>
                </c:pt>
                <c:pt idx="7">
                  <c:v>44799</c:v>
                </c:pt>
                <c:pt idx="8">
                  <c:v>44802</c:v>
                </c:pt>
                <c:pt idx="9">
                  <c:v>44803</c:v>
                </c:pt>
                <c:pt idx="10">
                  <c:v>44805</c:v>
                </c:pt>
                <c:pt idx="11">
                  <c:v>44806</c:v>
                </c:pt>
                <c:pt idx="12">
                  <c:v>44809</c:v>
                </c:pt>
                <c:pt idx="13">
                  <c:v>44810</c:v>
                </c:pt>
                <c:pt idx="14">
                  <c:v>44811</c:v>
                </c:pt>
                <c:pt idx="15">
                  <c:v>44812</c:v>
                </c:pt>
                <c:pt idx="16">
                  <c:v>44813</c:v>
                </c:pt>
                <c:pt idx="17">
                  <c:v>44816</c:v>
                </c:pt>
                <c:pt idx="18">
                  <c:v>44817</c:v>
                </c:pt>
                <c:pt idx="19">
                  <c:v>44818</c:v>
                </c:pt>
                <c:pt idx="20">
                  <c:v>44819</c:v>
                </c:pt>
                <c:pt idx="21">
                  <c:v>44820</c:v>
                </c:pt>
                <c:pt idx="22">
                  <c:v>44823</c:v>
                </c:pt>
                <c:pt idx="23">
                  <c:v>44824</c:v>
                </c:pt>
                <c:pt idx="24">
                  <c:v>44825</c:v>
                </c:pt>
                <c:pt idx="25">
                  <c:v>44826</c:v>
                </c:pt>
                <c:pt idx="26">
                  <c:v>44827</c:v>
                </c:pt>
                <c:pt idx="27">
                  <c:v>44830</c:v>
                </c:pt>
                <c:pt idx="28">
                  <c:v>44831</c:v>
                </c:pt>
                <c:pt idx="29">
                  <c:v>44832</c:v>
                </c:pt>
                <c:pt idx="30">
                  <c:v>44833</c:v>
                </c:pt>
                <c:pt idx="31">
                  <c:v>44834</c:v>
                </c:pt>
                <c:pt idx="32">
                  <c:v>44837</c:v>
                </c:pt>
                <c:pt idx="33">
                  <c:v>44838</c:v>
                </c:pt>
                <c:pt idx="34">
                  <c:v>44840</c:v>
                </c:pt>
                <c:pt idx="35">
                  <c:v>44841</c:v>
                </c:pt>
                <c:pt idx="36">
                  <c:v>44844</c:v>
                </c:pt>
                <c:pt idx="37">
                  <c:v>44845</c:v>
                </c:pt>
                <c:pt idx="38">
                  <c:v>44846</c:v>
                </c:pt>
                <c:pt idx="39">
                  <c:v>44847</c:v>
                </c:pt>
                <c:pt idx="40">
                  <c:v>44848</c:v>
                </c:pt>
                <c:pt idx="41">
                  <c:v>44851</c:v>
                </c:pt>
                <c:pt idx="42">
                  <c:v>44852</c:v>
                </c:pt>
                <c:pt idx="43">
                  <c:v>44853</c:v>
                </c:pt>
                <c:pt idx="44">
                  <c:v>44854</c:v>
                </c:pt>
                <c:pt idx="45">
                  <c:v>44855</c:v>
                </c:pt>
                <c:pt idx="46">
                  <c:v>44858</c:v>
                </c:pt>
                <c:pt idx="47">
                  <c:v>44859</c:v>
                </c:pt>
                <c:pt idx="48">
                  <c:v>44861</c:v>
                </c:pt>
                <c:pt idx="49">
                  <c:v>44862</c:v>
                </c:pt>
                <c:pt idx="50">
                  <c:v>44865</c:v>
                </c:pt>
                <c:pt idx="51">
                  <c:v>44866</c:v>
                </c:pt>
                <c:pt idx="52">
                  <c:v>44867</c:v>
                </c:pt>
                <c:pt idx="53">
                  <c:v>44868</c:v>
                </c:pt>
                <c:pt idx="54">
                  <c:v>44869</c:v>
                </c:pt>
                <c:pt idx="55">
                  <c:v>44872</c:v>
                </c:pt>
                <c:pt idx="56">
                  <c:v>44874</c:v>
                </c:pt>
                <c:pt idx="57">
                  <c:v>44875</c:v>
                </c:pt>
                <c:pt idx="58">
                  <c:v>44876</c:v>
                </c:pt>
                <c:pt idx="59">
                  <c:v>44879</c:v>
                </c:pt>
                <c:pt idx="60">
                  <c:v>44880</c:v>
                </c:pt>
                <c:pt idx="61">
                  <c:v>44881</c:v>
                </c:pt>
                <c:pt idx="62">
                  <c:v>44882</c:v>
                </c:pt>
                <c:pt idx="63">
                  <c:v>44883</c:v>
                </c:pt>
                <c:pt idx="64">
                  <c:v>44886</c:v>
                </c:pt>
                <c:pt idx="65">
                  <c:v>44887</c:v>
                </c:pt>
                <c:pt idx="66">
                  <c:v>44888</c:v>
                </c:pt>
                <c:pt idx="67">
                  <c:v>44889</c:v>
                </c:pt>
                <c:pt idx="68">
                  <c:v>44890</c:v>
                </c:pt>
                <c:pt idx="69">
                  <c:v>44893</c:v>
                </c:pt>
                <c:pt idx="70">
                  <c:v>44894</c:v>
                </c:pt>
                <c:pt idx="71">
                  <c:v>44895</c:v>
                </c:pt>
                <c:pt idx="72">
                  <c:v>44896</c:v>
                </c:pt>
                <c:pt idx="73">
                  <c:v>44897</c:v>
                </c:pt>
                <c:pt idx="74">
                  <c:v>44900</c:v>
                </c:pt>
                <c:pt idx="75">
                  <c:v>44901</c:v>
                </c:pt>
                <c:pt idx="76">
                  <c:v>44902</c:v>
                </c:pt>
                <c:pt idx="77">
                  <c:v>44903</c:v>
                </c:pt>
                <c:pt idx="78">
                  <c:v>44904</c:v>
                </c:pt>
                <c:pt idx="79">
                  <c:v>44907</c:v>
                </c:pt>
                <c:pt idx="80">
                  <c:v>44908</c:v>
                </c:pt>
                <c:pt idx="81">
                  <c:v>44909</c:v>
                </c:pt>
                <c:pt idx="82">
                  <c:v>44910</c:v>
                </c:pt>
                <c:pt idx="83">
                  <c:v>44911</c:v>
                </c:pt>
                <c:pt idx="84">
                  <c:v>44914</c:v>
                </c:pt>
                <c:pt idx="85">
                  <c:v>44915</c:v>
                </c:pt>
                <c:pt idx="86">
                  <c:v>44916</c:v>
                </c:pt>
                <c:pt idx="87">
                  <c:v>44917</c:v>
                </c:pt>
                <c:pt idx="88">
                  <c:v>44918</c:v>
                </c:pt>
                <c:pt idx="89">
                  <c:v>44921</c:v>
                </c:pt>
                <c:pt idx="90">
                  <c:v>44922</c:v>
                </c:pt>
                <c:pt idx="91">
                  <c:v>44923</c:v>
                </c:pt>
                <c:pt idx="92">
                  <c:v>44924</c:v>
                </c:pt>
                <c:pt idx="93">
                  <c:v>44925</c:v>
                </c:pt>
                <c:pt idx="94">
                  <c:v>44928</c:v>
                </c:pt>
                <c:pt idx="95">
                  <c:v>44929</c:v>
                </c:pt>
                <c:pt idx="96">
                  <c:v>44930</c:v>
                </c:pt>
                <c:pt idx="97">
                  <c:v>44931</c:v>
                </c:pt>
                <c:pt idx="98">
                  <c:v>44932</c:v>
                </c:pt>
                <c:pt idx="99">
                  <c:v>44935</c:v>
                </c:pt>
                <c:pt idx="100">
                  <c:v>44936</c:v>
                </c:pt>
                <c:pt idx="101">
                  <c:v>44937</c:v>
                </c:pt>
                <c:pt idx="102">
                  <c:v>44938</c:v>
                </c:pt>
                <c:pt idx="103">
                  <c:v>44939</c:v>
                </c:pt>
                <c:pt idx="104">
                  <c:v>44942</c:v>
                </c:pt>
                <c:pt idx="105">
                  <c:v>44943</c:v>
                </c:pt>
                <c:pt idx="106">
                  <c:v>44944</c:v>
                </c:pt>
                <c:pt idx="107">
                  <c:v>44945</c:v>
                </c:pt>
                <c:pt idx="108">
                  <c:v>44946</c:v>
                </c:pt>
                <c:pt idx="109">
                  <c:v>44949</c:v>
                </c:pt>
                <c:pt idx="110">
                  <c:v>44950</c:v>
                </c:pt>
                <c:pt idx="111">
                  <c:v>44951</c:v>
                </c:pt>
                <c:pt idx="112">
                  <c:v>44953</c:v>
                </c:pt>
                <c:pt idx="113">
                  <c:v>44956</c:v>
                </c:pt>
                <c:pt idx="114">
                  <c:v>44957</c:v>
                </c:pt>
                <c:pt idx="115">
                  <c:v>44958</c:v>
                </c:pt>
                <c:pt idx="116">
                  <c:v>44959</c:v>
                </c:pt>
                <c:pt idx="117">
                  <c:v>44960</c:v>
                </c:pt>
                <c:pt idx="118">
                  <c:v>44963</c:v>
                </c:pt>
                <c:pt idx="119">
                  <c:v>44964</c:v>
                </c:pt>
                <c:pt idx="120">
                  <c:v>44965</c:v>
                </c:pt>
                <c:pt idx="121">
                  <c:v>44966</c:v>
                </c:pt>
                <c:pt idx="122">
                  <c:v>44967</c:v>
                </c:pt>
                <c:pt idx="123">
                  <c:v>44970</c:v>
                </c:pt>
                <c:pt idx="124">
                  <c:v>44971</c:v>
                </c:pt>
                <c:pt idx="125">
                  <c:v>44972</c:v>
                </c:pt>
                <c:pt idx="126">
                  <c:v>44973</c:v>
                </c:pt>
                <c:pt idx="127">
                  <c:v>44974</c:v>
                </c:pt>
                <c:pt idx="128">
                  <c:v>44977</c:v>
                </c:pt>
                <c:pt idx="129">
                  <c:v>44978</c:v>
                </c:pt>
                <c:pt idx="130">
                  <c:v>44979</c:v>
                </c:pt>
                <c:pt idx="131">
                  <c:v>44980</c:v>
                </c:pt>
                <c:pt idx="132">
                  <c:v>44981</c:v>
                </c:pt>
                <c:pt idx="133">
                  <c:v>44984</c:v>
                </c:pt>
                <c:pt idx="134">
                  <c:v>44985</c:v>
                </c:pt>
                <c:pt idx="135">
                  <c:v>44986</c:v>
                </c:pt>
                <c:pt idx="136">
                  <c:v>44987</c:v>
                </c:pt>
                <c:pt idx="137">
                  <c:v>44988</c:v>
                </c:pt>
                <c:pt idx="138">
                  <c:v>44991</c:v>
                </c:pt>
                <c:pt idx="139">
                  <c:v>44993</c:v>
                </c:pt>
                <c:pt idx="140">
                  <c:v>44994</c:v>
                </c:pt>
                <c:pt idx="141">
                  <c:v>44995</c:v>
                </c:pt>
                <c:pt idx="142">
                  <c:v>44998</c:v>
                </c:pt>
                <c:pt idx="143">
                  <c:v>44999</c:v>
                </c:pt>
                <c:pt idx="144">
                  <c:v>45000</c:v>
                </c:pt>
                <c:pt idx="145">
                  <c:v>45001</c:v>
                </c:pt>
                <c:pt idx="146">
                  <c:v>45002</c:v>
                </c:pt>
                <c:pt idx="147">
                  <c:v>45005</c:v>
                </c:pt>
                <c:pt idx="148">
                  <c:v>45006</c:v>
                </c:pt>
                <c:pt idx="149">
                  <c:v>45007</c:v>
                </c:pt>
                <c:pt idx="150">
                  <c:v>45008</c:v>
                </c:pt>
                <c:pt idx="151">
                  <c:v>45009</c:v>
                </c:pt>
                <c:pt idx="152">
                  <c:v>45012</c:v>
                </c:pt>
                <c:pt idx="153">
                  <c:v>45013</c:v>
                </c:pt>
                <c:pt idx="154">
                  <c:v>45014</c:v>
                </c:pt>
                <c:pt idx="155">
                  <c:v>45016</c:v>
                </c:pt>
                <c:pt idx="156">
                  <c:v>45019</c:v>
                </c:pt>
                <c:pt idx="157">
                  <c:v>45021</c:v>
                </c:pt>
                <c:pt idx="158">
                  <c:v>45022</c:v>
                </c:pt>
                <c:pt idx="159">
                  <c:v>45026</c:v>
                </c:pt>
                <c:pt idx="160">
                  <c:v>45027</c:v>
                </c:pt>
                <c:pt idx="161">
                  <c:v>45028</c:v>
                </c:pt>
                <c:pt idx="162">
                  <c:v>45029</c:v>
                </c:pt>
                <c:pt idx="163">
                  <c:v>45033</c:v>
                </c:pt>
                <c:pt idx="164">
                  <c:v>45034</c:v>
                </c:pt>
                <c:pt idx="165">
                  <c:v>45035</c:v>
                </c:pt>
                <c:pt idx="166">
                  <c:v>45036</c:v>
                </c:pt>
                <c:pt idx="167">
                  <c:v>45037</c:v>
                </c:pt>
                <c:pt idx="168">
                  <c:v>45040</c:v>
                </c:pt>
                <c:pt idx="169">
                  <c:v>45041</c:v>
                </c:pt>
                <c:pt idx="170">
                  <c:v>45042</c:v>
                </c:pt>
                <c:pt idx="171">
                  <c:v>45043</c:v>
                </c:pt>
                <c:pt idx="172">
                  <c:v>45044</c:v>
                </c:pt>
                <c:pt idx="173">
                  <c:v>45048</c:v>
                </c:pt>
                <c:pt idx="174">
                  <c:v>45049</c:v>
                </c:pt>
                <c:pt idx="175">
                  <c:v>45050</c:v>
                </c:pt>
                <c:pt idx="176">
                  <c:v>45051</c:v>
                </c:pt>
                <c:pt idx="177">
                  <c:v>45054</c:v>
                </c:pt>
                <c:pt idx="178">
                  <c:v>45055</c:v>
                </c:pt>
                <c:pt idx="179">
                  <c:v>45056</c:v>
                </c:pt>
                <c:pt idx="180">
                  <c:v>45057</c:v>
                </c:pt>
                <c:pt idx="181">
                  <c:v>45058</c:v>
                </c:pt>
                <c:pt idx="182">
                  <c:v>45061</c:v>
                </c:pt>
                <c:pt idx="183">
                  <c:v>45062</c:v>
                </c:pt>
                <c:pt idx="184">
                  <c:v>45063</c:v>
                </c:pt>
                <c:pt idx="185">
                  <c:v>45064</c:v>
                </c:pt>
                <c:pt idx="186">
                  <c:v>45065</c:v>
                </c:pt>
                <c:pt idx="187">
                  <c:v>45068</c:v>
                </c:pt>
                <c:pt idx="188">
                  <c:v>45069</c:v>
                </c:pt>
                <c:pt idx="189">
                  <c:v>45070</c:v>
                </c:pt>
                <c:pt idx="190">
                  <c:v>45071</c:v>
                </c:pt>
                <c:pt idx="191">
                  <c:v>45072</c:v>
                </c:pt>
                <c:pt idx="192">
                  <c:v>45075</c:v>
                </c:pt>
                <c:pt idx="193">
                  <c:v>45076</c:v>
                </c:pt>
                <c:pt idx="194">
                  <c:v>45077</c:v>
                </c:pt>
                <c:pt idx="195">
                  <c:v>45078</c:v>
                </c:pt>
                <c:pt idx="196">
                  <c:v>45079</c:v>
                </c:pt>
                <c:pt idx="197">
                  <c:v>45082</c:v>
                </c:pt>
                <c:pt idx="198">
                  <c:v>45083</c:v>
                </c:pt>
                <c:pt idx="199">
                  <c:v>45084</c:v>
                </c:pt>
                <c:pt idx="200">
                  <c:v>45085</c:v>
                </c:pt>
                <c:pt idx="201">
                  <c:v>45086</c:v>
                </c:pt>
                <c:pt idx="202">
                  <c:v>45089</c:v>
                </c:pt>
                <c:pt idx="203">
                  <c:v>45090</c:v>
                </c:pt>
                <c:pt idx="204">
                  <c:v>45091</c:v>
                </c:pt>
                <c:pt idx="205">
                  <c:v>45092</c:v>
                </c:pt>
                <c:pt idx="206">
                  <c:v>45093</c:v>
                </c:pt>
                <c:pt idx="207">
                  <c:v>45096</c:v>
                </c:pt>
                <c:pt idx="208">
                  <c:v>45097</c:v>
                </c:pt>
                <c:pt idx="209">
                  <c:v>45098</c:v>
                </c:pt>
                <c:pt idx="210">
                  <c:v>45099</c:v>
                </c:pt>
                <c:pt idx="211">
                  <c:v>45100</c:v>
                </c:pt>
                <c:pt idx="212">
                  <c:v>45103</c:v>
                </c:pt>
                <c:pt idx="213">
                  <c:v>45104</c:v>
                </c:pt>
                <c:pt idx="214">
                  <c:v>45105</c:v>
                </c:pt>
                <c:pt idx="215">
                  <c:v>45107</c:v>
                </c:pt>
                <c:pt idx="216">
                  <c:v>45110</c:v>
                </c:pt>
                <c:pt idx="217">
                  <c:v>45111</c:v>
                </c:pt>
                <c:pt idx="218">
                  <c:v>45112</c:v>
                </c:pt>
                <c:pt idx="219">
                  <c:v>45113</c:v>
                </c:pt>
                <c:pt idx="220">
                  <c:v>45114</c:v>
                </c:pt>
                <c:pt idx="221">
                  <c:v>45117</c:v>
                </c:pt>
                <c:pt idx="222">
                  <c:v>45118</c:v>
                </c:pt>
                <c:pt idx="223">
                  <c:v>45119</c:v>
                </c:pt>
                <c:pt idx="224">
                  <c:v>45120</c:v>
                </c:pt>
                <c:pt idx="225">
                  <c:v>45121</c:v>
                </c:pt>
                <c:pt idx="226">
                  <c:v>45124</c:v>
                </c:pt>
                <c:pt idx="227">
                  <c:v>45125</c:v>
                </c:pt>
                <c:pt idx="228">
                  <c:v>45126</c:v>
                </c:pt>
                <c:pt idx="229">
                  <c:v>45127</c:v>
                </c:pt>
                <c:pt idx="230">
                  <c:v>45128</c:v>
                </c:pt>
                <c:pt idx="231">
                  <c:v>45131</c:v>
                </c:pt>
                <c:pt idx="232">
                  <c:v>45132</c:v>
                </c:pt>
                <c:pt idx="233">
                  <c:v>45133</c:v>
                </c:pt>
                <c:pt idx="234">
                  <c:v>45134</c:v>
                </c:pt>
                <c:pt idx="235">
                  <c:v>45135</c:v>
                </c:pt>
                <c:pt idx="236">
                  <c:v>45138</c:v>
                </c:pt>
                <c:pt idx="237">
                  <c:v>45139</c:v>
                </c:pt>
                <c:pt idx="238">
                  <c:v>45140</c:v>
                </c:pt>
                <c:pt idx="239">
                  <c:v>45141</c:v>
                </c:pt>
                <c:pt idx="240">
                  <c:v>45142</c:v>
                </c:pt>
                <c:pt idx="241">
                  <c:v>45145</c:v>
                </c:pt>
                <c:pt idx="242">
                  <c:v>45146</c:v>
                </c:pt>
                <c:pt idx="243">
                  <c:v>45147</c:v>
                </c:pt>
                <c:pt idx="244">
                  <c:v>45148</c:v>
                </c:pt>
                <c:pt idx="245">
                  <c:v>45149</c:v>
                </c:pt>
                <c:pt idx="246">
                  <c:v>45152</c:v>
                </c:pt>
                <c:pt idx="247">
                  <c:v>45154</c:v>
                </c:pt>
                <c:pt idx="248">
                  <c:v>45155</c:v>
                </c:pt>
                <c:pt idx="249">
                  <c:v>45156</c:v>
                </c:pt>
                <c:pt idx="250">
                  <c:v>45159</c:v>
                </c:pt>
                <c:pt idx="251">
                  <c:v>45160</c:v>
                </c:pt>
                <c:pt idx="252">
                  <c:v>45161</c:v>
                </c:pt>
                <c:pt idx="253">
                  <c:v>45162</c:v>
                </c:pt>
                <c:pt idx="254">
                  <c:v>45163</c:v>
                </c:pt>
                <c:pt idx="255">
                  <c:v>45166</c:v>
                </c:pt>
                <c:pt idx="256">
                  <c:v>45167</c:v>
                </c:pt>
                <c:pt idx="257">
                  <c:v>45168</c:v>
                </c:pt>
                <c:pt idx="258">
                  <c:v>45169</c:v>
                </c:pt>
                <c:pt idx="259">
                  <c:v>45170</c:v>
                </c:pt>
                <c:pt idx="260">
                  <c:v>45173</c:v>
                </c:pt>
                <c:pt idx="261">
                  <c:v>45174</c:v>
                </c:pt>
                <c:pt idx="262">
                  <c:v>45175</c:v>
                </c:pt>
                <c:pt idx="263">
                  <c:v>45176</c:v>
                </c:pt>
                <c:pt idx="264">
                  <c:v>45177</c:v>
                </c:pt>
                <c:pt idx="265">
                  <c:v>45180</c:v>
                </c:pt>
                <c:pt idx="266">
                  <c:v>45181</c:v>
                </c:pt>
                <c:pt idx="267">
                  <c:v>45182</c:v>
                </c:pt>
                <c:pt idx="268">
                  <c:v>45183</c:v>
                </c:pt>
                <c:pt idx="269">
                  <c:v>45184</c:v>
                </c:pt>
                <c:pt idx="270">
                  <c:v>45187</c:v>
                </c:pt>
                <c:pt idx="271">
                  <c:v>45189</c:v>
                </c:pt>
                <c:pt idx="272">
                  <c:v>45190</c:v>
                </c:pt>
                <c:pt idx="273">
                  <c:v>45191</c:v>
                </c:pt>
                <c:pt idx="274">
                  <c:v>45194</c:v>
                </c:pt>
                <c:pt idx="275">
                  <c:v>45195</c:v>
                </c:pt>
                <c:pt idx="276">
                  <c:v>45196</c:v>
                </c:pt>
                <c:pt idx="277">
                  <c:v>45197</c:v>
                </c:pt>
                <c:pt idx="278">
                  <c:v>45198</c:v>
                </c:pt>
                <c:pt idx="279">
                  <c:v>45202</c:v>
                </c:pt>
                <c:pt idx="280">
                  <c:v>45203</c:v>
                </c:pt>
                <c:pt idx="281">
                  <c:v>45204</c:v>
                </c:pt>
                <c:pt idx="282">
                  <c:v>45205</c:v>
                </c:pt>
                <c:pt idx="283">
                  <c:v>45208</c:v>
                </c:pt>
                <c:pt idx="284">
                  <c:v>45209</c:v>
                </c:pt>
                <c:pt idx="285">
                  <c:v>45210</c:v>
                </c:pt>
                <c:pt idx="286">
                  <c:v>45211</c:v>
                </c:pt>
                <c:pt idx="287">
                  <c:v>45212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45222</c:v>
                </c:pt>
                <c:pt idx="294">
                  <c:v>45224</c:v>
                </c:pt>
                <c:pt idx="295">
                  <c:v>45225</c:v>
                </c:pt>
                <c:pt idx="296">
                  <c:v>45226</c:v>
                </c:pt>
                <c:pt idx="297">
                  <c:v>45229</c:v>
                </c:pt>
                <c:pt idx="298">
                  <c:v>45230</c:v>
                </c:pt>
                <c:pt idx="299">
                  <c:v>45231</c:v>
                </c:pt>
                <c:pt idx="300">
                  <c:v>45232</c:v>
                </c:pt>
                <c:pt idx="301">
                  <c:v>45233</c:v>
                </c:pt>
                <c:pt idx="302">
                  <c:v>45236</c:v>
                </c:pt>
                <c:pt idx="303">
                  <c:v>45237</c:v>
                </c:pt>
                <c:pt idx="304">
                  <c:v>45238</c:v>
                </c:pt>
                <c:pt idx="305">
                  <c:v>45239</c:v>
                </c:pt>
                <c:pt idx="306">
                  <c:v>45240</c:v>
                </c:pt>
                <c:pt idx="307">
                  <c:v>45242</c:v>
                </c:pt>
                <c:pt idx="308">
                  <c:v>45243</c:v>
                </c:pt>
                <c:pt idx="309">
                  <c:v>45245</c:v>
                </c:pt>
                <c:pt idx="310">
                  <c:v>45246</c:v>
                </c:pt>
                <c:pt idx="311">
                  <c:v>45247</c:v>
                </c:pt>
                <c:pt idx="312">
                  <c:v>45250</c:v>
                </c:pt>
                <c:pt idx="313">
                  <c:v>45251</c:v>
                </c:pt>
                <c:pt idx="314">
                  <c:v>45252</c:v>
                </c:pt>
                <c:pt idx="315">
                  <c:v>45253</c:v>
                </c:pt>
                <c:pt idx="316">
                  <c:v>45254</c:v>
                </c:pt>
                <c:pt idx="317">
                  <c:v>45258</c:v>
                </c:pt>
                <c:pt idx="318">
                  <c:v>45259</c:v>
                </c:pt>
                <c:pt idx="319">
                  <c:v>45260</c:v>
                </c:pt>
                <c:pt idx="320">
                  <c:v>45261</c:v>
                </c:pt>
                <c:pt idx="321">
                  <c:v>45264</c:v>
                </c:pt>
                <c:pt idx="322">
                  <c:v>45265</c:v>
                </c:pt>
                <c:pt idx="323">
                  <c:v>45266</c:v>
                </c:pt>
                <c:pt idx="324">
                  <c:v>45267</c:v>
                </c:pt>
                <c:pt idx="325">
                  <c:v>45268</c:v>
                </c:pt>
                <c:pt idx="326">
                  <c:v>45271</c:v>
                </c:pt>
                <c:pt idx="327">
                  <c:v>45272</c:v>
                </c:pt>
                <c:pt idx="328">
                  <c:v>45273</c:v>
                </c:pt>
                <c:pt idx="329">
                  <c:v>45274</c:v>
                </c:pt>
                <c:pt idx="330">
                  <c:v>45275</c:v>
                </c:pt>
                <c:pt idx="331">
                  <c:v>45278</c:v>
                </c:pt>
                <c:pt idx="332">
                  <c:v>45279</c:v>
                </c:pt>
                <c:pt idx="333">
                  <c:v>45280</c:v>
                </c:pt>
                <c:pt idx="334">
                  <c:v>45281</c:v>
                </c:pt>
                <c:pt idx="335">
                  <c:v>45282</c:v>
                </c:pt>
                <c:pt idx="336">
                  <c:v>45286</c:v>
                </c:pt>
                <c:pt idx="337">
                  <c:v>45287</c:v>
                </c:pt>
                <c:pt idx="338">
                  <c:v>45288</c:v>
                </c:pt>
                <c:pt idx="339">
                  <c:v>45289</c:v>
                </c:pt>
                <c:pt idx="340">
                  <c:v>45292</c:v>
                </c:pt>
                <c:pt idx="341">
                  <c:v>45293</c:v>
                </c:pt>
                <c:pt idx="342">
                  <c:v>45294</c:v>
                </c:pt>
                <c:pt idx="343">
                  <c:v>45295</c:v>
                </c:pt>
                <c:pt idx="344">
                  <c:v>45296</c:v>
                </c:pt>
                <c:pt idx="345">
                  <c:v>45299</c:v>
                </c:pt>
                <c:pt idx="346">
                  <c:v>45300</c:v>
                </c:pt>
                <c:pt idx="347">
                  <c:v>45301</c:v>
                </c:pt>
                <c:pt idx="348">
                  <c:v>45302</c:v>
                </c:pt>
                <c:pt idx="349">
                  <c:v>45303</c:v>
                </c:pt>
                <c:pt idx="350">
                  <c:v>45306</c:v>
                </c:pt>
                <c:pt idx="351">
                  <c:v>45307</c:v>
                </c:pt>
                <c:pt idx="352">
                  <c:v>45308</c:v>
                </c:pt>
                <c:pt idx="353">
                  <c:v>45309</c:v>
                </c:pt>
                <c:pt idx="354">
                  <c:v>45310</c:v>
                </c:pt>
                <c:pt idx="355">
                  <c:v>45311</c:v>
                </c:pt>
                <c:pt idx="356">
                  <c:v>45314</c:v>
                </c:pt>
                <c:pt idx="357">
                  <c:v>45315</c:v>
                </c:pt>
                <c:pt idx="358">
                  <c:v>45316</c:v>
                </c:pt>
                <c:pt idx="359">
                  <c:v>45320</c:v>
                </c:pt>
                <c:pt idx="360">
                  <c:v>45321</c:v>
                </c:pt>
                <c:pt idx="361">
                  <c:v>45322</c:v>
                </c:pt>
                <c:pt idx="362">
                  <c:v>45323</c:v>
                </c:pt>
                <c:pt idx="363">
                  <c:v>45324</c:v>
                </c:pt>
                <c:pt idx="364">
                  <c:v>45327</c:v>
                </c:pt>
                <c:pt idx="365">
                  <c:v>45328</c:v>
                </c:pt>
                <c:pt idx="366">
                  <c:v>45329</c:v>
                </c:pt>
                <c:pt idx="367">
                  <c:v>45330</c:v>
                </c:pt>
                <c:pt idx="368">
                  <c:v>45331</c:v>
                </c:pt>
                <c:pt idx="369">
                  <c:v>45334</c:v>
                </c:pt>
                <c:pt idx="370">
                  <c:v>45335</c:v>
                </c:pt>
                <c:pt idx="371">
                  <c:v>45336</c:v>
                </c:pt>
                <c:pt idx="372">
                  <c:v>45337</c:v>
                </c:pt>
                <c:pt idx="373">
                  <c:v>45338</c:v>
                </c:pt>
                <c:pt idx="374">
                  <c:v>45341</c:v>
                </c:pt>
                <c:pt idx="375">
                  <c:v>45342</c:v>
                </c:pt>
                <c:pt idx="376">
                  <c:v>45343</c:v>
                </c:pt>
                <c:pt idx="377">
                  <c:v>45344</c:v>
                </c:pt>
                <c:pt idx="378">
                  <c:v>45345</c:v>
                </c:pt>
                <c:pt idx="379">
                  <c:v>45348</c:v>
                </c:pt>
                <c:pt idx="380">
                  <c:v>45349</c:v>
                </c:pt>
                <c:pt idx="381">
                  <c:v>45350</c:v>
                </c:pt>
                <c:pt idx="382">
                  <c:v>45351</c:v>
                </c:pt>
                <c:pt idx="383">
                  <c:v>45352</c:v>
                </c:pt>
                <c:pt idx="384">
                  <c:v>45353</c:v>
                </c:pt>
                <c:pt idx="385">
                  <c:v>45355</c:v>
                </c:pt>
                <c:pt idx="386">
                  <c:v>45356</c:v>
                </c:pt>
                <c:pt idx="387">
                  <c:v>45357</c:v>
                </c:pt>
                <c:pt idx="388">
                  <c:v>45358</c:v>
                </c:pt>
                <c:pt idx="389">
                  <c:v>45362</c:v>
                </c:pt>
                <c:pt idx="390">
                  <c:v>45363</c:v>
                </c:pt>
                <c:pt idx="391">
                  <c:v>45364</c:v>
                </c:pt>
                <c:pt idx="392">
                  <c:v>45365</c:v>
                </c:pt>
                <c:pt idx="393">
                  <c:v>45366</c:v>
                </c:pt>
                <c:pt idx="394">
                  <c:v>45369</c:v>
                </c:pt>
                <c:pt idx="395">
                  <c:v>45370</c:v>
                </c:pt>
                <c:pt idx="396">
                  <c:v>45371</c:v>
                </c:pt>
                <c:pt idx="397">
                  <c:v>45372</c:v>
                </c:pt>
                <c:pt idx="398">
                  <c:v>45373</c:v>
                </c:pt>
                <c:pt idx="399">
                  <c:v>45377</c:v>
                </c:pt>
                <c:pt idx="400">
                  <c:v>45378</c:v>
                </c:pt>
                <c:pt idx="401">
                  <c:v>45379</c:v>
                </c:pt>
                <c:pt idx="402">
                  <c:v>45383</c:v>
                </c:pt>
                <c:pt idx="403">
                  <c:v>45384</c:v>
                </c:pt>
                <c:pt idx="404">
                  <c:v>45385</c:v>
                </c:pt>
                <c:pt idx="405">
                  <c:v>45386</c:v>
                </c:pt>
                <c:pt idx="406">
                  <c:v>45387</c:v>
                </c:pt>
                <c:pt idx="407">
                  <c:v>45390</c:v>
                </c:pt>
                <c:pt idx="408">
                  <c:v>45391</c:v>
                </c:pt>
                <c:pt idx="409">
                  <c:v>45392</c:v>
                </c:pt>
                <c:pt idx="410">
                  <c:v>45394</c:v>
                </c:pt>
                <c:pt idx="411">
                  <c:v>45397</c:v>
                </c:pt>
                <c:pt idx="412">
                  <c:v>45398</c:v>
                </c:pt>
                <c:pt idx="413">
                  <c:v>45400</c:v>
                </c:pt>
                <c:pt idx="414">
                  <c:v>45401</c:v>
                </c:pt>
                <c:pt idx="415">
                  <c:v>45404</c:v>
                </c:pt>
                <c:pt idx="416">
                  <c:v>45405</c:v>
                </c:pt>
                <c:pt idx="417">
                  <c:v>45406</c:v>
                </c:pt>
                <c:pt idx="418">
                  <c:v>45407</c:v>
                </c:pt>
                <c:pt idx="419">
                  <c:v>45408</c:v>
                </c:pt>
                <c:pt idx="420">
                  <c:v>45411</c:v>
                </c:pt>
                <c:pt idx="421">
                  <c:v>45412</c:v>
                </c:pt>
                <c:pt idx="422">
                  <c:v>45414</c:v>
                </c:pt>
                <c:pt idx="423">
                  <c:v>45415</c:v>
                </c:pt>
                <c:pt idx="424">
                  <c:v>45418</c:v>
                </c:pt>
                <c:pt idx="425">
                  <c:v>45419</c:v>
                </c:pt>
                <c:pt idx="426">
                  <c:v>45420</c:v>
                </c:pt>
                <c:pt idx="427">
                  <c:v>45421</c:v>
                </c:pt>
                <c:pt idx="428">
                  <c:v>45422</c:v>
                </c:pt>
                <c:pt idx="429">
                  <c:v>45425</c:v>
                </c:pt>
                <c:pt idx="430">
                  <c:v>45426</c:v>
                </c:pt>
                <c:pt idx="431">
                  <c:v>45427</c:v>
                </c:pt>
                <c:pt idx="432">
                  <c:v>45428</c:v>
                </c:pt>
                <c:pt idx="433">
                  <c:v>45429</c:v>
                </c:pt>
                <c:pt idx="434">
                  <c:v>45430</c:v>
                </c:pt>
                <c:pt idx="435">
                  <c:v>45433</c:v>
                </c:pt>
                <c:pt idx="436">
                  <c:v>45434</c:v>
                </c:pt>
                <c:pt idx="437">
                  <c:v>45435</c:v>
                </c:pt>
                <c:pt idx="438">
                  <c:v>45436</c:v>
                </c:pt>
                <c:pt idx="439">
                  <c:v>45439</c:v>
                </c:pt>
                <c:pt idx="440">
                  <c:v>45440</c:v>
                </c:pt>
                <c:pt idx="441">
                  <c:v>45441</c:v>
                </c:pt>
                <c:pt idx="442">
                  <c:v>45442</c:v>
                </c:pt>
                <c:pt idx="443">
                  <c:v>45443</c:v>
                </c:pt>
                <c:pt idx="444">
                  <c:v>45446</c:v>
                </c:pt>
                <c:pt idx="445">
                  <c:v>45447</c:v>
                </c:pt>
                <c:pt idx="446">
                  <c:v>45448</c:v>
                </c:pt>
                <c:pt idx="447">
                  <c:v>45449</c:v>
                </c:pt>
                <c:pt idx="448">
                  <c:v>45450</c:v>
                </c:pt>
                <c:pt idx="449">
                  <c:v>45453</c:v>
                </c:pt>
                <c:pt idx="450">
                  <c:v>45454</c:v>
                </c:pt>
                <c:pt idx="451">
                  <c:v>45455</c:v>
                </c:pt>
                <c:pt idx="452">
                  <c:v>45456</c:v>
                </c:pt>
                <c:pt idx="453">
                  <c:v>45457</c:v>
                </c:pt>
                <c:pt idx="454">
                  <c:v>45461</c:v>
                </c:pt>
                <c:pt idx="455">
                  <c:v>45462</c:v>
                </c:pt>
                <c:pt idx="456">
                  <c:v>45463</c:v>
                </c:pt>
                <c:pt idx="457">
                  <c:v>45464</c:v>
                </c:pt>
                <c:pt idx="458">
                  <c:v>45467</c:v>
                </c:pt>
                <c:pt idx="459">
                  <c:v>45468</c:v>
                </c:pt>
                <c:pt idx="460">
                  <c:v>45469</c:v>
                </c:pt>
                <c:pt idx="461">
                  <c:v>45470</c:v>
                </c:pt>
                <c:pt idx="462">
                  <c:v>45471</c:v>
                </c:pt>
                <c:pt idx="463">
                  <c:v>45474</c:v>
                </c:pt>
                <c:pt idx="464">
                  <c:v>45475</c:v>
                </c:pt>
                <c:pt idx="465">
                  <c:v>45476</c:v>
                </c:pt>
                <c:pt idx="466">
                  <c:v>45477</c:v>
                </c:pt>
                <c:pt idx="467">
                  <c:v>45478</c:v>
                </c:pt>
                <c:pt idx="468">
                  <c:v>45481</c:v>
                </c:pt>
                <c:pt idx="469">
                  <c:v>45482</c:v>
                </c:pt>
                <c:pt idx="470">
                  <c:v>45483</c:v>
                </c:pt>
                <c:pt idx="471">
                  <c:v>45484</c:v>
                </c:pt>
                <c:pt idx="472">
                  <c:v>45485</c:v>
                </c:pt>
                <c:pt idx="473">
                  <c:v>45488</c:v>
                </c:pt>
                <c:pt idx="474">
                  <c:v>45489</c:v>
                </c:pt>
                <c:pt idx="475">
                  <c:v>45491</c:v>
                </c:pt>
                <c:pt idx="476">
                  <c:v>45492</c:v>
                </c:pt>
                <c:pt idx="477">
                  <c:v>45495</c:v>
                </c:pt>
                <c:pt idx="478">
                  <c:v>45496</c:v>
                </c:pt>
                <c:pt idx="479">
                  <c:v>45497</c:v>
                </c:pt>
                <c:pt idx="480">
                  <c:v>45498</c:v>
                </c:pt>
                <c:pt idx="481">
                  <c:v>45499</c:v>
                </c:pt>
                <c:pt idx="482">
                  <c:v>45502</c:v>
                </c:pt>
                <c:pt idx="483">
                  <c:v>45503</c:v>
                </c:pt>
                <c:pt idx="484">
                  <c:v>45504</c:v>
                </c:pt>
                <c:pt idx="485">
                  <c:v>45505</c:v>
                </c:pt>
                <c:pt idx="486">
                  <c:v>45506</c:v>
                </c:pt>
                <c:pt idx="487">
                  <c:v>45509</c:v>
                </c:pt>
                <c:pt idx="488">
                  <c:v>45510</c:v>
                </c:pt>
                <c:pt idx="489">
                  <c:v>45511</c:v>
                </c:pt>
                <c:pt idx="490">
                  <c:v>45512</c:v>
                </c:pt>
                <c:pt idx="491">
                  <c:v>45513</c:v>
                </c:pt>
                <c:pt idx="492">
                  <c:v>45516</c:v>
                </c:pt>
                <c:pt idx="493">
                  <c:v>45517</c:v>
                </c:pt>
                <c:pt idx="494">
                  <c:v>45518</c:v>
                </c:pt>
                <c:pt idx="495">
                  <c:v>45520</c:v>
                </c:pt>
                <c:pt idx="496">
                  <c:v>45523</c:v>
                </c:pt>
                <c:pt idx="497">
                  <c:v>45524</c:v>
                </c:pt>
                <c:pt idx="498">
                  <c:v>45525</c:v>
                </c:pt>
                <c:pt idx="499">
                  <c:v>45526</c:v>
                </c:pt>
                <c:pt idx="500">
                  <c:v>45527</c:v>
                </c:pt>
                <c:pt idx="501">
                  <c:v>45530</c:v>
                </c:pt>
                <c:pt idx="502">
                  <c:v>45531</c:v>
                </c:pt>
                <c:pt idx="503">
                  <c:v>45532</c:v>
                </c:pt>
                <c:pt idx="504">
                  <c:v>45533</c:v>
                </c:pt>
                <c:pt idx="505">
                  <c:v>45534</c:v>
                </c:pt>
                <c:pt idx="506">
                  <c:v>45537</c:v>
                </c:pt>
                <c:pt idx="507">
                  <c:v>45538</c:v>
                </c:pt>
                <c:pt idx="508">
                  <c:v>45539</c:v>
                </c:pt>
                <c:pt idx="509">
                  <c:v>45540</c:v>
                </c:pt>
                <c:pt idx="510">
                  <c:v>45541</c:v>
                </c:pt>
                <c:pt idx="511">
                  <c:v>45544</c:v>
                </c:pt>
                <c:pt idx="512">
                  <c:v>45545</c:v>
                </c:pt>
                <c:pt idx="513">
                  <c:v>45546</c:v>
                </c:pt>
                <c:pt idx="514">
                  <c:v>45547</c:v>
                </c:pt>
                <c:pt idx="515">
                  <c:v>45548</c:v>
                </c:pt>
                <c:pt idx="516">
                  <c:v>45551</c:v>
                </c:pt>
                <c:pt idx="517">
                  <c:v>45552</c:v>
                </c:pt>
                <c:pt idx="518">
                  <c:v>45553</c:v>
                </c:pt>
                <c:pt idx="519">
                  <c:v>45554</c:v>
                </c:pt>
                <c:pt idx="520">
                  <c:v>45555</c:v>
                </c:pt>
                <c:pt idx="521">
                  <c:v>45558</c:v>
                </c:pt>
                <c:pt idx="522">
                  <c:v>45559</c:v>
                </c:pt>
                <c:pt idx="523">
                  <c:v>45560</c:v>
                </c:pt>
                <c:pt idx="524">
                  <c:v>45561</c:v>
                </c:pt>
                <c:pt idx="525">
                  <c:v>45562</c:v>
                </c:pt>
                <c:pt idx="526">
                  <c:v>45565</c:v>
                </c:pt>
                <c:pt idx="527">
                  <c:v>45566</c:v>
                </c:pt>
                <c:pt idx="528">
                  <c:v>45568</c:v>
                </c:pt>
                <c:pt idx="529">
                  <c:v>45569</c:v>
                </c:pt>
                <c:pt idx="530">
                  <c:v>45572</c:v>
                </c:pt>
                <c:pt idx="531">
                  <c:v>45573</c:v>
                </c:pt>
                <c:pt idx="532">
                  <c:v>45574</c:v>
                </c:pt>
                <c:pt idx="533">
                  <c:v>45575</c:v>
                </c:pt>
                <c:pt idx="534">
                  <c:v>45576</c:v>
                </c:pt>
                <c:pt idx="535">
                  <c:v>45579</c:v>
                </c:pt>
                <c:pt idx="536">
                  <c:v>45580</c:v>
                </c:pt>
                <c:pt idx="537">
                  <c:v>45581</c:v>
                </c:pt>
                <c:pt idx="538">
                  <c:v>45582</c:v>
                </c:pt>
                <c:pt idx="539">
                  <c:v>45583</c:v>
                </c:pt>
                <c:pt idx="540">
                  <c:v>45586</c:v>
                </c:pt>
                <c:pt idx="541">
                  <c:v>45587</c:v>
                </c:pt>
                <c:pt idx="542">
                  <c:v>45588</c:v>
                </c:pt>
                <c:pt idx="543">
                  <c:v>45589</c:v>
                </c:pt>
                <c:pt idx="544">
                  <c:v>45590</c:v>
                </c:pt>
                <c:pt idx="545">
                  <c:v>45593</c:v>
                </c:pt>
                <c:pt idx="546">
                  <c:v>45594</c:v>
                </c:pt>
                <c:pt idx="547">
                  <c:v>45595</c:v>
                </c:pt>
                <c:pt idx="548">
                  <c:v>45596</c:v>
                </c:pt>
                <c:pt idx="549">
                  <c:v>45597</c:v>
                </c:pt>
                <c:pt idx="550">
                  <c:v>45600</c:v>
                </c:pt>
                <c:pt idx="551">
                  <c:v>45601</c:v>
                </c:pt>
                <c:pt idx="552">
                  <c:v>45602</c:v>
                </c:pt>
                <c:pt idx="553">
                  <c:v>45603</c:v>
                </c:pt>
                <c:pt idx="554">
                  <c:v>45604</c:v>
                </c:pt>
                <c:pt idx="555">
                  <c:v>45607</c:v>
                </c:pt>
                <c:pt idx="556">
                  <c:v>45608</c:v>
                </c:pt>
                <c:pt idx="557">
                  <c:v>45609</c:v>
                </c:pt>
                <c:pt idx="558">
                  <c:v>45610</c:v>
                </c:pt>
                <c:pt idx="559">
                  <c:v>45614</c:v>
                </c:pt>
                <c:pt idx="560">
                  <c:v>45615</c:v>
                </c:pt>
                <c:pt idx="561">
                  <c:v>45617</c:v>
                </c:pt>
                <c:pt idx="562">
                  <c:v>45618</c:v>
                </c:pt>
                <c:pt idx="563">
                  <c:v>45621</c:v>
                </c:pt>
                <c:pt idx="564">
                  <c:v>45622</c:v>
                </c:pt>
                <c:pt idx="565">
                  <c:v>45623</c:v>
                </c:pt>
                <c:pt idx="566">
                  <c:v>45624</c:v>
                </c:pt>
                <c:pt idx="567">
                  <c:v>45625</c:v>
                </c:pt>
                <c:pt idx="568">
                  <c:v>45628</c:v>
                </c:pt>
                <c:pt idx="569">
                  <c:v>45629</c:v>
                </c:pt>
                <c:pt idx="570">
                  <c:v>45630</c:v>
                </c:pt>
                <c:pt idx="571">
                  <c:v>45631</c:v>
                </c:pt>
                <c:pt idx="572">
                  <c:v>45632</c:v>
                </c:pt>
                <c:pt idx="573">
                  <c:v>45635</c:v>
                </c:pt>
                <c:pt idx="574">
                  <c:v>45636</c:v>
                </c:pt>
                <c:pt idx="575">
                  <c:v>45637</c:v>
                </c:pt>
                <c:pt idx="576">
                  <c:v>45638</c:v>
                </c:pt>
                <c:pt idx="577">
                  <c:v>45639</c:v>
                </c:pt>
                <c:pt idx="578">
                  <c:v>45642</c:v>
                </c:pt>
                <c:pt idx="579">
                  <c:v>45643</c:v>
                </c:pt>
                <c:pt idx="580">
                  <c:v>45644</c:v>
                </c:pt>
                <c:pt idx="581">
                  <c:v>45645</c:v>
                </c:pt>
                <c:pt idx="582">
                  <c:v>45646</c:v>
                </c:pt>
                <c:pt idx="583">
                  <c:v>45649</c:v>
                </c:pt>
                <c:pt idx="584">
                  <c:v>45650</c:v>
                </c:pt>
                <c:pt idx="585">
                  <c:v>45652</c:v>
                </c:pt>
                <c:pt idx="586">
                  <c:v>45653</c:v>
                </c:pt>
                <c:pt idx="587">
                  <c:v>45656</c:v>
                </c:pt>
                <c:pt idx="588">
                  <c:v>45657</c:v>
                </c:pt>
                <c:pt idx="589">
                  <c:v>45658</c:v>
                </c:pt>
                <c:pt idx="590">
                  <c:v>45659</c:v>
                </c:pt>
                <c:pt idx="591">
                  <c:v>45660</c:v>
                </c:pt>
                <c:pt idx="592">
                  <c:v>45663</c:v>
                </c:pt>
                <c:pt idx="593">
                  <c:v>45664</c:v>
                </c:pt>
                <c:pt idx="594">
                  <c:v>45665</c:v>
                </c:pt>
                <c:pt idx="595">
                  <c:v>45666</c:v>
                </c:pt>
                <c:pt idx="596">
                  <c:v>45667</c:v>
                </c:pt>
                <c:pt idx="597">
                  <c:v>45670</c:v>
                </c:pt>
                <c:pt idx="598">
                  <c:v>45671</c:v>
                </c:pt>
                <c:pt idx="599">
                  <c:v>45672</c:v>
                </c:pt>
                <c:pt idx="600">
                  <c:v>45673</c:v>
                </c:pt>
                <c:pt idx="601">
                  <c:v>45674</c:v>
                </c:pt>
                <c:pt idx="602">
                  <c:v>45677</c:v>
                </c:pt>
                <c:pt idx="603">
                  <c:v>45678</c:v>
                </c:pt>
                <c:pt idx="604">
                  <c:v>45679</c:v>
                </c:pt>
                <c:pt idx="605">
                  <c:v>45680</c:v>
                </c:pt>
                <c:pt idx="606">
                  <c:v>45681</c:v>
                </c:pt>
                <c:pt idx="607">
                  <c:v>45684</c:v>
                </c:pt>
                <c:pt idx="608">
                  <c:v>45685</c:v>
                </c:pt>
                <c:pt idx="609">
                  <c:v>45686</c:v>
                </c:pt>
                <c:pt idx="610">
                  <c:v>45687</c:v>
                </c:pt>
                <c:pt idx="611">
                  <c:v>45688</c:v>
                </c:pt>
                <c:pt idx="612">
                  <c:v>45689</c:v>
                </c:pt>
                <c:pt idx="613">
                  <c:v>45691</c:v>
                </c:pt>
                <c:pt idx="614">
                  <c:v>45692</c:v>
                </c:pt>
                <c:pt idx="615">
                  <c:v>45693</c:v>
                </c:pt>
                <c:pt idx="616">
                  <c:v>45694</c:v>
                </c:pt>
                <c:pt idx="617">
                  <c:v>45695</c:v>
                </c:pt>
                <c:pt idx="618">
                  <c:v>45698</c:v>
                </c:pt>
                <c:pt idx="619">
                  <c:v>45699</c:v>
                </c:pt>
                <c:pt idx="620">
                  <c:v>45700</c:v>
                </c:pt>
                <c:pt idx="621">
                  <c:v>45701</c:v>
                </c:pt>
                <c:pt idx="622">
                  <c:v>45702</c:v>
                </c:pt>
                <c:pt idx="623">
                  <c:v>45705</c:v>
                </c:pt>
                <c:pt idx="624">
                  <c:v>45706</c:v>
                </c:pt>
                <c:pt idx="625">
                  <c:v>45707</c:v>
                </c:pt>
                <c:pt idx="626">
                  <c:v>45708</c:v>
                </c:pt>
                <c:pt idx="627">
                  <c:v>45709</c:v>
                </c:pt>
                <c:pt idx="628">
                  <c:v>45712</c:v>
                </c:pt>
                <c:pt idx="629">
                  <c:v>45713</c:v>
                </c:pt>
                <c:pt idx="630">
                  <c:v>45715</c:v>
                </c:pt>
                <c:pt idx="631">
                  <c:v>45716</c:v>
                </c:pt>
                <c:pt idx="632">
                  <c:v>45719</c:v>
                </c:pt>
                <c:pt idx="633">
                  <c:v>45720</c:v>
                </c:pt>
                <c:pt idx="634">
                  <c:v>45721</c:v>
                </c:pt>
                <c:pt idx="635">
                  <c:v>45722</c:v>
                </c:pt>
                <c:pt idx="636">
                  <c:v>45723</c:v>
                </c:pt>
                <c:pt idx="637">
                  <c:v>45726</c:v>
                </c:pt>
                <c:pt idx="638">
                  <c:v>45727</c:v>
                </c:pt>
                <c:pt idx="639">
                  <c:v>45728</c:v>
                </c:pt>
                <c:pt idx="640">
                  <c:v>45729</c:v>
                </c:pt>
                <c:pt idx="641">
                  <c:v>45733</c:v>
                </c:pt>
                <c:pt idx="642">
                  <c:v>45734</c:v>
                </c:pt>
                <c:pt idx="643">
                  <c:v>45735</c:v>
                </c:pt>
                <c:pt idx="644">
                  <c:v>45736</c:v>
                </c:pt>
                <c:pt idx="645">
                  <c:v>45737</c:v>
                </c:pt>
                <c:pt idx="646">
                  <c:v>45740</c:v>
                </c:pt>
                <c:pt idx="647">
                  <c:v>45741</c:v>
                </c:pt>
                <c:pt idx="648">
                  <c:v>45742</c:v>
                </c:pt>
                <c:pt idx="649">
                  <c:v>45743</c:v>
                </c:pt>
                <c:pt idx="650">
                  <c:v>45744</c:v>
                </c:pt>
                <c:pt idx="651">
                  <c:v>45748</c:v>
                </c:pt>
                <c:pt idx="652">
                  <c:v>45749</c:v>
                </c:pt>
                <c:pt idx="653">
                  <c:v>45750</c:v>
                </c:pt>
                <c:pt idx="654">
                  <c:v>45751</c:v>
                </c:pt>
                <c:pt idx="655">
                  <c:v>45754</c:v>
                </c:pt>
                <c:pt idx="656">
                  <c:v>45755</c:v>
                </c:pt>
                <c:pt idx="657">
                  <c:v>45756</c:v>
                </c:pt>
                <c:pt idx="658">
                  <c:v>45758</c:v>
                </c:pt>
                <c:pt idx="659">
                  <c:v>45762</c:v>
                </c:pt>
                <c:pt idx="660">
                  <c:v>45763</c:v>
                </c:pt>
                <c:pt idx="661">
                  <c:v>45764</c:v>
                </c:pt>
                <c:pt idx="662">
                  <c:v>45768</c:v>
                </c:pt>
                <c:pt idx="663">
                  <c:v>45769</c:v>
                </c:pt>
                <c:pt idx="664">
                  <c:v>45770</c:v>
                </c:pt>
                <c:pt idx="665">
                  <c:v>45771</c:v>
                </c:pt>
                <c:pt idx="666">
                  <c:v>45772</c:v>
                </c:pt>
                <c:pt idx="667">
                  <c:v>45775</c:v>
                </c:pt>
                <c:pt idx="668">
                  <c:v>45776</c:v>
                </c:pt>
                <c:pt idx="669">
                  <c:v>45777</c:v>
                </c:pt>
                <c:pt idx="670">
                  <c:v>45779</c:v>
                </c:pt>
                <c:pt idx="671">
                  <c:v>45782</c:v>
                </c:pt>
                <c:pt idx="672">
                  <c:v>45783</c:v>
                </c:pt>
                <c:pt idx="673">
                  <c:v>45784</c:v>
                </c:pt>
                <c:pt idx="674">
                  <c:v>45785</c:v>
                </c:pt>
                <c:pt idx="675">
                  <c:v>45786</c:v>
                </c:pt>
                <c:pt idx="676">
                  <c:v>45789</c:v>
                </c:pt>
                <c:pt idx="677">
                  <c:v>45790</c:v>
                </c:pt>
                <c:pt idx="678">
                  <c:v>45791</c:v>
                </c:pt>
                <c:pt idx="679">
                  <c:v>45792</c:v>
                </c:pt>
                <c:pt idx="680">
                  <c:v>45793</c:v>
                </c:pt>
                <c:pt idx="681">
                  <c:v>45796</c:v>
                </c:pt>
                <c:pt idx="682">
                  <c:v>45797</c:v>
                </c:pt>
                <c:pt idx="683">
                  <c:v>45798</c:v>
                </c:pt>
                <c:pt idx="684">
                  <c:v>45799</c:v>
                </c:pt>
                <c:pt idx="685">
                  <c:v>45800</c:v>
                </c:pt>
                <c:pt idx="686">
                  <c:v>45803</c:v>
                </c:pt>
                <c:pt idx="687">
                  <c:v>45804</c:v>
                </c:pt>
                <c:pt idx="688">
                  <c:v>45805</c:v>
                </c:pt>
                <c:pt idx="689">
                  <c:v>45806</c:v>
                </c:pt>
                <c:pt idx="690">
                  <c:v>45807</c:v>
                </c:pt>
                <c:pt idx="691">
                  <c:v>45810</c:v>
                </c:pt>
                <c:pt idx="692">
                  <c:v>45811</c:v>
                </c:pt>
                <c:pt idx="693">
                  <c:v>45812</c:v>
                </c:pt>
                <c:pt idx="694">
                  <c:v>45813</c:v>
                </c:pt>
                <c:pt idx="695">
                  <c:v>45814</c:v>
                </c:pt>
                <c:pt idx="696">
                  <c:v>45817</c:v>
                </c:pt>
                <c:pt idx="697">
                  <c:v>45818</c:v>
                </c:pt>
                <c:pt idx="698">
                  <c:v>45819</c:v>
                </c:pt>
                <c:pt idx="699">
                  <c:v>45820</c:v>
                </c:pt>
                <c:pt idx="700">
                  <c:v>45821</c:v>
                </c:pt>
                <c:pt idx="701">
                  <c:v>45824</c:v>
                </c:pt>
                <c:pt idx="702">
                  <c:v>45825</c:v>
                </c:pt>
                <c:pt idx="703">
                  <c:v>45826</c:v>
                </c:pt>
                <c:pt idx="704">
                  <c:v>45827</c:v>
                </c:pt>
                <c:pt idx="705">
                  <c:v>45828</c:v>
                </c:pt>
                <c:pt idx="706">
                  <c:v>45831</c:v>
                </c:pt>
                <c:pt idx="707">
                  <c:v>45832</c:v>
                </c:pt>
                <c:pt idx="708">
                  <c:v>45833</c:v>
                </c:pt>
                <c:pt idx="709">
                  <c:v>45834</c:v>
                </c:pt>
                <c:pt idx="710">
                  <c:v>45835</c:v>
                </c:pt>
                <c:pt idx="711">
                  <c:v>45838</c:v>
                </c:pt>
                <c:pt idx="712">
                  <c:v>45839</c:v>
                </c:pt>
                <c:pt idx="713">
                  <c:v>45840</c:v>
                </c:pt>
                <c:pt idx="714">
                  <c:v>45841</c:v>
                </c:pt>
                <c:pt idx="715">
                  <c:v>45842</c:v>
                </c:pt>
                <c:pt idx="716">
                  <c:v>45845</c:v>
                </c:pt>
                <c:pt idx="717">
                  <c:v>45846</c:v>
                </c:pt>
                <c:pt idx="718">
                  <c:v>45847</c:v>
                </c:pt>
                <c:pt idx="719">
                  <c:v>45848</c:v>
                </c:pt>
                <c:pt idx="720">
                  <c:v>45849</c:v>
                </c:pt>
                <c:pt idx="721">
                  <c:v>45852</c:v>
                </c:pt>
                <c:pt idx="722">
                  <c:v>45853</c:v>
                </c:pt>
                <c:pt idx="723">
                  <c:v>45854</c:v>
                </c:pt>
                <c:pt idx="724">
                  <c:v>45855</c:v>
                </c:pt>
                <c:pt idx="725">
                  <c:v>45856</c:v>
                </c:pt>
                <c:pt idx="726">
                  <c:v>45859</c:v>
                </c:pt>
                <c:pt idx="727">
                  <c:v>45860</c:v>
                </c:pt>
                <c:pt idx="728">
                  <c:v>45861</c:v>
                </c:pt>
                <c:pt idx="729">
                  <c:v>45862</c:v>
                </c:pt>
                <c:pt idx="730">
                  <c:v>45863</c:v>
                </c:pt>
                <c:pt idx="731">
                  <c:v>45866</c:v>
                </c:pt>
                <c:pt idx="732">
                  <c:v>45867</c:v>
                </c:pt>
                <c:pt idx="733">
                  <c:v>45868</c:v>
                </c:pt>
                <c:pt idx="734">
                  <c:v>45869</c:v>
                </c:pt>
                <c:pt idx="735">
                  <c:v>45870</c:v>
                </c:pt>
                <c:pt idx="736">
                  <c:v>45873</c:v>
                </c:pt>
                <c:pt idx="737">
                  <c:v>45874</c:v>
                </c:pt>
                <c:pt idx="738">
                  <c:v>45875</c:v>
                </c:pt>
                <c:pt idx="739">
                  <c:v>45876</c:v>
                </c:pt>
                <c:pt idx="740">
                  <c:v>45877</c:v>
                </c:pt>
                <c:pt idx="741">
                  <c:v>45880</c:v>
                </c:pt>
                <c:pt idx="742">
                  <c:v>45881</c:v>
                </c:pt>
                <c:pt idx="743">
                  <c:v>45882</c:v>
                </c:pt>
                <c:pt idx="744">
                  <c:v>45883</c:v>
                </c:pt>
                <c:pt idx="745">
                  <c:v>45887</c:v>
                </c:pt>
                <c:pt idx="746">
                  <c:v>45888</c:v>
                </c:pt>
                <c:pt idx="747">
                  <c:v>45889</c:v>
                </c:pt>
                <c:pt idx="748">
                  <c:v>45890</c:v>
                </c:pt>
                <c:pt idx="749">
                  <c:v>45891</c:v>
                </c:pt>
                <c:pt idx="750">
                  <c:v>45894</c:v>
                </c:pt>
                <c:pt idx="751">
                  <c:v>45895</c:v>
                </c:pt>
                <c:pt idx="752">
                  <c:v>45897</c:v>
                </c:pt>
                <c:pt idx="753">
                  <c:v>45898</c:v>
                </c:pt>
                <c:pt idx="754">
                  <c:v>45901</c:v>
                </c:pt>
                <c:pt idx="755">
                  <c:v>45902</c:v>
                </c:pt>
                <c:pt idx="756">
                  <c:v>45903</c:v>
                </c:pt>
                <c:pt idx="757">
                  <c:v>45904</c:v>
                </c:pt>
                <c:pt idx="758">
                  <c:v>45905</c:v>
                </c:pt>
                <c:pt idx="759">
                  <c:v>45908</c:v>
                </c:pt>
                <c:pt idx="760">
                  <c:v>45909</c:v>
                </c:pt>
                <c:pt idx="761">
                  <c:v>45910</c:v>
                </c:pt>
                <c:pt idx="762">
                  <c:v>45911</c:v>
                </c:pt>
                <c:pt idx="763">
                  <c:v>45912</c:v>
                </c:pt>
                <c:pt idx="764">
                  <c:v>45915</c:v>
                </c:pt>
                <c:pt idx="765">
                  <c:v>45916</c:v>
                </c:pt>
                <c:pt idx="766">
                  <c:v>45917</c:v>
                </c:pt>
                <c:pt idx="767">
                  <c:v>45918</c:v>
                </c:pt>
                <c:pt idx="768">
                  <c:v>45919</c:v>
                </c:pt>
                <c:pt idx="769">
                  <c:v>45922</c:v>
                </c:pt>
                <c:pt idx="770">
                  <c:v>45923</c:v>
                </c:pt>
                <c:pt idx="771">
                  <c:v>45924</c:v>
                </c:pt>
                <c:pt idx="772">
                  <c:v>45925</c:v>
                </c:pt>
                <c:pt idx="773">
                  <c:v>45926</c:v>
                </c:pt>
                <c:pt idx="774">
                  <c:v>45929</c:v>
                </c:pt>
                <c:pt idx="775">
                  <c:v>45930</c:v>
                </c:pt>
                <c:pt idx="776">
                  <c:v>45931</c:v>
                </c:pt>
                <c:pt idx="777">
                  <c:v>45933</c:v>
                </c:pt>
                <c:pt idx="778">
                  <c:v>45936</c:v>
                </c:pt>
                <c:pt idx="779">
                  <c:v>45937</c:v>
                </c:pt>
                <c:pt idx="780">
                  <c:v>45938</c:v>
                </c:pt>
                <c:pt idx="781">
                  <c:v>45939</c:v>
                </c:pt>
                <c:pt idx="782">
                  <c:v>45940</c:v>
                </c:pt>
                <c:pt idx="783">
                  <c:v>45943</c:v>
                </c:pt>
                <c:pt idx="784">
                  <c:v>45944</c:v>
                </c:pt>
                <c:pt idx="785">
                  <c:v>45945</c:v>
                </c:pt>
                <c:pt idx="786">
                  <c:v>45946</c:v>
                </c:pt>
                <c:pt idx="787">
                  <c:v>45947</c:v>
                </c:pt>
                <c:pt idx="788">
                  <c:v>45950</c:v>
                </c:pt>
                <c:pt idx="789">
                  <c:v>45951</c:v>
                </c:pt>
                <c:pt idx="790">
                  <c:v>45953</c:v>
                </c:pt>
                <c:pt idx="791">
                  <c:v>45954</c:v>
                </c:pt>
                <c:pt idx="792">
                  <c:v>45957</c:v>
                </c:pt>
                <c:pt idx="793">
                  <c:v>45958</c:v>
                </c:pt>
                <c:pt idx="794">
                  <c:v>45959</c:v>
                </c:pt>
                <c:pt idx="795">
                  <c:v>45960</c:v>
                </c:pt>
                <c:pt idx="796">
                  <c:v>45961</c:v>
                </c:pt>
                <c:pt idx="797">
                  <c:v>45964</c:v>
                </c:pt>
                <c:pt idx="798">
                  <c:v>45965</c:v>
                </c:pt>
                <c:pt idx="799">
                  <c:v>45967</c:v>
                </c:pt>
                <c:pt idx="800">
                  <c:v>45968</c:v>
                </c:pt>
                <c:pt idx="801">
                  <c:v>45971</c:v>
                </c:pt>
                <c:pt idx="802">
                  <c:v>45972</c:v>
                </c:pt>
                <c:pt idx="803">
                  <c:v>45973</c:v>
                </c:pt>
                <c:pt idx="804">
                  <c:v>45974</c:v>
                </c:pt>
                <c:pt idx="805">
                  <c:v>45975</c:v>
                </c:pt>
                <c:pt idx="806">
                  <c:v>45978</c:v>
                </c:pt>
                <c:pt idx="807">
                  <c:v>45979</c:v>
                </c:pt>
                <c:pt idx="808">
                  <c:v>45980</c:v>
                </c:pt>
                <c:pt idx="809">
                  <c:v>45981</c:v>
                </c:pt>
                <c:pt idx="810">
                  <c:v>45982</c:v>
                </c:pt>
                <c:pt idx="811">
                  <c:v>45985</c:v>
                </c:pt>
                <c:pt idx="812">
                  <c:v>45986</c:v>
                </c:pt>
                <c:pt idx="813">
                  <c:v>45987</c:v>
                </c:pt>
                <c:pt idx="814">
                  <c:v>45988</c:v>
                </c:pt>
                <c:pt idx="815">
                  <c:v>45989</c:v>
                </c:pt>
                <c:pt idx="816">
                  <c:v>45992</c:v>
                </c:pt>
                <c:pt idx="817">
                  <c:v>45993</c:v>
                </c:pt>
                <c:pt idx="818">
                  <c:v>45994</c:v>
                </c:pt>
                <c:pt idx="819">
                  <c:v>45995</c:v>
                </c:pt>
                <c:pt idx="820">
                  <c:v>45996</c:v>
                </c:pt>
                <c:pt idx="821">
                  <c:v>45999</c:v>
                </c:pt>
                <c:pt idx="822">
                  <c:v>46000</c:v>
                </c:pt>
                <c:pt idx="823">
                  <c:v>46001</c:v>
                </c:pt>
                <c:pt idx="824">
                  <c:v>46002</c:v>
                </c:pt>
                <c:pt idx="825">
                  <c:v>46003</c:v>
                </c:pt>
                <c:pt idx="826">
                  <c:v>46006</c:v>
                </c:pt>
                <c:pt idx="827">
                  <c:v>46007</c:v>
                </c:pt>
                <c:pt idx="828">
                  <c:v>46008</c:v>
                </c:pt>
                <c:pt idx="829">
                  <c:v>46009</c:v>
                </c:pt>
                <c:pt idx="830">
                  <c:v>46010</c:v>
                </c:pt>
                <c:pt idx="831">
                  <c:v>46013</c:v>
                </c:pt>
                <c:pt idx="832">
                  <c:v>46014</c:v>
                </c:pt>
                <c:pt idx="833">
                  <c:v>46015</c:v>
                </c:pt>
                <c:pt idx="834">
                  <c:v>46017</c:v>
                </c:pt>
                <c:pt idx="835">
                  <c:v>46020</c:v>
                </c:pt>
                <c:pt idx="836">
                  <c:v>46021</c:v>
                </c:pt>
                <c:pt idx="837">
                  <c:v>46022</c:v>
                </c:pt>
                <c:pt idx="838">
                  <c:v>46023</c:v>
                </c:pt>
                <c:pt idx="839">
                  <c:v>46024</c:v>
                </c:pt>
                <c:pt idx="840">
                  <c:v>46027</c:v>
                </c:pt>
                <c:pt idx="841">
                  <c:v>46028</c:v>
                </c:pt>
                <c:pt idx="842">
                  <c:v>46029</c:v>
                </c:pt>
                <c:pt idx="843">
                  <c:v>46030</c:v>
                </c:pt>
                <c:pt idx="844">
                  <c:v>46031</c:v>
                </c:pt>
                <c:pt idx="845">
                  <c:v>46034</c:v>
                </c:pt>
                <c:pt idx="846">
                  <c:v>46035</c:v>
                </c:pt>
                <c:pt idx="847">
                  <c:v>46036</c:v>
                </c:pt>
                <c:pt idx="848">
                  <c:v>46038</c:v>
                </c:pt>
                <c:pt idx="849">
                  <c:v>46041</c:v>
                </c:pt>
                <c:pt idx="850">
                  <c:v>46042</c:v>
                </c:pt>
                <c:pt idx="851">
                  <c:v>46043</c:v>
                </c:pt>
                <c:pt idx="852">
                  <c:v>46044</c:v>
                </c:pt>
                <c:pt idx="853">
                  <c:v>46045</c:v>
                </c:pt>
                <c:pt idx="854">
                  <c:v>46049</c:v>
                </c:pt>
                <c:pt idx="855">
                  <c:v>46050</c:v>
                </c:pt>
                <c:pt idx="856">
                  <c:v>46051</c:v>
                </c:pt>
                <c:pt idx="857">
                  <c:v>46052</c:v>
                </c:pt>
                <c:pt idx="858">
                  <c:v>46054</c:v>
                </c:pt>
                <c:pt idx="859">
                  <c:v>46055</c:v>
                </c:pt>
                <c:pt idx="860">
                  <c:v>46056</c:v>
                </c:pt>
                <c:pt idx="861">
                  <c:v>46057</c:v>
                </c:pt>
                <c:pt idx="862">
                  <c:v>46058</c:v>
                </c:pt>
                <c:pt idx="863">
                  <c:v>46059</c:v>
                </c:pt>
                <c:pt idx="864">
                  <c:v>46062</c:v>
                </c:pt>
                <c:pt idx="865">
                  <c:v>46063</c:v>
                </c:pt>
                <c:pt idx="866">
                  <c:v>46064</c:v>
                </c:pt>
                <c:pt idx="867">
                  <c:v>46065</c:v>
                </c:pt>
                <c:pt idx="868">
                  <c:v>46066</c:v>
                </c:pt>
                <c:pt idx="869">
                  <c:v>46069</c:v>
                </c:pt>
                <c:pt idx="870">
                  <c:v>46070</c:v>
                </c:pt>
                <c:pt idx="871">
                  <c:v>46071</c:v>
                </c:pt>
                <c:pt idx="872">
                  <c:v>46072</c:v>
                </c:pt>
                <c:pt idx="873">
                  <c:v>46073</c:v>
                </c:pt>
                <c:pt idx="874">
                  <c:v>46076</c:v>
                </c:pt>
                <c:pt idx="875">
                  <c:v>46077</c:v>
                </c:pt>
                <c:pt idx="876">
                  <c:v>46078</c:v>
                </c:pt>
                <c:pt idx="877">
                  <c:v>46079</c:v>
                </c:pt>
                <c:pt idx="878">
                  <c:v>46080</c:v>
                </c:pt>
                <c:pt idx="879">
                  <c:v>46083</c:v>
                </c:pt>
                <c:pt idx="880">
                  <c:v>46085</c:v>
                </c:pt>
                <c:pt idx="881">
                  <c:v>46086</c:v>
                </c:pt>
                <c:pt idx="882">
                  <c:v>46087</c:v>
                </c:pt>
                <c:pt idx="883">
                  <c:v>46090</c:v>
                </c:pt>
                <c:pt idx="884">
                  <c:v>46091</c:v>
                </c:pt>
                <c:pt idx="885">
                  <c:v>46092</c:v>
                </c:pt>
                <c:pt idx="886">
                  <c:v>46093</c:v>
                </c:pt>
                <c:pt idx="887">
                  <c:v>46094</c:v>
                </c:pt>
                <c:pt idx="888">
                  <c:v>46097</c:v>
                </c:pt>
                <c:pt idx="889">
                  <c:v>46098</c:v>
                </c:pt>
                <c:pt idx="890">
                  <c:v>46099</c:v>
                </c:pt>
                <c:pt idx="891">
                  <c:v>46100</c:v>
                </c:pt>
                <c:pt idx="892">
                  <c:v>46101</c:v>
                </c:pt>
                <c:pt idx="893">
                  <c:v>46104</c:v>
                </c:pt>
                <c:pt idx="894">
                  <c:v>46105</c:v>
                </c:pt>
                <c:pt idx="895">
                  <c:v>46106</c:v>
                </c:pt>
                <c:pt idx="896">
                  <c:v>46108</c:v>
                </c:pt>
                <c:pt idx="897">
                  <c:v>46111</c:v>
                </c:pt>
                <c:pt idx="898">
                  <c:v>46113</c:v>
                </c:pt>
                <c:pt idx="899">
                  <c:v>46114</c:v>
                </c:pt>
                <c:pt idx="900">
                  <c:v>46118</c:v>
                </c:pt>
                <c:pt idx="901">
                  <c:v>46119</c:v>
                </c:pt>
                <c:pt idx="902">
                  <c:v>46120</c:v>
                </c:pt>
                <c:pt idx="903">
                  <c:v>46121</c:v>
                </c:pt>
                <c:pt idx="904">
                  <c:v>46122</c:v>
                </c:pt>
                <c:pt idx="905">
                  <c:v>46125</c:v>
                </c:pt>
                <c:pt idx="906">
                  <c:v>46127</c:v>
                </c:pt>
                <c:pt idx="907">
                  <c:v>46128</c:v>
                </c:pt>
                <c:pt idx="908">
                  <c:v>46129</c:v>
                </c:pt>
                <c:pt idx="909">
                  <c:v>46132</c:v>
                </c:pt>
                <c:pt idx="910">
                  <c:v>46133</c:v>
                </c:pt>
                <c:pt idx="911">
                  <c:v>46134</c:v>
                </c:pt>
                <c:pt idx="912">
                  <c:v>46135</c:v>
                </c:pt>
                <c:pt idx="913">
                  <c:v>46136</c:v>
                </c:pt>
                <c:pt idx="914">
                  <c:v>46139</c:v>
                </c:pt>
                <c:pt idx="915">
                  <c:v>46140</c:v>
                </c:pt>
                <c:pt idx="916">
                  <c:v>46141</c:v>
                </c:pt>
                <c:pt idx="917">
                  <c:v>46142</c:v>
                </c:pt>
                <c:pt idx="918">
                  <c:v>46146</c:v>
                </c:pt>
                <c:pt idx="919">
                  <c:v>46147</c:v>
                </c:pt>
                <c:pt idx="920">
                  <c:v>46148</c:v>
                </c:pt>
                <c:pt idx="921">
                  <c:v>46149</c:v>
                </c:pt>
                <c:pt idx="922">
                  <c:v>46150</c:v>
                </c:pt>
                <c:pt idx="923">
                  <c:v>46153</c:v>
                </c:pt>
                <c:pt idx="924">
                  <c:v>46154</c:v>
                </c:pt>
                <c:pt idx="925">
                  <c:v>46155</c:v>
                </c:pt>
                <c:pt idx="926">
                  <c:v>46156</c:v>
                </c:pt>
                <c:pt idx="927">
                  <c:v>46157</c:v>
                </c:pt>
                <c:pt idx="928">
                  <c:v>46160</c:v>
                </c:pt>
                <c:pt idx="929">
                  <c:v>46161</c:v>
                </c:pt>
                <c:pt idx="930">
                  <c:v>46162</c:v>
                </c:pt>
                <c:pt idx="931">
                  <c:v>46163</c:v>
                </c:pt>
                <c:pt idx="932">
                  <c:v>46164</c:v>
                </c:pt>
                <c:pt idx="933">
                  <c:v>46167</c:v>
                </c:pt>
                <c:pt idx="934">
                  <c:v>46168</c:v>
                </c:pt>
                <c:pt idx="935">
                  <c:v>46169</c:v>
                </c:pt>
                <c:pt idx="936">
                  <c:v>46171</c:v>
                </c:pt>
                <c:pt idx="937">
                  <c:v>46174</c:v>
                </c:pt>
                <c:pt idx="938">
                  <c:v>46175</c:v>
                </c:pt>
                <c:pt idx="939">
                  <c:v>46176</c:v>
                </c:pt>
                <c:pt idx="940">
                  <c:v>46177</c:v>
                </c:pt>
                <c:pt idx="941">
                  <c:v>46178</c:v>
                </c:pt>
                <c:pt idx="942">
                  <c:v>46181</c:v>
                </c:pt>
                <c:pt idx="943">
                  <c:v>46182</c:v>
                </c:pt>
                <c:pt idx="944">
                  <c:v>46183</c:v>
                </c:pt>
                <c:pt idx="945">
                  <c:v>46184</c:v>
                </c:pt>
                <c:pt idx="946">
                  <c:v>46185</c:v>
                </c:pt>
                <c:pt idx="947">
                  <c:v>46188</c:v>
                </c:pt>
                <c:pt idx="948">
                  <c:v>46189</c:v>
                </c:pt>
                <c:pt idx="949">
                  <c:v>46190</c:v>
                </c:pt>
                <c:pt idx="950">
                  <c:v>46191</c:v>
                </c:pt>
                <c:pt idx="951">
                  <c:v>46192</c:v>
                </c:pt>
                <c:pt idx="952">
                  <c:v>46195</c:v>
                </c:pt>
                <c:pt idx="953">
                  <c:v>46196</c:v>
                </c:pt>
                <c:pt idx="954">
                  <c:v>46197</c:v>
                </c:pt>
                <c:pt idx="955">
                  <c:v>46198</c:v>
                </c:pt>
                <c:pt idx="956">
                  <c:v>46202</c:v>
                </c:pt>
                <c:pt idx="957">
                  <c:v>46203</c:v>
                </c:pt>
                <c:pt idx="958">
                  <c:v>46204</c:v>
                </c:pt>
                <c:pt idx="959">
                  <c:v>46205</c:v>
                </c:pt>
                <c:pt idx="960">
                  <c:v>46206</c:v>
                </c:pt>
                <c:pt idx="961">
                  <c:v>46209</c:v>
                </c:pt>
                <c:pt idx="962">
                  <c:v>46210</c:v>
                </c:pt>
                <c:pt idx="963">
                  <c:v>46211</c:v>
                </c:pt>
                <c:pt idx="964">
                  <c:v>46212</c:v>
                </c:pt>
                <c:pt idx="965">
                  <c:v>46213</c:v>
                </c:pt>
                <c:pt idx="966">
                  <c:v>46216</c:v>
                </c:pt>
                <c:pt idx="967">
                  <c:v>46217</c:v>
                </c:pt>
                <c:pt idx="968">
                  <c:v>46218</c:v>
                </c:pt>
                <c:pt idx="969">
                  <c:v>46219</c:v>
                </c:pt>
                <c:pt idx="970">
                  <c:v>46220</c:v>
                </c:pt>
                <c:pt idx="971">
                  <c:v>46223</c:v>
                </c:pt>
                <c:pt idx="972">
                  <c:v>46224</c:v>
                </c:pt>
                <c:pt idx="973">
                  <c:v>46225</c:v>
                </c:pt>
                <c:pt idx="974">
                  <c:v>46226</c:v>
                </c:pt>
                <c:pt idx="975">
                  <c:v>46227</c:v>
                </c:pt>
                <c:pt idx="976">
                  <c:v>46230</c:v>
                </c:pt>
                <c:pt idx="977">
                  <c:v>46231</c:v>
                </c:pt>
                <c:pt idx="978">
                  <c:v>46232</c:v>
                </c:pt>
                <c:pt idx="979">
                  <c:v>46233</c:v>
                </c:pt>
                <c:pt idx="980">
                  <c:v>46234</c:v>
                </c:pt>
                <c:pt idx="981">
                  <c:v>46237</c:v>
                </c:pt>
                <c:pt idx="982">
                  <c:v>46238</c:v>
                </c:pt>
                <c:pt idx="983">
                  <c:v>46239</c:v>
                </c:pt>
                <c:pt idx="984">
                  <c:v>46240</c:v>
                </c:pt>
                <c:pt idx="985">
                  <c:v>46241</c:v>
                </c:pt>
                <c:pt idx="986">
                  <c:v>46244</c:v>
                </c:pt>
                <c:pt idx="987">
                  <c:v>46245</c:v>
                </c:pt>
              </c:numCache>
            </c:numRef>
          </c:cat>
          <c:val>
            <c:numRef>
              <c:f>Data!$AK$4:$AK$991</c:f>
              <c:numCache>
                <c:formatCode>0.0%</c:formatCode>
                <c:ptCount val="988"/>
                <c:pt idx="0">
                  <c:v>1.79895472957536E-2</c:v>
                </c:pt>
                <c:pt idx="1">
                  <c:v>2.7432246387812699E-2</c:v>
                </c:pt>
                <c:pt idx="2">
                  <c:v>2.8888841777156199E-2</c:v>
                </c:pt>
                <c:pt idx="3">
                  <c:v>4.1998531435281698E-2</c:v>
                </c:pt>
                <c:pt idx="4">
                  <c:v>4.8514264742392101E-2</c:v>
                </c:pt>
                <c:pt idx="5">
                  <c:v>5.3959770888100701E-2</c:v>
                </c:pt>
                <c:pt idx="6">
                  <c:v>6.2100079806555603E-2</c:v>
                </c:pt>
                <c:pt idx="7">
                  <c:v>7.7324678909668404E-2</c:v>
                </c:pt>
                <c:pt idx="8">
                  <c:v>8.0994271836923801E-2</c:v>
                </c:pt>
                <c:pt idx="9">
                  <c:v>7.3054739389783102E-2</c:v>
                </c:pt>
                <c:pt idx="10">
                  <c:v>8.6179887742515698E-2</c:v>
                </c:pt>
                <c:pt idx="11">
                  <c:v>9.6624693536195794E-2</c:v>
                </c:pt>
                <c:pt idx="12">
                  <c:v>9.8444149856367694E-2</c:v>
                </c:pt>
                <c:pt idx="13">
                  <c:v>0.1086341222594602</c:v>
                </c:pt>
                <c:pt idx="14">
                  <c:v>0.12629884306473249</c:v>
                </c:pt>
                <c:pt idx="15">
                  <c:v>0.1210690890197587</c:v>
                </c:pt>
                <c:pt idx="16">
                  <c:v>0.1241023611792198</c:v>
                </c:pt>
                <c:pt idx="17">
                  <c:v>0.1272141069570773</c:v>
                </c:pt>
                <c:pt idx="18">
                  <c:v>0.1235312015314535</c:v>
                </c:pt>
                <c:pt idx="19">
                  <c:v>0.12701698407712581</c:v>
                </c:pt>
                <c:pt idx="20">
                  <c:v>0.13273796961911771</c:v>
                </c:pt>
                <c:pt idx="21">
                  <c:v>0.13267455987675489</c:v>
                </c:pt>
                <c:pt idx="22">
                  <c:v>0.1258695112553582</c:v>
                </c:pt>
                <c:pt idx="23">
                  <c:v>0.12604534872779791</c:v>
                </c:pt>
                <c:pt idx="24">
                  <c:v>0.12946818791182749</c:v>
                </c:pt>
                <c:pt idx="25">
                  <c:v>0.15530321666038449</c:v>
                </c:pt>
                <c:pt idx="26">
                  <c:v>0.1567013598205699</c:v>
                </c:pt>
                <c:pt idx="27">
                  <c:v>0.14285101036748121</c:v>
                </c:pt>
                <c:pt idx="28">
                  <c:v>0.14927663240309341</c:v>
                </c:pt>
                <c:pt idx="29">
                  <c:v>0.16245258335288959</c:v>
                </c:pt>
                <c:pt idx="30">
                  <c:v>0.1677325428143267</c:v>
                </c:pt>
                <c:pt idx="31">
                  <c:v>0.16998637777396389</c:v>
                </c:pt>
                <c:pt idx="32">
                  <c:v>0.17203358317614431</c:v>
                </c:pt>
                <c:pt idx="33">
                  <c:v>0.15827467206804249</c:v>
                </c:pt>
                <c:pt idx="34">
                  <c:v>0.16464600281621969</c:v>
                </c:pt>
                <c:pt idx="35">
                  <c:v>0.16688944625653909</c:v>
                </c:pt>
                <c:pt idx="36">
                  <c:v>0.160936999068924</c:v>
                </c:pt>
                <c:pt idx="37">
                  <c:v>0.16529628252729869</c:v>
                </c:pt>
                <c:pt idx="38">
                  <c:v>0.16372784458438289</c:v>
                </c:pt>
                <c:pt idx="39">
                  <c:v>0.1697975737295227</c:v>
                </c:pt>
                <c:pt idx="40">
                  <c:v>0.16210042307527661</c:v>
                </c:pt>
                <c:pt idx="41">
                  <c:v>0.1530599154696678</c:v>
                </c:pt>
                <c:pt idx="42">
                  <c:v>0.16359578865513941</c:v>
                </c:pt>
                <c:pt idx="43">
                  <c:v>0.16111097658466089</c:v>
                </c:pt>
                <c:pt idx="44">
                  <c:v>0.1595687777074794</c:v>
                </c:pt>
                <c:pt idx="45">
                  <c:v>0.168867766413765</c:v>
                </c:pt>
                <c:pt idx="46">
                  <c:v>0.18084014283296129</c:v>
                </c:pt>
                <c:pt idx="47">
                  <c:v>0.183415428496461</c:v>
                </c:pt>
                <c:pt idx="48">
                  <c:v>0.17701011453036539</c:v>
                </c:pt>
                <c:pt idx="49">
                  <c:v>0.17844010130578369</c:v>
                </c:pt>
                <c:pt idx="50">
                  <c:v>0.1737943341077112</c:v>
                </c:pt>
                <c:pt idx="51">
                  <c:v>0.1677636046492943</c:v>
                </c:pt>
                <c:pt idx="52">
                  <c:v>0.17050857082802739</c:v>
                </c:pt>
                <c:pt idx="53">
                  <c:v>0.1702597336877722</c:v>
                </c:pt>
                <c:pt idx="54">
                  <c:v>0.1634414731780009</c:v>
                </c:pt>
                <c:pt idx="55">
                  <c:v>0.15620000869759609</c:v>
                </c:pt>
                <c:pt idx="56">
                  <c:v>0.13837779782390691</c:v>
                </c:pt>
                <c:pt idx="57">
                  <c:v>0.1343861887858539</c:v>
                </c:pt>
                <c:pt idx="58">
                  <c:v>0.11001436748426351</c:v>
                </c:pt>
                <c:pt idx="59">
                  <c:v>0.10590594817708721</c:v>
                </c:pt>
                <c:pt idx="60">
                  <c:v>0.10844236392393421</c:v>
                </c:pt>
                <c:pt idx="61">
                  <c:v>0.10725373775667529</c:v>
                </c:pt>
                <c:pt idx="62">
                  <c:v>0.1051788818754779</c:v>
                </c:pt>
                <c:pt idx="63">
                  <c:v>0.1083404118776272</c:v>
                </c:pt>
                <c:pt idx="64">
                  <c:v>0.1138073144645152</c:v>
                </c:pt>
                <c:pt idx="65">
                  <c:v>0.1033841925563444</c:v>
                </c:pt>
                <c:pt idx="66">
                  <c:v>9.8796418006456402E-2</c:v>
                </c:pt>
                <c:pt idx="67">
                  <c:v>9.8952591180701405E-2</c:v>
                </c:pt>
                <c:pt idx="68">
                  <c:v>8.1726284713859301E-2</c:v>
                </c:pt>
                <c:pt idx="69">
                  <c:v>8.0446127284923494E-2</c:v>
                </c:pt>
                <c:pt idx="70">
                  <c:v>7.6619611989991496E-2</c:v>
                </c:pt>
                <c:pt idx="71">
                  <c:v>7.8980096437897898E-2</c:v>
                </c:pt>
                <c:pt idx="72">
                  <c:v>6.6382802001385896E-2</c:v>
                </c:pt>
                <c:pt idx="73">
                  <c:v>7.0172834925093103E-2</c:v>
                </c:pt>
                <c:pt idx="74">
                  <c:v>6.1418964745174102E-2</c:v>
                </c:pt>
                <c:pt idx="75">
                  <c:v>6.9966029141464894E-2</c:v>
                </c:pt>
                <c:pt idx="76">
                  <c:v>7.5137011906972501E-2</c:v>
                </c:pt>
                <c:pt idx="77">
                  <c:v>6.9168287885957594E-2</c:v>
                </c:pt>
                <c:pt idx="78">
                  <c:v>5.94777590086654E-2</c:v>
                </c:pt>
                <c:pt idx="79">
                  <c:v>6.9782257555573698E-2</c:v>
                </c:pt>
                <c:pt idx="80">
                  <c:v>7.0141903513140494E-2</c:v>
                </c:pt>
                <c:pt idx="81">
                  <c:v>7.3167364098969997E-2</c:v>
                </c:pt>
                <c:pt idx="82">
                  <c:v>7.9210187799024098E-2</c:v>
                </c:pt>
                <c:pt idx="83">
                  <c:v>6.3052671727341594E-2</c:v>
                </c:pt>
                <c:pt idx="84">
                  <c:v>4.9475145118165399E-2</c:v>
                </c:pt>
                <c:pt idx="85">
                  <c:v>5.0802187858695697E-2</c:v>
                </c:pt>
                <c:pt idx="86">
                  <c:v>4.3046374354133297E-2</c:v>
                </c:pt>
                <c:pt idx="87">
                  <c:v>2.4531572698390701E-2</c:v>
                </c:pt>
                <c:pt idx="88">
                  <c:v>9.4794939294111005E-3</c:v>
                </c:pt>
                <c:pt idx="89">
                  <c:v>1.1304318331001701E-2</c:v>
                </c:pt>
                <c:pt idx="90">
                  <c:v>1.8723792056864998E-2</c:v>
                </c:pt>
                <c:pt idx="91">
                  <c:v>1.97997022183042E-2</c:v>
                </c:pt>
                <c:pt idx="92">
                  <c:v>1.37153298843639E-2</c:v>
                </c:pt>
                <c:pt idx="93">
                  <c:v>2.1845590934085699E-2</c:v>
                </c:pt>
                <c:pt idx="94">
                  <c:v>2.8094844644814598E-2</c:v>
                </c:pt>
                <c:pt idx="95">
                  <c:v>2.8024279751406499E-2</c:v>
                </c:pt>
                <c:pt idx="96">
                  <c:v>2.83071611782728E-2</c:v>
                </c:pt>
                <c:pt idx="97">
                  <c:v>3.6260191857145602E-2</c:v>
                </c:pt>
                <c:pt idx="98">
                  <c:v>4.0014195051739199E-2</c:v>
                </c:pt>
                <c:pt idx="99">
                  <c:v>3.3912399349059097E-2</c:v>
                </c:pt>
                <c:pt idx="100">
                  <c:v>4.3978424384578801E-2</c:v>
                </c:pt>
                <c:pt idx="101">
                  <c:v>3.7868081532876401E-2</c:v>
                </c:pt>
                <c:pt idx="102">
                  <c:v>3.4235924949466097E-2</c:v>
                </c:pt>
                <c:pt idx="103">
                  <c:v>3.3511240750051997E-2</c:v>
                </c:pt>
                <c:pt idx="104">
                  <c:v>3.9250713425443798E-2</c:v>
                </c:pt>
                <c:pt idx="105">
                  <c:v>3.4184196471251198E-2</c:v>
                </c:pt>
                <c:pt idx="106">
                  <c:v>2.8520574573735899E-2</c:v>
                </c:pt>
                <c:pt idx="107">
                  <c:v>2.92819727805377E-2</c:v>
                </c:pt>
                <c:pt idx="108">
                  <c:v>3.21110397585656E-2</c:v>
                </c:pt>
                <c:pt idx="109">
                  <c:v>2.5963493626233399E-2</c:v>
                </c:pt>
                <c:pt idx="110">
                  <c:v>1.33165436362696E-2</c:v>
                </c:pt>
                <c:pt idx="111">
                  <c:v>1.26689532823877E-2</c:v>
                </c:pt>
                <c:pt idx="112">
                  <c:v>1.74114134580701E-2</c:v>
                </c:pt>
                <c:pt idx="113">
                  <c:v>2.6215173520216201E-2</c:v>
                </c:pt>
                <c:pt idx="114">
                  <c:v>3.5716078270705297E-2</c:v>
                </c:pt>
                <c:pt idx="115">
                  <c:v>3.2296398874410201E-2</c:v>
                </c:pt>
                <c:pt idx="116">
                  <c:v>4.0060393964694997E-2</c:v>
                </c:pt>
                <c:pt idx="117">
                  <c:v>3.8539461399854202E-2</c:v>
                </c:pt>
                <c:pt idx="118">
                  <c:v>4.7546769197049303E-2</c:v>
                </c:pt>
                <c:pt idx="119">
                  <c:v>4.3638010858866899E-2</c:v>
                </c:pt>
                <c:pt idx="120">
                  <c:v>4.3395891657667801E-2</c:v>
                </c:pt>
                <c:pt idx="121">
                  <c:v>3.5025331793861803E-2</c:v>
                </c:pt>
                <c:pt idx="122">
                  <c:v>3.4726710094746302E-2</c:v>
                </c:pt>
                <c:pt idx="123">
                  <c:v>3.6657777551221099E-2</c:v>
                </c:pt>
                <c:pt idx="124">
                  <c:v>3.0349624588285599E-2</c:v>
                </c:pt>
                <c:pt idx="125">
                  <c:v>2.8274244520787001E-2</c:v>
                </c:pt>
                <c:pt idx="126">
                  <c:v>4.0600927451961602E-2</c:v>
                </c:pt>
                <c:pt idx="127">
                  <c:v>4.5473410633244997E-2</c:v>
                </c:pt>
                <c:pt idx="128">
                  <c:v>4.3362420619587699E-2</c:v>
                </c:pt>
                <c:pt idx="129">
                  <c:v>4.2503806156380199E-2</c:v>
                </c:pt>
                <c:pt idx="130">
                  <c:v>4.9136937242419298E-2</c:v>
                </c:pt>
                <c:pt idx="131">
                  <c:v>5.5844354245270601E-2</c:v>
                </c:pt>
                <c:pt idx="132">
                  <c:v>6.4616137099010998E-2</c:v>
                </c:pt>
                <c:pt idx="133">
                  <c:v>5.8124846635491098E-2</c:v>
                </c:pt>
                <c:pt idx="134">
                  <c:v>5.3763976693561803E-2</c:v>
                </c:pt>
                <c:pt idx="135">
                  <c:v>6.4030663698910695E-2</c:v>
                </c:pt>
                <c:pt idx="136">
                  <c:v>4.9675931171456703E-2</c:v>
                </c:pt>
                <c:pt idx="137">
                  <c:v>4.0450359615157298E-2</c:v>
                </c:pt>
                <c:pt idx="138">
                  <c:v>3.3586097705387001E-2</c:v>
                </c:pt>
                <c:pt idx="139">
                  <c:v>2.8661049387001598E-2</c:v>
                </c:pt>
                <c:pt idx="140">
                  <c:v>2.53148588137042E-2</c:v>
                </c:pt>
                <c:pt idx="141">
                  <c:v>2.6653508694683501E-2</c:v>
                </c:pt>
                <c:pt idx="142">
                  <c:v>1.8554882136285301E-2</c:v>
                </c:pt>
                <c:pt idx="143">
                  <c:v>1.4317782136457E-2</c:v>
                </c:pt>
                <c:pt idx="144">
                  <c:v>2.23423868175514E-2</c:v>
                </c:pt>
                <c:pt idx="145">
                  <c:v>6.2092953319392002E-3</c:v>
                </c:pt>
                <c:pt idx="146">
                  <c:v>1.8006833162776702E-2</c:v>
                </c:pt>
                <c:pt idx="147">
                  <c:v>1.15775601913923E-2</c:v>
                </c:pt>
                <c:pt idx="148">
                  <c:v>9.0414687126320996E-3</c:v>
                </c:pt>
                <c:pt idx="149">
                  <c:v>9.2898126141581008E-3</c:v>
                </c:pt>
                <c:pt idx="150">
                  <c:v>-5.0206054447420002E-4</c:v>
                </c:pt>
                <c:pt idx="151">
                  <c:v>-3.1784379695958E-3</c:v>
                </c:pt>
                <c:pt idx="152">
                  <c:v>-1.1945843616851999E-2</c:v>
                </c:pt>
                <c:pt idx="153">
                  <c:v>-2.5114983195761199E-2</c:v>
                </c:pt>
                <c:pt idx="154">
                  <c:v>-1.9192490776919199E-2</c:v>
                </c:pt>
                <c:pt idx="155">
                  <c:v>-2.4917086453769399E-2</c:v>
                </c:pt>
                <c:pt idx="156">
                  <c:v>-3.2104408129774199E-2</c:v>
                </c:pt>
                <c:pt idx="157">
                  <c:v>-2.8651130492528602E-2</c:v>
                </c:pt>
                <c:pt idx="158">
                  <c:v>-3.4650878261635099E-2</c:v>
                </c:pt>
                <c:pt idx="159">
                  <c:v>-3.41729307916099E-2</c:v>
                </c:pt>
                <c:pt idx="160">
                  <c:v>-2.85165889291948E-2</c:v>
                </c:pt>
                <c:pt idx="161">
                  <c:v>-3.5179361573284898E-2</c:v>
                </c:pt>
                <c:pt idx="162">
                  <c:v>-4.2750840222059799E-2</c:v>
                </c:pt>
                <c:pt idx="163">
                  <c:v>-4.4095244481379602E-2</c:v>
                </c:pt>
                <c:pt idx="164">
                  <c:v>-4.8276519793912002E-2</c:v>
                </c:pt>
                <c:pt idx="165">
                  <c:v>-3.9727823619531602E-2</c:v>
                </c:pt>
                <c:pt idx="166">
                  <c:v>-4.2201321941929999E-2</c:v>
                </c:pt>
                <c:pt idx="167">
                  <c:v>-4.2613115425420199E-2</c:v>
                </c:pt>
                <c:pt idx="168">
                  <c:v>-4.6953040128670603E-2</c:v>
                </c:pt>
                <c:pt idx="169">
                  <c:v>-4.4888882607555802E-2</c:v>
                </c:pt>
                <c:pt idx="170">
                  <c:v>-3.11626337627155E-2</c:v>
                </c:pt>
                <c:pt idx="171">
                  <c:v>-3.15828829828389E-2</c:v>
                </c:pt>
                <c:pt idx="172">
                  <c:v>-3.47459086134203E-2</c:v>
                </c:pt>
                <c:pt idx="173">
                  <c:v>-3.2021222646175303E-2</c:v>
                </c:pt>
                <c:pt idx="174">
                  <c:v>-2.4887624178185599E-2</c:v>
                </c:pt>
                <c:pt idx="175">
                  <c:v>-3.4247987883785101E-2</c:v>
                </c:pt>
                <c:pt idx="176">
                  <c:v>-2.1808188140860899E-2</c:v>
                </c:pt>
                <c:pt idx="177">
                  <c:v>-2.08581464677981E-2</c:v>
                </c:pt>
                <c:pt idx="178">
                  <c:v>-2.27516968482941E-2</c:v>
                </c:pt>
                <c:pt idx="179">
                  <c:v>-3.6484352509734898E-2</c:v>
                </c:pt>
                <c:pt idx="180">
                  <c:v>-3.1689248838566497E-2</c:v>
                </c:pt>
                <c:pt idx="181">
                  <c:v>-3.3922391632115398E-2</c:v>
                </c:pt>
                <c:pt idx="182">
                  <c:v>-3.9976414464812399E-2</c:v>
                </c:pt>
                <c:pt idx="183">
                  <c:v>-3.3295718661503701E-2</c:v>
                </c:pt>
                <c:pt idx="184">
                  <c:v>-1.72805336694541E-2</c:v>
                </c:pt>
                <c:pt idx="185">
                  <c:v>-2.95401386559162E-2</c:v>
                </c:pt>
                <c:pt idx="186">
                  <c:v>-3.6138505099192898E-2</c:v>
                </c:pt>
                <c:pt idx="187">
                  <c:v>-3.8375543840762201E-2</c:v>
                </c:pt>
                <c:pt idx="188">
                  <c:v>-4.1446662962381899E-2</c:v>
                </c:pt>
                <c:pt idx="189">
                  <c:v>-4.1168622710101098E-2</c:v>
                </c:pt>
                <c:pt idx="190">
                  <c:v>-4.2134993298232802E-2</c:v>
                </c:pt>
                <c:pt idx="191">
                  <c:v>-4.1144372851162E-2</c:v>
                </c:pt>
                <c:pt idx="192">
                  <c:v>-3.8066090847478501E-2</c:v>
                </c:pt>
                <c:pt idx="193">
                  <c:v>-3.2640597642534797E-2</c:v>
                </c:pt>
                <c:pt idx="194">
                  <c:v>-2.4867457047270001E-3</c:v>
                </c:pt>
                <c:pt idx="195">
                  <c:v>9.7431468107809995E-4</c:v>
                </c:pt>
                <c:pt idx="196">
                  <c:v>-3.979660029411E-3</c:v>
                </c:pt>
                <c:pt idx="197">
                  <c:v>-5.8221714808496996E-3</c:v>
                </c:pt>
                <c:pt idx="198">
                  <c:v>-1.2943235184849701E-2</c:v>
                </c:pt>
                <c:pt idx="199">
                  <c:v>-1.6127917383355499E-2</c:v>
                </c:pt>
                <c:pt idx="200">
                  <c:v>-9.5901432177010002E-3</c:v>
                </c:pt>
                <c:pt idx="201">
                  <c:v>-1.3524008992001599E-2</c:v>
                </c:pt>
                <c:pt idx="202">
                  <c:v>-1.9640129270699299E-2</c:v>
                </c:pt>
                <c:pt idx="203">
                  <c:v>-3.0295892375768501E-2</c:v>
                </c:pt>
                <c:pt idx="204">
                  <c:v>-3.1783405450316701E-2</c:v>
                </c:pt>
                <c:pt idx="205">
                  <c:v>-1.7167328628084001E-2</c:v>
                </c:pt>
                <c:pt idx="206">
                  <c:v>-2.6467959025916001E-2</c:v>
                </c:pt>
                <c:pt idx="207">
                  <c:v>-2.28576980230643E-2</c:v>
                </c:pt>
                <c:pt idx="208">
                  <c:v>-8.5696011746200992E-3</c:v>
                </c:pt>
                <c:pt idx="209">
                  <c:v>-1.9814778388243401E-2</c:v>
                </c:pt>
                <c:pt idx="210">
                  <c:v>-7.2853470990681003E-3</c:v>
                </c:pt>
                <c:pt idx="211">
                  <c:v>-1.3370493421994999E-3</c:v>
                </c:pt>
                <c:pt idx="212">
                  <c:v>3.4116633115031297E-2</c:v>
                </c:pt>
                <c:pt idx="213">
                  <c:v>2.02607855935306E-2</c:v>
                </c:pt>
                <c:pt idx="214">
                  <c:v>1.3934291738498999E-2</c:v>
                </c:pt>
                <c:pt idx="215">
                  <c:v>6.6246777449958001E-3</c:v>
                </c:pt>
                <c:pt idx="216">
                  <c:v>9.1490465025745003E-3</c:v>
                </c:pt>
                <c:pt idx="217">
                  <c:v>-6.2421666191974003E-3</c:v>
                </c:pt>
                <c:pt idx="218">
                  <c:v>-6.8972670452802001E-3</c:v>
                </c:pt>
                <c:pt idx="219">
                  <c:v>-6.1619783641289E-3</c:v>
                </c:pt>
                <c:pt idx="220">
                  <c:v>5.0509944471930001E-3</c:v>
                </c:pt>
                <c:pt idx="221">
                  <c:v>6.9231880260174003E-3</c:v>
                </c:pt>
                <c:pt idx="222">
                  <c:v>1.77065170759209E-2</c:v>
                </c:pt>
                <c:pt idx="223">
                  <c:v>2.3199793200438999E-2</c:v>
                </c:pt>
                <c:pt idx="224">
                  <c:v>2.3835924806123201E-2</c:v>
                </c:pt>
                <c:pt idx="225">
                  <c:v>2.2756175279520799E-2</c:v>
                </c:pt>
                <c:pt idx="226">
                  <c:v>2.0564453003849299E-2</c:v>
                </c:pt>
                <c:pt idx="227">
                  <c:v>1.3695442803587801E-2</c:v>
                </c:pt>
                <c:pt idx="228">
                  <c:v>1.3799274940615501E-2</c:v>
                </c:pt>
                <c:pt idx="229">
                  <c:v>5.9857901932506997E-3</c:v>
                </c:pt>
                <c:pt idx="230">
                  <c:v>2.8189632160431501E-2</c:v>
                </c:pt>
                <c:pt idx="231">
                  <c:v>3.02300251572249E-2</c:v>
                </c:pt>
                <c:pt idx="232">
                  <c:v>3.89536721566794E-2</c:v>
                </c:pt>
                <c:pt idx="233">
                  <c:v>4.1288866205397998E-2</c:v>
                </c:pt>
                <c:pt idx="234">
                  <c:v>5.8200771433849698E-2</c:v>
                </c:pt>
                <c:pt idx="235">
                  <c:v>6.9860339219527598E-2</c:v>
                </c:pt>
                <c:pt idx="236">
                  <c:v>7.6403696653837699E-2</c:v>
                </c:pt>
                <c:pt idx="237">
                  <c:v>7.0494161868440194E-2</c:v>
                </c:pt>
                <c:pt idx="238">
                  <c:v>7.6700486949524901E-2</c:v>
                </c:pt>
                <c:pt idx="239">
                  <c:v>8.1469348496984104E-2</c:v>
                </c:pt>
                <c:pt idx="240">
                  <c:v>9.4788043736734107E-2</c:v>
                </c:pt>
                <c:pt idx="241">
                  <c:v>9.5708131668566093E-2</c:v>
                </c:pt>
                <c:pt idx="242">
                  <c:v>9.6971480661779602E-2</c:v>
                </c:pt>
                <c:pt idx="243">
                  <c:v>8.4328906042331106E-2</c:v>
                </c:pt>
                <c:pt idx="244">
                  <c:v>9.7678370965100306E-2</c:v>
                </c:pt>
                <c:pt idx="245">
                  <c:v>9.0082271567511293E-2</c:v>
                </c:pt>
                <c:pt idx="246">
                  <c:v>8.8922003370756703E-2</c:v>
                </c:pt>
                <c:pt idx="247">
                  <c:v>9.174628062107E-2</c:v>
                </c:pt>
                <c:pt idx="248">
                  <c:v>8.5479081534427501E-2</c:v>
                </c:pt>
                <c:pt idx="249">
                  <c:v>0.10096186458515199</c:v>
                </c:pt>
                <c:pt idx="250">
                  <c:v>9.7466219811038493E-2</c:v>
                </c:pt>
                <c:pt idx="251">
                  <c:v>9.9705285352258394E-2</c:v>
                </c:pt>
                <c:pt idx="252">
                  <c:v>0.1138628380548958</c:v>
                </c:pt>
                <c:pt idx="253">
                  <c:v>0.11016591708116499</c:v>
                </c:pt>
                <c:pt idx="254">
                  <c:v>0.1213712014094263</c:v>
                </c:pt>
                <c:pt idx="255">
                  <c:v>0.1037312343721352</c:v>
                </c:pt>
                <c:pt idx="256">
                  <c:v>0.10072598206426719</c:v>
                </c:pt>
                <c:pt idx="257">
                  <c:v>9.8296943591385105E-2</c:v>
                </c:pt>
                <c:pt idx="258">
                  <c:v>9.8490218392779105E-2</c:v>
                </c:pt>
                <c:pt idx="259">
                  <c:v>9.00843364722963E-2</c:v>
                </c:pt>
                <c:pt idx="260">
                  <c:v>7.3292730034748704E-2</c:v>
                </c:pt>
                <c:pt idx="261">
                  <c:v>7.7525335420467606E-2</c:v>
                </c:pt>
                <c:pt idx="262">
                  <c:v>6.6796892345762596E-2</c:v>
                </c:pt>
                <c:pt idx="263">
                  <c:v>4.7076157980733002E-2</c:v>
                </c:pt>
                <c:pt idx="264">
                  <c:v>4.8503611063063799E-2</c:v>
                </c:pt>
                <c:pt idx="265">
                  <c:v>3.4286705880301999E-2</c:v>
                </c:pt>
                <c:pt idx="266">
                  <c:v>-3.0988206578069999E-4</c:v>
                </c:pt>
                <c:pt idx="267">
                  <c:v>1.2804515184263E-2</c:v>
                </c:pt>
                <c:pt idx="268">
                  <c:v>1.7151843600726299E-2</c:v>
                </c:pt>
                <c:pt idx="269">
                  <c:v>1.1197174736811101E-2</c:v>
                </c:pt>
                <c:pt idx="270">
                  <c:v>1.7951697394195301E-2</c:v>
                </c:pt>
                <c:pt idx="271">
                  <c:v>1.4822717235933199E-2</c:v>
                </c:pt>
                <c:pt idx="272">
                  <c:v>1.02281316927255E-2</c:v>
                </c:pt>
                <c:pt idx="273">
                  <c:v>1.2334936560269801E-2</c:v>
                </c:pt>
                <c:pt idx="274">
                  <c:v>1.35509565593741E-2</c:v>
                </c:pt>
                <c:pt idx="275">
                  <c:v>2.1561312629537002E-2</c:v>
                </c:pt>
                <c:pt idx="276">
                  <c:v>2.34507377233295E-2</c:v>
                </c:pt>
                <c:pt idx="277">
                  <c:v>8.5007977891431007E-3</c:v>
                </c:pt>
                <c:pt idx="278">
                  <c:v>3.1792293262562E-3</c:v>
                </c:pt>
                <c:pt idx="279">
                  <c:v>2.4521691607119499E-2</c:v>
                </c:pt>
                <c:pt idx="280">
                  <c:v>1.5812674946125101E-2</c:v>
                </c:pt>
                <c:pt idx="281">
                  <c:v>9.6144267594394997E-3</c:v>
                </c:pt>
                <c:pt idx="282">
                  <c:v>2.4701717961427999E-3</c:v>
                </c:pt>
                <c:pt idx="283">
                  <c:v>-6.0852750836530003E-4</c:v>
                </c:pt>
                <c:pt idx="284">
                  <c:v>-7.0053544353629003E-3</c:v>
                </c:pt>
                <c:pt idx="285">
                  <c:v>1.1906368982261E-3</c:v>
                </c:pt>
                <c:pt idx="286">
                  <c:v>3.0238764374884998E-3</c:v>
                </c:pt>
                <c:pt idx="287">
                  <c:v>9.8403404483519996E-4</c:v>
                </c:pt>
                <c:pt idx="288">
                  <c:v>1.62285630645779E-2</c:v>
                </c:pt>
                <c:pt idx="289">
                  <c:v>1.7514729960199399E-2</c:v>
                </c:pt>
                <c:pt idx="290">
                  <c:v>2.9915597063580001E-2</c:v>
                </c:pt>
                <c:pt idx="291">
                  <c:v>2.97371805011599E-2</c:v>
                </c:pt>
                <c:pt idx="292">
                  <c:v>3.9203546670739803E-2</c:v>
                </c:pt>
                <c:pt idx="293">
                  <c:v>2.86821016170253E-2</c:v>
                </c:pt>
                <c:pt idx="294">
                  <c:v>3.24669592735322E-2</c:v>
                </c:pt>
                <c:pt idx="295">
                  <c:v>3.8720475398186897E-2</c:v>
                </c:pt>
                <c:pt idx="296">
                  <c:v>4.7875305449809301E-2</c:v>
                </c:pt>
                <c:pt idx="297">
                  <c:v>4.0572488826478598E-2</c:v>
                </c:pt>
                <c:pt idx="298">
                  <c:v>3.67634964056597E-2</c:v>
                </c:pt>
                <c:pt idx="299">
                  <c:v>3.4232277276411802E-2</c:v>
                </c:pt>
                <c:pt idx="300">
                  <c:v>3.72458601487601E-2</c:v>
                </c:pt>
                <c:pt idx="301">
                  <c:v>4.4572289190869897E-2</c:v>
                </c:pt>
                <c:pt idx="302">
                  <c:v>4.7421157493924899E-2</c:v>
                </c:pt>
                <c:pt idx="303">
                  <c:v>6.2703072855961203E-2</c:v>
                </c:pt>
                <c:pt idx="304">
                  <c:v>6.5671424237192702E-2</c:v>
                </c:pt>
                <c:pt idx="305">
                  <c:v>5.85741155324477E-2</c:v>
                </c:pt>
                <c:pt idx="306">
                  <c:v>6.63054888444463E-2</c:v>
                </c:pt>
                <c:pt idx="307">
                  <c:v>6.3680021969536801E-2</c:v>
                </c:pt>
                <c:pt idx="308">
                  <c:v>7.5507830529950803E-2</c:v>
                </c:pt>
                <c:pt idx="309">
                  <c:v>6.9203654758968197E-2</c:v>
                </c:pt>
                <c:pt idx="310">
                  <c:v>9.4155934132211294E-2</c:v>
                </c:pt>
                <c:pt idx="311">
                  <c:v>0.1053178882437109</c:v>
                </c:pt>
                <c:pt idx="312">
                  <c:v>0.11341983681745139</c:v>
                </c:pt>
                <c:pt idx="313">
                  <c:v>0.1165824382213598</c:v>
                </c:pt>
                <c:pt idx="314">
                  <c:v>0.1106801864013427</c:v>
                </c:pt>
                <c:pt idx="315">
                  <c:v>0.1148007983632213</c:v>
                </c:pt>
                <c:pt idx="316">
                  <c:v>0.1102301779453891</c:v>
                </c:pt>
                <c:pt idx="317">
                  <c:v>0.1322320905347926</c:v>
                </c:pt>
                <c:pt idx="318">
                  <c:v>0.1246170179803818</c:v>
                </c:pt>
                <c:pt idx="319">
                  <c:v>0.1340914786700973</c:v>
                </c:pt>
                <c:pt idx="320">
                  <c:v>0.1499195789059049</c:v>
                </c:pt>
                <c:pt idx="321">
                  <c:v>0.14020193534413281</c:v>
                </c:pt>
                <c:pt idx="322">
                  <c:v>0.14667405919890331</c:v>
                </c:pt>
                <c:pt idx="323">
                  <c:v>0.12963665331933449</c:v>
                </c:pt>
                <c:pt idx="324">
                  <c:v>0.1321458199841056</c:v>
                </c:pt>
                <c:pt idx="325">
                  <c:v>0.13048802839185231</c:v>
                </c:pt>
                <c:pt idx="326">
                  <c:v>0.1213584971023054</c:v>
                </c:pt>
                <c:pt idx="327">
                  <c:v>0.118883205457454</c:v>
                </c:pt>
                <c:pt idx="328">
                  <c:v>0.1222632894188995</c:v>
                </c:pt>
                <c:pt idx="329">
                  <c:v>0.115962971958464</c:v>
                </c:pt>
                <c:pt idx="330">
                  <c:v>0.1200597842262511</c:v>
                </c:pt>
                <c:pt idx="331">
                  <c:v>0.118251913259249</c:v>
                </c:pt>
                <c:pt idx="332">
                  <c:v>0.1253821343922982</c:v>
                </c:pt>
                <c:pt idx="333">
                  <c:v>0.11237569130829909</c:v>
                </c:pt>
                <c:pt idx="334">
                  <c:v>0.110746061580212</c:v>
                </c:pt>
                <c:pt idx="335">
                  <c:v>0.13029311842743271</c:v>
                </c:pt>
                <c:pt idx="336">
                  <c:v>0.13852079336437301</c:v>
                </c:pt>
                <c:pt idx="337">
                  <c:v>0.12822240948448099</c:v>
                </c:pt>
                <c:pt idx="338">
                  <c:v>0.1383289938297538</c:v>
                </c:pt>
                <c:pt idx="339">
                  <c:v>0.15048554572704931</c:v>
                </c:pt>
                <c:pt idx="340">
                  <c:v>0.17223861319371719</c:v>
                </c:pt>
                <c:pt idx="341">
                  <c:v>0.1721343486266908</c:v>
                </c:pt>
                <c:pt idx="342">
                  <c:v>0.17733774140553499</c:v>
                </c:pt>
                <c:pt idx="343">
                  <c:v>0.1841421374593141</c:v>
                </c:pt>
                <c:pt idx="344">
                  <c:v>0.1844397109229152</c:v>
                </c:pt>
                <c:pt idx="345">
                  <c:v>0.17270716502952441</c:v>
                </c:pt>
                <c:pt idx="346">
                  <c:v>0.171748505927767</c:v>
                </c:pt>
                <c:pt idx="347">
                  <c:v>0.17355896804391729</c:v>
                </c:pt>
                <c:pt idx="348">
                  <c:v>0.18627901712038961</c:v>
                </c:pt>
                <c:pt idx="349">
                  <c:v>0.1694896355947792</c:v>
                </c:pt>
                <c:pt idx="350">
                  <c:v>0.16897836195687671</c:v>
                </c:pt>
                <c:pt idx="351">
                  <c:v>0.18152690263229121</c:v>
                </c:pt>
                <c:pt idx="352">
                  <c:v>0.18685973493303559</c:v>
                </c:pt>
                <c:pt idx="353">
                  <c:v>0.1910617004791039</c:v>
                </c:pt>
                <c:pt idx="354">
                  <c:v>0.1832719772140414</c:v>
                </c:pt>
                <c:pt idx="355">
                  <c:v>0.18857853731228169</c:v>
                </c:pt>
                <c:pt idx="356">
                  <c:v>0.1702933944699955</c:v>
                </c:pt>
                <c:pt idx="357">
                  <c:v>0.18267333464303709</c:v>
                </c:pt>
                <c:pt idx="358">
                  <c:v>0.1941325981492423</c:v>
                </c:pt>
                <c:pt idx="359">
                  <c:v>0.19108042083390289</c:v>
                </c:pt>
                <c:pt idx="360">
                  <c:v>0.19690759342855929</c:v>
                </c:pt>
                <c:pt idx="361">
                  <c:v>0.21329085959806621</c:v>
                </c:pt>
                <c:pt idx="362">
                  <c:v>0.21133757608203371</c:v>
                </c:pt>
                <c:pt idx="363">
                  <c:v>0.1939603316667344</c:v>
                </c:pt>
                <c:pt idx="364">
                  <c:v>0.1805031648452653</c:v>
                </c:pt>
                <c:pt idx="365">
                  <c:v>0.1876747487482977</c:v>
                </c:pt>
                <c:pt idx="366">
                  <c:v>0.1690653200186755</c:v>
                </c:pt>
                <c:pt idx="367">
                  <c:v>0.16763161692010931</c:v>
                </c:pt>
                <c:pt idx="368">
                  <c:v>0.15842322867841169</c:v>
                </c:pt>
                <c:pt idx="369">
                  <c:v>0.172101865047705</c:v>
                </c:pt>
                <c:pt idx="370">
                  <c:v>0.16374358030849759</c:v>
                </c:pt>
                <c:pt idx="371">
                  <c:v>0.17767214312757379</c:v>
                </c:pt>
                <c:pt idx="372">
                  <c:v>0.1865138617525938</c:v>
                </c:pt>
                <c:pt idx="373">
                  <c:v>0.19117559633437509</c:v>
                </c:pt>
                <c:pt idx="374">
                  <c:v>0.18222001180811409</c:v>
                </c:pt>
                <c:pt idx="375">
                  <c:v>0.17648152595233929</c:v>
                </c:pt>
                <c:pt idx="376">
                  <c:v>0.17736792920907041</c:v>
                </c:pt>
                <c:pt idx="377">
                  <c:v>0.1761951274247959</c:v>
                </c:pt>
                <c:pt idx="378">
                  <c:v>0.1716671823150959</c:v>
                </c:pt>
                <c:pt idx="379">
                  <c:v>0.16788262545358121</c:v>
                </c:pt>
                <c:pt idx="380">
                  <c:v>0.16576234686488561</c:v>
                </c:pt>
                <c:pt idx="381">
                  <c:v>0.16093738654851039</c:v>
                </c:pt>
                <c:pt idx="382">
                  <c:v>0.1646981853723323</c:v>
                </c:pt>
                <c:pt idx="383">
                  <c:v>0.16503499059594359</c:v>
                </c:pt>
                <c:pt idx="384">
                  <c:v>0.15855327083514439</c:v>
                </c:pt>
                <c:pt idx="385">
                  <c:v>0.17758271831084779</c:v>
                </c:pt>
                <c:pt idx="386">
                  <c:v>0.15179187859650839</c:v>
                </c:pt>
                <c:pt idx="387">
                  <c:v>0.12448979541220211</c:v>
                </c:pt>
                <c:pt idx="388">
                  <c:v>0.12399491584647659</c:v>
                </c:pt>
                <c:pt idx="389">
                  <c:v>0.13120327484397021</c:v>
                </c:pt>
                <c:pt idx="390">
                  <c:v>0.11097947470726779</c:v>
                </c:pt>
                <c:pt idx="391">
                  <c:v>8.1636927484330005E-2</c:v>
                </c:pt>
                <c:pt idx="392">
                  <c:v>0.10210103826221779</c:v>
                </c:pt>
                <c:pt idx="393">
                  <c:v>0.1040556176828388</c:v>
                </c:pt>
                <c:pt idx="394">
                  <c:v>0.1084616216163405</c:v>
                </c:pt>
                <c:pt idx="395">
                  <c:v>0.1077318997599403</c:v>
                </c:pt>
                <c:pt idx="396">
                  <c:v>0.1029887364502466</c:v>
                </c:pt>
                <c:pt idx="397">
                  <c:v>0.12955686322672499</c:v>
                </c:pt>
                <c:pt idx="398">
                  <c:v>0.1243411723926104</c:v>
                </c:pt>
                <c:pt idx="399">
                  <c:v>0.15639500576548149</c:v>
                </c:pt>
                <c:pt idx="400">
                  <c:v>0.17528181242890861</c:v>
                </c:pt>
                <c:pt idx="401">
                  <c:v>0.167347896542066</c:v>
                </c:pt>
                <c:pt idx="402">
                  <c:v>0.18458680015941351</c:v>
                </c:pt>
                <c:pt idx="403">
                  <c:v>0.2046840232289926</c:v>
                </c:pt>
                <c:pt idx="404">
                  <c:v>0.22191204591961169</c:v>
                </c:pt>
                <c:pt idx="405">
                  <c:v>0.22108266122912321</c:v>
                </c:pt>
                <c:pt idx="406">
                  <c:v>0.1963828331446528</c:v>
                </c:pt>
                <c:pt idx="407">
                  <c:v>0.1945430967635135</c:v>
                </c:pt>
                <c:pt idx="408">
                  <c:v>0.19747181886944279</c:v>
                </c:pt>
                <c:pt idx="409">
                  <c:v>0.18722887977118871</c:v>
                </c:pt>
                <c:pt idx="410">
                  <c:v>0.18813261042912499</c:v>
                </c:pt>
                <c:pt idx="411">
                  <c:v>0.1839537087153979</c:v>
                </c:pt>
                <c:pt idx="412">
                  <c:v>0.18326238112607141</c:v>
                </c:pt>
                <c:pt idx="413">
                  <c:v>0.1814569629603863</c:v>
                </c:pt>
                <c:pt idx="414">
                  <c:v>0.17839557016433871</c:v>
                </c:pt>
                <c:pt idx="415">
                  <c:v>0.1803235884576779</c:v>
                </c:pt>
                <c:pt idx="416">
                  <c:v>0.18165774873212581</c:v>
                </c:pt>
                <c:pt idx="417">
                  <c:v>0.17340021362141009</c:v>
                </c:pt>
                <c:pt idx="418">
                  <c:v>0.18321411374856919</c:v>
                </c:pt>
                <c:pt idx="419">
                  <c:v>0.19636948031028931</c:v>
                </c:pt>
                <c:pt idx="420">
                  <c:v>0.20097054012397761</c:v>
                </c:pt>
                <c:pt idx="421">
                  <c:v>0.20116490361220471</c:v>
                </c:pt>
                <c:pt idx="422">
                  <c:v>0.1927814327460895</c:v>
                </c:pt>
                <c:pt idx="423">
                  <c:v>0.21482524159514521</c:v>
                </c:pt>
                <c:pt idx="424">
                  <c:v>0.21565044346378129</c:v>
                </c:pt>
                <c:pt idx="425">
                  <c:v>0.2150076669801235</c:v>
                </c:pt>
                <c:pt idx="426">
                  <c:v>0.22313321701757149</c:v>
                </c:pt>
                <c:pt idx="427">
                  <c:v>0.22136519545448369</c:v>
                </c:pt>
                <c:pt idx="428">
                  <c:v>0.2218167289543817</c:v>
                </c:pt>
                <c:pt idx="429">
                  <c:v>0.2205880705469396</c:v>
                </c:pt>
                <c:pt idx="430">
                  <c:v>0.25144454546810691</c:v>
                </c:pt>
                <c:pt idx="431">
                  <c:v>0.2679631720062261</c:v>
                </c:pt>
                <c:pt idx="432">
                  <c:v>0.2550160219927719</c:v>
                </c:pt>
                <c:pt idx="433">
                  <c:v>0.2559259684632309</c:v>
                </c:pt>
                <c:pt idx="434">
                  <c:v>0.25930401711969342</c:v>
                </c:pt>
                <c:pt idx="435">
                  <c:v>0.25276356981677378</c:v>
                </c:pt>
                <c:pt idx="436">
                  <c:v>0.25572273367470388</c:v>
                </c:pt>
                <c:pt idx="437">
                  <c:v>0.25778494268467611</c:v>
                </c:pt>
                <c:pt idx="438">
                  <c:v>0.26698333428529381</c:v>
                </c:pt>
                <c:pt idx="439">
                  <c:v>0.27216810631257138</c:v>
                </c:pt>
                <c:pt idx="440">
                  <c:v>0.2681558130055115</c:v>
                </c:pt>
                <c:pt idx="441">
                  <c:v>0.26907678816094083</c:v>
                </c:pt>
                <c:pt idx="442">
                  <c:v>0.256265575059134</c:v>
                </c:pt>
                <c:pt idx="443">
                  <c:v>0.24963244295329121</c:v>
                </c:pt>
                <c:pt idx="444">
                  <c:v>0.25037937907070867</c:v>
                </c:pt>
                <c:pt idx="445">
                  <c:v>0.2271370564631951</c:v>
                </c:pt>
                <c:pt idx="446">
                  <c:v>0.2160245799356002</c:v>
                </c:pt>
                <c:pt idx="447">
                  <c:v>0.2249320700639445</c:v>
                </c:pt>
                <c:pt idx="448">
                  <c:v>0.2274544397445839</c:v>
                </c:pt>
                <c:pt idx="449">
                  <c:v>0.2390614506031509</c:v>
                </c:pt>
                <c:pt idx="450">
                  <c:v>0.25690444518135958</c:v>
                </c:pt>
                <c:pt idx="451">
                  <c:v>0.26471448531044078</c:v>
                </c:pt>
                <c:pt idx="452">
                  <c:v>0.272515535103101</c:v>
                </c:pt>
                <c:pt idx="453">
                  <c:v>0.29481028255717762</c:v>
                </c:pt>
                <c:pt idx="454">
                  <c:v>0.30571017167436459</c:v>
                </c:pt>
                <c:pt idx="455">
                  <c:v>0.28403092599131607</c:v>
                </c:pt>
                <c:pt idx="456">
                  <c:v>0.28143748984766348</c:v>
                </c:pt>
                <c:pt idx="457">
                  <c:v>0.25949985389287361</c:v>
                </c:pt>
                <c:pt idx="458">
                  <c:v>0.27497409465300748</c:v>
                </c:pt>
                <c:pt idx="459">
                  <c:v>0.2691852579873355</c:v>
                </c:pt>
                <c:pt idx="460">
                  <c:v>0.25974836493957643</c:v>
                </c:pt>
                <c:pt idx="461">
                  <c:v>0.25063744817626032</c:v>
                </c:pt>
                <c:pt idx="462">
                  <c:v>0.25341282024102191</c:v>
                </c:pt>
                <c:pt idx="463">
                  <c:v>0.26842745003550678</c:v>
                </c:pt>
                <c:pt idx="464">
                  <c:v>0.26795909133479928</c:v>
                </c:pt>
                <c:pt idx="465">
                  <c:v>0.28138473446487627</c:v>
                </c:pt>
                <c:pt idx="466">
                  <c:v>0.29663818149860138</c:v>
                </c:pt>
                <c:pt idx="467">
                  <c:v>0.32262758718647139</c:v>
                </c:pt>
                <c:pt idx="468">
                  <c:v>0.33068565509648362</c:v>
                </c:pt>
                <c:pt idx="469">
                  <c:v>0.34030749117995768</c:v>
                </c:pt>
                <c:pt idx="470">
                  <c:v>0.3370156015189314</c:v>
                </c:pt>
                <c:pt idx="471">
                  <c:v>0.341909694211467</c:v>
                </c:pt>
                <c:pt idx="472">
                  <c:v>0.33137417875256009</c:v>
                </c:pt>
                <c:pt idx="473">
                  <c:v>0.33008835304776069</c:v>
                </c:pt>
                <c:pt idx="474">
                  <c:v>0.31600886528941058</c:v>
                </c:pt>
                <c:pt idx="475">
                  <c:v>0.2848492904976842</c:v>
                </c:pt>
                <c:pt idx="476">
                  <c:v>0.27482792642600962</c:v>
                </c:pt>
                <c:pt idx="477">
                  <c:v>0.28001615644650751</c:v>
                </c:pt>
                <c:pt idx="478">
                  <c:v>0.2720729029672288</c:v>
                </c:pt>
                <c:pt idx="479">
                  <c:v>0.2833529810285193</c:v>
                </c:pt>
                <c:pt idx="480">
                  <c:v>0.26812887688925291</c:v>
                </c:pt>
                <c:pt idx="481">
                  <c:v>0.26443490128508501</c:v>
                </c:pt>
                <c:pt idx="482">
                  <c:v>0.27180788855533228</c:v>
                </c:pt>
                <c:pt idx="483">
                  <c:v>0.2763175765130696</c:v>
                </c:pt>
                <c:pt idx="484">
                  <c:v>0.2697929015868929</c:v>
                </c:pt>
                <c:pt idx="485">
                  <c:v>0.2543944784160192</c:v>
                </c:pt>
                <c:pt idx="486">
                  <c:v>0.22300025098640419</c:v>
                </c:pt>
                <c:pt idx="487">
                  <c:v>0.1963155342383231</c:v>
                </c:pt>
                <c:pt idx="488">
                  <c:v>0.1904071504413338</c:v>
                </c:pt>
                <c:pt idx="489">
                  <c:v>0.20593933867978689</c:v>
                </c:pt>
                <c:pt idx="490">
                  <c:v>0.19489149638554609</c:v>
                </c:pt>
                <c:pt idx="491">
                  <c:v>0.18657930954526319</c:v>
                </c:pt>
                <c:pt idx="492">
                  <c:v>0.18944079357684451</c:v>
                </c:pt>
                <c:pt idx="493">
                  <c:v>0.1978160704852143</c:v>
                </c:pt>
                <c:pt idx="494">
                  <c:v>0.18763283792302521</c:v>
                </c:pt>
                <c:pt idx="495">
                  <c:v>0.1932237750297274</c:v>
                </c:pt>
                <c:pt idx="496">
                  <c:v>0.20405733484654859</c:v>
                </c:pt>
                <c:pt idx="497">
                  <c:v>0.19974765949173179</c:v>
                </c:pt>
                <c:pt idx="498">
                  <c:v>0.2003862333120085</c:v>
                </c:pt>
                <c:pt idx="499">
                  <c:v>0.1938090697948866</c:v>
                </c:pt>
                <c:pt idx="500">
                  <c:v>0.1840443347899347</c:v>
                </c:pt>
                <c:pt idx="501">
                  <c:v>0.16604495251827669</c:v>
                </c:pt>
                <c:pt idx="502">
                  <c:v>0.1762197053613721</c:v>
                </c:pt>
                <c:pt idx="503">
                  <c:v>0.17435796006906851</c:v>
                </c:pt>
                <c:pt idx="504">
                  <c:v>0.15512396853541641</c:v>
                </c:pt>
                <c:pt idx="505">
                  <c:v>0.1669807554477091</c:v>
                </c:pt>
                <c:pt idx="506">
                  <c:v>0.15271061230244459</c:v>
                </c:pt>
                <c:pt idx="507">
                  <c:v>0.1643894300806803</c:v>
                </c:pt>
                <c:pt idx="508">
                  <c:v>0.1620086766340704</c:v>
                </c:pt>
                <c:pt idx="509">
                  <c:v>0.16080855378867581</c:v>
                </c:pt>
                <c:pt idx="510">
                  <c:v>0.165385797884608</c:v>
                </c:pt>
                <c:pt idx="511">
                  <c:v>0.16454783158014069</c:v>
                </c:pt>
                <c:pt idx="512">
                  <c:v>0.1750285806338924</c:v>
                </c:pt>
                <c:pt idx="513">
                  <c:v>0.1766634609043877</c:v>
                </c:pt>
                <c:pt idx="514">
                  <c:v>0.1610456973349923</c:v>
                </c:pt>
                <c:pt idx="515">
                  <c:v>0.1753198174306676</c:v>
                </c:pt>
                <c:pt idx="516">
                  <c:v>0.1728684839228713</c:v>
                </c:pt>
                <c:pt idx="517">
                  <c:v>0.17963451523034199</c:v>
                </c:pt>
                <c:pt idx="518">
                  <c:v>0.19946440020924289</c:v>
                </c:pt>
                <c:pt idx="519">
                  <c:v>0.18763474616491321</c:v>
                </c:pt>
                <c:pt idx="520">
                  <c:v>0.1746664531018427</c:v>
                </c:pt>
                <c:pt idx="521">
                  <c:v>0.180045097407671</c:v>
                </c:pt>
                <c:pt idx="522">
                  <c:v>0.18279990112296929</c:v>
                </c:pt>
                <c:pt idx="523">
                  <c:v>0.18034278649796251</c:v>
                </c:pt>
                <c:pt idx="524">
                  <c:v>0.164893129392224</c:v>
                </c:pt>
                <c:pt idx="525">
                  <c:v>0.16306147384113021</c:v>
                </c:pt>
                <c:pt idx="526">
                  <c:v>0.17953387067510659</c:v>
                </c:pt>
                <c:pt idx="527">
                  <c:v>0.18411073565296629</c:v>
                </c:pt>
                <c:pt idx="528">
                  <c:v>0.1837860636464943</c:v>
                </c:pt>
                <c:pt idx="529">
                  <c:v>0.17949654447588001</c:v>
                </c:pt>
                <c:pt idx="530">
                  <c:v>0.1788768310841635</c:v>
                </c:pt>
                <c:pt idx="531">
                  <c:v>0.173976325166494</c:v>
                </c:pt>
                <c:pt idx="532">
                  <c:v>0.18949320717798579</c:v>
                </c:pt>
                <c:pt idx="533">
                  <c:v>0.19263395600540911</c:v>
                </c:pt>
                <c:pt idx="534">
                  <c:v>0.20350473141131359</c:v>
                </c:pt>
                <c:pt idx="535">
                  <c:v>0.2149267419754787</c:v>
                </c:pt>
                <c:pt idx="536">
                  <c:v>0.2187396573542201</c:v>
                </c:pt>
                <c:pt idx="537">
                  <c:v>0.22532458861419991</c:v>
                </c:pt>
                <c:pt idx="538">
                  <c:v>0.21063409958866949</c:v>
                </c:pt>
                <c:pt idx="539">
                  <c:v>0.2025252463683884</c:v>
                </c:pt>
                <c:pt idx="540">
                  <c:v>0.1830009408500739</c:v>
                </c:pt>
                <c:pt idx="541">
                  <c:v>0.17272066544896339</c:v>
                </c:pt>
                <c:pt idx="542">
                  <c:v>0.16257719285052261</c:v>
                </c:pt>
                <c:pt idx="543">
                  <c:v>0.16032178553120749</c:v>
                </c:pt>
                <c:pt idx="544">
                  <c:v>0.1495426406505051</c:v>
                </c:pt>
                <c:pt idx="545">
                  <c:v>0.16309806358097709</c:v>
                </c:pt>
                <c:pt idx="546">
                  <c:v>0.1540963158521908</c:v>
                </c:pt>
                <c:pt idx="547">
                  <c:v>0.15814436502415979</c:v>
                </c:pt>
                <c:pt idx="548">
                  <c:v>0.16070135744680369</c:v>
                </c:pt>
                <c:pt idx="549">
                  <c:v>0.16775374183946101</c:v>
                </c:pt>
                <c:pt idx="550">
                  <c:v>0.16289438459910369</c:v>
                </c:pt>
                <c:pt idx="551">
                  <c:v>0.16313434428879711</c:v>
                </c:pt>
                <c:pt idx="552">
                  <c:v>0.17074053770527731</c:v>
                </c:pt>
                <c:pt idx="553">
                  <c:v>0.1705659641867647</c:v>
                </c:pt>
                <c:pt idx="554">
                  <c:v>0.1760862599916779</c:v>
                </c:pt>
                <c:pt idx="555">
                  <c:v>0.15348564074773399</c:v>
                </c:pt>
                <c:pt idx="556">
                  <c:v>0.13509100524201911</c:v>
                </c:pt>
                <c:pt idx="557">
                  <c:v>0.1305596869283778</c:v>
                </c:pt>
                <c:pt idx="558">
                  <c:v>0.12616513052598161</c:v>
                </c:pt>
                <c:pt idx="559">
                  <c:v>0.13147180021621291</c:v>
                </c:pt>
                <c:pt idx="560">
                  <c:v>0.1159914959241279</c:v>
                </c:pt>
                <c:pt idx="561">
                  <c:v>0.12170254946769619</c:v>
                </c:pt>
                <c:pt idx="562">
                  <c:v>0.12062985776749199</c:v>
                </c:pt>
                <c:pt idx="563">
                  <c:v>0.12150195544316281</c:v>
                </c:pt>
                <c:pt idx="564">
                  <c:v>0.1159542827860511</c:v>
                </c:pt>
                <c:pt idx="565">
                  <c:v>0.1182798078241047</c:v>
                </c:pt>
                <c:pt idx="566">
                  <c:v>0.13390910239302409</c:v>
                </c:pt>
                <c:pt idx="567">
                  <c:v>0.1331470133408989</c:v>
                </c:pt>
                <c:pt idx="568">
                  <c:v>0.1318153509655319</c:v>
                </c:pt>
                <c:pt idx="569">
                  <c:v>0.12093512037271489</c:v>
                </c:pt>
                <c:pt idx="570">
                  <c:v>0.1310516544415731</c:v>
                </c:pt>
                <c:pt idx="571">
                  <c:v>0.1217689762823399</c:v>
                </c:pt>
                <c:pt idx="572">
                  <c:v>9.6387008406846497E-2</c:v>
                </c:pt>
                <c:pt idx="573">
                  <c:v>0.1135635723209891</c:v>
                </c:pt>
                <c:pt idx="574">
                  <c:v>0.1127696199724379</c:v>
                </c:pt>
                <c:pt idx="575">
                  <c:v>0.13396772889562419</c:v>
                </c:pt>
                <c:pt idx="576">
                  <c:v>0.12747585513626911</c:v>
                </c:pt>
                <c:pt idx="577">
                  <c:v>0.1218606211212671</c:v>
                </c:pt>
                <c:pt idx="578">
                  <c:v>0.1396533996742213</c:v>
                </c:pt>
                <c:pt idx="579">
                  <c:v>0.1424225980505211</c:v>
                </c:pt>
                <c:pt idx="580">
                  <c:v>0.13874564594709701</c:v>
                </c:pt>
                <c:pt idx="581">
                  <c:v>0.14519071794793231</c:v>
                </c:pt>
                <c:pt idx="582">
                  <c:v>0.13090806117577891</c:v>
                </c:pt>
                <c:pt idx="583">
                  <c:v>0.12357468445315641</c:v>
                </c:pt>
                <c:pt idx="584">
                  <c:v>0.12768274302486859</c:v>
                </c:pt>
                <c:pt idx="585">
                  <c:v>0.14103364975107041</c:v>
                </c:pt>
                <c:pt idx="586">
                  <c:v>0.1400420783765241</c:v>
                </c:pt>
                <c:pt idx="587">
                  <c:v>0.13654429624527581</c:v>
                </c:pt>
                <c:pt idx="588">
                  <c:v>0.13442721413573611</c:v>
                </c:pt>
                <c:pt idx="589">
                  <c:v>0.14277346681926389</c:v>
                </c:pt>
                <c:pt idx="590">
                  <c:v>0.1283720840686062</c:v>
                </c:pt>
                <c:pt idx="591">
                  <c:v>0.1280416988897714</c:v>
                </c:pt>
                <c:pt idx="592">
                  <c:v>0.11484166046818919</c:v>
                </c:pt>
                <c:pt idx="593">
                  <c:v>0.11759993558670701</c:v>
                </c:pt>
                <c:pt idx="594">
                  <c:v>9.5893914600452906E-2</c:v>
                </c:pt>
                <c:pt idx="595">
                  <c:v>9.3313535146064996E-2</c:v>
                </c:pt>
                <c:pt idx="596">
                  <c:v>9.1468976022462498E-2</c:v>
                </c:pt>
                <c:pt idx="597">
                  <c:v>7.3994723675214702E-2</c:v>
                </c:pt>
                <c:pt idx="598">
                  <c:v>7.7421082209326406E-2</c:v>
                </c:pt>
                <c:pt idx="599">
                  <c:v>7.15699846429525E-2</c:v>
                </c:pt>
                <c:pt idx="600">
                  <c:v>6.0903285005404699E-2</c:v>
                </c:pt>
                <c:pt idx="601">
                  <c:v>7.6419141389596199E-2</c:v>
                </c:pt>
                <c:pt idx="602">
                  <c:v>7.1521280127159997E-2</c:v>
                </c:pt>
                <c:pt idx="603">
                  <c:v>6.8056541034538107E-2</c:v>
                </c:pt>
                <c:pt idx="604">
                  <c:v>5.1751784379398202E-2</c:v>
                </c:pt>
                <c:pt idx="605">
                  <c:v>5.3124451946342903E-2</c:v>
                </c:pt>
                <c:pt idx="606">
                  <c:v>5.9317848799266E-2</c:v>
                </c:pt>
                <c:pt idx="607">
                  <c:v>5.00602501766505E-2</c:v>
                </c:pt>
                <c:pt idx="608">
                  <c:v>5.5290050973551601E-2</c:v>
                </c:pt>
                <c:pt idx="609">
                  <c:v>5.8641444636884803E-2</c:v>
                </c:pt>
                <c:pt idx="610">
                  <c:v>4.7874608295726803E-2</c:v>
                </c:pt>
                <c:pt idx="611">
                  <c:v>4.9668568014771201E-2</c:v>
                </c:pt>
                <c:pt idx="612">
                  <c:v>4.0889139259671303E-2</c:v>
                </c:pt>
                <c:pt idx="613">
                  <c:v>3.1438918254282897E-2</c:v>
                </c:pt>
                <c:pt idx="614">
                  <c:v>3.5189953897976502E-2</c:v>
                </c:pt>
                <c:pt idx="615">
                  <c:v>4.9644718860041501E-2</c:v>
                </c:pt>
                <c:pt idx="616">
                  <c:v>5.9935565448793401E-2</c:v>
                </c:pt>
                <c:pt idx="617">
                  <c:v>4.6325350911649403E-2</c:v>
                </c:pt>
                <c:pt idx="618">
                  <c:v>5.0356312355395103E-2</c:v>
                </c:pt>
                <c:pt idx="619">
                  <c:v>3.87462025816089E-2</c:v>
                </c:pt>
                <c:pt idx="620">
                  <c:v>2.31716430252248E-2</c:v>
                </c:pt>
                <c:pt idx="621">
                  <c:v>1.52772182532459E-2</c:v>
                </c:pt>
                <c:pt idx="622">
                  <c:v>9.7899277854517994E-3</c:v>
                </c:pt>
                <c:pt idx="623">
                  <c:v>2.9931650540354999E-3</c:v>
                </c:pt>
                <c:pt idx="624">
                  <c:v>-7.8009147929355999E-3</c:v>
                </c:pt>
                <c:pt idx="625">
                  <c:v>8.7177120484069998E-4</c:v>
                </c:pt>
                <c:pt idx="626">
                  <c:v>1.0106347827141E-2</c:v>
                </c:pt>
                <c:pt idx="627">
                  <c:v>1.5739181841668299E-2</c:v>
                </c:pt>
                <c:pt idx="628">
                  <c:v>1.49617801037877E-2</c:v>
                </c:pt>
                <c:pt idx="629">
                  <c:v>1.31192196592775E-2</c:v>
                </c:pt>
                <c:pt idx="630">
                  <c:v>-1.4579748197918001E-3</c:v>
                </c:pt>
                <c:pt idx="631">
                  <c:v>-9.2928132970179003E-3</c:v>
                </c:pt>
                <c:pt idx="632">
                  <c:v>-7.6574528577355002E-3</c:v>
                </c:pt>
                <c:pt idx="633">
                  <c:v>-3.1946071538845999E-3</c:v>
                </c:pt>
                <c:pt idx="634">
                  <c:v>3.1382840677309002E-3</c:v>
                </c:pt>
                <c:pt idx="635">
                  <c:v>1.4823018679956701E-2</c:v>
                </c:pt>
                <c:pt idx="636">
                  <c:v>1.64042585640666E-2</c:v>
                </c:pt>
                <c:pt idx="637">
                  <c:v>9.1687177598401993E-3</c:v>
                </c:pt>
                <c:pt idx="638">
                  <c:v>1.28972559509067E-2</c:v>
                </c:pt>
                <c:pt idx="639">
                  <c:v>1.96106390713419E-2</c:v>
                </c:pt>
                <c:pt idx="640">
                  <c:v>1.8191241166339901E-2</c:v>
                </c:pt>
                <c:pt idx="641">
                  <c:v>1.9511165819113298E-2</c:v>
                </c:pt>
                <c:pt idx="642">
                  <c:v>1.08396819753946E-2</c:v>
                </c:pt>
                <c:pt idx="643">
                  <c:v>4.6700981811426102E-2</c:v>
                </c:pt>
                <c:pt idx="644">
                  <c:v>2.88885543958847E-2</c:v>
                </c:pt>
                <c:pt idx="645">
                  <c:v>2.1679606017880101E-2</c:v>
                </c:pt>
                <c:pt idx="646">
                  <c:v>2.92430505582148E-2</c:v>
                </c:pt>
                <c:pt idx="647">
                  <c:v>2.46703561480172E-2</c:v>
                </c:pt>
                <c:pt idx="648">
                  <c:v>2.3894043300402401E-2</c:v>
                </c:pt>
                <c:pt idx="649">
                  <c:v>1.7240145102692599E-2</c:v>
                </c:pt>
                <c:pt idx="650">
                  <c:v>1.26208081840735E-2</c:v>
                </c:pt>
                <c:pt idx="651">
                  <c:v>-1.0015509703793001E-3</c:v>
                </c:pt>
                <c:pt idx="652">
                  <c:v>-3.5483880893067E-3</c:v>
                </c:pt>
                <c:pt idx="653">
                  <c:v>-5.2680192951112996E-3</c:v>
                </c:pt>
                <c:pt idx="654">
                  <c:v>-2.8161673354053601E-2</c:v>
                </c:pt>
                <c:pt idx="655">
                  <c:v>-3.0260581462215601E-2</c:v>
                </c:pt>
                <c:pt idx="656">
                  <c:v>-3.07689751516164E-2</c:v>
                </c:pt>
                <c:pt idx="657">
                  <c:v>-2.73564583085452E-2</c:v>
                </c:pt>
                <c:pt idx="658">
                  <c:v>-1.7047914215884599E-2</c:v>
                </c:pt>
                <c:pt idx="659">
                  <c:v>-9.4057713493588997E-3</c:v>
                </c:pt>
                <c:pt idx="660">
                  <c:v>-6.0093106003257998E-3</c:v>
                </c:pt>
                <c:pt idx="661">
                  <c:v>-1.4510806626202299E-2</c:v>
                </c:pt>
                <c:pt idx="662">
                  <c:v>-1.7771678246274899E-2</c:v>
                </c:pt>
                <c:pt idx="663">
                  <c:v>-1.00217667793145E-2</c:v>
                </c:pt>
                <c:pt idx="664">
                  <c:v>-9.0220866745846992E-3</c:v>
                </c:pt>
                <c:pt idx="665">
                  <c:v>-7.9377455673112999E-3</c:v>
                </c:pt>
                <c:pt idx="666">
                  <c:v>-9.8447605217854995E-3</c:v>
                </c:pt>
                <c:pt idx="667">
                  <c:v>-7.8009215235065998E-3</c:v>
                </c:pt>
                <c:pt idx="668">
                  <c:v>-4.9739136338987997E-3</c:v>
                </c:pt>
                <c:pt idx="669">
                  <c:v>-9.6061141020298002E-3</c:v>
                </c:pt>
                <c:pt idx="670">
                  <c:v>-1.8476897141971701E-2</c:v>
                </c:pt>
                <c:pt idx="671">
                  <c:v>-2.7464593817172901E-2</c:v>
                </c:pt>
                <c:pt idx="672">
                  <c:v>-2.5352075894460702E-2</c:v>
                </c:pt>
                <c:pt idx="673">
                  <c:v>-2.4658946807311202E-2</c:v>
                </c:pt>
                <c:pt idx="674">
                  <c:v>-3.3265358687411602E-2</c:v>
                </c:pt>
                <c:pt idx="675">
                  <c:v>-4.7776268075685899E-2</c:v>
                </c:pt>
                <c:pt idx="676">
                  <c:v>-6.1479439248649702E-2</c:v>
                </c:pt>
                <c:pt idx="677">
                  <c:v>-5.2423377699714502E-2</c:v>
                </c:pt>
                <c:pt idx="678">
                  <c:v>-6.6441195971859601E-2</c:v>
                </c:pt>
                <c:pt idx="679">
                  <c:v>-7.1330509585920604E-2</c:v>
                </c:pt>
                <c:pt idx="680">
                  <c:v>-6.9819162471526502E-2</c:v>
                </c:pt>
                <c:pt idx="681">
                  <c:v>-6.6899081677529407E-2</c:v>
                </c:pt>
                <c:pt idx="682">
                  <c:v>-7.3699434969373798E-2</c:v>
                </c:pt>
                <c:pt idx="683">
                  <c:v>-8.5866248810455306E-2</c:v>
                </c:pt>
                <c:pt idx="684">
                  <c:v>-7.6582088715867899E-2</c:v>
                </c:pt>
                <c:pt idx="685">
                  <c:v>-8.0222439921361993E-2</c:v>
                </c:pt>
                <c:pt idx="686">
                  <c:v>-7.8242373212943805E-2</c:v>
                </c:pt>
                <c:pt idx="687">
                  <c:v>-7.0614969736373101E-2</c:v>
                </c:pt>
                <c:pt idx="688">
                  <c:v>-7.3953813399209006E-2</c:v>
                </c:pt>
                <c:pt idx="689">
                  <c:v>-6.2846876523000306E-2</c:v>
                </c:pt>
                <c:pt idx="690">
                  <c:v>-6.8178786331809405E-2</c:v>
                </c:pt>
                <c:pt idx="691">
                  <c:v>-7.1329832036735596E-2</c:v>
                </c:pt>
                <c:pt idx="692">
                  <c:v>-6.3053460462006605E-2</c:v>
                </c:pt>
                <c:pt idx="693">
                  <c:v>-6.96667080269706E-2</c:v>
                </c:pt>
                <c:pt idx="694">
                  <c:v>-6.4076424036080895E-2</c:v>
                </c:pt>
                <c:pt idx="695">
                  <c:v>-6.7865067447594005E-2</c:v>
                </c:pt>
                <c:pt idx="696">
                  <c:v>-5.4149797204279697E-2</c:v>
                </c:pt>
                <c:pt idx="697">
                  <c:v>-4.82120218333053E-2</c:v>
                </c:pt>
                <c:pt idx="698">
                  <c:v>-3.1750907821121298E-2</c:v>
                </c:pt>
                <c:pt idx="699">
                  <c:v>-4.2057634191957398E-2</c:v>
                </c:pt>
                <c:pt idx="700">
                  <c:v>-3.9801846277435597E-2</c:v>
                </c:pt>
                <c:pt idx="701">
                  <c:v>-5.2411297323923002E-2</c:v>
                </c:pt>
                <c:pt idx="702">
                  <c:v>-6.1717269153048697E-2</c:v>
                </c:pt>
                <c:pt idx="703">
                  <c:v>-6.7050729339911797E-2</c:v>
                </c:pt>
                <c:pt idx="704">
                  <c:v>-7.8286386208979805E-2</c:v>
                </c:pt>
                <c:pt idx="705">
                  <c:v>-9.7721905930919506E-2</c:v>
                </c:pt>
                <c:pt idx="706">
                  <c:v>-8.9321160280112097E-2</c:v>
                </c:pt>
                <c:pt idx="707">
                  <c:v>-8.3698785343672102E-2</c:v>
                </c:pt>
                <c:pt idx="708">
                  <c:v>-8.6023282991528699E-2</c:v>
                </c:pt>
                <c:pt idx="709">
                  <c:v>-9.45714943849634E-2</c:v>
                </c:pt>
                <c:pt idx="710">
                  <c:v>-9.85235617190377E-2</c:v>
                </c:pt>
                <c:pt idx="711">
                  <c:v>-8.96747092224639E-2</c:v>
                </c:pt>
                <c:pt idx="712">
                  <c:v>-8.7452905332683503E-2</c:v>
                </c:pt>
                <c:pt idx="713">
                  <c:v>-7.9501211862801999E-2</c:v>
                </c:pt>
                <c:pt idx="714">
                  <c:v>-7.84041401127442E-2</c:v>
                </c:pt>
                <c:pt idx="715">
                  <c:v>-8.3546311069376003E-2</c:v>
                </c:pt>
                <c:pt idx="716">
                  <c:v>-8.4350230876337598E-2</c:v>
                </c:pt>
                <c:pt idx="717">
                  <c:v>-8.7758975655160804E-2</c:v>
                </c:pt>
                <c:pt idx="718">
                  <c:v>-9.0435785133536201E-2</c:v>
                </c:pt>
                <c:pt idx="719">
                  <c:v>-0.1012689466914114</c:v>
                </c:pt>
                <c:pt idx="720">
                  <c:v>-0.1009234355368091</c:v>
                </c:pt>
                <c:pt idx="721">
                  <c:v>-9.8899114830800799E-2</c:v>
                </c:pt>
                <c:pt idx="722">
                  <c:v>-9.79410963304118E-2</c:v>
                </c:pt>
                <c:pt idx="723">
                  <c:v>-0.1050607026917916</c:v>
                </c:pt>
                <c:pt idx="724">
                  <c:v>-9.5299713061187105E-2</c:v>
                </c:pt>
                <c:pt idx="725">
                  <c:v>-8.8045043315358507E-2</c:v>
                </c:pt>
                <c:pt idx="726">
                  <c:v>-9.0081243907061903E-2</c:v>
                </c:pt>
                <c:pt idx="727">
                  <c:v>-7.8817366371508199E-2</c:v>
                </c:pt>
                <c:pt idx="728">
                  <c:v>-7.7900592536453706E-2</c:v>
                </c:pt>
                <c:pt idx="729">
                  <c:v>-8.2392161114943005E-2</c:v>
                </c:pt>
                <c:pt idx="730">
                  <c:v>-7.1675903608389394E-2</c:v>
                </c:pt>
                <c:pt idx="731">
                  <c:v>-6.9327309409005097E-2</c:v>
                </c:pt>
                <c:pt idx="732">
                  <c:v>-6.6300995074715194E-2</c:v>
                </c:pt>
                <c:pt idx="733">
                  <c:v>-5.04020259573255E-2</c:v>
                </c:pt>
                <c:pt idx="734">
                  <c:v>-5.8527201630646002E-2</c:v>
                </c:pt>
                <c:pt idx="735">
                  <c:v>-6.6251479255599405E-2</c:v>
                </c:pt>
                <c:pt idx="736">
                  <c:v>-5.6493330801504801E-2</c:v>
                </c:pt>
                <c:pt idx="737">
                  <c:v>-5.2296471887648598E-2</c:v>
                </c:pt>
                <c:pt idx="738">
                  <c:v>-5.2785536274517299E-2</c:v>
                </c:pt>
                <c:pt idx="739">
                  <c:v>-4.1803909913500401E-2</c:v>
                </c:pt>
                <c:pt idx="740">
                  <c:v>-4.0974955496719902E-2</c:v>
                </c:pt>
                <c:pt idx="741">
                  <c:v>-5.24701438584056E-2</c:v>
                </c:pt>
                <c:pt idx="742">
                  <c:v>-4.3070802488042403E-2</c:v>
                </c:pt>
                <c:pt idx="743">
                  <c:v>-4.4387598989459397E-2</c:v>
                </c:pt>
                <c:pt idx="744">
                  <c:v>-4.7674267902095599E-2</c:v>
                </c:pt>
                <c:pt idx="745">
                  <c:v>-4.80810862636376E-2</c:v>
                </c:pt>
                <c:pt idx="746">
                  <c:v>-4.7982775046367603E-2</c:v>
                </c:pt>
                <c:pt idx="747">
                  <c:v>-4.6212618593108101E-2</c:v>
                </c:pt>
                <c:pt idx="748">
                  <c:v>-5.0769017002782801E-2</c:v>
                </c:pt>
                <c:pt idx="749">
                  <c:v>-4.1456464131055901E-2</c:v>
                </c:pt>
                <c:pt idx="750">
                  <c:v>-4.0989544004292701E-2</c:v>
                </c:pt>
                <c:pt idx="751">
                  <c:v>-3.6744855136751797E-2</c:v>
                </c:pt>
                <c:pt idx="752">
                  <c:v>-3.1434840947537901E-2</c:v>
                </c:pt>
                <c:pt idx="753">
                  <c:v>-2.5957900566683699E-2</c:v>
                </c:pt>
                <c:pt idx="754">
                  <c:v>-2.69572436860545E-2</c:v>
                </c:pt>
                <c:pt idx="755">
                  <c:v>-2.2075430062678401E-2</c:v>
                </c:pt>
                <c:pt idx="756">
                  <c:v>-1.5784523920114701E-2</c:v>
                </c:pt>
                <c:pt idx="757">
                  <c:v>-1.9402805359097899E-2</c:v>
                </c:pt>
                <c:pt idx="758">
                  <c:v>-2.00000814685099E-2</c:v>
                </c:pt>
                <c:pt idx="759">
                  <c:v>-2.30039574771655E-2</c:v>
                </c:pt>
                <c:pt idx="760">
                  <c:v>-2.9641737606499199E-2</c:v>
                </c:pt>
                <c:pt idx="761">
                  <c:v>-3.6809473243287399E-2</c:v>
                </c:pt>
                <c:pt idx="762">
                  <c:v>-4.1417201688928401E-2</c:v>
                </c:pt>
                <c:pt idx="763">
                  <c:v>-4.1141458581682597E-2</c:v>
                </c:pt>
                <c:pt idx="764">
                  <c:v>-4.1428441147125003E-2</c:v>
                </c:pt>
                <c:pt idx="765">
                  <c:v>-4.2350488382410199E-2</c:v>
                </c:pt>
                <c:pt idx="766">
                  <c:v>-3.0250485843331398E-2</c:v>
                </c:pt>
                <c:pt idx="767">
                  <c:v>-3.7825827395468997E-2</c:v>
                </c:pt>
                <c:pt idx="768">
                  <c:v>-3.224323193143E-2</c:v>
                </c:pt>
                <c:pt idx="769">
                  <c:v>-3.8599641726415099E-2</c:v>
                </c:pt>
                <c:pt idx="770">
                  <c:v>-3.5436529585908101E-2</c:v>
                </c:pt>
                <c:pt idx="771">
                  <c:v>-3.3182311225821E-2</c:v>
                </c:pt>
                <c:pt idx="772">
                  <c:v>-2.2599139396847101E-2</c:v>
                </c:pt>
                <c:pt idx="773">
                  <c:v>-2.82330006009976E-2</c:v>
                </c:pt>
                <c:pt idx="774">
                  <c:v>-2.92414459578327E-2</c:v>
                </c:pt>
                <c:pt idx="775">
                  <c:v>-3.0573837166116499E-2</c:v>
                </c:pt>
                <c:pt idx="776">
                  <c:v>-2.4621750419506299E-2</c:v>
                </c:pt>
                <c:pt idx="777">
                  <c:v>-2.54458311635678E-2</c:v>
                </c:pt>
                <c:pt idx="778">
                  <c:v>-3.04675379591825E-2</c:v>
                </c:pt>
                <c:pt idx="779">
                  <c:v>-4.0672946313323702E-2</c:v>
                </c:pt>
                <c:pt idx="780">
                  <c:v>-3.8544604433378302E-2</c:v>
                </c:pt>
                <c:pt idx="781">
                  <c:v>-4.3334111365889397E-2</c:v>
                </c:pt>
                <c:pt idx="782">
                  <c:v>-4.5156305785196603E-2</c:v>
                </c:pt>
                <c:pt idx="783">
                  <c:v>-4.4176459660385303E-2</c:v>
                </c:pt>
                <c:pt idx="784">
                  <c:v>-5.1253946517478999E-2</c:v>
                </c:pt>
                <c:pt idx="785">
                  <c:v>-5.6167502265020097E-2</c:v>
                </c:pt>
                <c:pt idx="786">
                  <c:v>-6.0249275553930601E-2</c:v>
                </c:pt>
                <c:pt idx="787">
                  <c:v>-6.5019600714171594E-2</c:v>
                </c:pt>
                <c:pt idx="788">
                  <c:v>-7.1612784508946495E-2</c:v>
                </c:pt>
                <c:pt idx="789">
                  <c:v>-7.2929634073899394E-2</c:v>
                </c:pt>
                <c:pt idx="790">
                  <c:v>-8.0211507815098504E-2</c:v>
                </c:pt>
                <c:pt idx="791">
                  <c:v>-7.9674842863963605E-2</c:v>
                </c:pt>
                <c:pt idx="792">
                  <c:v>-7.4508622720179399E-2</c:v>
                </c:pt>
                <c:pt idx="793">
                  <c:v>-6.8742573103558996E-2</c:v>
                </c:pt>
                <c:pt idx="794">
                  <c:v>-7.1558926266203193E-2</c:v>
                </c:pt>
                <c:pt idx="795">
                  <c:v>-6.3735160321453696E-2</c:v>
                </c:pt>
                <c:pt idx="796">
                  <c:v>-5.5994163722183098E-2</c:v>
                </c:pt>
                <c:pt idx="797">
                  <c:v>-5.8114679127385702E-2</c:v>
                </c:pt>
                <c:pt idx="798">
                  <c:v>-5.4218741461163997E-2</c:v>
                </c:pt>
                <c:pt idx="799">
                  <c:v>-6.6369194948436003E-2</c:v>
                </c:pt>
                <c:pt idx="800">
                  <c:v>-7.5477543952898005E-2</c:v>
                </c:pt>
                <c:pt idx="801">
                  <c:v>-8.2480543363904896E-2</c:v>
                </c:pt>
                <c:pt idx="802">
                  <c:v>-7.9073119997750893E-2</c:v>
                </c:pt>
                <c:pt idx="803">
                  <c:v>-7.7488369276158806E-2</c:v>
                </c:pt>
                <c:pt idx="804">
                  <c:v>-8.5235138138063896E-2</c:v>
                </c:pt>
                <c:pt idx="805">
                  <c:v>-8.9045481338845198E-2</c:v>
                </c:pt>
                <c:pt idx="806">
                  <c:v>-8.55779123297392E-2</c:v>
                </c:pt>
                <c:pt idx="807">
                  <c:v>-8.5288688932475307E-2</c:v>
                </c:pt>
                <c:pt idx="808">
                  <c:v>-9.2347886776219301E-2</c:v>
                </c:pt>
                <c:pt idx="809">
                  <c:v>-8.8898616780678397E-2</c:v>
                </c:pt>
                <c:pt idx="810">
                  <c:v>-9.2713846986162501E-2</c:v>
                </c:pt>
                <c:pt idx="811">
                  <c:v>-9.0844730015313499E-2</c:v>
                </c:pt>
                <c:pt idx="812">
                  <c:v>-8.7079923110144605E-2</c:v>
                </c:pt>
                <c:pt idx="813">
                  <c:v>-0.10023562169485049</c:v>
                </c:pt>
                <c:pt idx="814">
                  <c:v>-0.10294249180553</c:v>
                </c:pt>
                <c:pt idx="815">
                  <c:v>-0.1086962658608171</c:v>
                </c:pt>
                <c:pt idx="816">
                  <c:v>-0.10952542563556029</c:v>
                </c:pt>
                <c:pt idx="817">
                  <c:v>-0.1061516495421863</c:v>
                </c:pt>
                <c:pt idx="818">
                  <c:v>-0.1105791238351497</c:v>
                </c:pt>
                <c:pt idx="819">
                  <c:v>-0.1047133160518641</c:v>
                </c:pt>
                <c:pt idx="820">
                  <c:v>-0.108640335702607</c:v>
                </c:pt>
                <c:pt idx="821">
                  <c:v>-0.1133717967771147</c:v>
                </c:pt>
                <c:pt idx="822">
                  <c:v>-0.110267905223543</c:v>
                </c:pt>
                <c:pt idx="823">
                  <c:v>-0.10565111644700891</c:v>
                </c:pt>
                <c:pt idx="824">
                  <c:v>-9.3285641060713104E-2</c:v>
                </c:pt>
                <c:pt idx="825">
                  <c:v>-9.7604510638668193E-2</c:v>
                </c:pt>
                <c:pt idx="826">
                  <c:v>-9.5180061702168806E-2</c:v>
                </c:pt>
                <c:pt idx="827">
                  <c:v>-9.8847688420899305E-2</c:v>
                </c:pt>
                <c:pt idx="828">
                  <c:v>-9.8777811969415305E-2</c:v>
                </c:pt>
                <c:pt idx="829">
                  <c:v>-9.6174849185087494E-2</c:v>
                </c:pt>
                <c:pt idx="830">
                  <c:v>-9.9474443520365996E-2</c:v>
                </c:pt>
                <c:pt idx="831">
                  <c:v>-9.8504640769279297E-2</c:v>
                </c:pt>
                <c:pt idx="832">
                  <c:v>-0.1012342024205513</c:v>
                </c:pt>
                <c:pt idx="833">
                  <c:v>-0.1028233339423372</c:v>
                </c:pt>
                <c:pt idx="834">
                  <c:v>-9.42309313637959E-2</c:v>
                </c:pt>
                <c:pt idx="835">
                  <c:v>-8.9951362097696094E-2</c:v>
                </c:pt>
                <c:pt idx="836">
                  <c:v>-8.9771289256006498E-2</c:v>
                </c:pt>
                <c:pt idx="837">
                  <c:v>-8.9540676791733304E-2</c:v>
                </c:pt>
                <c:pt idx="838">
                  <c:v>-8.6233368823303097E-2</c:v>
                </c:pt>
                <c:pt idx="839">
                  <c:v>-9.6204193528588999E-2</c:v>
                </c:pt>
                <c:pt idx="840">
                  <c:v>-9.3198542551202995E-2</c:v>
                </c:pt>
                <c:pt idx="841">
                  <c:v>-9.2734602730982205E-2</c:v>
                </c:pt>
                <c:pt idx="842">
                  <c:v>-8.0448410138764304E-2</c:v>
                </c:pt>
                <c:pt idx="843">
                  <c:v>-8.4455567058749501E-2</c:v>
                </c:pt>
                <c:pt idx="844">
                  <c:v>-8.1069994494375394E-2</c:v>
                </c:pt>
                <c:pt idx="845">
                  <c:v>-8.5638511397331807E-2</c:v>
                </c:pt>
                <c:pt idx="846">
                  <c:v>-7.6872111433726797E-2</c:v>
                </c:pt>
                <c:pt idx="847">
                  <c:v>-6.9373497384216096E-2</c:v>
                </c:pt>
                <c:pt idx="848">
                  <c:v>-7.3370839651693207E-2</c:v>
                </c:pt>
                <c:pt idx="849">
                  <c:v>-6.3508511744844398E-2</c:v>
                </c:pt>
                <c:pt idx="850">
                  <c:v>-7.0309272040041199E-2</c:v>
                </c:pt>
                <c:pt idx="851">
                  <c:v>-6.7211196366903994E-2</c:v>
                </c:pt>
                <c:pt idx="852">
                  <c:v>-6.5858097289814496E-2</c:v>
                </c:pt>
                <c:pt idx="853">
                  <c:v>-6.7989562987722102E-2</c:v>
                </c:pt>
                <c:pt idx="854">
                  <c:v>-6.1259857368431703E-2</c:v>
                </c:pt>
                <c:pt idx="855">
                  <c:v>-5.64922378018273E-2</c:v>
                </c:pt>
                <c:pt idx="856">
                  <c:v>-4.7316113493042398E-2</c:v>
                </c:pt>
                <c:pt idx="857">
                  <c:v>-4.37405041316834E-2</c:v>
                </c:pt>
                <c:pt idx="858">
                  <c:v>-2.3274549893734502E-2</c:v>
                </c:pt>
                <c:pt idx="859">
                  <c:v>-4.0097366874739901E-2</c:v>
                </c:pt>
                <c:pt idx="860">
                  <c:v>-4.03083795656589E-2</c:v>
                </c:pt>
                <c:pt idx="861">
                  <c:v>-4.79355275303536E-2</c:v>
                </c:pt>
                <c:pt idx="862">
                  <c:v>-3.9059099137704598E-2</c:v>
                </c:pt>
                <c:pt idx="863">
                  <c:v>-4.7664038738593102E-2</c:v>
                </c:pt>
                <c:pt idx="864">
                  <c:v>-3.8750897163639199E-2</c:v>
                </c:pt>
                <c:pt idx="865">
                  <c:v>-3.5757971859722001E-2</c:v>
                </c:pt>
                <c:pt idx="866">
                  <c:v>-3.69453771451018E-2</c:v>
                </c:pt>
                <c:pt idx="867">
                  <c:v>-3.8600304335779601E-2</c:v>
                </c:pt>
                <c:pt idx="868">
                  <c:v>-4.6406380276701097E-2</c:v>
                </c:pt>
                <c:pt idx="869">
                  <c:v>-4.8894744433480603E-2</c:v>
                </c:pt>
                <c:pt idx="870">
                  <c:v>-4.46190325155797E-2</c:v>
                </c:pt>
                <c:pt idx="871">
                  <c:v>-4.00392466968129E-2</c:v>
                </c:pt>
                <c:pt idx="872">
                  <c:v>-2.7725125181732001E-2</c:v>
                </c:pt>
                <c:pt idx="873">
                  <c:v>-2.6924869927510101E-2</c:v>
                </c:pt>
                <c:pt idx="874">
                  <c:v>-1.60946045398364E-2</c:v>
                </c:pt>
                <c:pt idx="875">
                  <c:v>-1.15464176585544E-2</c:v>
                </c:pt>
                <c:pt idx="876">
                  <c:v>-8.1641228971871E-3</c:v>
                </c:pt>
                <c:pt idx="877">
                  <c:v>-2.2208871644479902E-2</c:v>
                </c:pt>
                <c:pt idx="878">
                  <c:v>-3.2842314480037299E-2</c:v>
                </c:pt>
                <c:pt idx="879">
                  <c:v>-2.88808422740729E-2</c:v>
                </c:pt>
                <c:pt idx="880">
                  <c:v>-2.16587915193482E-2</c:v>
                </c:pt>
                <c:pt idx="881">
                  <c:v>-2.0033036381828601E-2</c:v>
                </c:pt>
                <c:pt idx="882">
                  <c:v>7.1039157022119003E-3</c:v>
                </c:pt>
                <c:pt idx="883">
                  <c:v>2.09526811765967E-2</c:v>
                </c:pt>
                <c:pt idx="884">
                  <c:v>1.7909815188738899E-2</c:v>
                </c:pt>
                <c:pt idx="885">
                  <c:v>2.0527188677000398E-2</c:v>
                </c:pt>
                <c:pt idx="886">
                  <c:v>1.9361564620205801E-2</c:v>
                </c:pt>
                <c:pt idx="887">
                  <c:v>6.3501767237019004E-3</c:v>
                </c:pt>
                <c:pt idx="888">
                  <c:v>-3.2205801898950001E-3</c:v>
                </c:pt>
                <c:pt idx="889">
                  <c:v>-6.1823746011077998E-3</c:v>
                </c:pt>
                <c:pt idx="890">
                  <c:v>-4.0135755896572997E-3</c:v>
                </c:pt>
                <c:pt idx="891">
                  <c:v>8.7268104708013005E-3</c:v>
                </c:pt>
                <c:pt idx="892">
                  <c:v>7.6065962557118998E-3</c:v>
                </c:pt>
                <c:pt idx="893">
                  <c:v>8.2734241000268008E-3</c:v>
                </c:pt>
                <c:pt idx="894">
                  <c:v>2.6083924191842401E-2</c:v>
                </c:pt>
                <c:pt idx="895">
                  <c:v>5.4471491147402998E-3</c:v>
                </c:pt>
                <c:pt idx="896">
                  <c:v>8.0097120032978E-3</c:v>
                </c:pt>
                <c:pt idx="897">
                  <c:v>9.0636453986681995E-3</c:v>
                </c:pt>
                <c:pt idx="898">
                  <c:v>1.81662570306548E-2</c:v>
                </c:pt>
                <c:pt idx="899">
                  <c:v>2.40751081670907E-2</c:v>
                </c:pt>
                <c:pt idx="900">
                  <c:v>2.44782846633823E-2</c:v>
                </c:pt>
                <c:pt idx="901">
                  <c:v>2.0942209729047902E-2</c:v>
                </c:pt>
                <c:pt idx="902">
                  <c:v>8.5795896084811998E-3</c:v>
                </c:pt>
                <c:pt idx="903">
                  <c:v>1.1928412519203801E-2</c:v>
                </c:pt>
                <c:pt idx="904">
                  <c:v>1.0019299622991701E-2</c:v>
                </c:pt>
                <c:pt idx="905">
                  <c:v>1.9605572987046301E-2</c:v>
                </c:pt>
                <c:pt idx="906">
                  <c:v>3.9661810801365702E-2</c:v>
                </c:pt>
                <c:pt idx="907">
                  <c:v>4.8192701111493097E-2</c:v>
                </c:pt>
                <c:pt idx="908">
                  <c:v>5.2971191068915201E-2</c:v>
                </c:pt>
                <c:pt idx="909">
                  <c:v>5.2352716738598398E-2</c:v>
                </c:pt>
                <c:pt idx="910">
                  <c:v>3.6619438361506301E-2</c:v>
                </c:pt>
                <c:pt idx="911">
                  <c:v>4.04829778805895E-2</c:v>
                </c:pt>
                <c:pt idx="912">
                  <c:v>4.5607218813860498E-2</c:v>
                </c:pt>
                <c:pt idx="913">
                  <c:v>4.8790220273188897E-2</c:v>
                </c:pt>
                <c:pt idx="914">
                  <c:v>5.76559204596514E-2</c:v>
                </c:pt>
                <c:pt idx="915">
                  <c:v>5.5085327739247097E-2</c:v>
                </c:pt>
                <c:pt idx="916">
                  <c:v>4.7982483944068698E-2</c:v>
                </c:pt>
                <c:pt idx="917">
                  <c:v>4.62655940733252E-2</c:v>
                </c:pt>
                <c:pt idx="918">
                  <c:v>5.29554598349486E-2</c:v>
                </c:pt>
                <c:pt idx="919">
                  <c:v>5.3601849567232497E-2</c:v>
                </c:pt>
                <c:pt idx="920">
                  <c:v>6.3427225852601604E-2</c:v>
                </c:pt>
                <c:pt idx="921">
                  <c:v>7.0499089531913001E-2</c:v>
                </c:pt>
                <c:pt idx="922">
                  <c:v>8.67410050913313E-2</c:v>
                </c:pt>
                <c:pt idx="923">
                  <c:v>9.7937711590374704E-2</c:v>
                </c:pt>
                <c:pt idx="924">
                  <c:v>0.10066665407581341</c:v>
                </c:pt>
                <c:pt idx="925">
                  <c:v>9.3033048001321506E-2</c:v>
                </c:pt>
                <c:pt idx="926">
                  <c:v>8.9796880366770498E-2</c:v>
                </c:pt>
                <c:pt idx="927">
                  <c:v>9.3142210834979006E-2</c:v>
                </c:pt>
                <c:pt idx="928">
                  <c:v>9.1776033810085297E-2</c:v>
                </c:pt>
                <c:pt idx="929">
                  <c:v>9.3196924391091895E-2</c:v>
                </c:pt>
                <c:pt idx="930">
                  <c:v>0.10123047392036839</c:v>
                </c:pt>
                <c:pt idx="931">
                  <c:v>0.1054778335490287</c:v>
                </c:pt>
                <c:pt idx="932">
                  <c:v>0.10330610423919689</c:v>
                </c:pt>
                <c:pt idx="933">
                  <c:v>0.10304457602742501</c:v>
                </c:pt>
                <c:pt idx="934">
                  <c:v>0.10594874711365659</c:v>
                </c:pt>
                <c:pt idx="935">
                  <c:v>0.11148211660663571</c:v>
                </c:pt>
                <c:pt idx="936">
                  <c:v>0.1177083374609566</c:v>
                </c:pt>
                <c:pt idx="937">
                  <c:v>0.130356793834429</c:v>
                </c:pt>
                <c:pt idx="938">
                  <c:v>0.13636185920267169</c:v>
                </c:pt>
                <c:pt idx="939">
                  <c:v>0.12767317753989019</c:v>
                </c:pt>
                <c:pt idx="940">
                  <c:v>0.1255661410196047</c:v>
                </c:pt>
                <c:pt idx="941">
                  <c:v>0.1083992638386603</c:v>
                </c:pt>
                <c:pt idx="942">
                  <c:v>0.1141531151128493</c:v>
                </c:pt>
                <c:pt idx="943">
                  <c:v>0.1125771969334014</c:v>
                </c:pt>
                <c:pt idx="944">
                  <c:v>0.1005392718763172</c:v>
                </c:pt>
                <c:pt idx="945">
                  <c:v>9.9046793074542699E-2</c:v>
                </c:pt>
                <c:pt idx="946">
                  <c:v>9.0366318930685502E-2</c:v>
                </c:pt>
                <c:pt idx="947">
                  <c:v>9.6029998921939697E-2</c:v>
                </c:pt>
                <c:pt idx="948">
                  <c:v>9.4002535246726304E-2</c:v>
                </c:pt>
                <c:pt idx="949">
                  <c:v>9.5057119466428905E-2</c:v>
                </c:pt>
                <c:pt idx="950">
                  <c:v>9.8588914073963599E-2</c:v>
                </c:pt>
                <c:pt idx="951">
                  <c:v>0.11038355177901631</c:v>
                </c:pt>
                <c:pt idx="952">
                  <c:v>0.10629202996810019</c:v>
                </c:pt>
                <c:pt idx="953">
                  <c:v>0.108819047360438</c:v>
                </c:pt>
                <c:pt idx="954">
                  <c:v>0.1097825762085391</c:v>
                </c:pt>
                <c:pt idx="955">
                  <c:v>0.1117707284320703</c:v>
                </c:pt>
                <c:pt idx="956">
                  <c:v>0.1116983763955388</c:v>
                </c:pt>
                <c:pt idx="957">
                  <c:v>0.120875422391648</c:v>
                </c:pt>
                <c:pt idx="958">
                  <c:v>0.1044457281608239</c:v>
                </c:pt>
                <c:pt idx="959">
                  <c:v>0.11090509347960779</c:v>
                </c:pt>
                <c:pt idx="960">
                  <c:v>0.1148073119808108</c:v>
                </c:pt>
                <c:pt idx="961">
                  <c:v>0.1284114015247893</c:v>
                </c:pt>
                <c:pt idx="962">
                  <c:v>0.1224714309948336</c:v>
                </c:pt>
                <c:pt idx="963">
                  <c:v>0.1197103951437397</c:v>
                </c:pt>
                <c:pt idx="964">
                  <c:v>0.1267816877542659</c:v>
                </c:pt>
                <c:pt idx="965">
                  <c:v>0.1254317841704766</c:v>
                </c:pt>
                <c:pt idx="966">
                  <c:v>0.12723300741951191</c:v>
                </c:pt>
                <c:pt idx="967">
                  <c:v>0.1228615505320497</c:v>
                </c:pt>
                <c:pt idx="968">
                  <c:v>0.1276043417742454</c:v>
                </c:pt>
                <c:pt idx="969">
                  <c:v>0.14598907034377251</c:v>
                </c:pt>
                <c:pt idx="970">
                  <c:v>0.1238065679741123</c:v>
                </c:pt>
                <c:pt idx="971">
                  <c:v>0.12778914641436509</c:v>
                </c:pt>
                <c:pt idx="972">
                  <c:v>0.13036720137616339</c:v>
                </c:pt>
                <c:pt idx="973">
                  <c:v>0.1276582911228594</c:v>
                </c:pt>
                <c:pt idx="974">
                  <c:v>0.1201343542966086</c:v>
                </c:pt>
                <c:pt idx="975">
                  <c:v>0.11990570147304939</c:v>
                </c:pt>
                <c:pt idx="976">
                  <c:v>0.1096705040392193</c:v>
                </c:pt>
                <c:pt idx="977">
                  <c:v>0.1127152321815592</c:v>
                </c:pt>
                <c:pt idx="978">
                  <c:v>0.1158927251891481</c:v>
                </c:pt>
                <c:pt idx="979">
                  <c:v>0.1144895694463394</c:v>
                </c:pt>
                <c:pt idx="980">
                  <c:v>0.11444189171724251</c:v>
                </c:pt>
                <c:pt idx="981">
                  <c:v>0.10865307463147481</c:v>
                </c:pt>
                <c:pt idx="982">
                  <c:v>0.10998305105973349</c:v>
                </c:pt>
                <c:pt idx="983">
                  <c:v>0.104317051663483</c:v>
                </c:pt>
                <c:pt idx="984">
                  <c:v>0.1031085297489349</c:v>
                </c:pt>
                <c:pt idx="985">
                  <c:v>8.8490093921311297E-2</c:v>
                </c:pt>
                <c:pt idx="986">
                  <c:v>8.4605085816050904E-2</c:v>
                </c:pt>
                <c:pt idx="987">
                  <c:v>9.2246333820521498E-2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D5-4FA3-86F0-7D69DFC63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"/>
        <c:axId val="100"/>
      </c:lineChart>
      <c:dateAx>
        <c:axId val="50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crossAx val="100"/>
        <c:crosses val="autoZero"/>
        <c:auto val="1"/>
        <c:lblOffset val="100"/>
        <c:baseTimeUnit val="days"/>
        <c:majorUnit val="6"/>
        <c:majorTimeUnit val="months"/>
      </c:dateAx>
      <c:valAx>
        <c:axId val="100"/>
        <c:scaling>
          <c:orientation val="minMax"/>
          <c:max val="0.4"/>
          <c:min val="-0.2"/>
        </c:scaling>
        <c:delete val="0"/>
        <c:axPos val="l"/>
        <c:majorGridlines>
          <c:spPr>
            <a:ln>
              <a:solidFill>
                <a:srgbClr val="E5E7EB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crossAx val="50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Net return per trade (60 sessions, after 0.585% cost)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Strategy trades</c:v>
          </c:tx>
          <c:spPr>
            <a:solidFill>
              <a:srgbClr val="2E86AB"/>
            </a:solidFill>
            <a:ln>
              <a:noFill/>
              <a:prstDash val="solid"/>
            </a:ln>
          </c:spPr>
          <c:invertIfNegative val="1"/>
          <c:cat>
            <c:strRef>
              <c:f>'Performance Charts'!$A$82:$A$103</c:f>
              <c:strCache>
                <c:ptCount val="22"/>
                <c:pt idx="0">
                  <c:v>&lt; -40%</c:v>
                </c:pt>
                <c:pt idx="1">
                  <c:v>-40% to -35%</c:v>
                </c:pt>
                <c:pt idx="2">
                  <c:v>-35% to -30%</c:v>
                </c:pt>
                <c:pt idx="3">
                  <c:v>-30% to -25%</c:v>
                </c:pt>
                <c:pt idx="4">
                  <c:v>-25% to -20%</c:v>
                </c:pt>
                <c:pt idx="5">
                  <c:v>-20% to -15%</c:v>
                </c:pt>
                <c:pt idx="6">
                  <c:v>-15% to -10%</c:v>
                </c:pt>
                <c:pt idx="7">
                  <c:v>-10% to -5%</c:v>
                </c:pt>
                <c:pt idx="8">
                  <c:v>-5% to 0%</c:v>
                </c:pt>
                <c:pt idx="9">
                  <c:v>0% to 5%</c:v>
                </c:pt>
                <c:pt idx="10">
                  <c:v>5% to 10%</c:v>
                </c:pt>
                <c:pt idx="11">
                  <c:v>10% to 15%</c:v>
                </c:pt>
                <c:pt idx="12">
                  <c:v>15% to 20%</c:v>
                </c:pt>
                <c:pt idx="13">
                  <c:v>20% to 25%</c:v>
                </c:pt>
                <c:pt idx="14">
                  <c:v>25% to 30%</c:v>
                </c:pt>
                <c:pt idx="15">
                  <c:v>30% to 35%</c:v>
                </c:pt>
                <c:pt idx="16">
                  <c:v>35% to 40%</c:v>
                </c:pt>
                <c:pt idx="17">
                  <c:v>40% to 45%</c:v>
                </c:pt>
                <c:pt idx="18">
                  <c:v>45% to 50%</c:v>
                </c:pt>
                <c:pt idx="19">
                  <c:v>50% to 55%</c:v>
                </c:pt>
                <c:pt idx="20">
                  <c:v>55% to 60%</c:v>
                </c:pt>
                <c:pt idx="21">
                  <c:v>≥ 60%</c:v>
                </c:pt>
              </c:strCache>
            </c:strRef>
          </c:cat>
          <c:val>
            <c:numRef>
              <c:f>'Performance Charts'!$D$82:$D$103</c:f>
              <c:numCache>
                <c:formatCode>0.0%</c:formatCode>
                <c:ptCount val="22"/>
                <c:pt idx="0">
                  <c:v>3.5273368606701938E-3</c:v>
                </c:pt>
                <c:pt idx="1">
                  <c:v>1.7636684303350969E-3</c:v>
                </c:pt>
                <c:pt idx="2">
                  <c:v>3.5273368606701938E-3</c:v>
                </c:pt>
                <c:pt idx="3">
                  <c:v>1.0582010582010581E-2</c:v>
                </c:pt>
                <c:pt idx="4">
                  <c:v>3.3509700176366841E-2</c:v>
                </c:pt>
                <c:pt idx="5">
                  <c:v>4.4091710758377423E-2</c:v>
                </c:pt>
                <c:pt idx="6">
                  <c:v>6.5255731922398585E-2</c:v>
                </c:pt>
                <c:pt idx="7">
                  <c:v>0.13403880070546736</c:v>
                </c:pt>
                <c:pt idx="8">
                  <c:v>0.11992945326278659</c:v>
                </c:pt>
                <c:pt idx="9">
                  <c:v>0.13051146384479717</c:v>
                </c:pt>
                <c:pt idx="10">
                  <c:v>0.13756613756613756</c:v>
                </c:pt>
                <c:pt idx="11">
                  <c:v>0.10758377425044091</c:v>
                </c:pt>
                <c:pt idx="12">
                  <c:v>5.6437389770723101E-2</c:v>
                </c:pt>
                <c:pt idx="13">
                  <c:v>3.5273368606701938E-2</c:v>
                </c:pt>
                <c:pt idx="14">
                  <c:v>4.2328042328042326E-2</c:v>
                </c:pt>
                <c:pt idx="15">
                  <c:v>1.2345679012345678E-2</c:v>
                </c:pt>
                <c:pt idx="16">
                  <c:v>2.4691358024691357E-2</c:v>
                </c:pt>
                <c:pt idx="17">
                  <c:v>1.0582010582010581E-2</c:v>
                </c:pt>
                <c:pt idx="18">
                  <c:v>1.0582010582010581E-2</c:v>
                </c:pt>
                <c:pt idx="19">
                  <c:v>3.5273368606701938E-3</c:v>
                </c:pt>
                <c:pt idx="20">
                  <c:v>3.5273368606701938E-3</c:v>
                </c:pt>
                <c:pt idx="21">
                  <c:v>8.8183421516754845E-3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3C3-48D3-8C50-A6ECF1DAB53A}"/>
            </c:ext>
          </c:extLst>
        </c:ser>
        <c:ser>
          <c:idx val="1"/>
          <c:order val="1"/>
          <c:tx>
            <c:v>Placebo trades (40 random books)</c:v>
          </c:tx>
          <c:spPr>
            <a:solidFill>
              <a:srgbClr val="8C8C8C"/>
            </a:solidFill>
            <a:ln>
              <a:noFill/>
              <a:prstDash val="solid"/>
            </a:ln>
          </c:spPr>
          <c:invertIfNegative val="1"/>
          <c:cat>
            <c:strRef>
              <c:f>'Performance Charts'!$A$82:$A$103</c:f>
              <c:strCache>
                <c:ptCount val="22"/>
                <c:pt idx="0">
                  <c:v>&lt; -40%</c:v>
                </c:pt>
                <c:pt idx="1">
                  <c:v>-40% to -35%</c:v>
                </c:pt>
                <c:pt idx="2">
                  <c:v>-35% to -30%</c:v>
                </c:pt>
                <c:pt idx="3">
                  <c:v>-30% to -25%</c:v>
                </c:pt>
                <c:pt idx="4">
                  <c:v>-25% to -20%</c:v>
                </c:pt>
                <c:pt idx="5">
                  <c:v>-20% to -15%</c:v>
                </c:pt>
                <c:pt idx="6">
                  <c:v>-15% to -10%</c:v>
                </c:pt>
                <c:pt idx="7">
                  <c:v>-10% to -5%</c:v>
                </c:pt>
                <c:pt idx="8">
                  <c:v>-5% to 0%</c:v>
                </c:pt>
                <c:pt idx="9">
                  <c:v>0% to 5%</c:v>
                </c:pt>
                <c:pt idx="10">
                  <c:v>5% to 10%</c:v>
                </c:pt>
                <c:pt idx="11">
                  <c:v>10% to 15%</c:v>
                </c:pt>
                <c:pt idx="12">
                  <c:v>15% to 20%</c:v>
                </c:pt>
                <c:pt idx="13">
                  <c:v>20% to 25%</c:v>
                </c:pt>
                <c:pt idx="14">
                  <c:v>25% to 30%</c:v>
                </c:pt>
                <c:pt idx="15">
                  <c:v>30% to 35%</c:v>
                </c:pt>
                <c:pt idx="16">
                  <c:v>35% to 40%</c:v>
                </c:pt>
                <c:pt idx="17">
                  <c:v>40% to 45%</c:v>
                </c:pt>
                <c:pt idx="18">
                  <c:v>45% to 50%</c:v>
                </c:pt>
                <c:pt idx="19">
                  <c:v>50% to 55%</c:v>
                </c:pt>
                <c:pt idx="20">
                  <c:v>55% to 60%</c:v>
                </c:pt>
                <c:pt idx="21">
                  <c:v>≥ 60%</c:v>
                </c:pt>
              </c:strCache>
            </c:strRef>
          </c:cat>
          <c:val>
            <c:numRef>
              <c:f>'Performance Charts'!$E$82:$E$103</c:f>
              <c:numCache>
                <c:formatCode>0.0%</c:formatCode>
                <c:ptCount val="22"/>
                <c:pt idx="0">
                  <c:v>2.7106101024008261E-3</c:v>
                </c:pt>
                <c:pt idx="1">
                  <c:v>1.1186644867051028E-3</c:v>
                </c:pt>
                <c:pt idx="2">
                  <c:v>6.1526546768780653E-3</c:v>
                </c:pt>
                <c:pt idx="3">
                  <c:v>9.2074692367266151E-3</c:v>
                </c:pt>
                <c:pt idx="4">
                  <c:v>2.5987436537303159E-2</c:v>
                </c:pt>
                <c:pt idx="5">
                  <c:v>5.9332243352551418E-2</c:v>
                </c:pt>
                <c:pt idx="6">
                  <c:v>8.9105928921779542E-2</c:v>
                </c:pt>
                <c:pt idx="7">
                  <c:v>0.13604681180621289</c:v>
                </c:pt>
                <c:pt idx="8">
                  <c:v>0.14219946648309095</c:v>
                </c:pt>
                <c:pt idx="9">
                  <c:v>0.13639101626366062</c:v>
                </c:pt>
                <c:pt idx="10">
                  <c:v>0.11982617674898891</c:v>
                </c:pt>
                <c:pt idx="11">
                  <c:v>9.4441098012219254E-2</c:v>
                </c:pt>
                <c:pt idx="12">
                  <c:v>5.3867997590568796E-2</c:v>
                </c:pt>
                <c:pt idx="13">
                  <c:v>4.199294380862232E-2</c:v>
                </c:pt>
                <c:pt idx="14">
                  <c:v>2.6288615437569916E-2</c:v>
                </c:pt>
                <c:pt idx="15">
                  <c:v>1.5144996127699853E-2</c:v>
                </c:pt>
                <c:pt idx="16">
                  <c:v>1.3510024954823166E-2</c:v>
                </c:pt>
                <c:pt idx="17">
                  <c:v>8.8202392220979257E-3</c:v>
                </c:pt>
                <c:pt idx="18">
                  <c:v>6.6259358058686863E-3</c:v>
                </c:pt>
                <c:pt idx="19">
                  <c:v>2.9687634454866191E-3</c:v>
                </c:pt>
                <c:pt idx="20">
                  <c:v>1.5489200585147578E-3</c:v>
                </c:pt>
                <c:pt idx="21">
                  <c:v>6.711986920230617E-3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3C3-48D3-8C50-A6ECF1DAB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5E7EB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Signal: Q5−Q1 spread per quarter (60d, xs event universe) — 17/20 positive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Positive</c:v>
          </c:tx>
          <c:spPr>
            <a:solidFill>
              <a:srgbClr val="2E7D32"/>
            </a:solidFill>
            <a:ln>
              <a:noFill/>
              <a:prstDash val="solid"/>
            </a:ln>
          </c:spPr>
          <c:invertIfNegative val="0"/>
          <c:cat>
            <c:strRef>
              <c:f>Data!$AM$4:$AM$23</c:f>
              <c:strCache>
                <c:ptCount val="20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2024Q3</c:v>
                </c:pt>
                <c:pt idx="13">
                  <c:v>2024Q4</c:v>
                </c:pt>
                <c:pt idx="14">
                  <c:v>2025Q1</c:v>
                </c:pt>
                <c:pt idx="15">
                  <c:v>2025Q2</c:v>
                </c:pt>
                <c:pt idx="16">
                  <c:v>2025Q3</c:v>
                </c:pt>
                <c:pt idx="17">
                  <c:v>2025Q4</c:v>
                </c:pt>
                <c:pt idx="18">
                  <c:v>2026Q1</c:v>
                </c:pt>
                <c:pt idx="19">
                  <c:v>2026Q2</c:v>
                </c:pt>
              </c:strCache>
            </c:strRef>
          </c:cat>
          <c:val>
            <c:numRef>
              <c:f>Data!$AR$4:$AR$23</c:f>
              <c:numCache>
                <c:formatCode>0.00%</c:formatCode>
                <c:ptCount val="20"/>
                <c:pt idx="0">
                  <c:v>0.1089664890759517</c:v>
                </c:pt>
                <c:pt idx="1">
                  <c:v>6.6368170039554295E-2</c:v>
                </c:pt>
                <c:pt idx="2">
                  <c:v>8.5200586403957904E-2</c:v>
                </c:pt>
                <c:pt idx="3">
                  <c:v>0</c:v>
                </c:pt>
                <c:pt idx="4">
                  <c:v>5.2294923153029499E-2</c:v>
                </c:pt>
                <c:pt idx="5">
                  <c:v>0</c:v>
                </c:pt>
                <c:pt idx="6">
                  <c:v>4.5422821116185098E-2</c:v>
                </c:pt>
                <c:pt idx="7">
                  <c:v>3.5646892914628699E-2</c:v>
                </c:pt>
                <c:pt idx="8">
                  <c:v>1.35934063551941E-2</c:v>
                </c:pt>
                <c:pt idx="9">
                  <c:v>6.2666017082098305E-2</c:v>
                </c:pt>
                <c:pt idx="10">
                  <c:v>6.8514255305757402E-2</c:v>
                </c:pt>
                <c:pt idx="11">
                  <c:v>3.8975766705664397E-2</c:v>
                </c:pt>
                <c:pt idx="12">
                  <c:v>0</c:v>
                </c:pt>
                <c:pt idx="13">
                  <c:v>9.2129461758994006E-3</c:v>
                </c:pt>
                <c:pt idx="14">
                  <c:v>1.00278691393527E-2</c:v>
                </c:pt>
                <c:pt idx="15">
                  <c:v>1.49659839495873E-2</c:v>
                </c:pt>
                <c:pt idx="16">
                  <c:v>2.1078691725243501E-2</c:v>
                </c:pt>
                <c:pt idx="17">
                  <c:v>3.6012864337905799E-2</c:v>
                </c:pt>
                <c:pt idx="18">
                  <c:v>2.8181966121965E-2</c:v>
                </c:pt>
                <c:pt idx="19">
                  <c:v>4.0631686048310203E-2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4-4DF4-BC91-B240C52EE542}"/>
            </c:ext>
          </c:extLst>
        </c:ser>
        <c:ser>
          <c:idx val="1"/>
          <c:order val="1"/>
          <c:tx>
            <c:v>Negative</c:v>
          </c:tx>
          <c:spPr>
            <a:solidFill>
              <a:srgbClr val="C62828"/>
            </a:solidFill>
            <a:ln>
              <a:noFill/>
              <a:prstDash val="solid"/>
            </a:ln>
          </c:spPr>
          <c:invertIfNegative val="0"/>
          <c:cat>
            <c:strRef>
              <c:f>Data!$AM$4:$AM$23</c:f>
              <c:strCache>
                <c:ptCount val="20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2024Q3</c:v>
                </c:pt>
                <c:pt idx="13">
                  <c:v>2024Q4</c:v>
                </c:pt>
                <c:pt idx="14">
                  <c:v>2025Q1</c:v>
                </c:pt>
                <c:pt idx="15">
                  <c:v>2025Q2</c:v>
                </c:pt>
                <c:pt idx="16">
                  <c:v>2025Q3</c:v>
                </c:pt>
                <c:pt idx="17">
                  <c:v>2025Q4</c:v>
                </c:pt>
                <c:pt idx="18">
                  <c:v>2026Q1</c:v>
                </c:pt>
                <c:pt idx="19">
                  <c:v>2026Q2</c:v>
                </c:pt>
              </c:strCache>
            </c:strRef>
          </c:cat>
          <c:val>
            <c:numRef>
              <c:f>Data!$AS$4:$AS$23</c:f>
              <c:numCache>
                <c:formatCode>0.00%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-1.8821707022071098E-2</c:v>
                </c:pt>
                <c:pt idx="4">
                  <c:v>0</c:v>
                </c:pt>
                <c:pt idx="5">
                  <c:v>-2.7667828612435798E-2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-1.4628253006501999E-3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54-4DF4-BC91-B240C52EE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5E7EB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Trading version: strategy minus NIFTY 500 per calendar quarter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Positive</c:v>
          </c:tx>
          <c:spPr>
            <a:solidFill>
              <a:srgbClr val="2E7D32"/>
            </a:solidFill>
            <a:ln>
              <a:noFill/>
              <a:prstDash val="solid"/>
            </a:ln>
          </c:spPr>
          <c:invertIfNegative val="0"/>
          <c:cat>
            <c:strRef>
              <c:f>Data!$AU$4:$AU$24</c:f>
              <c:strCache>
                <c:ptCount val="21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2024Q3</c:v>
                </c:pt>
                <c:pt idx="13">
                  <c:v>2024Q4</c:v>
                </c:pt>
                <c:pt idx="14">
                  <c:v>2025Q1</c:v>
                </c:pt>
                <c:pt idx="15">
                  <c:v>2025Q2</c:v>
                </c:pt>
                <c:pt idx="16">
                  <c:v>2025Q3</c:v>
                </c:pt>
                <c:pt idx="17">
                  <c:v>2025Q4</c:v>
                </c:pt>
                <c:pt idx="18">
                  <c:v>2026Q1</c:v>
                </c:pt>
                <c:pt idx="19">
                  <c:v>2026Q2</c:v>
                </c:pt>
                <c:pt idx="20">
                  <c:v>2026Q3</c:v>
                </c:pt>
              </c:strCache>
            </c:strRef>
          </c:cat>
          <c:val>
            <c:numRef>
              <c:f>Data!$AY$4:$AY$24</c:f>
              <c:numCache>
                <c:formatCode>0.00%</c:formatCode>
                <c:ptCount val="21"/>
                <c:pt idx="0">
                  <c:v>0</c:v>
                </c:pt>
                <c:pt idx="1">
                  <c:v>4.8278381818597803E-2</c:v>
                </c:pt>
                <c:pt idx="2">
                  <c:v>8.4400626375579602E-2</c:v>
                </c:pt>
                <c:pt idx="3">
                  <c:v>0</c:v>
                </c:pt>
                <c:pt idx="4">
                  <c:v>5.2124540189444103E-2</c:v>
                </c:pt>
                <c:pt idx="5">
                  <c:v>0</c:v>
                </c:pt>
                <c:pt idx="6">
                  <c:v>1.7400390912800299E-2</c:v>
                </c:pt>
                <c:pt idx="7">
                  <c:v>7.3360454066857001E-3</c:v>
                </c:pt>
                <c:pt idx="8">
                  <c:v>5.1947871692635997E-2</c:v>
                </c:pt>
                <c:pt idx="9">
                  <c:v>4.5072099366357803E-2</c:v>
                </c:pt>
                <c:pt idx="10">
                  <c:v>3.1258520164258702E-2</c:v>
                </c:pt>
                <c:pt idx="11">
                  <c:v>7.3274642554252895E-2</c:v>
                </c:pt>
                <c:pt idx="12">
                  <c:v>0</c:v>
                </c:pt>
                <c:pt idx="13">
                  <c:v>3.3772111028479601E-2</c:v>
                </c:pt>
                <c:pt idx="14">
                  <c:v>0</c:v>
                </c:pt>
                <c:pt idx="15">
                  <c:v>0</c:v>
                </c:pt>
                <c:pt idx="16">
                  <c:v>2.9701878698094899E-2</c:v>
                </c:pt>
                <c:pt idx="17">
                  <c:v>0</c:v>
                </c:pt>
                <c:pt idx="18">
                  <c:v>1.99427290534787E-2</c:v>
                </c:pt>
                <c:pt idx="19">
                  <c:v>0.1022393246470216</c:v>
                </c:pt>
                <c:pt idx="20">
                  <c:v>1.6091745579030001E-4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A-4C25-8B31-1E78820FAE98}"/>
            </c:ext>
          </c:extLst>
        </c:ser>
        <c:ser>
          <c:idx val="1"/>
          <c:order val="1"/>
          <c:tx>
            <c:v>Negative</c:v>
          </c:tx>
          <c:spPr>
            <a:solidFill>
              <a:srgbClr val="C62828"/>
            </a:solidFill>
            <a:ln>
              <a:noFill/>
              <a:prstDash val="solid"/>
            </a:ln>
          </c:spPr>
          <c:invertIfNegative val="0"/>
          <c:cat>
            <c:strRef>
              <c:f>Data!$AU$4:$AU$24</c:f>
              <c:strCache>
                <c:ptCount val="21"/>
                <c:pt idx="0">
                  <c:v>2021Q3</c:v>
                </c:pt>
                <c:pt idx="1">
                  <c:v>2021Q4</c:v>
                </c:pt>
                <c:pt idx="2">
                  <c:v>2022Q1</c:v>
                </c:pt>
                <c:pt idx="3">
                  <c:v>2022Q2</c:v>
                </c:pt>
                <c:pt idx="4">
                  <c:v>2022Q3</c:v>
                </c:pt>
                <c:pt idx="5">
                  <c:v>2022Q4</c:v>
                </c:pt>
                <c:pt idx="6">
                  <c:v>2023Q1</c:v>
                </c:pt>
                <c:pt idx="7">
                  <c:v>2023Q2</c:v>
                </c:pt>
                <c:pt idx="8">
                  <c:v>2023Q3</c:v>
                </c:pt>
                <c:pt idx="9">
                  <c:v>2023Q4</c:v>
                </c:pt>
                <c:pt idx="10">
                  <c:v>2024Q1</c:v>
                </c:pt>
                <c:pt idx="11">
                  <c:v>2024Q2</c:v>
                </c:pt>
                <c:pt idx="12">
                  <c:v>2024Q3</c:v>
                </c:pt>
                <c:pt idx="13">
                  <c:v>2024Q4</c:v>
                </c:pt>
                <c:pt idx="14">
                  <c:v>2025Q1</c:v>
                </c:pt>
                <c:pt idx="15">
                  <c:v>2025Q2</c:v>
                </c:pt>
                <c:pt idx="16">
                  <c:v>2025Q3</c:v>
                </c:pt>
                <c:pt idx="17">
                  <c:v>2025Q4</c:v>
                </c:pt>
                <c:pt idx="18">
                  <c:v>2026Q1</c:v>
                </c:pt>
                <c:pt idx="19">
                  <c:v>2026Q2</c:v>
                </c:pt>
                <c:pt idx="20">
                  <c:v>2026Q3</c:v>
                </c:pt>
              </c:strCache>
            </c:strRef>
          </c:cat>
          <c:val>
            <c:numRef>
              <c:f>Data!$AZ$4:$AZ$24</c:f>
              <c:numCache>
                <c:formatCode>0.00%</c:formatCode>
                <c:ptCount val="21"/>
                <c:pt idx="0">
                  <c:v>-5.8788743945627102E-2</c:v>
                </c:pt>
                <c:pt idx="1">
                  <c:v>0</c:v>
                </c:pt>
                <c:pt idx="2">
                  <c:v>0</c:v>
                </c:pt>
                <c:pt idx="3">
                  <c:v>-2.6585734948165001E-2</c:v>
                </c:pt>
                <c:pt idx="4">
                  <c:v>0</c:v>
                </c:pt>
                <c:pt idx="5">
                  <c:v>-6.78942243563357E-2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-2.2565266073525998E-2</c:v>
                </c:pt>
                <c:pt idx="13">
                  <c:v>0</c:v>
                </c:pt>
                <c:pt idx="14">
                  <c:v>-7.7436372839455994E-2</c:v>
                </c:pt>
                <c:pt idx="15">
                  <c:v>-1.4417049601091501E-2</c:v>
                </c:pt>
                <c:pt idx="16">
                  <c:v>0</c:v>
                </c:pt>
                <c:pt idx="17">
                  <c:v>-2.8950609069634502E-2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8A-4C25-8B31-1E78820F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5E7EB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Capacity: 90% of trades fit at ~INR 1.6 Cr (1%) / ~INR 8 Cr (5%)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Within 1% of ADV</c:v>
          </c:tx>
          <c:spPr>
            <a:ln w="22225">
              <a:solidFill>
                <a:srgbClr val="2E86AB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E86AB"/>
              </a:solidFill>
              <a:ln>
                <a:prstDash val="solid"/>
              </a:ln>
            </c:spPr>
          </c:marker>
          <c:xVal>
            <c:numRef>
              <c:f>Data!$BK$4:$BK$17</c:f>
              <c:numCache>
                <c:formatCode>General</c:formatCode>
                <c:ptCount val="14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7.5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  <c:pt idx="9">
                  <c:v>30</c:v>
                </c:pt>
                <c:pt idx="10">
                  <c:v>50</c:v>
                </c:pt>
                <c:pt idx="11">
                  <c:v>75</c:v>
                </c:pt>
                <c:pt idx="12">
                  <c:v>100</c:v>
                </c:pt>
                <c:pt idx="13">
                  <c:v>150</c:v>
                </c:pt>
              </c:numCache>
            </c:numRef>
          </c:xVal>
          <c:yVal>
            <c:numRef>
              <c:f>Data!$BL$4:$BL$17</c:f>
              <c:numCache>
                <c:formatCode>0.0%</c:formatCode>
                <c:ptCount val="14"/>
                <c:pt idx="0">
                  <c:v>0.98412698412698396</c:v>
                </c:pt>
                <c:pt idx="1">
                  <c:v>0.95238095238095244</c:v>
                </c:pt>
                <c:pt idx="2">
                  <c:v>0.87477954144620806</c:v>
                </c:pt>
                <c:pt idx="3">
                  <c:v>0.80599647266313934</c:v>
                </c:pt>
                <c:pt idx="4">
                  <c:v>0.7178130511463845</c:v>
                </c:pt>
                <c:pt idx="5">
                  <c:v>0.6243386243386243</c:v>
                </c:pt>
                <c:pt idx="6">
                  <c:v>0.58024691358024694</c:v>
                </c:pt>
                <c:pt idx="7">
                  <c:v>0.49735449735449733</c:v>
                </c:pt>
                <c:pt idx="8">
                  <c:v>0.43738977072310398</c:v>
                </c:pt>
                <c:pt idx="9">
                  <c:v>0.365079365079365</c:v>
                </c:pt>
                <c:pt idx="10">
                  <c:v>0.23456790123456789</c:v>
                </c:pt>
                <c:pt idx="11">
                  <c:v>0.14991181657848321</c:v>
                </c:pt>
                <c:pt idx="12">
                  <c:v>9.5238095238095205E-2</c:v>
                </c:pt>
                <c:pt idx="13">
                  <c:v>5.1146384479717803E-2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04-4B3D-87E2-7215AF25E18E}"/>
            </c:ext>
          </c:extLst>
        </c:ser>
        <c:ser>
          <c:idx val="1"/>
          <c:order val="1"/>
          <c:tx>
            <c:v>Within 5% of ADV</c:v>
          </c:tx>
          <c:spPr>
            <a:ln w="22225">
              <a:solidFill>
                <a:srgbClr val="2E86AB"/>
              </a:solidFill>
              <a:prstDash val="dash"/>
            </a:ln>
          </c:spPr>
          <c:marker>
            <c:symbol val="circle"/>
            <c:size val="5"/>
            <c:spPr>
              <a:solidFill>
                <a:srgbClr val="2E86AB"/>
              </a:solidFill>
              <a:ln>
                <a:prstDash val="solid"/>
              </a:ln>
            </c:spPr>
          </c:marker>
          <c:xVal>
            <c:numRef>
              <c:f>Data!$BK$4:$BK$17</c:f>
              <c:numCache>
                <c:formatCode>General</c:formatCode>
                <c:ptCount val="14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7.5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  <c:pt idx="9">
                  <c:v>30</c:v>
                </c:pt>
                <c:pt idx="10">
                  <c:v>50</c:v>
                </c:pt>
                <c:pt idx="11">
                  <c:v>75</c:v>
                </c:pt>
                <c:pt idx="12">
                  <c:v>100</c:v>
                </c:pt>
                <c:pt idx="13">
                  <c:v>150</c:v>
                </c:pt>
              </c:numCache>
            </c:numRef>
          </c:xVal>
          <c:yVal>
            <c:numRef>
              <c:f>Data!$BM$4:$BM$17</c:f>
              <c:numCache>
                <c:formatCode>0.0%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0.98941798941798942</c:v>
                </c:pt>
                <c:pt idx="3">
                  <c:v>0.97707231040564357</c:v>
                </c:pt>
                <c:pt idx="4">
                  <c:v>0.95238095238095244</c:v>
                </c:pt>
                <c:pt idx="5">
                  <c:v>0.92063492063492058</c:v>
                </c:pt>
                <c:pt idx="6">
                  <c:v>0.87477954144620806</c:v>
                </c:pt>
                <c:pt idx="7">
                  <c:v>0.80599647266313934</c:v>
                </c:pt>
                <c:pt idx="8">
                  <c:v>0.75837742504409167</c:v>
                </c:pt>
                <c:pt idx="9">
                  <c:v>0.67724867724867721</c:v>
                </c:pt>
                <c:pt idx="10">
                  <c:v>0.58024691358024694</c:v>
                </c:pt>
                <c:pt idx="11">
                  <c:v>0.49735449735449733</c:v>
                </c:pt>
                <c:pt idx="12">
                  <c:v>0.43738977072310398</c:v>
                </c:pt>
                <c:pt idx="13">
                  <c:v>0.365079365079365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04-4B3D-87E2-7215AF25E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50"/>
          <c:min val="0.5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Strategy AUM (INR Crore, log scale)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E5E7EB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% of trades that fit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6300000" cy="295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21</xdr:row>
      <xdr:rowOff>0</xdr:rowOff>
    </xdr:from>
    <xdr:ext cx="6300000" cy="223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115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24</xdr:row>
      <xdr:rowOff>0</xdr:rowOff>
    </xdr:from>
    <xdr:ext cx="115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40</xdr:row>
      <xdr:rowOff>0</xdr:rowOff>
    </xdr:from>
    <xdr:ext cx="115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80</xdr:row>
      <xdr:rowOff>0</xdr:rowOff>
    </xdr:from>
    <xdr:ext cx="792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107</xdr:row>
      <xdr:rowOff>0</xdr:rowOff>
    </xdr:from>
    <xdr:ext cx="576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11</xdr:col>
      <xdr:colOff>0</xdr:colOff>
      <xdr:row>107</xdr:row>
      <xdr:rowOff>0</xdr:rowOff>
    </xdr:from>
    <xdr:ext cx="576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deLog" displayName="TradeLog" ref="A4:S571">
  <autoFilter ref="A4:S571" xr:uid="{00000000-0009-0000-0100-000001000000}"/>
  <tableColumns count="19">
    <tableColumn id="1" xr3:uid="{00000000-0010-0000-0000-000001000000}" name="Entry date"/>
    <tableColumn id="2" xr3:uid="{00000000-0010-0000-0000-000002000000}" name="Symbol"/>
    <tableColumn id="3" xr3:uid="{00000000-0010-0000-0000-000003000000}" name="Company"/>
    <tableColumn id="4" xr3:uid="{00000000-0010-0000-0000-000004000000}" name="Sector"/>
    <tableColumn id="5" xr3:uid="{00000000-0010-0000-0000-000005000000}" name="Filing timestamp (IST)"/>
    <tableColumn id="6" xr3:uid="{00000000-0010-0000-0000-000006000000}" name="Event day"/>
    <tableColumn id="7" xr3:uid="{00000000-0010-0000-0000-000007000000}" name="Entry price (Open)"/>
    <tableColumn id="8" xr3:uid="{00000000-0010-0000-0000-000008000000}" name="Exit date"/>
    <tableColumn id="9" xr3:uid="{00000000-0010-0000-0000-000009000000}" name="Exit price (Close)"/>
    <tableColumn id="10" xr3:uid="{00000000-0010-0000-0000-00000A000000}" name="Holding days (sessions)"/>
    <tableColumn id="11" xr3:uid="{00000000-0010-0000-0000-00000B000000}" name="SUE"/>
    <tableColumn id="12" xr3:uid="{00000000-0010-0000-0000-00000C000000}" name="SUE quintile"/>
    <tableColumn id="13" xr3:uid="{00000000-0010-0000-0000-00000D000000}" name="Gross return"/>
    <tableColumn id="14" xr3:uid="{00000000-0010-0000-0000-00000E000000}" name="Cost"/>
    <tableColumn id="15" xr3:uid="{00000000-0010-0000-0000-00000F000000}" name="Net return"/>
    <tableColumn id="16" xr3:uid="{00000000-0010-0000-0000-000010000000}" name="Excess vs NIFTY 500"/>
    <tableColumn id="17" xr3:uid="{00000000-0010-0000-0000-000011000000}" name="Period"/>
    <tableColumn id="18" xr3:uid="{00000000-0010-0000-0000-000012000000}" name="Result"/>
    <tableColumn id="19" xr3:uid="{00000000-0010-0000-0000-000013000000}" name="Price path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86AB"/>
    <pageSetUpPr fitToPage="1"/>
  </sheetPr>
  <dimension ref="A1:R38"/>
  <sheetViews>
    <sheetView showGridLines="0" tabSelected="1" workbookViewId="0">
      <selection sqref="A1:R1"/>
    </sheetView>
  </sheetViews>
  <sheetFormatPr defaultRowHeight="15" x14ac:dyDescent="0.25"/>
  <cols>
    <col min="1" max="19" width="11.42578125" customWidth="1"/>
  </cols>
  <sheetData>
    <row r="1" spans="1:18" ht="33.950000000000003" customHeight="1" x14ac:dyDescent="0.25">
      <c r="A1" s="57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</row>
    <row r="2" spans="1:18" ht="30" customHeight="1" x14ac:dyDescent="0.25">
      <c r="A2" s="53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</row>
    <row r="3" spans="1:18" ht="26.1" customHeight="1" x14ac:dyDescent="0.25">
      <c r="A3" s="55" t="s">
        <v>2</v>
      </c>
      <c r="B3" s="42"/>
      <c r="C3" s="42"/>
      <c r="D3" s="42"/>
      <c r="E3" s="42"/>
      <c r="F3" s="52" t="s">
        <v>3</v>
      </c>
      <c r="G3" s="42"/>
      <c r="H3" s="42"/>
      <c r="I3" s="42"/>
      <c r="K3" s="2" t="s">
        <v>4</v>
      </c>
      <c r="L3" s="49" t="s">
        <v>5</v>
      </c>
      <c r="M3" s="42"/>
      <c r="N3" s="52" t="str">
        <f>"Window: "&amp;INDEX(m_start,1,MATCH(SelPeriod,PeriodHeaders,0))&amp;" to "&amp;INDEX(m_end,1,MATCH(SelPeriod,PeriodHeaders,0))</f>
        <v>Window: 2021-08-11 to 2026-08-11</v>
      </c>
      <c r="O3" s="42"/>
      <c r="P3" s="42"/>
      <c r="Q3" s="42"/>
      <c r="R3" s="42"/>
    </row>
    <row r="5" spans="1:18" ht="20.100000000000001" customHeight="1" x14ac:dyDescent="0.25">
      <c r="A5" s="45">
        <f>INDEX(m_cagr,1,MATCH(SelPeriod,PeriodHeaders,0))</f>
        <v>0.1715503419846145</v>
      </c>
      <c r="B5" s="46"/>
      <c r="C5" s="45">
        <f>INDEX(m_excess_cagr,1,MATCH(SelPeriod,PeriodHeaders,0))</f>
        <v>5.8715760966688853E-2</v>
      </c>
      <c r="D5" s="46"/>
      <c r="E5" s="56">
        <f>INDEX(m_sharpe_rf0,1,MATCH(SelPeriod,PeriodHeaders,0))</f>
        <v>1.0827253289776211</v>
      </c>
      <c r="F5" s="46"/>
    </row>
    <row r="6" spans="1:18" ht="20.100000000000001" customHeight="1" x14ac:dyDescent="0.25">
      <c r="A6" s="47"/>
      <c r="B6" s="48"/>
      <c r="C6" s="47"/>
      <c r="D6" s="48"/>
      <c r="E6" s="47"/>
      <c r="F6" s="48"/>
    </row>
    <row r="7" spans="1:18" ht="26.1" customHeight="1" x14ac:dyDescent="0.25">
      <c r="A7" s="43" t="s">
        <v>6</v>
      </c>
      <c r="B7" s="44"/>
      <c r="C7" s="43" t="s">
        <v>7</v>
      </c>
      <c r="D7" s="44"/>
      <c r="E7" s="43" t="s">
        <v>8</v>
      </c>
      <c r="F7" s="44"/>
    </row>
    <row r="9" spans="1:18" ht="20.100000000000001" customHeight="1" x14ac:dyDescent="0.25">
      <c r="A9" s="45">
        <f>INDEX(m_max_dd,1,MATCH(SelPeriod,PeriodHeaders,0))</f>
        <v>-0.23675277740943421</v>
      </c>
      <c r="B9" s="46"/>
      <c r="C9" s="58">
        <f>INDEX(m_win_rate,1,MATCH(SelPeriod,PeriodHeaders,0))</f>
        <v>0.58377425044091713</v>
      </c>
      <c r="D9" s="46"/>
      <c r="E9" s="59">
        <f>INDEX(m_trades,1,MATCH(SelPeriod,PeriodHeaders,0))</f>
        <v>567</v>
      </c>
      <c r="F9" s="46"/>
    </row>
    <row r="10" spans="1:18" ht="20.100000000000001" customHeight="1" x14ac:dyDescent="0.25">
      <c r="A10" s="47"/>
      <c r="B10" s="48"/>
      <c r="C10" s="47"/>
      <c r="D10" s="48"/>
      <c r="E10" s="47"/>
      <c r="F10" s="48"/>
    </row>
    <row r="11" spans="1:18" ht="26.1" customHeight="1" x14ac:dyDescent="0.25">
      <c r="A11" s="43" t="s">
        <v>9</v>
      </c>
      <c r="B11" s="44"/>
      <c r="C11" s="43" t="s">
        <v>10</v>
      </c>
      <c r="D11" s="44"/>
      <c r="E11" s="43" t="s">
        <v>11</v>
      </c>
      <c r="F11" s="44"/>
    </row>
    <row r="12" spans="1:18" x14ac:dyDescent="0.25">
      <c r="A12" s="54" t="s">
        <v>12</v>
      </c>
      <c r="B12" s="42"/>
      <c r="C12" s="42"/>
      <c r="D12" s="42"/>
      <c r="E12" s="42"/>
      <c r="F12" s="42"/>
    </row>
    <row r="13" spans="1:18" x14ac:dyDescent="0.25">
      <c r="A13" s="42"/>
      <c r="B13" s="42"/>
      <c r="C13" s="42"/>
      <c r="D13" s="42"/>
      <c r="E13" s="42"/>
      <c r="F13" s="42"/>
    </row>
    <row r="15" spans="1:18" ht="18" x14ac:dyDescent="0.25">
      <c r="A15" s="4" t="s">
        <v>13</v>
      </c>
    </row>
    <row r="16" spans="1:18" ht="38.25" x14ac:dyDescent="0.25">
      <c r="A16" s="50" t="s">
        <v>14</v>
      </c>
      <c r="B16" s="51"/>
      <c r="C16" s="5" t="s">
        <v>5</v>
      </c>
      <c r="D16" s="5" t="s">
        <v>15</v>
      </c>
      <c r="E16" s="5" t="s">
        <v>16</v>
      </c>
      <c r="F16" s="5" t="s">
        <v>17</v>
      </c>
    </row>
    <row r="17" spans="1:6" x14ac:dyDescent="0.25">
      <c r="A17" s="41" t="s">
        <v>6</v>
      </c>
      <c r="B17" s="42"/>
      <c r="C17" s="7">
        <f>Data!C8</f>
        <v>0.1715503419846145</v>
      </c>
      <c r="D17" s="7">
        <f>Data!D8</f>
        <v>0.2315640241545511</v>
      </c>
      <c r="E17" s="7">
        <f>Data!E8</f>
        <v>8.7085033306762316E-2</v>
      </c>
      <c r="F17" s="7">
        <f>Data!G8</f>
        <v>0.13045486168448939</v>
      </c>
    </row>
    <row r="18" spans="1:6" x14ac:dyDescent="0.25">
      <c r="A18" s="41" t="s">
        <v>18</v>
      </c>
      <c r="B18" s="42"/>
      <c r="C18" s="7">
        <f>Data!C10</f>
        <v>0.11283458101792571</v>
      </c>
      <c r="D18" s="7">
        <f>Data!D10</f>
        <v>0.1518874036319626</v>
      </c>
      <c r="E18" s="7">
        <f>Data!E10</f>
        <v>7.8934469523536777E-2</v>
      </c>
      <c r="F18" s="7">
        <f>Data!G10</f>
        <v>7.854365365720839E-2</v>
      </c>
    </row>
    <row r="19" spans="1:6" x14ac:dyDescent="0.25">
      <c r="A19" s="41" t="s">
        <v>19</v>
      </c>
      <c r="B19" s="42"/>
      <c r="C19" s="7">
        <f>Data!C11</f>
        <v>5.8715760966688853E-2</v>
      </c>
      <c r="D19" s="7">
        <f>Data!D11</f>
        <v>7.9676620522588504E-2</v>
      </c>
      <c r="E19" s="7">
        <f>Data!E11</f>
        <v>8.1505637832255395E-3</v>
      </c>
      <c r="F19" s="7">
        <f>Data!G11</f>
        <v>5.1911208027280997E-2</v>
      </c>
    </row>
    <row r="20" spans="1:6" x14ac:dyDescent="0.25">
      <c r="A20" s="41" t="s">
        <v>8</v>
      </c>
      <c r="B20" s="42"/>
      <c r="C20" s="8">
        <f>Data!C16</f>
        <v>1.0827253289776211</v>
      </c>
      <c r="D20" s="8">
        <f>Data!D16</f>
        <v>1.5005549046468321</v>
      </c>
      <c r="E20" s="8">
        <f>Data!E16</f>
        <v>0.59298963813969441</v>
      </c>
      <c r="F20" s="8">
        <f>Data!G16</f>
        <v>0.818592789058884</v>
      </c>
    </row>
    <row r="21" spans="1:6" x14ac:dyDescent="0.25">
      <c r="A21" s="41" t="s">
        <v>20</v>
      </c>
      <c r="B21" s="42"/>
      <c r="C21" s="8">
        <f>Data!C18</f>
        <v>0.82364982253963037</v>
      </c>
      <c r="D21" s="8">
        <f>Data!D18</f>
        <v>1.092487004903564</v>
      </c>
      <c r="E21" s="8">
        <f>Data!E18</f>
        <v>0.59416203735640571</v>
      </c>
      <c r="F21" s="8">
        <f>Data!G18</f>
        <v>0.59360631963550781</v>
      </c>
    </row>
    <row r="22" spans="1:6" x14ac:dyDescent="0.25">
      <c r="A22" s="41" t="s">
        <v>21</v>
      </c>
      <c r="B22" s="42"/>
      <c r="C22" s="8">
        <f>Data!C17</f>
        <v>0.72013335362972686</v>
      </c>
      <c r="D22" s="8">
        <f>Data!D17</f>
        <v>1.1080202974093329</v>
      </c>
      <c r="E22" s="8">
        <f>Data!E17</f>
        <v>0.24400845119371281</v>
      </c>
      <c r="F22" s="8">
        <f>Data!G17</f>
        <v>0.47639337029524309</v>
      </c>
    </row>
    <row r="23" spans="1:6" x14ac:dyDescent="0.25">
      <c r="A23" s="41" t="s">
        <v>9</v>
      </c>
      <c r="B23" s="42"/>
      <c r="C23" s="7">
        <f>Data!C22</f>
        <v>-0.23675277740943421</v>
      </c>
      <c r="D23" s="7">
        <f>Data!D22</f>
        <v>-0.19281551201732461</v>
      </c>
      <c r="E23" s="7">
        <f>Data!E22</f>
        <v>-0.24950465383800241</v>
      </c>
      <c r="F23" s="7">
        <f>Data!G22</f>
        <v>-0.23675277740943421</v>
      </c>
    </row>
    <row r="24" spans="1:6" x14ac:dyDescent="0.25">
      <c r="A24" s="41" t="s">
        <v>22</v>
      </c>
      <c r="B24" s="42"/>
      <c r="C24" s="9">
        <f>Data!C31</f>
        <v>567</v>
      </c>
      <c r="D24" s="9">
        <f>Data!D31</f>
        <v>277</v>
      </c>
      <c r="E24" s="9">
        <f>Data!E31</f>
        <v>296</v>
      </c>
      <c r="F24" s="9" t="s">
        <v>23</v>
      </c>
    </row>
    <row r="25" spans="1:6" ht="15.95" customHeight="1" x14ac:dyDescent="0.25">
      <c r="A25" s="54" t="s">
        <v>24</v>
      </c>
      <c r="B25" s="42"/>
      <c r="C25" s="42"/>
      <c r="D25" s="42"/>
      <c r="E25" s="42"/>
      <c r="F25" s="42"/>
    </row>
    <row r="26" spans="1:6" ht="15.95" customHeight="1" x14ac:dyDescent="0.25">
      <c r="A26" s="42"/>
      <c r="B26" s="42"/>
      <c r="C26" s="42"/>
      <c r="D26" s="42"/>
      <c r="E26" s="42"/>
      <c r="F26" s="42"/>
    </row>
    <row r="27" spans="1:6" ht="15.95" customHeight="1" x14ac:dyDescent="0.25">
      <c r="A27" s="42"/>
      <c r="B27" s="42"/>
      <c r="C27" s="42"/>
      <c r="D27" s="42"/>
      <c r="E27" s="42"/>
      <c r="F27" s="42"/>
    </row>
    <row r="28" spans="1:6" ht="15.95" customHeight="1" x14ac:dyDescent="0.25">
      <c r="A28" s="42"/>
      <c r="B28" s="42"/>
      <c r="C28" s="42"/>
      <c r="D28" s="42"/>
      <c r="E28" s="42"/>
      <c r="F28" s="42"/>
    </row>
    <row r="31" spans="1:6" x14ac:dyDescent="0.25">
      <c r="A31" s="54" t="s">
        <v>25</v>
      </c>
      <c r="B31" s="42"/>
      <c r="C31" s="42"/>
      <c r="D31" s="42"/>
      <c r="E31" s="42"/>
      <c r="F31" s="42"/>
    </row>
    <row r="32" spans="1:6" x14ac:dyDescent="0.25">
      <c r="A32" s="42"/>
      <c r="B32" s="42"/>
      <c r="C32" s="42"/>
      <c r="D32" s="42"/>
      <c r="E32" s="42"/>
      <c r="F32" s="42"/>
    </row>
    <row r="33" spans="1:6" x14ac:dyDescent="0.25">
      <c r="A33" s="42"/>
      <c r="B33" s="42"/>
      <c r="C33" s="42"/>
      <c r="D33" s="42"/>
      <c r="E33" s="42"/>
      <c r="F33" s="42"/>
    </row>
    <row r="34" spans="1:6" x14ac:dyDescent="0.25">
      <c r="A34" s="42"/>
      <c r="B34" s="42"/>
      <c r="C34" s="42"/>
      <c r="D34" s="42"/>
      <c r="E34" s="42"/>
      <c r="F34" s="42"/>
    </row>
    <row r="35" spans="1:6" x14ac:dyDescent="0.25">
      <c r="A35" s="42"/>
      <c r="B35" s="42"/>
      <c r="C35" s="42"/>
      <c r="D35" s="42"/>
      <c r="E35" s="42"/>
      <c r="F35" s="42"/>
    </row>
    <row r="36" spans="1:6" x14ac:dyDescent="0.25">
      <c r="A36" s="42"/>
      <c r="B36" s="42"/>
      <c r="C36" s="42"/>
      <c r="D36" s="42"/>
      <c r="E36" s="42"/>
      <c r="F36" s="42"/>
    </row>
    <row r="38" spans="1:6" x14ac:dyDescent="0.25">
      <c r="A38" s="10" t="s">
        <v>26</v>
      </c>
    </row>
  </sheetData>
  <mergeCells count="30">
    <mergeCell ref="A1:R1"/>
    <mergeCell ref="C9:D10"/>
    <mergeCell ref="E9:F10"/>
    <mergeCell ref="N3:R3"/>
    <mergeCell ref="A2:R2"/>
    <mergeCell ref="A31:F36"/>
    <mergeCell ref="A18:B18"/>
    <mergeCell ref="A9:B10"/>
    <mergeCell ref="A3:E3"/>
    <mergeCell ref="A21:B21"/>
    <mergeCell ref="A25:F28"/>
    <mergeCell ref="F3:I3"/>
    <mergeCell ref="C11:D11"/>
    <mergeCell ref="E11:F11"/>
    <mergeCell ref="C5:D6"/>
    <mergeCell ref="E5:F6"/>
    <mergeCell ref="A17:B17"/>
    <mergeCell ref="A12:F13"/>
    <mergeCell ref="A23:B23"/>
    <mergeCell ref="A24:B24"/>
    <mergeCell ref="A11:B11"/>
    <mergeCell ref="A5:B6"/>
    <mergeCell ref="L3:M3"/>
    <mergeCell ref="A16:B16"/>
    <mergeCell ref="A7:B7"/>
    <mergeCell ref="A22:B22"/>
    <mergeCell ref="A20:B20"/>
    <mergeCell ref="C7:D7"/>
    <mergeCell ref="E7:F7"/>
    <mergeCell ref="A19:B19"/>
  </mergeCells>
  <conditionalFormatting sqref="C19:F19">
    <cfRule type="colorScale" priority="1">
      <colorScale>
        <cfvo type="num" val="-0.1"/>
        <cfvo type="num" val="0"/>
        <cfvo type="num" val="0.1"/>
        <color rgb="FFF4B6B6"/>
        <color rgb="FFFFFFFF"/>
        <color rgb="FFA9D8B0"/>
      </colorScale>
    </cfRule>
  </conditionalFormatting>
  <dataValidations count="1">
    <dataValidation type="list" promptTitle="Period" prompt="Choose Full Period / Discovery / Holdout. KPI cards update." sqref="L3" xr:uid="{00000000-0002-0000-0000-000000000000}">
      <formula1>"Full Period,Discovery,Holdout"</formula1>
    </dataValidation>
  </dataValidations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2A44"/>
    <pageSetUpPr fitToPage="1"/>
  </sheetPr>
  <dimension ref="A1:E53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2" customWidth="1"/>
    <col min="2" max="6" width="18" customWidth="1"/>
  </cols>
  <sheetData>
    <row r="1" spans="1:5" ht="20.25" x14ac:dyDescent="0.25">
      <c r="A1" s="11" t="s">
        <v>27</v>
      </c>
    </row>
    <row r="2" spans="1:5" ht="30" customHeight="1" x14ac:dyDescent="0.25">
      <c r="A2" s="54" t="s">
        <v>28</v>
      </c>
      <c r="B2" s="42"/>
      <c r="C2" s="42"/>
      <c r="D2" s="42"/>
      <c r="E2" s="42"/>
    </row>
    <row r="4" spans="1:5" ht="30" customHeight="1" x14ac:dyDescent="0.25">
      <c r="A4" s="5" t="s">
        <v>14</v>
      </c>
      <c r="B4" s="5" t="s">
        <v>5</v>
      </c>
      <c r="C4" s="5" t="s">
        <v>15</v>
      </c>
      <c r="D4" s="5" t="s">
        <v>16</v>
      </c>
      <c r="E4" s="5" t="s">
        <v>29</v>
      </c>
    </row>
    <row r="5" spans="1:5" x14ac:dyDescent="0.25">
      <c r="A5" s="60" t="s">
        <v>30</v>
      </c>
      <c r="B5" s="42"/>
      <c r="C5" s="42"/>
      <c r="D5" s="42"/>
      <c r="E5" s="42"/>
    </row>
    <row r="6" spans="1:5" x14ac:dyDescent="0.25">
      <c r="A6" s="6" t="s">
        <v>31</v>
      </c>
      <c r="B6" s="13" t="str">
        <f>Data!C4</f>
        <v>2021-08-11</v>
      </c>
      <c r="C6" s="13" t="str">
        <f>Data!D4</f>
        <v>2021-08-11</v>
      </c>
      <c r="D6" s="13" t="str">
        <f>Data!E4</f>
        <v>2024-01-17</v>
      </c>
      <c r="E6" s="13" t="str">
        <f>Data!G4</f>
        <v>2023-12-29</v>
      </c>
    </row>
    <row r="7" spans="1:5" x14ac:dyDescent="0.25">
      <c r="A7" s="6" t="s">
        <v>32</v>
      </c>
      <c r="B7" s="13" t="str">
        <f>Data!C5</f>
        <v>2026-08-11</v>
      </c>
      <c r="C7" s="13" t="str">
        <f>Data!D5</f>
        <v>2024-02-13</v>
      </c>
      <c r="D7" s="13" t="str">
        <f>Data!E5</f>
        <v>2026-08-11</v>
      </c>
      <c r="E7" s="13" t="str">
        <f>Data!G5</f>
        <v>2026-08-11</v>
      </c>
    </row>
    <row r="8" spans="1:5" x14ac:dyDescent="0.25">
      <c r="A8" s="6" t="s">
        <v>33</v>
      </c>
      <c r="B8" s="8">
        <f>Data!C6</f>
        <v>4.9993155373032172</v>
      </c>
      <c r="C8" s="8">
        <f>Data!D6</f>
        <v>2.5078713210130048</v>
      </c>
      <c r="D8" s="8">
        <f>Data!E6</f>
        <v>2.5653661875427791</v>
      </c>
      <c r="E8" s="8">
        <f>Data!G6</f>
        <v>2.6173853524982889</v>
      </c>
    </row>
    <row r="9" spans="1:5" x14ac:dyDescent="0.25">
      <c r="A9" s="60" t="s">
        <v>34</v>
      </c>
      <c r="B9" s="42"/>
      <c r="C9" s="42"/>
      <c r="D9" s="42"/>
      <c r="E9" s="42"/>
    </row>
    <row r="10" spans="1:5" x14ac:dyDescent="0.25">
      <c r="A10" s="6" t="s">
        <v>35</v>
      </c>
      <c r="B10" s="7">
        <f>Data!C7</f>
        <v>1.20677325251796</v>
      </c>
      <c r="C10" s="7">
        <f>Data!D7</f>
        <v>0.68598808490436514</v>
      </c>
      <c r="D10" s="7">
        <f>Data!E7</f>
        <v>0.23887987802262289</v>
      </c>
      <c r="E10" s="7">
        <f>Data!G7</f>
        <v>0.3784284036853971</v>
      </c>
    </row>
    <row r="11" spans="1:5" x14ac:dyDescent="0.25">
      <c r="A11" s="6" t="s">
        <v>6</v>
      </c>
      <c r="B11" s="7">
        <f>Data!C8</f>
        <v>0.1715503419846145</v>
      </c>
      <c r="C11" s="7">
        <f>Data!D8</f>
        <v>0.2315640241545511</v>
      </c>
      <c r="D11" s="7">
        <f>Data!E8</f>
        <v>8.7085033306762316E-2</v>
      </c>
      <c r="E11" s="7">
        <f>Data!G8</f>
        <v>0.13045486168448939</v>
      </c>
    </row>
    <row r="12" spans="1:5" x14ac:dyDescent="0.25">
      <c r="A12" s="6" t="s">
        <v>18</v>
      </c>
      <c r="B12" s="7">
        <f>Data!C10</f>
        <v>0.11283458101792571</v>
      </c>
      <c r="C12" s="7">
        <f>Data!D10</f>
        <v>0.1518874036319626</v>
      </c>
      <c r="D12" s="7">
        <f>Data!E10</f>
        <v>7.8934469523536777E-2</v>
      </c>
      <c r="E12" s="7">
        <f>Data!G10</f>
        <v>7.854365365720839E-2</v>
      </c>
    </row>
    <row r="13" spans="1:5" x14ac:dyDescent="0.25">
      <c r="A13" s="6" t="s">
        <v>36</v>
      </c>
      <c r="B13" s="7">
        <f>Data!C11</f>
        <v>5.8715760966688853E-2</v>
      </c>
      <c r="C13" s="7">
        <f>Data!D11</f>
        <v>7.9676620522588504E-2</v>
      </c>
      <c r="D13" s="7">
        <f>Data!E11</f>
        <v>8.1505637832255395E-3</v>
      </c>
      <c r="E13" s="7">
        <f>Data!G11</f>
        <v>5.1911208027280997E-2</v>
      </c>
    </row>
    <row r="14" spans="1:5" x14ac:dyDescent="0.25">
      <c r="A14" s="6" t="s">
        <v>37</v>
      </c>
      <c r="B14" s="7">
        <f>Data!C12</f>
        <v>1.060225942520519E-2</v>
      </c>
      <c r="C14" s="7">
        <f>Data!D12</f>
        <v>3.3915040585595058E-3</v>
      </c>
      <c r="D14" s="7">
        <f>Data!E12</f>
        <v>1.078875538483237E-2</v>
      </c>
      <c r="E14" s="7" t="s">
        <v>23</v>
      </c>
    </row>
    <row r="15" spans="1:5" x14ac:dyDescent="0.25">
      <c r="A15" s="6" t="s">
        <v>38</v>
      </c>
      <c r="B15" s="7">
        <f>Data!C13</f>
        <v>2.294235276695749E-2</v>
      </c>
      <c r="C15" s="7">
        <f>Data!D13</f>
        <v>2.9213072699205749E-2</v>
      </c>
      <c r="D15" s="7">
        <f>Data!E13</f>
        <v>1.052572304632857E-2</v>
      </c>
      <c r="E15" s="7" t="s">
        <v>23</v>
      </c>
    </row>
    <row r="16" spans="1:5" x14ac:dyDescent="0.25">
      <c r="A16" s="60" t="s">
        <v>39</v>
      </c>
      <c r="B16" s="42"/>
      <c r="C16" s="42"/>
      <c r="D16" s="42"/>
      <c r="E16" s="42"/>
    </row>
    <row r="17" spans="1:5" x14ac:dyDescent="0.25">
      <c r="A17" s="6" t="s">
        <v>40</v>
      </c>
      <c r="B17" s="7">
        <f>Data!C14</f>
        <v>0.16071962217461361</v>
      </c>
      <c r="C17" s="7">
        <f>Data!D14</f>
        <v>0.14845989170631599</v>
      </c>
      <c r="D17" s="7">
        <f>Data!E14</f>
        <v>0.16698792789217251</v>
      </c>
      <c r="E17" s="7">
        <f>Data!G14</f>
        <v>0.1702973239756192</v>
      </c>
    </row>
    <row r="18" spans="1:5" x14ac:dyDescent="0.25">
      <c r="A18" s="6" t="s">
        <v>41</v>
      </c>
      <c r="B18" s="7">
        <f>Data!C15</f>
        <v>0.14477535955880999</v>
      </c>
      <c r="C18" s="7">
        <f>Data!D15</f>
        <v>0.140614147388606</v>
      </c>
      <c r="D18" s="7">
        <f>Data!E15</f>
        <v>0.14890391028862679</v>
      </c>
      <c r="E18" s="7">
        <f>Data!G15</f>
        <v>0.14822808479259611</v>
      </c>
    </row>
    <row r="19" spans="1:5" x14ac:dyDescent="0.25">
      <c r="A19" s="6" t="s">
        <v>8</v>
      </c>
      <c r="B19" s="8">
        <f>Data!C16</f>
        <v>1.0827253289776211</v>
      </c>
      <c r="C19" s="8">
        <f>Data!D16</f>
        <v>1.5005549046468321</v>
      </c>
      <c r="D19" s="8">
        <f>Data!E16</f>
        <v>0.59298963813969441</v>
      </c>
      <c r="E19" s="8">
        <f>Data!G16</f>
        <v>0.818592789058884</v>
      </c>
    </row>
    <row r="20" spans="1:5" x14ac:dyDescent="0.25">
      <c r="A20" s="6" t="s">
        <v>21</v>
      </c>
      <c r="B20" s="8">
        <f>Data!C17</f>
        <v>0.72013335362972686</v>
      </c>
      <c r="C20" s="8">
        <f>Data!D17</f>
        <v>1.1080202974093329</v>
      </c>
      <c r="D20" s="8">
        <f>Data!E17</f>
        <v>0.24400845119371281</v>
      </c>
      <c r="E20" s="8">
        <f>Data!G17</f>
        <v>0.47639337029524309</v>
      </c>
    </row>
    <row r="21" spans="1:5" x14ac:dyDescent="0.25">
      <c r="A21" s="6" t="s">
        <v>20</v>
      </c>
      <c r="B21" s="8">
        <f>Data!C18</f>
        <v>0.82364982253963037</v>
      </c>
      <c r="C21" s="8">
        <f>Data!D18</f>
        <v>1.092487004903564</v>
      </c>
      <c r="D21" s="8">
        <f>Data!E18</f>
        <v>0.59416203735640571</v>
      </c>
      <c r="E21" s="8">
        <f>Data!G18</f>
        <v>0.59360631963550781</v>
      </c>
    </row>
    <row r="22" spans="1:5" x14ac:dyDescent="0.25">
      <c r="A22" s="6" t="s">
        <v>42</v>
      </c>
      <c r="B22" s="8">
        <f>Data!C19</f>
        <v>0.42112521159029359</v>
      </c>
      <c r="C22" s="8">
        <f>Data!D19</f>
        <v>0.67805043245536079</v>
      </c>
      <c r="D22" s="8">
        <f>Data!E19</f>
        <v>0.20279793436876661</v>
      </c>
      <c r="E22" s="8">
        <f>Data!G19</f>
        <v>0.2004578460314613</v>
      </c>
    </row>
    <row r="23" spans="1:5" x14ac:dyDescent="0.25">
      <c r="A23" s="6" t="s">
        <v>43</v>
      </c>
      <c r="B23" s="8">
        <f>Data!C20</f>
        <v>1.47565783493415</v>
      </c>
      <c r="C23" s="8">
        <f>Data!D20</f>
        <v>2.051554407908851</v>
      </c>
      <c r="D23" s="8">
        <f>Data!E20</f>
        <v>0.8011546181209438</v>
      </c>
      <c r="E23" s="8">
        <f>Data!G20</f>
        <v>1.115485385333213</v>
      </c>
    </row>
    <row r="24" spans="1:5" x14ac:dyDescent="0.25">
      <c r="A24" s="6" t="s">
        <v>44</v>
      </c>
      <c r="B24" s="8">
        <f>Data!C21</f>
        <v>0.72459695663016321</v>
      </c>
      <c r="C24" s="8">
        <f>Data!D21</f>
        <v>1.20096159137728</v>
      </c>
      <c r="D24" s="8">
        <f>Data!E21</f>
        <v>0.34903169927766009</v>
      </c>
      <c r="E24" s="8">
        <f>Data!G21</f>
        <v>0.55101723879202513</v>
      </c>
    </row>
    <row r="25" spans="1:5" x14ac:dyDescent="0.25">
      <c r="A25" s="6" t="s">
        <v>9</v>
      </c>
      <c r="B25" s="7">
        <f>Data!C22</f>
        <v>-0.23675277740943421</v>
      </c>
      <c r="C25" s="7">
        <f>Data!D22</f>
        <v>-0.19281551201732461</v>
      </c>
      <c r="D25" s="7">
        <f>Data!E22</f>
        <v>-0.24950465383800241</v>
      </c>
      <c r="E25" s="7">
        <f>Data!G22</f>
        <v>-0.23675277740943421</v>
      </c>
    </row>
    <row r="26" spans="1:5" x14ac:dyDescent="0.25">
      <c r="A26" s="6" t="s">
        <v>45</v>
      </c>
      <c r="B26" s="7">
        <f>Data!C23</f>
        <v>-0.18843200568235161</v>
      </c>
      <c r="C26" s="7">
        <f>Data!D23</f>
        <v>-0.18477730601813519</v>
      </c>
      <c r="D26" s="7">
        <f>Data!E23</f>
        <v>-0.18843200568235161</v>
      </c>
      <c r="E26" s="7">
        <f>Data!G23</f>
        <v>-0.18843200568235161</v>
      </c>
    </row>
    <row r="27" spans="1:5" x14ac:dyDescent="0.25">
      <c r="A27" s="6" t="s">
        <v>46</v>
      </c>
      <c r="B27" s="7">
        <f>Data!C24</f>
        <v>-2.7338900528555039E-2</v>
      </c>
      <c r="C27" s="7">
        <f>Data!D24</f>
        <v>-2.019436690844784E-2</v>
      </c>
      <c r="D27" s="7">
        <f>Data!E24</f>
        <v>-3.3755377583969487E-2</v>
      </c>
      <c r="E27" s="7">
        <f>Data!G24</f>
        <v>-3.7260221281738747E-2</v>
      </c>
    </row>
    <row r="28" spans="1:5" x14ac:dyDescent="0.25">
      <c r="A28" s="6" t="s">
        <v>47</v>
      </c>
      <c r="B28" s="9">
        <f>Data!C25</f>
        <v>423</v>
      </c>
      <c r="C28" s="9">
        <f>Data!D25</f>
        <v>184</v>
      </c>
      <c r="D28" s="9">
        <f>Data!E25</f>
        <v>431</v>
      </c>
      <c r="E28" s="9">
        <f>Data!G25</f>
        <v>423</v>
      </c>
    </row>
    <row r="29" spans="1:5" x14ac:dyDescent="0.25">
      <c r="A29" s="6" t="s">
        <v>48</v>
      </c>
      <c r="B29" s="8">
        <f>Data!C26</f>
        <v>0.94573016061290283</v>
      </c>
      <c r="C29" s="8">
        <f>Data!D26</f>
        <v>0.87303271469632404</v>
      </c>
      <c r="D29" s="8">
        <f>Data!E26</f>
        <v>0.97843988349456912</v>
      </c>
      <c r="E29" s="8">
        <f>Data!G26</f>
        <v>1.0002074403324801</v>
      </c>
    </row>
    <row r="30" spans="1:5" x14ac:dyDescent="0.25">
      <c r="A30" s="60" t="s">
        <v>22</v>
      </c>
      <c r="B30" s="42"/>
      <c r="C30" s="42"/>
      <c r="D30" s="42"/>
      <c r="E30" s="42"/>
    </row>
    <row r="31" spans="1:5" x14ac:dyDescent="0.25">
      <c r="A31" s="6" t="s">
        <v>11</v>
      </c>
      <c r="B31" s="9">
        <f>Data!C31</f>
        <v>567</v>
      </c>
      <c r="C31" s="9">
        <f>Data!D31</f>
        <v>277</v>
      </c>
      <c r="D31" s="9">
        <f>Data!E31</f>
        <v>296</v>
      </c>
      <c r="E31" s="9" t="s">
        <v>23</v>
      </c>
    </row>
    <row r="32" spans="1:5" x14ac:dyDescent="0.25">
      <c r="A32" s="6" t="s">
        <v>49</v>
      </c>
      <c r="B32" s="7">
        <f>Data!C32</f>
        <v>0.58377425044091713</v>
      </c>
      <c r="C32" s="7">
        <f>Data!D32</f>
        <v>0.59205776173285196</v>
      </c>
      <c r="D32" s="7">
        <f>Data!E32</f>
        <v>0.56418918918918914</v>
      </c>
      <c r="E32" s="7" t="s">
        <v>23</v>
      </c>
    </row>
    <row r="33" spans="1:5" x14ac:dyDescent="0.25">
      <c r="A33" s="6" t="s">
        <v>50</v>
      </c>
      <c r="B33" s="8">
        <f>Data!C33</f>
        <v>2.0928062800049592</v>
      </c>
      <c r="C33" s="8">
        <f>Data!D33</f>
        <v>2.6702760343874168</v>
      </c>
      <c r="D33" s="8">
        <f>Data!E33</f>
        <v>1.5129574577441389</v>
      </c>
      <c r="E33" s="8" t="s">
        <v>23</v>
      </c>
    </row>
    <row r="34" spans="1:5" x14ac:dyDescent="0.25">
      <c r="A34" s="6" t="s">
        <v>51</v>
      </c>
      <c r="B34" s="7">
        <f>Data!C34</f>
        <v>4.6084937016820281E-2</v>
      </c>
      <c r="C34" s="7">
        <f>Data!D34</f>
        <v>6.2456470885977583E-2</v>
      </c>
      <c r="D34" s="7">
        <f>Data!E34</f>
        <v>2.4053235638173989E-2</v>
      </c>
      <c r="E34" s="7" t="s">
        <v>23</v>
      </c>
    </row>
    <row r="35" spans="1:5" x14ac:dyDescent="0.25">
      <c r="A35" s="6" t="s">
        <v>52</v>
      </c>
      <c r="B35" s="7">
        <f>Data!C35</f>
        <v>0.15118193901267299</v>
      </c>
      <c r="C35" s="7">
        <f>Data!D35</f>
        <v>0.16864802900579909</v>
      </c>
      <c r="D35" s="7">
        <f>Data!E35</f>
        <v>0.1257459811719927</v>
      </c>
      <c r="E35" s="7" t="s">
        <v>23</v>
      </c>
    </row>
    <row r="36" spans="1:5" x14ac:dyDescent="0.25">
      <c r="A36" s="6" t="s">
        <v>53</v>
      </c>
      <c r="B36" s="7">
        <f>Data!C36</f>
        <v>-0.1013180615451595</v>
      </c>
      <c r="C36" s="7">
        <f>Data!D36</f>
        <v>-9.1662250633055373E-2</v>
      </c>
      <c r="D36" s="7">
        <f>Data!E36</f>
        <v>-0.1075955124559944</v>
      </c>
      <c r="E36" s="7" t="s">
        <v>23</v>
      </c>
    </row>
    <row r="37" spans="1:5" x14ac:dyDescent="0.25">
      <c r="A37" s="6" t="s">
        <v>54</v>
      </c>
      <c r="B37" s="8">
        <f>Data!C37</f>
        <v>1.492151909610786</v>
      </c>
      <c r="C37" s="8">
        <f>Data!D37</f>
        <v>1.8398853163766959</v>
      </c>
      <c r="D37" s="8">
        <f>Data!E37</f>
        <v>1.168691688916131</v>
      </c>
      <c r="E37" s="8" t="s">
        <v>23</v>
      </c>
    </row>
    <row r="38" spans="1:5" x14ac:dyDescent="0.25">
      <c r="A38" s="6" t="s">
        <v>55</v>
      </c>
      <c r="B38" s="7">
        <f>Data!C38</f>
        <v>0.67123276294445378</v>
      </c>
      <c r="C38" s="7">
        <f>Data!D38</f>
        <v>0.67123276294445378</v>
      </c>
      <c r="D38" s="7">
        <f>Data!E38</f>
        <v>0.66616176100725311</v>
      </c>
      <c r="E38" s="7" t="s">
        <v>23</v>
      </c>
    </row>
    <row r="39" spans="1:5" x14ac:dyDescent="0.25">
      <c r="A39" s="6" t="s">
        <v>56</v>
      </c>
      <c r="B39" s="7">
        <f>Data!C39</f>
        <v>-0.58684996733527117</v>
      </c>
      <c r="C39" s="7">
        <f>Data!D39</f>
        <v>-0.31865708434340528</v>
      </c>
      <c r="D39" s="7">
        <f>Data!E39</f>
        <v>-0.58684996733527117</v>
      </c>
      <c r="E39" s="7" t="s">
        <v>23</v>
      </c>
    </row>
    <row r="40" spans="1:5" x14ac:dyDescent="0.25">
      <c r="A40" s="6" t="s">
        <v>57</v>
      </c>
      <c r="B40" s="9">
        <f>Data!C40</f>
        <v>60</v>
      </c>
      <c r="C40" s="9">
        <f>Data!D40</f>
        <v>60</v>
      </c>
      <c r="D40" s="9">
        <f>Data!E40</f>
        <v>60</v>
      </c>
      <c r="E40" s="9" t="s">
        <v>23</v>
      </c>
    </row>
    <row r="41" spans="1:5" x14ac:dyDescent="0.25">
      <c r="A41" s="60" t="s">
        <v>58</v>
      </c>
      <c r="B41" s="42"/>
      <c r="C41" s="42"/>
      <c r="D41" s="42"/>
      <c r="E41" s="42"/>
    </row>
    <row r="42" spans="1:5" x14ac:dyDescent="0.25">
      <c r="A42" s="6" t="s">
        <v>59</v>
      </c>
      <c r="B42" s="14">
        <f>Data!C41</f>
        <v>3.8142462938595521</v>
      </c>
      <c r="C42" s="14">
        <f>Data!D41</f>
        <v>3.709426198307971</v>
      </c>
      <c r="D42" s="14">
        <f>Data!E41</f>
        <v>3.8571927000994268</v>
      </c>
      <c r="E42" s="14" t="s">
        <v>23</v>
      </c>
    </row>
    <row r="43" spans="1:5" x14ac:dyDescent="0.25">
      <c r="A43" s="6" t="s">
        <v>60</v>
      </c>
      <c r="B43" s="15">
        <f>Data!C42</f>
        <v>48.739937341290293</v>
      </c>
      <c r="C43" s="15">
        <f>Data!D42</f>
        <v>33.072791020434572</v>
      </c>
      <c r="D43" s="15">
        <f>Data!E42</f>
        <v>80.634738676249697</v>
      </c>
      <c r="E43" s="15" t="s">
        <v>23</v>
      </c>
    </row>
    <row r="44" spans="1:5" x14ac:dyDescent="0.25">
      <c r="A44" s="6" t="s">
        <v>61</v>
      </c>
      <c r="B44" s="15">
        <f>Data!C43</f>
        <v>5.4258695505996704</v>
      </c>
      <c r="C44" s="15">
        <f>Data!D43</f>
        <v>4.1569298631402587</v>
      </c>
      <c r="D44" s="15">
        <f>Data!E43</f>
        <v>8.1449749521209718</v>
      </c>
      <c r="E44" s="15" t="s">
        <v>23</v>
      </c>
    </row>
    <row r="45" spans="1:5" x14ac:dyDescent="0.25">
      <c r="A45" s="6" t="s">
        <v>62</v>
      </c>
      <c r="B45" s="15">
        <f>Data!C44</f>
        <v>1.6277608651799009</v>
      </c>
      <c r="C45" s="15">
        <f>Data!D44</f>
        <v>1.2470789589420781</v>
      </c>
      <c r="D45" s="15">
        <f>Data!E44</f>
        <v>2.4434924856362921</v>
      </c>
      <c r="E45" s="15" t="s">
        <v>23</v>
      </c>
    </row>
    <row r="46" spans="1:5" x14ac:dyDescent="0.25">
      <c r="A46" s="6" t="s">
        <v>63</v>
      </c>
      <c r="B46" s="15">
        <f>Data!C45</f>
        <v>8.1388043258995069</v>
      </c>
      <c r="C46" s="15">
        <f>Data!D45</f>
        <v>6.2353947947103876</v>
      </c>
      <c r="D46" s="15">
        <f>Data!E45</f>
        <v>12.217462428181459</v>
      </c>
      <c r="E46" s="15" t="s">
        <v>23</v>
      </c>
    </row>
    <row r="47" spans="1:5" x14ac:dyDescent="0.25">
      <c r="A47" s="6" t="s">
        <v>64</v>
      </c>
      <c r="B47" s="15">
        <f>Data!C46</f>
        <v>14.621981202387079</v>
      </c>
      <c r="C47" s="15">
        <f>Data!D46</f>
        <v>9.9218373061303726</v>
      </c>
      <c r="D47" s="15">
        <f>Data!E46</f>
        <v>24.19042160287491</v>
      </c>
      <c r="E47" s="15" t="s">
        <v>23</v>
      </c>
    </row>
    <row r="49" spans="1:5" ht="27.95" customHeight="1" x14ac:dyDescent="0.25">
      <c r="A49" s="54" t="s">
        <v>65</v>
      </c>
      <c r="B49" s="42"/>
      <c r="C49" s="42"/>
      <c r="D49" s="42"/>
      <c r="E49" s="42"/>
    </row>
    <row r="50" spans="1:5" ht="27.95" customHeight="1" x14ac:dyDescent="0.25">
      <c r="A50" s="54" t="s">
        <v>66</v>
      </c>
      <c r="B50" s="42"/>
      <c r="C50" s="42"/>
      <c r="D50" s="42"/>
      <c r="E50" s="42"/>
    </row>
    <row r="51" spans="1:5" ht="27.95" customHeight="1" x14ac:dyDescent="0.25">
      <c r="A51" s="54" t="s">
        <v>67</v>
      </c>
      <c r="B51" s="42"/>
      <c r="C51" s="42"/>
      <c r="D51" s="42"/>
      <c r="E51" s="42"/>
    </row>
    <row r="53" spans="1:5" x14ac:dyDescent="0.25">
      <c r="A53" s="10" t="s">
        <v>68</v>
      </c>
    </row>
  </sheetData>
  <mergeCells count="9">
    <mergeCell ref="A51:E51"/>
    <mergeCell ref="A5:E5"/>
    <mergeCell ref="A9:E9"/>
    <mergeCell ref="A30:E30"/>
    <mergeCell ref="A50:E50"/>
    <mergeCell ref="A2:E2"/>
    <mergeCell ref="A16:E16"/>
    <mergeCell ref="A41:E41"/>
    <mergeCell ref="A49:E49"/>
  </mergeCells>
  <conditionalFormatting sqref="B13:E13">
    <cfRule type="colorScale" priority="1">
      <colorScale>
        <cfvo type="num" val="-0.08"/>
        <cfvo type="num" val="0"/>
        <cfvo type="num" val="0.08"/>
        <color rgb="FFF4B6B6"/>
        <color rgb="FFFFFFFF"/>
        <color rgb="FFA9D8B0"/>
      </colorScale>
    </cfRule>
  </conditionalFormatting>
  <conditionalFormatting sqref="B14:E14">
    <cfRule type="colorScale" priority="2">
      <colorScale>
        <cfvo type="num" val="-0.08"/>
        <cfvo type="num" val="0"/>
        <cfvo type="num" val="0.08"/>
        <color rgb="FFF4B6B6"/>
        <color rgb="FFFFFFFF"/>
        <color rgb="FFA9D8B0"/>
      </colorScale>
    </cfRule>
  </conditionalFormatting>
  <conditionalFormatting sqref="B15:E15">
    <cfRule type="colorScale" priority="3">
      <colorScale>
        <cfvo type="num" val="-0.08"/>
        <cfvo type="num" val="0"/>
        <cfvo type="num" val="0.08"/>
        <color rgb="FFF4B6B6"/>
        <color rgb="FFFFFFFF"/>
        <color rgb="FFA9D8B0"/>
      </colorScale>
    </cfRule>
  </conditionalFormatting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2A44"/>
    <pageSetUpPr fitToPage="1"/>
  </sheetPr>
  <dimension ref="A1:P124"/>
  <sheetViews>
    <sheetView showGridLines="0" workbookViewId="0"/>
  </sheetViews>
  <sheetFormatPr defaultRowHeight="15" x14ac:dyDescent="0.25"/>
  <cols>
    <col min="1" max="1" width="16" customWidth="1"/>
    <col min="2" max="25" width="9.42578125" customWidth="1"/>
  </cols>
  <sheetData>
    <row r="1" spans="1:16" ht="26.25" x14ac:dyDescent="0.25">
      <c r="A1" s="1" t="s">
        <v>69</v>
      </c>
    </row>
    <row r="2" spans="1:16" x14ac:dyDescent="0.25">
      <c r="A2" s="54" t="s">
        <v>70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4" spans="1:16" ht="18" x14ac:dyDescent="0.25">
      <c r="A4" s="4" t="s">
        <v>71</v>
      </c>
    </row>
    <row r="24" spans="1:1" ht="18" x14ac:dyDescent="0.25">
      <c r="A24" s="4" t="s">
        <v>72</v>
      </c>
    </row>
    <row r="40" spans="1:1" ht="18" x14ac:dyDescent="0.25">
      <c r="A40" s="4" t="s">
        <v>73</v>
      </c>
    </row>
    <row r="56" spans="1:16" ht="18" x14ac:dyDescent="0.25">
      <c r="A56" s="4" t="s">
        <v>74</v>
      </c>
    </row>
    <row r="57" spans="1:16" x14ac:dyDescent="0.25">
      <c r="A57" s="60" t="s">
        <v>75</v>
      </c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51"/>
    </row>
    <row r="58" spans="1:16" ht="25.5" x14ac:dyDescent="0.25">
      <c r="A58" s="5" t="s">
        <v>76</v>
      </c>
      <c r="B58" s="5" t="s">
        <v>77</v>
      </c>
      <c r="C58" s="5" t="s">
        <v>78</v>
      </c>
      <c r="D58" s="5" t="s">
        <v>79</v>
      </c>
      <c r="E58" s="5" t="s">
        <v>80</v>
      </c>
      <c r="F58" s="5" t="s">
        <v>81</v>
      </c>
      <c r="G58" s="5" t="s">
        <v>82</v>
      </c>
      <c r="H58" s="5" t="s">
        <v>83</v>
      </c>
      <c r="I58" s="5" t="s">
        <v>84</v>
      </c>
      <c r="J58" s="5" t="s">
        <v>85</v>
      </c>
      <c r="K58" s="5" t="s">
        <v>86</v>
      </c>
      <c r="L58" s="5" t="s">
        <v>87</v>
      </c>
      <c r="M58" s="5" t="s">
        <v>88</v>
      </c>
      <c r="N58" s="5" t="s">
        <v>89</v>
      </c>
      <c r="O58" s="5" t="s">
        <v>90</v>
      </c>
      <c r="P58" s="5" t="s">
        <v>91</v>
      </c>
    </row>
    <row r="59" spans="1:16" x14ac:dyDescent="0.25">
      <c r="A59" s="6" t="s">
        <v>92</v>
      </c>
      <c r="B59" s="16" t="str">
        <f>IF(COUNTIFS(Data!$U$4:$U$64,2021,Data!$V$4:$V$64,1)=0,"",SUMIFS(Data!$W$4:$W$64,Data!$U$4:$U$64,2021,Data!$V$4:$V$64,1))</f>
        <v/>
      </c>
      <c r="C59" s="16" t="str">
        <f>IF(COUNTIFS(Data!$U$4:$U$64,2021,Data!$V$4:$V$64,2)=0,"",SUMIFS(Data!$W$4:$W$64,Data!$U$4:$U$64,2021,Data!$V$4:$V$64,2))</f>
        <v/>
      </c>
      <c r="D59" s="16" t="str">
        <f>IF(COUNTIFS(Data!$U$4:$U$64,2021,Data!$V$4:$V$64,3)=0,"",SUMIFS(Data!$W$4:$W$64,Data!$U$4:$U$64,2021,Data!$V$4:$V$64,3))</f>
        <v/>
      </c>
      <c r="E59" s="16" t="str">
        <f>IF(COUNTIFS(Data!$U$4:$U$64,2021,Data!$V$4:$V$64,4)=0,"",SUMIFS(Data!$W$4:$W$64,Data!$U$4:$U$64,2021,Data!$V$4:$V$64,4))</f>
        <v/>
      </c>
      <c r="F59" s="16" t="str">
        <f>IF(COUNTIFS(Data!$U$4:$U$64,2021,Data!$V$4:$V$64,5)=0,"",SUMIFS(Data!$W$4:$W$64,Data!$U$4:$U$64,2021,Data!$V$4:$V$64,5))</f>
        <v/>
      </c>
      <c r="G59" s="16" t="str">
        <f>IF(COUNTIFS(Data!$U$4:$U$64,2021,Data!$V$4:$V$64,6)=0,"",SUMIFS(Data!$W$4:$W$64,Data!$U$4:$U$64,2021,Data!$V$4:$V$64,6))</f>
        <v/>
      </c>
      <c r="H59" s="16" t="str">
        <f>IF(COUNTIFS(Data!$U$4:$U$64,2021,Data!$V$4:$V$64,7)=0,"",SUMIFS(Data!$W$4:$W$64,Data!$U$4:$U$64,2021,Data!$V$4:$V$64,7))</f>
        <v/>
      </c>
      <c r="I59" s="16">
        <f>IF(COUNTIFS(Data!$U$4:$U$64,2021,Data!$V$4:$V$64,8)=0,"",SUMIFS(Data!$W$4:$W$64,Data!$U$4:$U$64,2021,Data!$V$4:$V$64,8))</f>
        <v>1.7963758350173699E-2</v>
      </c>
      <c r="J59" s="16">
        <f>IF(COUNTIFS(Data!$U$4:$U$64,2021,Data!$V$4:$V$64,9)=0,"",SUMIFS(Data!$W$4:$W$64,Data!$U$4:$U$64,2021,Data!$V$4:$V$64,9))</f>
        <v>7.8607843675303993E-3</v>
      </c>
      <c r="K59" s="16">
        <f>IF(COUNTIFS(Data!$U$4:$U$64,2021,Data!$V$4:$V$64,10)=0,"",SUMIFS(Data!$W$4:$W$64,Data!$U$4:$U$64,2021,Data!$V$4:$V$64,10))</f>
        <v>-2.44650976761242E-2</v>
      </c>
      <c r="L59" s="16">
        <f>IF(COUNTIFS(Data!$U$4:$U$64,2021,Data!$V$4:$V$64,11)=0,"",SUMIFS(Data!$W$4:$W$64,Data!$U$4:$U$64,2021,Data!$V$4:$V$64,11))</f>
        <v>3.33699008981585E-2</v>
      </c>
      <c r="M59" s="16">
        <f>IF(COUNTIFS(Data!$U$4:$U$64,2021,Data!$V$4:$V$64,12)=0,"",SUMIFS(Data!$W$4:$W$64,Data!$U$4:$U$64,2021,Data!$V$4:$V$64,12))</f>
        <v>3.6147431170471901E-2</v>
      </c>
      <c r="N59" s="16">
        <f>INDEX(Data!$AC$4:$AC$9,MATCH(2021,Data!$AA$4:$AA$9,0))</f>
        <v>7.1650172027987805E-2</v>
      </c>
      <c r="O59" s="16">
        <f>INDEX(Data!$AD$4:$AD$9,MATCH(2021,Data!$AA$4:$AA$9,0))</f>
        <v>8.0686481870493695E-2</v>
      </c>
      <c r="P59" s="16">
        <f>INDEX(Data!$AE$4:$AE$9,MATCH(2021,Data!$AA$4:$AA$9,0))</f>
        <v>-9.0363098425058994E-3</v>
      </c>
    </row>
    <row r="60" spans="1:16" x14ac:dyDescent="0.25">
      <c r="A60" s="6" t="s">
        <v>93</v>
      </c>
      <c r="B60" s="16">
        <f>IF(COUNTIFS(Data!$U$4:$U$64,2022,Data!$V$4:$V$64,1)=0,"",SUMIFS(Data!$W$4:$W$64,Data!$U$4:$U$64,2022,Data!$V$4:$V$64,1))</f>
        <v>1.4163192784548001E-3</v>
      </c>
      <c r="C60" s="16">
        <f>IF(COUNTIFS(Data!$U$4:$U$64,2022,Data!$V$4:$V$64,2)=0,"",SUMIFS(Data!$W$4:$W$64,Data!$U$4:$U$64,2022,Data!$V$4:$V$64,2))</f>
        <v>-2.9532354393156102E-2</v>
      </c>
      <c r="D60" s="16">
        <f>IF(COUNTIFS(Data!$U$4:$U$64,2022,Data!$V$4:$V$64,3)=0,"",SUMIFS(Data!$W$4:$W$64,Data!$U$4:$U$64,2022,Data!$V$4:$V$64,3))</f>
        <v>0.1088415150988528</v>
      </c>
      <c r="E60" s="16">
        <f>IF(COUNTIFS(Data!$U$4:$U$64,2022,Data!$V$4:$V$64,4)=0,"",SUMIFS(Data!$W$4:$W$64,Data!$U$4:$U$64,2022,Data!$V$4:$V$64,4))</f>
        <v>-2.1167155262274098E-2</v>
      </c>
      <c r="F60" s="16">
        <f>IF(COUNTIFS(Data!$U$4:$U$64,2022,Data!$V$4:$V$64,5)=0,"",SUMIFS(Data!$W$4:$W$64,Data!$U$4:$U$64,2022,Data!$V$4:$V$64,5))</f>
        <v>-4.6541424595118799E-2</v>
      </c>
      <c r="G60" s="16">
        <f>IF(COUNTIFS(Data!$U$4:$U$64,2022,Data!$V$4:$V$64,6)=0,"",SUMIFS(Data!$W$4:$W$64,Data!$U$4:$U$64,2022,Data!$V$4:$V$64,6))</f>
        <v>-6.5401015064735599E-2</v>
      </c>
      <c r="H60" s="16">
        <f>IF(COUNTIFS(Data!$U$4:$U$64,2022,Data!$V$4:$V$64,7)=0,"",SUMIFS(Data!$W$4:$W$64,Data!$U$4:$U$64,2022,Data!$V$4:$V$64,7))</f>
        <v>7.1264272216960703E-2</v>
      </c>
      <c r="I60" s="16">
        <f>IF(COUNTIFS(Data!$U$4:$U$64,2022,Data!$V$4:$V$64,8)=0,"",SUMIFS(Data!$W$4:$W$64,Data!$U$4:$U$64,2022,Data!$V$4:$V$64,8))</f>
        <v>6.7299622729404193E-2</v>
      </c>
      <c r="J60" s="16">
        <f>IF(COUNTIFS(Data!$U$4:$U$64,2022,Data!$V$4:$V$64,9)=0,"",SUMIFS(Data!$W$4:$W$64,Data!$U$4:$U$64,2022,Data!$V$4:$V$64,9))</f>
        <v>1.43976210806207E-2</v>
      </c>
      <c r="K60" s="16">
        <f>IF(COUNTIFS(Data!$U$4:$U$64,2022,Data!$V$4:$V$64,10)=0,"",SUMIFS(Data!$W$4:$W$64,Data!$U$4:$U$64,2022,Data!$V$4:$V$64,10))</f>
        <v>1.2722327441701599E-2</v>
      </c>
      <c r="L60" s="16">
        <f>IF(COUNTIFS(Data!$U$4:$U$64,2022,Data!$V$4:$V$64,11)=0,"",SUMIFS(Data!$W$4:$W$64,Data!$U$4:$U$64,2022,Data!$V$4:$V$64,11))</f>
        <v>4.6022394190885002E-3</v>
      </c>
      <c r="M60" s="16">
        <f>IF(COUNTIFS(Data!$U$4:$U$64,2022,Data!$V$4:$V$64,12)=0,"",SUMIFS(Data!$W$4:$W$64,Data!$U$4:$U$64,2022,Data!$V$4:$V$64,12))</f>
        <v>-4.2758797936596697E-2</v>
      </c>
      <c r="N60" s="16">
        <f>INDEX(Data!$AC$4:$AC$9,MATCH(2022,Data!$AA$4:$AA$9,0))</f>
        <v>6.1690619554077099E-2</v>
      </c>
      <c r="O60" s="16">
        <f>INDEX(Data!$AD$4:$AD$9,MATCH(2022,Data!$AA$4:$AA$9,0))</f>
        <v>3.0184313359384402E-2</v>
      </c>
      <c r="P60" s="16">
        <f>INDEX(Data!$AE$4:$AE$9,MATCH(2022,Data!$AA$4:$AA$9,0))</f>
        <v>3.1506306194692697E-2</v>
      </c>
    </row>
    <row r="61" spans="1:16" x14ac:dyDescent="0.25">
      <c r="A61" s="6" t="s">
        <v>94</v>
      </c>
      <c r="B61" s="16">
        <f>IF(COUNTIFS(Data!$U$4:$U$64,2023,Data!$V$4:$V$64,1)=0,"",SUMIFS(Data!$W$4:$W$64,Data!$U$4:$U$64,2023,Data!$V$4:$V$64,1))</f>
        <v>-2.44905788717588E-2</v>
      </c>
      <c r="C61" s="16">
        <f>IF(COUNTIFS(Data!$U$4:$U$64,2023,Data!$V$4:$V$64,2)=0,"",SUMIFS(Data!$W$4:$W$64,Data!$U$4:$U$64,2023,Data!$V$4:$V$64,2))</f>
        <v>-5.0317282292937004E-3</v>
      </c>
      <c r="D61" s="16">
        <f>IF(COUNTIFS(Data!$U$4:$U$64,2023,Data!$V$4:$V$64,3)=0,"",SUMIFS(Data!$W$4:$W$64,Data!$U$4:$U$64,2023,Data!$V$4:$V$64,3))</f>
        <v>-1.12041184809105E-2</v>
      </c>
      <c r="E61" s="16">
        <f>IF(COUNTIFS(Data!$U$4:$U$64,2023,Data!$V$4:$V$64,4)=0,"",SUMIFS(Data!$W$4:$W$64,Data!$U$4:$U$64,2023,Data!$V$4:$V$64,4))</f>
        <v>4.5855691999623999E-2</v>
      </c>
      <c r="F61" s="16">
        <f>IF(COUNTIFS(Data!$U$4:$U$64,2023,Data!$V$4:$V$64,5)=0,"",SUMIFS(Data!$W$4:$W$64,Data!$U$4:$U$64,2023,Data!$V$4:$V$64,5))</f>
        <v>3.4457254491859102E-2</v>
      </c>
      <c r="G61" s="16">
        <f>IF(COUNTIFS(Data!$U$4:$U$64,2023,Data!$V$4:$V$64,6)=0,"",SUMIFS(Data!$W$4:$W$64,Data!$U$4:$U$64,2023,Data!$V$4:$V$64,6))</f>
        <v>4.9952960092024698E-2</v>
      </c>
      <c r="H61" s="16">
        <f>IF(COUNTIFS(Data!$U$4:$U$64,2023,Data!$V$4:$V$64,7)=0,"",SUMIFS(Data!$W$4:$W$64,Data!$U$4:$U$64,2023,Data!$V$4:$V$64,7))</f>
        <v>8.7975713722354604E-2</v>
      </c>
      <c r="I61" s="16">
        <f>IF(COUNTIFS(Data!$U$4:$U$64,2023,Data!$V$4:$V$64,8)=0,"",SUMIFS(Data!$W$4:$W$64,Data!$U$4:$U$64,2023,Data!$V$4:$V$64,8))</f>
        <v>2.1907844665679299E-2</v>
      </c>
      <c r="J61" s="16">
        <f>IF(COUNTIFS(Data!$U$4:$U$64,2023,Data!$V$4:$V$64,9)=0,"",SUMIFS(Data!$W$4:$W$64,Data!$U$4:$U$64,2023,Data!$V$4:$V$64,9))</f>
        <v>-6.6212008254845998E-3</v>
      </c>
      <c r="K61" s="16">
        <f>IF(COUNTIFS(Data!$U$4:$U$64,2023,Data!$V$4:$V$64,10)=0,"",SUMIFS(Data!$W$4:$W$64,Data!$U$4:$U$64,2023,Data!$V$4:$V$64,10))</f>
        <v>-9.5014937608019993E-3</v>
      </c>
      <c r="L61" s="16">
        <f>IF(COUNTIFS(Data!$U$4:$U$64,2023,Data!$V$4:$V$64,11)=0,"",SUMIFS(Data!$W$4:$W$64,Data!$U$4:$U$64,2023,Data!$V$4:$V$64,11))</f>
        <v>0.1126806415356485</v>
      </c>
      <c r="M61" s="16">
        <f>IF(COUNTIFS(Data!$U$4:$U$64,2023,Data!$V$4:$V$64,12)=0,"",SUMIFS(Data!$W$4:$W$64,Data!$U$4:$U$64,2023,Data!$V$4:$V$64,12))</f>
        <v>6.03537985535616E-2</v>
      </c>
      <c r="N61" s="16">
        <f>INDEX(Data!$AC$4:$AC$9,MATCH(2023,Data!$AA$4:$AA$9,0))</f>
        <v>0.40709195385659491</v>
      </c>
      <c r="O61" s="16">
        <f>INDEX(Data!$AD$4:$AD$9,MATCH(2023,Data!$AA$4:$AA$9,0))</f>
        <v>0.25764377283746048</v>
      </c>
      <c r="P61" s="16">
        <f>INDEX(Data!$AE$4:$AE$9,MATCH(2023,Data!$AA$4:$AA$9,0))</f>
        <v>0.14944818101913429</v>
      </c>
    </row>
    <row r="62" spans="1:16" x14ac:dyDescent="0.25">
      <c r="A62" s="6" t="s">
        <v>95</v>
      </c>
      <c r="B62" s="16">
        <f>IF(COUNTIFS(Data!$U$4:$U$64,2024,Data!$V$4:$V$64,1)=0,"",SUMIFS(Data!$W$4:$W$64,Data!$U$4:$U$64,2024,Data!$V$4:$V$64,1))</f>
        <v>4.7025805251965203E-2</v>
      </c>
      <c r="C62" s="16">
        <f>IF(COUNTIFS(Data!$U$4:$U$64,2024,Data!$V$4:$V$64,2)=0,"",SUMIFS(Data!$W$4:$W$64,Data!$U$4:$U$64,2024,Data!$V$4:$V$64,2))</f>
        <v>1.8870931313846599E-2</v>
      </c>
      <c r="D62" s="16">
        <f>IF(COUNTIFS(Data!$U$4:$U$64,2024,Data!$V$4:$V$64,3)=0,"",SUMIFS(Data!$W$4:$W$64,Data!$U$4:$U$64,2024,Data!$V$4:$V$64,3))</f>
        <v>6.5503435412115002E-3</v>
      </c>
      <c r="E62" s="16">
        <f>IF(COUNTIFS(Data!$U$4:$U$64,2024,Data!$V$4:$V$64,4)=0,"",SUMIFS(Data!$W$4:$W$64,Data!$U$4:$U$64,2024,Data!$V$4:$V$64,4))</f>
        <v>4.1310771797261302E-2</v>
      </c>
      <c r="F62" s="16">
        <f>IF(COUNTIFS(Data!$U$4:$U$64,2024,Data!$V$4:$V$64,5)=0,"",SUMIFS(Data!$W$4:$W$64,Data!$U$4:$U$64,2024,Data!$V$4:$V$64,5))</f>
        <v>4.8752909993743598E-2</v>
      </c>
      <c r="G62" s="16">
        <f>IF(COUNTIFS(Data!$U$4:$U$64,2024,Data!$V$4:$V$64,6)=0,"",SUMIFS(Data!$W$4:$W$64,Data!$U$4:$U$64,2024,Data!$V$4:$V$64,6))</f>
        <v>8.6965371497861294E-2</v>
      </c>
      <c r="H62" s="16">
        <f>IF(COUNTIFS(Data!$U$4:$U$64,2024,Data!$V$4:$V$64,7)=0,"",SUMIFS(Data!$W$4:$W$64,Data!$U$4:$U$64,2024,Data!$V$4:$V$64,7))</f>
        <v>6.0782481782667201E-2</v>
      </c>
      <c r="I62" s="16">
        <f>IF(COUNTIFS(Data!$U$4:$U$64,2024,Data!$V$4:$V$64,8)=0,"",SUMIFS(Data!$W$4:$W$64,Data!$U$4:$U$64,2024,Data!$V$4:$V$64,8))</f>
        <v>-9.6241417608766994E-3</v>
      </c>
      <c r="J62" s="16">
        <f>IF(COUNTIFS(Data!$U$4:$U$64,2024,Data!$V$4:$V$64,9)=0,"",SUMIFS(Data!$W$4:$W$64,Data!$U$4:$U$64,2024,Data!$V$4:$V$64,9))</f>
        <v>1.4984637337548999E-3</v>
      </c>
      <c r="K62" s="16">
        <f>IF(COUNTIFS(Data!$U$4:$U$64,2024,Data!$V$4:$V$64,10)=0,"",SUMIFS(Data!$W$4:$W$64,Data!$U$4:$U$64,2024,Data!$V$4:$V$64,10))</f>
        <v>-4.1877594940565699E-2</v>
      </c>
      <c r="L62" s="16">
        <f>IF(COUNTIFS(Data!$U$4:$U$64,2024,Data!$V$4:$V$64,11)=0,"",SUMIFS(Data!$W$4:$W$64,Data!$U$4:$U$64,2024,Data!$V$4:$V$64,11))</f>
        <v>1.0715633960240299E-2</v>
      </c>
      <c r="M62" s="16">
        <f>IF(COUNTIFS(Data!$U$4:$U$64,2024,Data!$V$4:$V$64,12)=0,"",SUMIFS(Data!$W$4:$W$64,Data!$U$4:$U$64,2024,Data!$V$4:$V$64,12))</f>
        <v>-1.2120748129750201E-2</v>
      </c>
      <c r="N62" s="16">
        <f>INDEX(Data!$AC$4:$AC$9,MATCH(2024,Data!$AA$4:$AA$9,0))</f>
        <v>0.2829561785428038</v>
      </c>
      <c r="O62" s="16">
        <f>INDEX(Data!$AD$4:$AD$9,MATCH(2024,Data!$AA$4:$AA$9,0))</f>
        <v>0.15164070481724631</v>
      </c>
      <c r="P62" s="16">
        <f>INDEX(Data!$AE$4:$AE$9,MATCH(2024,Data!$AA$4:$AA$9,0))</f>
        <v>0.13131547372555749</v>
      </c>
    </row>
    <row r="63" spans="1:16" x14ac:dyDescent="0.25">
      <c r="A63" s="6" t="s">
        <v>96</v>
      </c>
      <c r="B63" s="16">
        <f>IF(COUNTIFS(Data!$U$4:$U$64,2025,Data!$V$4:$V$64,1)=0,"",SUMIFS(Data!$W$4:$W$64,Data!$U$4:$U$64,2025,Data!$V$4:$V$64,1))</f>
        <v>-8.0404479487595104E-2</v>
      </c>
      <c r="C63" s="16">
        <f>IF(COUNTIFS(Data!$U$4:$U$64,2025,Data!$V$4:$V$64,2)=0,"",SUMIFS(Data!$W$4:$W$64,Data!$U$4:$U$64,2025,Data!$V$4:$V$64,2))</f>
        <v>-0.1197530348899684</v>
      </c>
      <c r="D63" s="16">
        <f>IF(COUNTIFS(Data!$U$4:$U$64,2025,Data!$V$4:$V$64,3)=0,"",SUMIFS(Data!$W$4:$W$64,Data!$U$4:$U$64,2025,Data!$V$4:$V$64,3))</f>
        <v>8.2520933961915899E-2</v>
      </c>
      <c r="E63" s="16">
        <f>IF(COUNTIFS(Data!$U$4:$U$64,2025,Data!$V$4:$V$64,4)=0,"",SUMIFS(Data!$W$4:$W$64,Data!$U$4:$U$64,2025,Data!$V$4:$V$64,4))</f>
        <v>2.0443284127538802E-2</v>
      </c>
      <c r="F63" s="16">
        <f>IF(COUNTIFS(Data!$U$4:$U$64,2025,Data!$V$4:$V$64,5)=0,"",SUMIFS(Data!$W$4:$W$64,Data!$U$4:$U$64,2025,Data!$V$4:$V$64,5))</f>
        <v>3.5162618290046098E-2</v>
      </c>
      <c r="G63" s="16">
        <f>IF(COUNTIFS(Data!$U$4:$U$64,2025,Data!$V$4:$V$64,6)=0,"",SUMIFS(Data!$W$4:$W$64,Data!$U$4:$U$64,2025,Data!$V$4:$V$64,6))</f>
        <v>3.40728073773695E-2</v>
      </c>
      <c r="H63" s="16">
        <f>IF(COUNTIFS(Data!$U$4:$U$64,2025,Data!$V$4:$V$64,7)=0,"",SUMIFS(Data!$W$4:$W$64,Data!$U$4:$U$64,2025,Data!$V$4:$V$64,7))</f>
        <v>1.4951720594304999E-3</v>
      </c>
      <c r="I63" s="16">
        <f>IF(COUNTIFS(Data!$U$4:$U$64,2025,Data!$V$4:$V$64,8)=0,"",SUMIFS(Data!$W$4:$W$64,Data!$U$4:$U$64,2025,Data!$V$4:$V$64,8))</f>
        <v>3.805148430373E-4</v>
      </c>
      <c r="J63" s="16">
        <f>IF(COUNTIFS(Data!$U$4:$U$64,2025,Data!$V$4:$V$64,9)=0,"",SUMIFS(Data!$W$4:$W$64,Data!$U$4:$U$64,2025,Data!$V$4:$V$64,9))</f>
        <v>-9.5487008879747998E-3</v>
      </c>
      <c r="K63" s="16">
        <f>IF(COUNTIFS(Data!$U$4:$U$64,2025,Data!$V$4:$V$64,10)=0,"",SUMIFS(Data!$W$4:$W$64,Data!$U$4:$U$64,2025,Data!$V$4:$V$64,10))</f>
        <v>3.8607838989969501E-2</v>
      </c>
      <c r="L63" s="16">
        <f>IF(COUNTIFS(Data!$U$4:$U$64,2025,Data!$V$4:$V$64,11)=0,"",SUMIFS(Data!$W$4:$W$64,Data!$U$4:$U$64,2025,Data!$V$4:$V$64,11))</f>
        <v>-3.8674249521536003E-2</v>
      </c>
      <c r="M63" s="16">
        <f>IF(COUNTIFS(Data!$U$4:$U$64,2025,Data!$V$4:$V$64,12)=0,"",SUMIFS(Data!$W$4:$W$64,Data!$U$4:$U$64,2025,Data!$V$4:$V$64,12))</f>
        <v>2.26770666026927E-2</v>
      </c>
      <c r="N63" s="16">
        <f>INDEX(Data!$AC$4:$AC$9,MATCH(2025,Data!$AA$4:$AA$9,0))</f>
        <v>-3.0173256257219599E-2</v>
      </c>
      <c r="O63" s="16">
        <f>INDEX(Data!$AD$4:$AD$9,MATCH(2025,Data!$AA$4:$AA$9,0))</f>
        <v>6.6865843739106298E-2</v>
      </c>
      <c r="P63" s="16">
        <f>INDEX(Data!$AE$4:$AE$9,MATCH(2025,Data!$AA$4:$AA$9,0))</f>
        <v>-9.70390999963259E-2</v>
      </c>
    </row>
    <row r="64" spans="1:16" x14ac:dyDescent="0.25">
      <c r="A64" s="6" t="s">
        <v>97</v>
      </c>
      <c r="B64" s="16">
        <f>IF(COUNTIFS(Data!$U$4:$U$64,2026,Data!$V$4:$V$64,1)=0,"",SUMIFS(Data!$W$4:$W$64,Data!$U$4:$U$64,2026,Data!$V$4:$V$64,1))</f>
        <v>-1.20018840576879E-2</v>
      </c>
      <c r="C64" s="16">
        <f>IF(COUNTIFS(Data!$U$4:$U$64,2026,Data!$V$4:$V$64,2)=0,"",SUMIFS(Data!$W$4:$W$64,Data!$U$4:$U$64,2026,Data!$V$4:$V$64,2))</f>
        <v>-1.50403039894598E-2</v>
      </c>
      <c r="D64" s="16">
        <f>IF(COUNTIFS(Data!$U$4:$U$64,2026,Data!$V$4:$V$64,3)=0,"",SUMIFS(Data!$W$4:$W$64,Data!$U$4:$U$64,2026,Data!$V$4:$V$64,3))</f>
        <v>-9.5831925174888297E-2</v>
      </c>
      <c r="E64" s="16">
        <f>IF(COUNTIFS(Data!$U$4:$U$64,2026,Data!$V$4:$V$64,4)=0,"",SUMIFS(Data!$W$4:$W$64,Data!$U$4:$U$64,2026,Data!$V$4:$V$64,4))</f>
        <v>0.13566434885055489</v>
      </c>
      <c r="F64" s="16">
        <f>IF(COUNTIFS(Data!$U$4:$U$64,2026,Data!$V$4:$V$64,5)=0,"",SUMIFS(Data!$W$4:$W$64,Data!$U$4:$U$64,2026,Data!$V$4:$V$64,5))</f>
        <v>5.2378407752567302E-2</v>
      </c>
      <c r="G64" s="16">
        <f>IF(COUNTIFS(Data!$U$4:$U$64,2026,Data!$V$4:$V$64,6)=0,"",SUMIFS(Data!$W$4:$W$64,Data!$U$4:$U$64,2026,Data!$V$4:$V$64,6))</f>
        <v>2.2839786564089401E-2</v>
      </c>
      <c r="H64" s="16">
        <f>IF(COUNTIFS(Data!$U$4:$U$64,2026,Data!$V$4:$V$64,7)=0,"",SUMIFS(Data!$W$4:$W$64,Data!$U$4:$U$64,2026,Data!$V$4:$V$64,7))</f>
        <v>2.4671044689884701E-2</v>
      </c>
      <c r="I64" s="16">
        <f>IF(COUNTIFS(Data!$U$4:$U$64,2026,Data!$V$4:$V$64,8)=0,"",SUMIFS(Data!$W$4:$W$64,Data!$U$4:$U$64,2026,Data!$V$4:$V$64,8))</f>
        <v>5.1722536662213003E-3</v>
      </c>
      <c r="J64" s="16" t="str">
        <f>IF(COUNTIFS(Data!$U$4:$U$64,2026,Data!$V$4:$V$64,9)=0,"",SUMIFS(Data!$W$4:$W$64,Data!$U$4:$U$64,2026,Data!$V$4:$V$64,9))</f>
        <v/>
      </c>
      <c r="K64" s="16" t="str">
        <f>IF(COUNTIFS(Data!$U$4:$U$64,2026,Data!$V$4:$V$64,10)=0,"",SUMIFS(Data!$W$4:$W$64,Data!$U$4:$U$64,2026,Data!$V$4:$V$64,10))</f>
        <v/>
      </c>
      <c r="L64" s="16" t="str">
        <f>IF(COUNTIFS(Data!$U$4:$U$64,2026,Data!$V$4:$V$64,11)=0,"",SUMIFS(Data!$W$4:$W$64,Data!$U$4:$U$64,2026,Data!$V$4:$V$64,11))</f>
        <v/>
      </c>
      <c r="M64" s="16" t="str">
        <f>IF(COUNTIFS(Data!$U$4:$U$64,2026,Data!$V$4:$V$64,12)=0,"",SUMIFS(Data!$W$4:$W$64,Data!$U$4:$U$64,2026,Data!$V$4:$V$64,12))</f>
        <v/>
      </c>
      <c r="N64" s="16">
        <f>INDEX(Data!$AC$4:$AC$9,MATCH(2026,Data!$AA$4:$AA$9,0))</f>
        <v>0.1078430435435857</v>
      </c>
      <c r="O64" s="16">
        <f>INDEX(Data!$AD$4:$AD$9,MATCH(2026,Data!$AA$4:$AA$9,0))</f>
        <v>-7.9760216659578997E-3</v>
      </c>
      <c r="P64" s="16">
        <f>INDEX(Data!$AE$4:$AE$9,MATCH(2026,Data!$AA$4:$AA$9,0))</f>
        <v>0.1158190652095436</v>
      </c>
    </row>
    <row r="65" spans="1:16" x14ac:dyDescent="0.25">
      <c r="A65" s="12" t="s">
        <v>98</v>
      </c>
      <c r="B65" s="16">
        <f t="shared" ref="B65:M65" si="0">IFERROR(AVERAGE(B59:B64),"")</f>
        <v>-1.3690963577324361E-2</v>
      </c>
      <c r="C65" s="16">
        <f t="shared" si="0"/>
        <v>-3.0097298037606281E-2</v>
      </c>
      <c r="D65" s="16">
        <f t="shared" si="0"/>
        <v>1.8175349789236281E-2</v>
      </c>
      <c r="E65" s="16">
        <f t="shared" si="0"/>
        <v>4.4421388302540978E-2</v>
      </c>
      <c r="F65" s="16">
        <f t="shared" si="0"/>
        <v>2.4841953186619459E-2</v>
      </c>
      <c r="G65" s="16">
        <f t="shared" si="0"/>
        <v>2.5685982093321857E-2</v>
      </c>
      <c r="H65" s="16">
        <f t="shared" si="0"/>
        <v>4.9237736894259546E-2</v>
      </c>
      <c r="I65" s="16">
        <f t="shared" si="0"/>
        <v>1.7183308748939852E-2</v>
      </c>
      <c r="J65" s="16">
        <f t="shared" si="0"/>
        <v>1.5173934936893205E-3</v>
      </c>
      <c r="K65" s="16">
        <f t="shared" si="0"/>
        <v>-4.9028039891641593E-3</v>
      </c>
      <c r="L65" s="16">
        <f t="shared" si="0"/>
        <v>2.4538833258319959E-2</v>
      </c>
      <c r="M65" s="16">
        <f t="shared" si="0"/>
        <v>1.2859750052075861E-2</v>
      </c>
    </row>
    <row r="66" spans="1:16" x14ac:dyDescent="0.25">
      <c r="A66" s="12" t="s">
        <v>99</v>
      </c>
      <c r="B66" s="14">
        <f t="shared" ref="B66:M66" si="1">IFERROR(COUNTIF(B59:B64,"&gt;0")/COUNT(B59:B64),"")</f>
        <v>0.4</v>
      </c>
      <c r="C66" s="14">
        <f t="shared" si="1"/>
        <v>0.2</v>
      </c>
      <c r="D66" s="14">
        <f t="shared" si="1"/>
        <v>0.6</v>
      </c>
      <c r="E66" s="14">
        <f t="shared" si="1"/>
        <v>0.8</v>
      </c>
      <c r="F66" s="14">
        <f t="shared" si="1"/>
        <v>0.8</v>
      </c>
      <c r="G66" s="14">
        <f t="shared" si="1"/>
        <v>0.8</v>
      </c>
      <c r="H66" s="14">
        <f t="shared" si="1"/>
        <v>1</v>
      </c>
      <c r="I66" s="14">
        <f t="shared" si="1"/>
        <v>0.83333333333333337</v>
      </c>
      <c r="J66" s="14">
        <f t="shared" si="1"/>
        <v>0.6</v>
      </c>
      <c r="K66" s="14">
        <f t="shared" si="1"/>
        <v>0.4</v>
      </c>
      <c r="L66" s="14">
        <f t="shared" si="1"/>
        <v>0.8</v>
      </c>
      <c r="M66" s="14">
        <f t="shared" si="1"/>
        <v>0.6</v>
      </c>
    </row>
    <row r="68" spans="1:16" x14ac:dyDescent="0.25">
      <c r="A68" s="60" t="s">
        <v>100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51"/>
    </row>
    <row r="69" spans="1:16" ht="25.5" x14ac:dyDescent="0.25">
      <c r="A69" s="5" t="s">
        <v>76</v>
      </c>
      <c r="B69" s="5" t="s">
        <v>77</v>
      </c>
      <c r="C69" s="5" t="s">
        <v>78</v>
      </c>
      <c r="D69" s="5" t="s">
        <v>79</v>
      </c>
      <c r="E69" s="5" t="s">
        <v>80</v>
      </c>
      <c r="F69" s="5" t="s">
        <v>81</v>
      </c>
      <c r="G69" s="5" t="s">
        <v>82</v>
      </c>
      <c r="H69" s="5" t="s">
        <v>83</v>
      </c>
      <c r="I69" s="5" t="s">
        <v>84</v>
      </c>
      <c r="J69" s="5" t="s">
        <v>85</v>
      </c>
      <c r="K69" s="5" t="s">
        <v>86</v>
      </c>
      <c r="L69" s="5" t="s">
        <v>87</v>
      </c>
      <c r="M69" s="5" t="s">
        <v>88</v>
      </c>
      <c r="N69" s="5" t="s">
        <v>89</v>
      </c>
      <c r="O69" s="5" t="s">
        <v>90</v>
      </c>
      <c r="P69" s="5" t="s">
        <v>91</v>
      </c>
    </row>
    <row r="70" spans="1:16" x14ac:dyDescent="0.25">
      <c r="A70" s="6" t="s">
        <v>92</v>
      </c>
      <c r="B70" s="16" t="str">
        <f>IF(COUNTIFS(Data!$U$4:$U$64,2021,Data!$V$4:$V$64,1)=0,"",SUMIFS(Data!$Y$4:$Y$64,Data!$U$4:$U$64,2021,Data!$V$4:$V$64,1))</f>
        <v/>
      </c>
      <c r="C70" s="16" t="str">
        <f>IF(COUNTIFS(Data!$U$4:$U$64,2021,Data!$V$4:$V$64,2)=0,"",SUMIFS(Data!$Y$4:$Y$64,Data!$U$4:$U$64,2021,Data!$V$4:$V$64,2))</f>
        <v/>
      </c>
      <c r="D70" s="16" t="str">
        <f>IF(COUNTIFS(Data!$U$4:$U$64,2021,Data!$V$4:$V$64,3)=0,"",SUMIFS(Data!$Y$4:$Y$64,Data!$U$4:$U$64,2021,Data!$V$4:$V$64,3))</f>
        <v/>
      </c>
      <c r="E70" s="16" t="str">
        <f>IF(COUNTIFS(Data!$U$4:$U$64,2021,Data!$V$4:$V$64,4)=0,"",SUMIFS(Data!$Y$4:$Y$64,Data!$U$4:$U$64,2021,Data!$V$4:$V$64,4))</f>
        <v/>
      </c>
      <c r="F70" s="16" t="str">
        <f>IF(COUNTIFS(Data!$U$4:$U$64,2021,Data!$V$4:$V$64,5)=0,"",SUMIFS(Data!$Y$4:$Y$64,Data!$U$4:$U$64,2021,Data!$V$4:$V$64,5))</f>
        <v/>
      </c>
      <c r="G70" s="16" t="str">
        <f>IF(COUNTIFS(Data!$U$4:$U$64,2021,Data!$V$4:$V$64,6)=0,"",SUMIFS(Data!$Y$4:$Y$64,Data!$U$4:$U$64,2021,Data!$V$4:$V$64,6))</f>
        <v/>
      </c>
      <c r="H70" s="16" t="str">
        <f>IF(COUNTIFS(Data!$U$4:$U$64,2021,Data!$V$4:$V$64,7)=0,"",SUMIFS(Data!$Y$4:$Y$64,Data!$U$4:$U$64,2021,Data!$V$4:$V$64,7))</f>
        <v/>
      </c>
      <c r="I70" s="16">
        <f>IF(COUNTIFS(Data!$U$4:$U$64,2021,Data!$V$4:$V$64,8)=0,"",SUMIFS(Data!$Y$4:$Y$64,Data!$U$4:$U$64,2021,Data!$V$4:$V$64,8))</f>
        <v>-3.0992934775999601E-2</v>
      </c>
      <c r="J70" s="16">
        <f>IF(COUNTIFS(Data!$U$4:$U$64,2021,Data!$V$4:$V$64,9)=0,"",SUMIFS(Data!$Y$4:$Y$64,Data!$U$4:$U$64,2021,Data!$V$4:$V$64,9))</f>
        <v>-2.62662706410914E-2</v>
      </c>
      <c r="K70" s="16">
        <f>IF(COUNTIFS(Data!$U$4:$U$64,2021,Data!$V$4:$V$64,10)=0,"",SUMIFS(Data!$Y$4:$Y$64,Data!$U$4:$U$64,2021,Data!$V$4:$V$64,10))</f>
        <v>-2.6740444541958501E-2</v>
      </c>
      <c r="L70" s="16">
        <f>IF(COUNTIFS(Data!$U$4:$U$64,2021,Data!$V$4:$V$64,11)=0,"",SUMIFS(Data!$Y$4:$Y$64,Data!$U$4:$U$64,2021,Data!$V$4:$V$64,11))</f>
        <v>6.2438165419034103E-2</v>
      </c>
      <c r="M70" s="16">
        <f>IF(COUNTIFS(Data!$U$4:$U$64,2021,Data!$V$4:$V$64,12)=0,"",SUMIFS(Data!$Y$4:$Y$64,Data!$U$4:$U$64,2021,Data!$V$4:$V$64,12))</f>
        <v>1.24007293235062E-2</v>
      </c>
      <c r="N70" s="16">
        <f>INDEX(Data!$AE$4:$AE$9,MATCH(2021,Data!$AA$4:$AA$9,0))</f>
        <v>-9.0363098425058994E-3</v>
      </c>
      <c r="O70" s="16">
        <f>INDEX(Data!$AD$4:$AD$9,MATCH(2021,Data!$AA$4:$AA$9,0))</f>
        <v>8.0686481870493695E-2</v>
      </c>
      <c r="P70" s="16">
        <f>INDEX(Data!$AE$4:$AE$9,MATCH(2021,Data!$AA$4:$AA$9,0))</f>
        <v>-9.0363098425058994E-3</v>
      </c>
    </row>
    <row r="71" spans="1:16" x14ac:dyDescent="0.25">
      <c r="A71" s="6" t="s">
        <v>93</v>
      </c>
      <c r="B71" s="16">
        <f>IF(COUNTIFS(Data!$U$4:$U$64,2022,Data!$V$4:$V$64,1)=0,"",SUMIFS(Data!$Y$4:$Y$64,Data!$U$4:$U$64,2022,Data!$V$4:$V$64,1))</f>
        <v>6.4009153761329001E-3</v>
      </c>
      <c r="C71" s="16">
        <f>IF(COUNTIFS(Data!$U$4:$U$64,2022,Data!$V$4:$V$64,2)=0,"",SUMIFS(Data!$Y$4:$Y$64,Data!$U$4:$U$64,2022,Data!$V$4:$V$64,2))</f>
        <v>1.1582952765330499E-2</v>
      </c>
      <c r="D71" s="16">
        <f>IF(COUNTIFS(Data!$U$4:$U$64,2022,Data!$V$4:$V$64,3)=0,"",SUMIFS(Data!$Y$4:$Y$64,Data!$U$4:$U$64,2022,Data!$V$4:$V$64,3))</f>
        <v>6.7846823336580903E-2</v>
      </c>
      <c r="E71" s="16">
        <f>IF(COUNTIFS(Data!$U$4:$U$64,2022,Data!$V$4:$V$64,4)=0,"",SUMIFS(Data!$Y$4:$Y$64,Data!$U$4:$U$64,2022,Data!$V$4:$V$64,4))</f>
        <v>-1.37046691096675E-2</v>
      </c>
      <c r="F71" s="16">
        <f>IF(COUNTIFS(Data!$U$4:$U$64,2022,Data!$V$4:$V$64,5)=0,"",SUMIFS(Data!$Y$4:$Y$64,Data!$U$4:$U$64,2022,Data!$V$4:$V$64,5))</f>
        <v>-1.6429408279077999E-3</v>
      </c>
      <c r="G71" s="16">
        <f>IF(COUNTIFS(Data!$U$4:$U$64,2022,Data!$V$4:$V$64,6)=0,"",SUMIFS(Data!$Y$4:$Y$64,Data!$U$4:$U$64,2022,Data!$V$4:$V$64,6))</f>
        <v>-1.3554645479194801E-2</v>
      </c>
      <c r="H71" s="16">
        <f>IF(COUNTIFS(Data!$U$4:$U$64,2022,Data!$V$4:$V$64,7)=0,"",SUMIFS(Data!$Y$4:$Y$64,Data!$U$4:$U$64,2022,Data!$V$4:$V$64,7))</f>
        <v>-2.4205025750180399E-2</v>
      </c>
      <c r="I71" s="16">
        <f>IF(COUNTIFS(Data!$U$4:$U$64,2022,Data!$V$4:$V$64,8)=0,"",SUMIFS(Data!$Y$4:$Y$64,Data!$U$4:$U$64,2022,Data!$V$4:$V$64,8))</f>
        <v>2.2337415121831398E-2</v>
      </c>
      <c r="J71" s="16">
        <f>IF(COUNTIFS(Data!$U$4:$U$64,2022,Data!$V$4:$V$64,9)=0,"",SUMIFS(Data!$Y$4:$Y$64,Data!$U$4:$U$64,2022,Data!$V$4:$V$64,9))</f>
        <v>4.6743355678550098E-2</v>
      </c>
      <c r="K71" s="16">
        <f>IF(COUNTIFS(Data!$U$4:$U$64,2022,Data!$V$4:$V$64,10)=0,"",SUMIFS(Data!$Y$4:$Y$64,Data!$U$4:$U$64,2022,Data!$V$4:$V$64,10))</f>
        <v>-2.7377204904624999E-2</v>
      </c>
      <c r="L71" s="16">
        <f>IF(COUNTIFS(Data!$U$4:$U$64,2022,Data!$V$4:$V$64,11)=0,"",SUMIFS(Data!$Y$4:$Y$64,Data!$U$4:$U$64,2022,Data!$V$4:$V$64,11))</f>
        <v>-2.9250846680496299E-2</v>
      </c>
      <c r="M71" s="16">
        <f>IF(COUNTIFS(Data!$U$4:$U$64,2022,Data!$V$4:$V$64,12)=0,"",SUMIFS(Data!$Y$4:$Y$64,Data!$U$4:$U$64,2022,Data!$V$4:$V$64,12))</f>
        <v>-1.15725868448912E-2</v>
      </c>
      <c r="N71" s="16">
        <f>INDEX(Data!$AE$4:$AE$9,MATCH(2022,Data!$AA$4:$AA$9,0))</f>
        <v>3.1506306194692697E-2</v>
      </c>
      <c r="O71" s="16">
        <f>INDEX(Data!$AD$4:$AD$9,MATCH(2022,Data!$AA$4:$AA$9,0))</f>
        <v>3.0184313359384402E-2</v>
      </c>
      <c r="P71" s="16">
        <f>INDEX(Data!$AE$4:$AE$9,MATCH(2022,Data!$AA$4:$AA$9,0))</f>
        <v>3.1506306194692697E-2</v>
      </c>
    </row>
    <row r="72" spans="1:16" x14ac:dyDescent="0.25">
      <c r="A72" s="6" t="s">
        <v>94</v>
      </c>
      <c r="B72" s="16">
        <f>IF(COUNTIFS(Data!$U$4:$U$64,2023,Data!$V$4:$V$64,1)=0,"",SUMIFS(Data!$Y$4:$Y$64,Data!$U$4:$U$64,2023,Data!$V$4:$V$64,1))</f>
        <v>8.7384317018437008E-3</v>
      </c>
      <c r="C72" s="16">
        <f>IF(COUNTIFS(Data!$U$4:$U$64,2023,Data!$V$4:$V$64,2)=0,"",SUMIFS(Data!$Y$4:$Y$64,Data!$U$4:$U$64,2023,Data!$V$4:$V$64,2))</f>
        <v>2.2871589369715301E-2</v>
      </c>
      <c r="D72" s="16">
        <f>IF(COUNTIFS(Data!$U$4:$U$64,2023,Data!$V$4:$V$64,3)=0,"",SUMIFS(Data!$Y$4:$Y$64,Data!$U$4:$U$64,2023,Data!$V$4:$V$64,3))</f>
        <v>-1.38971877878412E-2</v>
      </c>
      <c r="E72" s="16">
        <f>IF(COUNTIFS(Data!$U$4:$U$64,2023,Data!$V$4:$V$64,4)=0,"",SUMIFS(Data!$Y$4:$Y$64,Data!$U$4:$U$64,2023,Data!$V$4:$V$64,4))</f>
        <v>4.0255159771040002E-4</v>
      </c>
      <c r="F72" s="16">
        <f>IF(COUNTIFS(Data!$U$4:$U$64,2023,Data!$V$4:$V$64,5)=0,"",SUMIFS(Data!$Y$4:$Y$64,Data!$U$4:$U$64,2023,Data!$V$4:$V$64,5))</f>
        <v>-1.4735056160283999E-3</v>
      </c>
      <c r="G72" s="16">
        <f>IF(COUNTIFS(Data!$U$4:$U$64,2023,Data!$V$4:$V$64,6)=0,"",SUMIFS(Data!$Y$4:$Y$64,Data!$U$4:$U$64,2023,Data!$V$4:$V$64,6))</f>
        <v>7.8634532927554998E-3</v>
      </c>
      <c r="H72" s="16">
        <f>IF(COUNTIFS(Data!$U$4:$U$64,2023,Data!$V$4:$V$64,7)=0,"",SUMIFS(Data!$Y$4:$Y$64,Data!$U$4:$U$64,2023,Data!$V$4:$V$64,7))</f>
        <v>4.9692086211703401E-2</v>
      </c>
      <c r="I72" s="16">
        <f>IF(COUNTIFS(Data!$U$4:$U$64,2023,Data!$V$4:$V$64,8)=0,"",SUMIFS(Data!$Y$4:$Y$64,Data!$U$4:$U$64,2023,Data!$V$4:$V$64,8))</f>
        <v>2.98039698781771E-2</v>
      </c>
      <c r="J72" s="16">
        <f>IF(COUNTIFS(Data!$U$4:$U$64,2023,Data!$V$4:$V$64,9)=0,"",SUMIFS(Data!$Y$4:$Y$64,Data!$U$4:$U$64,2023,Data!$V$4:$V$64,9))</f>
        <v>-2.8382809872830699E-2</v>
      </c>
      <c r="K72" s="16">
        <f>IF(COUNTIFS(Data!$U$4:$U$64,2023,Data!$V$4:$V$64,10)=0,"",SUMIFS(Data!$Y$4:$Y$64,Data!$U$4:$U$64,2023,Data!$V$4:$V$64,10))</f>
        <v>1.8921068491259501E-2</v>
      </c>
      <c r="L72" s="16">
        <f>IF(COUNTIFS(Data!$U$4:$U$64,2023,Data!$V$4:$V$64,11)=0,"",SUMIFS(Data!$Y$4:$Y$64,Data!$U$4:$U$64,2023,Data!$V$4:$V$64,11))</f>
        <v>4.2039433519506397E-2</v>
      </c>
      <c r="M72" s="16">
        <f>IF(COUNTIFS(Data!$U$4:$U$64,2023,Data!$V$4:$V$64,12)=0,"",SUMIFS(Data!$Y$4:$Y$64,Data!$U$4:$U$64,2023,Data!$V$4:$V$64,12))</f>
        <v>-1.9766504204673699E-2</v>
      </c>
      <c r="N72" s="16">
        <f>INDEX(Data!$AE$4:$AE$9,MATCH(2023,Data!$AA$4:$AA$9,0))</f>
        <v>0.14944818101913429</v>
      </c>
      <c r="O72" s="16">
        <f>INDEX(Data!$AD$4:$AD$9,MATCH(2023,Data!$AA$4:$AA$9,0))</f>
        <v>0.25764377283746048</v>
      </c>
      <c r="P72" s="16">
        <f>INDEX(Data!$AE$4:$AE$9,MATCH(2023,Data!$AA$4:$AA$9,0))</f>
        <v>0.14944818101913429</v>
      </c>
    </row>
    <row r="73" spans="1:16" x14ac:dyDescent="0.25">
      <c r="A73" s="6" t="s">
        <v>95</v>
      </c>
      <c r="B73" s="16">
        <f>IF(COUNTIFS(Data!$U$4:$U$64,2024,Data!$V$4:$V$64,1)=0,"",SUMIFS(Data!$Y$4:$Y$64,Data!$U$4:$U$64,2024,Data!$V$4:$V$64,1))</f>
        <v>2.7830420996863999E-2</v>
      </c>
      <c r="C73" s="16">
        <f>IF(COUNTIFS(Data!$U$4:$U$64,2024,Data!$V$4:$V$64,2)=0,"",SUMIFS(Data!$Y$4:$Y$64,Data!$U$4:$U$64,2024,Data!$V$4:$V$64,2))</f>
        <v>4.3295442892380999E-3</v>
      </c>
      <c r="D73" s="16">
        <f>IF(COUNTIFS(Data!$U$4:$U$64,2024,Data!$V$4:$V$64,3)=0,"",SUMIFS(Data!$Y$4:$Y$64,Data!$U$4:$U$64,2024,Data!$V$4:$V$64,3))</f>
        <v>-1.6676549207136999E-3</v>
      </c>
      <c r="E73" s="16">
        <f>IF(COUNTIFS(Data!$U$4:$U$64,2024,Data!$V$4:$V$64,4)=0,"",SUMIFS(Data!$Y$4:$Y$64,Data!$U$4:$U$64,2024,Data!$V$4:$V$64,4))</f>
        <v>4.6756444345906999E-3</v>
      </c>
      <c r="F73" s="16">
        <f>IF(COUNTIFS(Data!$U$4:$U$64,2024,Data!$V$4:$V$64,5)=0,"",SUMIFS(Data!$Y$4:$Y$64,Data!$U$4:$U$64,2024,Data!$V$4:$V$64,5))</f>
        <v>4.3699855300737001E-2</v>
      </c>
      <c r="G73" s="16">
        <f>IF(COUNTIFS(Data!$U$4:$U$64,2024,Data!$V$4:$V$64,6)=0,"",SUMIFS(Data!$Y$4:$Y$64,Data!$U$4:$U$64,2024,Data!$V$4:$V$64,6))</f>
        <v>1.7952468302626399E-2</v>
      </c>
      <c r="H73" s="16">
        <f>IF(COUNTIFS(Data!$U$4:$U$64,2024,Data!$V$4:$V$64,7)=0,"",SUMIFS(Data!$Y$4:$Y$64,Data!$U$4:$U$64,2024,Data!$V$4:$V$64,7))</f>
        <v>1.7736696599353698E-2</v>
      </c>
      <c r="I73" s="16">
        <f>IF(COUNTIFS(Data!$U$4:$U$64,2024,Data!$V$4:$V$64,8)=0,"",SUMIFS(Data!$Y$4:$Y$64,Data!$U$4:$U$64,2024,Data!$V$4:$V$64,8))</f>
        <v>-1.8283005887893201E-2</v>
      </c>
      <c r="J73" s="16">
        <f>IF(COUNTIFS(Data!$U$4:$U$64,2024,Data!$V$4:$V$64,9)=0,"",SUMIFS(Data!$Y$4:$Y$64,Data!$U$4:$U$64,2024,Data!$V$4:$V$64,9))</f>
        <v>-2.0016585003212999E-2</v>
      </c>
      <c r="K73" s="16">
        <f>IF(COUNTIFS(Data!$U$4:$U$64,2024,Data!$V$4:$V$64,10)=0,"",SUMIFS(Data!$Y$4:$Y$64,Data!$U$4:$U$64,2024,Data!$V$4:$V$64,10))</f>
        <v>2.2293869926707E-2</v>
      </c>
      <c r="L73" s="16">
        <f>IF(COUNTIFS(Data!$U$4:$U$64,2024,Data!$V$4:$V$64,11)=0,"",SUMIFS(Data!$Y$4:$Y$64,Data!$U$4:$U$64,2024,Data!$V$4:$V$64,11))</f>
        <v>1.08192067818504E-2</v>
      </c>
      <c r="M73" s="16">
        <f>IF(COUNTIFS(Data!$U$4:$U$64,2024,Data!$V$4:$V$64,12)=0,"",SUMIFS(Data!$Y$4:$Y$64,Data!$U$4:$U$64,2024,Data!$V$4:$V$64,12))</f>
        <v>1.6139898259071E-3</v>
      </c>
      <c r="N73" s="16">
        <f>INDEX(Data!$AE$4:$AE$9,MATCH(2024,Data!$AA$4:$AA$9,0))</f>
        <v>0.13131547372555749</v>
      </c>
      <c r="O73" s="16">
        <f>INDEX(Data!$AD$4:$AD$9,MATCH(2024,Data!$AA$4:$AA$9,0))</f>
        <v>0.15164070481724631</v>
      </c>
      <c r="P73" s="16">
        <f>INDEX(Data!$AE$4:$AE$9,MATCH(2024,Data!$AA$4:$AA$9,0))</f>
        <v>0.13131547372555749</v>
      </c>
    </row>
    <row r="74" spans="1:16" x14ac:dyDescent="0.25">
      <c r="A74" s="6" t="s">
        <v>96</v>
      </c>
      <c r="B74" s="16">
        <f>IF(COUNTIFS(Data!$U$4:$U$64,2025,Data!$V$4:$V$64,1)=0,"",SUMIFS(Data!$Y$4:$Y$64,Data!$U$4:$U$64,2025,Data!$V$4:$V$64,1))</f>
        <v>-4.4896734374658499E-2</v>
      </c>
      <c r="C74" s="16">
        <f>IF(COUNTIFS(Data!$U$4:$U$64,2025,Data!$V$4:$V$64,2)=0,"",SUMIFS(Data!$Y$4:$Y$64,Data!$U$4:$U$64,2025,Data!$V$4:$V$64,2))</f>
        <v>-4.0979675113499398E-2</v>
      </c>
      <c r="D74" s="16">
        <f>IF(COUNTIFS(Data!$U$4:$U$64,2025,Data!$V$4:$V$64,3)=0,"",SUMIFS(Data!$Y$4:$Y$64,Data!$U$4:$U$64,2025,Data!$V$4:$V$64,3))</f>
        <v>9.1515190963917005E-3</v>
      </c>
      <c r="E74" s="16">
        <f>IF(COUNTIFS(Data!$U$4:$U$64,2025,Data!$V$4:$V$64,4)=0,"",SUMIFS(Data!$Y$4:$Y$64,Data!$U$4:$U$64,2025,Data!$V$4:$V$64,4))</f>
        <v>-1.19144741194721E-2</v>
      </c>
      <c r="F74" s="16">
        <f>IF(COUNTIFS(Data!$U$4:$U$64,2025,Data!$V$4:$V$64,5)=0,"",SUMIFS(Data!$Y$4:$Y$64,Data!$U$4:$U$64,2025,Data!$V$4:$V$64,5))</f>
        <v>1.2411406513509999E-4</v>
      </c>
      <c r="G74" s="16">
        <f>IF(COUNTIFS(Data!$U$4:$U$64,2025,Data!$V$4:$V$64,6)=0,"",SUMIFS(Data!$Y$4:$Y$64,Data!$U$4:$U$64,2025,Data!$V$4:$V$64,6))</f>
        <v>-1.6807137030643E-3</v>
      </c>
      <c r="H74" s="16">
        <f>IF(COUNTIFS(Data!$U$4:$U$64,2025,Data!$V$4:$V$64,7)=0,"",SUMIFS(Data!$Y$4:$Y$64,Data!$U$4:$U$64,2025,Data!$V$4:$V$64,7))</f>
        <v>3.1229856950103298E-2</v>
      </c>
      <c r="I74" s="16">
        <f>IF(COUNTIFS(Data!$U$4:$U$64,2025,Data!$V$4:$V$64,8)=0,"",SUMIFS(Data!$Y$4:$Y$64,Data!$U$4:$U$64,2025,Data!$V$4:$V$64,8))</f>
        <v>2.0105628797028E-2</v>
      </c>
      <c r="J74" s="16">
        <f>IF(COUNTIFS(Data!$U$4:$U$64,2025,Data!$V$4:$V$64,9)=0,"",SUMIFS(Data!$Y$4:$Y$64,Data!$U$4:$U$64,2025,Data!$V$4:$V$64,9))</f>
        <v>-2.16196888926669E-2</v>
      </c>
      <c r="K74" s="16">
        <f>IF(COUNTIFS(Data!$U$4:$U$64,2025,Data!$V$4:$V$64,10)=0,"",SUMIFS(Data!$Y$4:$Y$64,Data!$U$4:$U$64,2025,Data!$V$4:$V$64,10))</f>
        <v>-4.3364605424508996E-3</v>
      </c>
      <c r="L74" s="16">
        <f>IF(COUNTIFS(Data!$U$4:$U$64,2025,Data!$V$4:$V$64,11)=0,"",SUMIFS(Data!$Y$4:$Y$64,Data!$U$4:$U$64,2025,Data!$V$4:$V$64,11))</f>
        <v>-4.8070969948015602E-2</v>
      </c>
      <c r="M74" s="16">
        <f>IF(COUNTIFS(Data!$U$4:$U$64,2025,Data!$V$4:$V$64,12)=0,"",SUMIFS(Data!$Y$4:$Y$64,Data!$U$4:$U$64,2025,Data!$V$4:$V$64,12))</f>
        <v>2.5252986245699102E-2</v>
      </c>
      <c r="N74" s="16">
        <f>INDEX(Data!$AE$4:$AE$9,MATCH(2025,Data!$AA$4:$AA$9,0))</f>
        <v>-9.70390999963259E-2</v>
      </c>
      <c r="O74" s="16">
        <f>INDEX(Data!$AD$4:$AD$9,MATCH(2025,Data!$AA$4:$AA$9,0))</f>
        <v>6.6865843739106298E-2</v>
      </c>
      <c r="P74" s="16">
        <f>INDEX(Data!$AE$4:$AE$9,MATCH(2025,Data!$AA$4:$AA$9,0))</f>
        <v>-9.70390999963259E-2</v>
      </c>
    </row>
    <row r="75" spans="1:16" x14ac:dyDescent="0.25">
      <c r="A75" s="6" t="s">
        <v>97</v>
      </c>
      <c r="B75" s="16">
        <f>IF(COUNTIFS(Data!$U$4:$U$64,2026,Data!$V$4:$V$64,1)=0,"",SUMIFS(Data!$Y$4:$Y$64,Data!$U$4:$U$64,2026,Data!$V$4:$V$64,1))</f>
        <v>2.1177779600515999E-2</v>
      </c>
      <c r="C75" s="16">
        <f>IF(COUNTIFS(Data!$U$4:$U$64,2026,Data!$V$4:$V$64,2)=0,"",SUMIFS(Data!$Y$4:$Y$64,Data!$U$4:$U$64,2026,Data!$V$4:$V$64,2))</f>
        <v>-1.8825048026375701E-2</v>
      </c>
      <c r="D75" s="16">
        <f>IF(COUNTIFS(Data!$U$4:$U$64,2026,Data!$V$4:$V$64,3)=0,"",SUMIFS(Data!$Y$4:$Y$64,Data!$U$4:$U$64,2026,Data!$V$4:$V$64,3))</f>
        <v>1.8072209396708502E-2</v>
      </c>
      <c r="E75" s="16">
        <f>IF(COUNTIFS(Data!$U$4:$U$64,2026,Data!$V$4:$V$64,4)=0,"",SUMIFS(Data!$Y$4:$Y$64,Data!$U$4:$U$64,2026,Data!$V$4:$V$64,4))</f>
        <v>3.0661681768196801E-2</v>
      </c>
      <c r="F75" s="16">
        <f>IF(COUNTIFS(Data!$U$4:$U$64,2026,Data!$V$4:$V$64,5)=0,"",SUMIFS(Data!$Y$4:$Y$64,Data!$U$4:$U$64,2026,Data!$V$4:$V$64,5))</f>
        <v>5.3548859467576503E-2</v>
      </c>
      <c r="G75" s="16">
        <f>IF(COUNTIFS(Data!$U$4:$U$64,2026,Data!$V$4:$V$64,6)=0,"",SUMIFS(Data!$Y$4:$Y$64,Data!$U$4:$U$64,2026,Data!$V$4:$V$64,6))</f>
        <v>7.8929710103974003E-3</v>
      </c>
      <c r="H75" s="16">
        <f>IF(COUNTIFS(Data!$U$4:$U$64,2026,Data!$V$4:$V$64,7)=0,"",SUMIFS(Data!$Y$4:$Y$64,Data!$U$4:$U$64,2026,Data!$V$4:$V$64,7))</f>
        <v>4.4476546139355002E-3</v>
      </c>
      <c r="I75" s="16">
        <f>IF(COUNTIFS(Data!$U$4:$U$64,2026,Data!$V$4:$V$64,8)=0,"",SUMIFS(Data!$Y$4:$Y$64,Data!$U$4:$U$64,2026,Data!$V$4:$V$64,8))</f>
        <v>-4.2243116536540004E-3</v>
      </c>
      <c r="J75" s="16" t="str">
        <f>IF(COUNTIFS(Data!$U$4:$U$64,2026,Data!$V$4:$V$64,9)=0,"",SUMIFS(Data!$Y$4:$Y$64,Data!$U$4:$U$64,2026,Data!$V$4:$V$64,9))</f>
        <v/>
      </c>
      <c r="K75" s="16" t="str">
        <f>IF(COUNTIFS(Data!$U$4:$U$64,2026,Data!$V$4:$V$64,10)=0,"",SUMIFS(Data!$Y$4:$Y$64,Data!$U$4:$U$64,2026,Data!$V$4:$V$64,10))</f>
        <v/>
      </c>
      <c r="L75" s="16" t="str">
        <f>IF(COUNTIFS(Data!$U$4:$U$64,2026,Data!$V$4:$V$64,11)=0,"",SUMIFS(Data!$Y$4:$Y$64,Data!$U$4:$U$64,2026,Data!$V$4:$V$64,11))</f>
        <v/>
      </c>
      <c r="M75" s="16" t="str">
        <f>IF(COUNTIFS(Data!$U$4:$U$64,2026,Data!$V$4:$V$64,12)=0,"",SUMIFS(Data!$Y$4:$Y$64,Data!$U$4:$U$64,2026,Data!$V$4:$V$64,12))</f>
        <v/>
      </c>
      <c r="N75" s="16">
        <f>INDEX(Data!$AE$4:$AE$9,MATCH(2026,Data!$AA$4:$AA$9,0))</f>
        <v>0.1158190652095436</v>
      </c>
      <c r="O75" s="16">
        <f>INDEX(Data!$AD$4:$AD$9,MATCH(2026,Data!$AA$4:$AA$9,0))</f>
        <v>-7.9760216659578997E-3</v>
      </c>
      <c r="P75" s="16">
        <f>INDEX(Data!$AE$4:$AE$9,MATCH(2026,Data!$AA$4:$AA$9,0))</f>
        <v>0.1158190652095436</v>
      </c>
    </row>
    <row r="76" spans="1:16" x14ac:dyDescent="0.25">
      <c r="A76" s="12" t="s">
        <v>98</v>
      </c>
      <c r="B76" s="16">
        <f t="shared" ref="B76:M76" si="2">IFERROR(AVERAGE(B70:B75),"")</f>
        <v>3.8501626601396195E-3</v>
      </c>
      <c r="C76" s="16">
        <f t="shared" si="2"/>
        <v>-4.2041273431182406E-3</v>
      </c>
      <c r="D76" s="16">
        <f t="shared" si="2"/>
        <v>1.5901141824225244E-2</v>
      </c>
      <c r="E76" s="16">
        <f t="shared" si="2"/>
        <v>2.0241469142716602E-3</v>
      </c>
      <c r="F76" s="16">
        <f t="shared" si="2"/>
        <v>1.8851276477902478E-2</v>
      </c>
      <c r="G76" s="16">
        <f t="shared" si="2"/>
        <v>3.6947066847040399E-3</v>
      </c>
      <c r="H76" s="16">
        <f t="shared" si="2"/>
        <v>1.5780253724983099E-2</v>
      </c>
      <c r="I76" s="16">
        <f t="shared" si="2"/>
        <v>3.1244602465816157E-3</v>
      </c>
      <c r="J76" s="16">
        <f t="shared" si="2"/>
        <v>-9.9083997462503792E-3</v>
      </c>
      <c r="K76" s="16">
        <f t="shared" si="2"/>
        <v>-3.4478343142135782E-3</v>
      </c>
      <c r="L76" s="16">
        <f t="shared" si="2"/>
        <v>7.5949978183758012E-3</v>
      </c>
      <c r="M76" s="16">
        <f t="shared" si="2"/>
        <v>1.5857228691095002E-3</v>
      </c>
    </row>
    <row r="77" spans="1:16" x14ac:dyDescent="0.25">
      <c r="A77" s="12" t="s">
        <v>99</v>
      </c>
      <c r="B77" s="14">
        <f t="shared" ref="B77:M77" si="3">IFERROR(COUNTIF(B70:B75,"&gt;0")/COUNT(B70:B75),"")</f>
        <v>0.8</v>
      </c>
      <c r="C77" s="14">
        <f t="shared" si="3"/>
        <v>0.6</v>
      </c>
      <c r="D77" s="14">
        <f t="shared" si="3"/>
        <v>0.6</v>
      </c>
      <c r="E77" s="14">
        <f t="shared" si="3"/>
        <v>0.6</v>
      </c>
      <c r="F77" s="14">
        <f t="shared" si="3"/>
        <v>0.6</v>
      </c>
      <c r="G77" s="14">
        <f t="shared" si="3"/>
        <v>0.6</v>
      </c>
      <c r="H77" s="14">
        <f t="shared" si="3"/>
        <v>0.8</v>
      </c>
      <c r="I77" s="14">
        <f t="shared" si="3"/>
        <v>0.5</v>
      </c>
      <c r="J77" s="14">
        <f t="shared" si="3"/>
        <v>0.2</v>
      </c>
      <c r="K77" s="14">
        <f t="shared" si="3"/>
        <v>0.4</v>
      </c>
      <c r="L77" s="14">
        <f t="shared" si="3"/>
        <v>0.6</v>
      </c>
      <c r="M77" s="14">
        <f t="shared" si="3"/>
        <v>0.6</v>
      </c>
    </row>
    <row r="80" spans="1:16" ht="18" x14ac:dyDescent="0.25">
      <c r="A80" s="4" t="s">
        <v>101</v>
      </c>
    </row>
    <row r="81" spans="1:5" ht="38.25" x14ac:dyDescent="0.25">
      <c r="A81" s="5" t="s">
        <v>102</v>
      </c>
      <c r="B81" s="5" t="s">
        <v>103</v>
      </c>
      <c r="C81" s="5" t="s">
        <v>104</v>
      </c>
      <c r="D81" s="5" t="s">
        <v>105</v>
      </c>
      <c r="E81" s="5" t="s">
        <v>106</v>
      </c>
    </row>
    <row r="82" spans="1:5" x14ac:dyDescent="0.25">
      <c r="A82" s="6" t="s">
        <v>107</v>
      </c>
      <c r="B82" s="14">
        <v>-9.99</v>
      </c>
      <c r="C82" s="14">
        <v>-0.4</v>
      </c>
      <c r="D82" s="16">
        <f>COUNTIFS('Trade Log'!$O$5:$O$571,"&gt;="&amp;B82,'Trade Log'!$O$5:$O$571,"&lt;"&amp;C82)/COUNT('Trade Log'!$O$5:$O$571)</f>
        <v>3.5273368606701938E-3</v>
      </c>
      <c r="E82" s="16">
        <f>COUNTIFS(Data!$BI$4:$BI$23245,"&gt;="&amp;B82,Data!$BI$4:$BI$23245,"&lt;"&amp;C82)/COUNT(Data!$BI$4:$BI$23245)</f>
        <v>2.7106101024008261E-3</v>
      </c>
    </row>
    <row r="83" spans="1:5" x14ac:dyDescent="0.25">
      <c r="A83" s="6" t="s">
        <v>108</v>
      </c>
      <c r="B83" s="14">
        <v>-0.4</v>
      </c>
      <c r="C83" s="14">
        <v>-0.35</v>
      </c>
      <c r="D83" s="16">
        <f>COUNTIFS('Trade Log'!$O$5:$O$571,"&gt;="&amp;B83,'Trade Log'!$O$5:$O$571,"&lt;"&amp;C83)/COUNT('Trade Log'!$O$5:$O$571)</f>
        <v>1.7636684303350969E-3</v>
      </c>
      <c r="E83" s="16">
        <f>COUNTIFS(Data!$BI$4:$BI$23245,"&gt;="&amp;B83,Data!$BI$4:$BI$23245,"&lt;"&amp;C83)/COUNT(Data!$BI$4:$BI$23245)</f>
        <v>1.1186644867051028E-3</v>
      </c>
    </row>
    <row r="84" spans="1:5" x14ac:dyDescent="0.25">
      <c r="A84" s="6" t="s">
        <v>109</v>
      </c>
      <c r="B84" s="14">
        <v>-0.35</v>
      </c>
      <c r="C84" s="14">
        <v>-0.3</v>
      </c>
      <c r="D84" s="16">
        <f>COUNTIFS('Trade Log'!$O$5:$O$571,"&gt;="&amp;B84,'Trade Log'!$O$5:$O$571,"&lt;"&amp;C84)/COUNT('Trade Log'!$O$5:$O$571)</f>
        <v>3.5273368606701938E-3</v>
      </c>
      <c r="E84" s="16">
        <f>COUNTIFS(Data!$BI$4:$BI$23245,"&gt;="&amp;B84,Data!$BI$4:$BI$23245,"&lt;"&amp;C84)/COUNT(Data!$BI$4:$BI$23245)</f>
        <v>6.1526546768780653E-3</v>
      </c>
    </row>
    <row r="85" spans="1:5" x14ac:dyDescent="0.25">
      <c r="A85" s="6" t="s">
        <v>110</v>
      </c>
      <c r="B85" s="14">
        <v>-0.3</v>
      </c>
      <c r="C85" s="14">
        <v>-0.25</v>
      </c>
      <c r="D85" s="16">
        <f>COUNTIFS('Trade Log'!$O$5:$O$571,"&gt;="&amp;B85,'Trade Log'!$O$5:$O$571,"&lt;"&amp;C85)/COUNT('Trade Log'!$O$5:$O$571)</f>
        <v>1.0582010582010581E-2</v>
      </c>
      <c r="E85" s="16">
        <f>COUNTIFS(Data!$BI$4:$BI$23245,"&gt;="&amp;B85,Data!$BI$4:$BI$23245,"&lt;"&amp;C85)/COUNT(Data!$BI$4:$BI$23245)</f>
        <v>9.2074692367266151E-3</v>
      </c>
    </row>
    <row r="86" spans="1:5" x14ac:dyDescent="0.25">
      <c r="A86" s="6" t="s">
        <v>111</v>
      </c>
      <c r="B86" s="14">
        <v>-0.25</v>
      </c>
      <c r="C86" s="14">
        <v>-0.2</v>
      </c>
      <c r="D86" s="16">
        <f>COUNTIFS('Trade Log'!$O$5:$O$571,"&gt;="&amp;B86,'Trade Log'!$O$5:$O$571,"&lt;"&amp;C86)/COUNT('Trade Log'!$O$5:$O$571)</f>
        <v>3.3509700176366841E-2</v>
      </c>
      <c r="E86" s="16">
        <f>COUNTIFS(Data!$BI$4:$BI$23245,"&gt;="&amp;B86,Data!$BI$4:$BI$23245,"&lt;"&amp;C86)/COUNT(Data!$BI$4:$BI$23245)</f>
        <v>2.5987436537303159E-2</v>
      </c>
    </row>
    <row r="87" spans="1:5" x14ac:dyDescent="0.25">
      <c r="A87" s="6" t="s">
        <v>112</v>
      </c>
      <c r="B87" s="14">
        <v>-0.2</v>
      </c>
      <c r="C87" s="14">
        <v>-0.15</v>
      </c>
      <c r="D87" s="16">
        <f>COUNTIFS('Trade Log'!$O$5:$O$571,"&gt;="&amp;B87,'Trade Log'!$O$5:$O$571,"&lt;"&amp;C87)/COUNT('Trade Log'!$O$5:$O$571)</f>
        <v>4.4091710758377423E-2</v>
      </c>
      <c r="E87" s="16">
        <f>COUNTIFS(Data!$BI$4:$BI$23245,"&gt;="&amp;B87,Data!$BI$4:$BI$23245,"&lt;"&amp;C87)/COUNT(Data!$BI$4:$BI$23245)</f>
        <v>5.9332243352551418E-2</v>
      </c>
    </row>
    <row r="88" spans="1:5" x14ac:dyDescent="0.25">
      <c r="A88" s="6" t="s">
        <v>113</v>
      </c>
      <c r="B88" s="14">
        <v>-0.15</v>
      </c>
      <c r="C88" s="14">
        <v>-0.1</v>
      </c>
      <c r="D88" s="16">
        <f>COUNTIFS('Trade Log'!$O$5:$O$571,"&gt;="&amp;B88,'Trade Log'!$O$5:$O$571,"&lt;"&amp;C88)/COUNT('Trade Log'!$O$5:$O$571)</f>
        <v>6.5255731922398585E-2</v>
      </c>
      <c r="E88" s="16">
        <f>COUNTIFS(Data!$BI$4:$BI$23245,"&gt;="&amp;B88,Data!$BI$4:$BI$23245,"&lt;"&amp;C88)/COUNT(Data!$BI$4:$BI$23245)</f>
        <v>8.9105928921779542E-2</v>
      </c>
    </row>
    <row r="89" spans="1:5" x14ac:dyDescent="0.25">
      <c r="A89" s="6" t="s">
        <v>114</v>
      </c>
      <c r="B89" s="14">
        <v>-0.1</v>
      </c>
      <c r="C89" s="14">
        <v>-0.05</v>
      </c>
      <c r="D89" s="16">
        <f>COUNTIFS('Trade Log'!$O$5:$O$571,"&gt;="&amp;B89,'Trade Log'!$O$5:$O$571,"&lt;"&amp;C89)/COUNT('Trade Log'!$O$5:$O$571)</f>
        <v>0.13403880070546736</v>
      </c>
      <c r="E89" s="16">
        <f>COUNTIFS(Data!$BI$4:$BI$23245,"&gt;="&amp;B89,Data!$BI$4:$BI$23245,"&lt;"&amp;C89)/COUNT(Data!$BI$4:$BI$23245)</f>
        <v>0.13604681180621289</v>
      </c>
    </row>
    <row r="90" spans="1:5" x14ac:dyDescent="0.25">
      <c r="A90" s="6" t="s">
        <v>115</v>
      </c>
      <c r="B90" s="14">
        <v>-0.05</v>
      </c>
      <c r="C90" s="14">
        <v>0</v>
      </c>
      <c r="D90" s="16">
        <f>COUNTIFS('Trade Log'!$O$5:$O$571,"&gt;="&amp;B90,'Trade Log'!$O$5:$O$571,"&lt;"&amp;C90)/COUNT('Trade Log'!$O$5:$O$571)</f>
        <v>0.11992945326278659</v>
      </c>
      <c r="E90" s="16">
        <f>COUNTIFS(Data!$BI$4:$BI$23245,"&gt;="&amp;B90,Data!$BI$4:$BI$23245,"&lt;"&amp;C90)/COUNT(Data!$BI$4:$BI$23245)</f>
        <v>0.14219946648309095</v>
      </c>
    </row>
    <row r="91" spans="1:5" x14ac:dyDescent="0.25">
      <c r="A91" s="6" t="s">
        <v>116</v>
      </c>
      <c r="B91" s="14">
        <v>0</v>
      </c>
      <c r="C91" s="14">
        <v>0.05</v>
      </c>
      <c r="D91" s="16">
        <f>COUNTIFS('Trade Log'!$O$5:$O$571,"&gt;="&amp;B91,'Trade Log'!$O$5:$O$571,"&lt;"&amp;C91)/COUNT('Trade Log'!$O$5:$O$571)</f>
        <v>0.13051146384479717</v>
      </c>
      <c r="E91" s="16">
        <f>COUNTIFS(Data!$BI$4:$BI$23245,"&gt;="&amp;B91,Data!$BI$4:$BI$23245,"&lt;"&amp;C91)/COUNT(Data!$BI$4:$BI$23245)</f>
        <v>0.13639101626366062</v>
      </c>
    </row>
    <row r="92" spans="1:5" x14ac:dyDescent="0.25">
      <c r="A92" s="6" t="s">
        <v>117</v>
      </c>
      <c r="B92" s="14">
        <v>0.05</v>
      </c>
      <c r="C92" s="14">
        <v>0.1</v>
      </c>
      <c r="D92" s="16">
        <f>COUNTIFS('Trade Log'!$O$5:$O$571,"&gt;="&amp;B92,'Trade Log'!$O$5:$O$571,"&lt;"&amp;C92)/COUNT('Trade Log'!$O$5:$O$571)</f>
        <v>0.13756613756613756</v>
      </c>
      <c r="E92" s="16">
        <f>COUNTIFS(Data!$BI$4:$BI$23245,"&gt;="&amp;B92,Data!$BI$4:$BI$23245,"&lt;"&amp;C92)/COUNT(Data!$BI$4:$BI$23245)</f>
        <v>0.11982617674898891</v>
      </c>
    </row>
    <row r="93" spans="1:5" x14ac:dyDescent="0.25">
      <c r="A93" s="6" t="s">
        <v>118</v>
      </c>
      <c r="B93" s="14">
        <v>0.1</v>
      </c>
      <c r="C93" s="14">
        <v>0.15</v>
      </c>
      <c r="D93" s="16">
        <f>COUNTIFS('Trade Log'!$O$5:$O$571,"&gt;="&amp;B93,'Trade Log'!$O$5:$O$571,"&lt;"&amp;C93)/COUNT('Trade Log'!$O$5:$O$571)</f>
        <v>0.10758377425044091</v>
      </c>
      <c r="E93" s="16">
        <f>COUNTIFS(Data!$BI$4:$BI$23245,"&gt;="&amp;B93,Data!$BI$4:$BI$23245,"&lt;"&amp;C93)/COUNT(Data!$BI$4:$BI$23245)</f>
        <v>9.4441098012219254E-2</v>
      </c>
    </row>
    <row r="94" spans="1:5" x14ac:dyDescent="0.25">
      <c r="A94" s="6" t="s">
        <v>119</v>
      </c>
      <c r="B94" s="14">
        <v>0.15</v>
      </c>
      <c r="C94" s="14">
        <v>0.2</v>
      </c>
      <c r="D94" s="16">
        <f>COUNTIFS('Trade Log'!$O$5:$O$571,"&gt;="&amp;B94,'Trade Log'!$O$5:$O$571,"&lt;"&amp;C94)/COUNT('Trade Log'!$O$5:$O$571)</f>
        <v>5.6437389770723101E-2</v>
      </c>
      <c r="E94" s="16">
        <f>COUNTIFS(Data!$BI$4:$BI$23245,"&gt;="&amp;B94,Data!$BI$4:$BI$23245,"&lt;"&amp;C94)/COUNT(Data!$BI$4:$BI$23245)</f>
        <v>5.3867997590568796E-2</v>
      </c>
    </row>
    <row r="95" spans="1:5" x14ac:dyDescent="0.25">
      <c r="A95" s="6" t="s">
        <v>120</v>
      </c>
      <c r="B95" s="14">
        <v>0.2</v>
      </c>
      <c r="C95" s="14">
        <v>0.25</v>
      </c>
      <c r="D95" s="16">
        <f>COUNTIFS('Trade Log'!$O$5:$O$571,"&gt;="&amp;B95,'Trade Log'!$O$5:$O$571,"&lt;"&amp;C95)/COUNT('Trade Log'!$O$5:$O$571)</f>
        <v>3.5273368606701938E-2</v>
      </c>
      <c r="E95" s="16">
        <f>COUNTIFS(Data!$BI$4:$BI$23245,"&gt;="&amp;B95,Data!$BI$4:$BI$23245,"&lt;"&amp;C95)/COUNT(Data!$BI$4:$BI$23245)</f>
        <v>4.199294380862232E-2</v>
      </c>
    </row>
    <row r="96" spans="1:5" x14ac:dyDescent="0.25">
      <c r="A96" s="6" t="s">
        <v>121</v>
      </c>
      <c r="B96" s="14">
        <v>0.25</v>
      </c>
      <c r="C96" s="14">
        <v>0.3</v>
      </c>
      <c r="D96" s="16">
        <f>COUNTIFS('Trade Log'!$O$5:$O$571,"&gt;="&amp;B96,'Trade Log'!$O$5:$O$571,"&lt;"&amp;C96)/COUNT('Trade Log'!$O$5:$O$571)</f>
        <v>4.2328042328042326E-2</v>
      </c>
      <c r="E96" s="16">
        <f>COUNTIFS(Data!$BI$4:$BI$23245,"&gt;="&amp;B96,Data!$BI$4:$BI$23245,"&lt;"&amp;C96)/COUNT(Data!$BI$4:$BI$23245)</f>
        <v>2.6288615437569916E-2</v>
      </c>
    </row>
    <row r="97" spans="1:5" x14ac:dyDescent="0.25">
      <c r="A97" s="6" t="s">
        <v>122</v>
      </c>
      <c r="B97" s="14">
        <v>0.3</v>
      </c>
      <c r="C97" s="14">
        <v>0.35</v>
      </c>
      <c r="D97" s="16">
        <f>COUNTIFS('Trade Log'!$O$5:$O$571,"&gt;="&amp;B97,'Trade Log'!$O$5:$O$571,"&lt;"&amp;C97)/COUNT('Trade Log'!$O$5:$O$571)</f>
        <v>1.2345679012345678E-2</v>
      </c>
      <c r="E97" s="16">
        <f>COUNTIFS(Data!$BI$4:$BI$23245,"&gt;="&amp;B97,Data!$BI$4:$BI$23245,"&lt;"&amp;C97)/COUNT(Data!$BI$4:$BI$23245)</f>
        <v>1.5144996127699853E-2</v>
      </c>
    </row>
    <row r="98" spans="1:5" x14ac:dyDescent="0.25">
      <c r="A98" s="6" t="s">
        <v>123</v>
      </c>
      <c r="B98" s="14">
        <v>0.35</v>
      </c>
      <c r="C98" s="14">
        <v>0.4</v>
      </c>
      <c r="D98" s="16">
        <f>COUNTIFS('Trade Log'!$O$5:$O$571,"&gt;="&amp;B98,'Trade Log'!$O$5:$O$571,"&lt;"&amp;C98)/COUNT('Trade Log'!$O$5:$O$571)</f>
        <v>2.4691358024691357E-2</v>
      </c>
      <c r="E98" s="16">
        <f>COUNTIFS(Data!$BI$4:$BI$23245,"&gt;="&amp;B98,Data!$BI$4:$BI$23245,"&lt;"&amp;C98)/COUNT(Data!$BI$4:$BI$23245)</f>
        <v>1.3510024954823166E-2</v>
      </c>
    </row>
    <row r="99" spans="1:5" x14ac:dyDescent="0.25">
      <c r="A99" s="6" t="s">
        <v>124</v>
      </c>
      <c r="B99" s="14">
        <v>0.4</v>
      </c>
      <c r="C99" s="14">
        <v>0.45</v>
      </c>
      <c r="D99" s="16">
        <f>COUNTIFS('Trade Log'!$O$5:$O$571,"&gt;="&amp;B99,'Trade Log'!$O$5:$O$571,"&lt;"&amp;C99)/COUNT('Trade Log'!$O$5:$O$571)</f>
        <v>1.0582010582010581E-2</v>
      </c>
      <c r="E99" s="16">
        <f>COUNTIFS(Data!$BI$4:$BI$23245,"&gt;="&amp;B99,Data!$BI$4:$BI$23245,"&lt;"&amp;C99)/COUNT(Data!$BI$4:$BI$23245)</f>
        <v>8.8202392220979257E-3</v>
      </c>
    </row>
    <row r="100" spans="1:5" x14ac:dyDescent="0.25">
      <c r="A100" s="6" t="s">
        <v>125</v>
      </c>
      <c r="B100" s="14">
        <v>0.45</v>
      </c>
      <c r="C100" s="14">
        <v>0.5</v>
      </c>
      <c r="D100" s="16">
        <f>COUNTIFS('Trade Log'!$O$5:$O$571,"&gt;="&amp;B100,'Trade Log'!$O$5:$O$571,"&lt;"&amp;C100)/COUNT('Trade Log'!$O$5:$O$571)</f>
        <v>1.0582010582010581E-2</v>
      </c>
      <c r="E100" s="16">
        <f>COUNTIFS(Data!$BI$4:$BI$23245,"&gt;="&amp;B100,Data!$BI$4:$BI$23245,"&lt;"&amp;C100)/COUNT(Data!$BI$4:$BI$23245)</f>
        <v>6.6259358058686863E-3</v>
      </c>
    </row>
    <row r="101" spans="1:5" x14ac:dyDescent="0.25">
      <c r="A101" s="6" t="s">
        <v>126</v>
      </c>
      <c r="B101" s="14">
        <v>0.5</v>
      </c>
      <c r="C101" s="14">
        <v>0.55000000000000004</v>
      </c>
      <c r="D101" s="16">
        <f>COUNTIFS('Trade Log'!$O$5:$O$571,"&gt;="&amp;B101,'Trade Log'!$O$5:$O$571,"&lt;"&amp;C101)/COUNT('Trade Log'!$O$5:$O$571)</f>
        <v>3.5273368606701938E-3</v>
      </c>
      <c r="E101" s="16">
        <f>COUNTIFS(Data!$BI$4:$BI$23245,"&gt;="&amp;B101,Data!$BI$4:$BI$23245,"&lt;"&amp;C101)/COUNT(Data!$BI$4:$BI$23245)</f>
        <v>2.9687634454866191E-3</v>
      </c>
    </row>
    <row r="102" spans="1:5" x14ac:dyDescent="0.25">
      <c r="A102" s="6" t="s">
        <v>127</v>
      </c>
      <c r="B102" s="14">
        <v>0.55000000000000004</v>
      </c>
      <c r="C102" s="14">
        <v>0.6</v>
      </c>
      <c r="D102" s="16">
        <f>COUNTIFS('Trade Log'!$O$5:$O$571,"&gt;="&amp;B102,'Trade Log'!$O$5:$O$571,"&lt;"&amp;C102)/COUNT('Trade Log'!$O$5:$O$571)</f>
        <v>3.5273368606701938E-3</v>
      </c>
      <c r="E102" s="16">
        <f>COUNTIFS(Data!$BI$4:$BI$23245,"&gt;="&amp;B102,Data!$BI$4:$BI$23245,"&lt;"&amp;C102)/COUNT(Data!$BI$4:$BI$23245)</f>
        <v>1.5489200585147578E-3</v>
      </c>
    </row>
    <row r="103" spans="1:5" x14ac:dyDescent="0.25">
      <c r="A103" s="6" t="s">
        <v>128</v>
      </c>
      <c r="B103" s="14">
        <v>0.6</v>
      </c>
      <c r="C103" s="14">
        <v>9.99</v>
      </c>
      <c r="D103" s="16">
        <f>COUNTIFS('Trade Log'!$O$5:$O$571,"&gt;="&amp;B103,'Trade Log'!$O$5:$O$571,"&lt;"&amp;C103)/COUNT('Trade Log'!$O$5:$O$571)</f>
        <v>8.8183421516754845E-3</v>
      </c>
      <c r="E103" s="16">
        <f>COUNTIFS(Data!$BI$4:$BI$23245,"&gt;="&amp;B103,Data!$BI$4:$BI$23245,"&lt;"&amp;C103)/COUNT(Data!$BI$4:$BI$23245)</f>
        <v>6.711986920230617E-3</v>
      </c>
    </row>
    <row r="107" spans="1:5" ht="18" x14ac:dyDescent="0.25">
      <c r="A107" s="4" t="s">
        <v>129</v>
      </c>
    </row>
    <row r="124" spans="1:1" x14ac:dyDescent="0.25">
      <c r="A124" s="10" t="s">
        <v>130</v>
      </c>
    </row>
  </sheetData>
  <mergeCells count="3">
    <mergeCell ref="A68:P68"/>
    <mergeCell ref="A57:P57"/>
    <mergeCell ref="A2:P2"/>
  </mergeCells>
  <conditionalFormatting sqref="B59:M65">
    <cfRule type="colorScale" priority="1">
      <colorScale>
        <cfvo type="num" val="-0.08"/>
        <cfvo type="num" val="0"/>
        <cfvo type="num" val="0.08"/>
        <color rgb="FFF4B6B6"/>
        <color rgb="FFFFFFFF"/>
        <color rgb="FFA9D8B0"/>
      </colorScale>
    </cfRule>
  </conditionalFormatting>
  <conditionalFormatting sqref="B70:M76">
    <cfRule type="colorScale" priority="4">
      <colorScale>
        <cfvo type="num" val="-0.08"/>
        <cfvo type="num" val="0"/>
        <cfvo type="num" val="0.08"/>
        <color rgb="FFF4B6B6"/>
        <color rgb="FFFFFFFF"/>
        <color rgb="FFA9D8B0"/>
      </colorScale>
    </cfRule>
  </conditionalFormatting>
  <conditionalFormatting sqref="N59:N64">
    <cfRule type="colorScale" priority="2">
      <colorScale>
        <cfvo type="num" val="-0.25"/>
        <cfvo type="num" val="0"/>
        <cfvo type="num" val="0.25"/>
        <color rgb="FFF4B6B6"/>
        <color rgb="FFFFFFFF"/>
        <color rgb="FFA9D8B0"/>
      </colorScale>
    </cfRule>
  </conditionalFormatting>
  <conditionalFormatting sqref="N70:N75">
    <cfRule type="colorScale" priority="5">
      <colorScale>
        <cfvo type="num" val="-0.25"/>
        <cfvo type="num" val="0"/>
        <cfvo type="num" val="0.25"/>
        <color rgb="FFF4B6B6"/>
        <color rgb="FFFFFFFF"/>
        <color rgb="FFA9D8B0"/>
      </colorScale>
    </cfRule>
  </conditionalFormatting>
  <conditionalFormatting sqref="P59:P64">
    <cfRule type="colorScale" priority="3">
      <colorScale>
        <cfvo type="num" val="-0.15"/>
        <cfvo type="num" val="0"/>
        <cfvo type="num" val="0.15"/>
        <color rgb="FFF4B6B6"/>
        <color rgb="FFFFFFFF"/>
        <color rgb="FFA9D8B0"/>
      </colorScale>
    </cfRule>
  </conditionalFormatting>
  <conditionalFormatting sqref="P70:P75">
    <cfRule type="colorScale" priority="6">
      <colorScale>
        <cfvo type="num" val="-0.15"/>
        <cfvo type="num" val="0"/>
        <cfvo type="num" val="0.15"/>
        <color rgb="FFF4B6B6"/>
        <color rgb="FFFFFFFF"/>
        <color rgb="FFA9D8B0"/>
      </colorScale>
    </cfRule>
  </conditionalFormatting>
  <pageMargins left="0.75" right="0.75" top="1" bottom="1" header="0.5" footer="0.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2A44"/>
    <pageSetUpPr fitToPage="1"/>
  </sheetPr>
  <dimension ref="A1:S57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13" customWidth="1"/>
    <col min="3" max="3" width="34" customWidth="1"/>
    <col min="4" max="4" width="22" customWidth="1"/>
    <col min="5" max="5" width="17" customWidth="1"/>
    <col min="6" max="9" width="11" customWidth="1"/>
    <col min="10" max="10" width="9" customWidth="1"/>
    <col min="11" max="12" width="8" customWidth="1"/>
    <col min="13" max="13" width="10" customWidth="1"/>
    <col min="14" max="14" width="8" customWidth="1"/>
    <col min="15" max="15" width="10" customWidth="1"/>
    <col min="16" max="16" width="11" customWidth="1"/>
    <col min="17" max="17" width="10" customWidth="1"/>
    <col min="18" max="18" width="8" customWidth="1"/>
    <col min="19" max="19" width="16" customWidth="1"/>
  </cols>
  <sheetData>
    <row r="1" spans="1:19" ht="20.25" x14ac:dyDescent="0.25">
      <c r="A1" s="11" t="s">
        <v>131</v>
      </c>
    </row>
    <row r="2" spans="1:19" ht="27.95" customHeight="1" x14ac:dyDescent="0.25">
      <c r="A2" s="54" t="s">
        <v>132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4" spans="1:19" ht="44.1" customHeight="1" x14ac:dyDescent="0.25">
      <c r="A4" s="5" t="s">
        <v>133</v>
      </c>
      <c r="B4" s="5" t="s">
        <v>134</v>
      </c>
      <c r="C4" s="5" t="s">
        <v>135</v>
      </c>
      <c r="D4" s="5" t="s">
        <v>136</v>
      </c>
      <c r="E4" s="5" t="s">
        <v>137</v>
      </c>
      <c r="F4" s="5" t="s">
        <v>138</v>
      </c>
      <c r="G4" s="5" t="s">
        <v>139</v>
      </c>
      <c r="H4" s="5" t="s">
        <v>140</v>
      </c>
      <c r="I4" s="5" t="s">
        <v>141</v>
      </c>
      <c r="J4" s="5" t="s">
        <v>142</v>
      </c>
      <c r="K4" s="5" t="s">
        <v>143</v>
      </c>
      <c r="L4" s="5" t="s">
        <v>144</v>
      </c>
      <c r="M4" s="5" t="s">
        <v>145</v>
      </c>
      <c r="N4" s="5" t="s">
        <v>146</v>
      </c>
      <c r="O4" s="5" t="s">
        <v>147</v>
      </c>
      <c r="P4" s="5" t="s">
        <v>148</v>
      </c>
      <c r="Q4" s="5" t="s">
        <v>149</v>
      </c>
      <c r="R4" s="5" t="s">
        <v>150</v>
      </c>
      <c r="S4" s="5" t="s">
        <v>151</v>
      </c>
    </row>
    <row r="5" spans="1:19" x14ac:dyDescent="0.25">
      <c r="A5" s="17">
        <v>44419</v>
      </c>
      <c r="B5" s="18" t="s">
        <v>152</v>
      </c>
      <c r="C5" s="18" t="s">
        <v>153</v>
      </c>
      <c r="D5" s="18" t="s">
        <v>154</v>
      </c>
      <c r="E5" s="19">
        <v>44417.76666666667</v>
      </c>
      <c r="F5" s="17">
        <v>44418</v>
      </c>
      <c r="G5" s="20">
        <v>26650.97279309198</v>
      </c>
      <c r="H5" s="17">
        <v>44509</v>
      </c>
      <c r="I5" s="20">
        <v>28623.8671875</v>
      </c>
      <c r="J5" s="21">
        <v>60</v>
      </c>
      <c r="K5" s="22">
        <v>2.0311595554136099</v>
      </c>
      <c r="L5" s="21">
        <v>5</v>
      </c>
      <c r="M5" s="23">
        <v>7.4027106242043006E-2</v>
      </c>
      <c r="N5" s="24">
        <v>5.8500000000000002E-3</v>
      </c>
      <c r="O5" s="23">
        <v>6.8177106242042998E-2</v>
      </c>
      <c r="P5" s="23">
        <v>-4.5988315458596003E-2</v>
      </c>
      <c r="Q5" s="18" t="s">
        <v>15</v>
      </c>
      <c r="R5" s="18" t="s">
        <v>155</v>
      </c>
    </row>
    <row r="6" spans="1:19" x14ac:dyDescent="0.25">
      <c r="A6" s="17">
        <v>44421</v>
      </c>
      <c r="B6" s="18" t="s">
        <v>156</v>
      </c>
      <c r="C6" s="18" t="s">
        <v>157</v>
      </c>
      <c r="D6" s="18" t="s">
        <v>158</v>
      </c>
      <c r="E6" s="19">
        <v>44419.679166666669</v>
      </c>
      <c r="F6" s="17">
        <v>44420</v>
      </c>
      <c r="G6" s="20">
        <v>106.7803740076146</v>
      </c>
      <c r="H6" s="17">
        <v>44511</v>
      </c>
      <c r="I6" s="20">
        <v>107.4553527832031</v>
      </c>
      <c r="J6" s="21">
        <v>60</v>
      </c>
      <c r="K6" s="22">
        <v>10.013006807398289</v>
      </c>
      <c r="L6" s="21">
        <v>5</v>
      </c>
      <c r="M6" s="23">
        <v>6.3211875952072999E-3</v>
      </c>
      <c r="N6" s="24">
        <v>5.8500000000000002E-3</v>
      </c>
      <c r="O6" s="23">
        <v>4.7118759520729998E-4</v>
      </c>
      <c r="P6" s="23">
        <v>-8.9361094332657695E-2</v>
      </c>
      <c r="Q6" s="18" t="s">
        <v>15</v>
      </c>
      <c r="R6" s="18" t="s">
        <v>155</v>
      </c>
    </row>
    <row r="7" spans="1:19" x14ac:dyDescent="0.25">
      <c r="A7" s="17">
        <v>44421</v>
      </c>
      <c r="B7" s="18" t="s">
        <v>159</v>
      </c>
      <c r="C7" s="18" t="s">
        <v>160</v>
      </c>
      <c r="D7" s="18" t="s">
        <v>161</v>
      </c>
      <c r="E7" s="19">
        <v>44419.724999999999</v>
      </c>
      <c r="F7" s="17">
        <v>44420</v>
      </c>
      <c r="G7" s="20">
        <v>422.83555941948708</v>
      </c>
      <c r="H7" s="17">
        <v>44511</v>
      </c>
      <c r="I7" s="20">
        <v>438.83450317382813</v>
      </c>
      <c r="J7" s="21">
        <v>60</v>
      </c>
      <c r="K7" s="22">
        <v>3.0824235524117558</v>
      </c>
      <c r="L7" s="21">
        <v>5</v>
      </c>
      <c r="M7" s="23">
        <v>3.7837271246311498E-2</v>
      </c>
      <c r="N7" s="24">
        <v>5.8500000000000002E-3</v>
      </c>
      <c r="O7" s="23">
        <v>3.1987271246311497E-2</v>
      </c>
      <c r="P7" s="23">
        <v>-5.7845010681553503E-2</v>
      </c>
      <c r="Q7" s="18" t="s">
        <v>15</v>
      </c>
      <c r="R7" s="18" t="s">
        <v>155</v>
      </c>
    </row>
    <row r="8" spans="1:19" x14ac:dyDescent="0.25">
      <c r="A8" s="17">
        <v>44421</v>
      </c>
      <c r="B8" s="18" t="s">
        <v>162</v>
      </c>
      <c r="C8" s="18" t="s">
        <v>163</v>
      </c>
      <c r="D8" s="18" t="s">
        <v>164</v>
      </c>
      <c r="E8" s="19">
        <v>44420.552083333343</v>
      </c>
      <c r="F8" s="17">
        <v>44420</v>
      </c>
      <c r="G8" s="20">
        <v>125.2955747078674</v>
      </c>
      <c r="H8" s="17">
        <v>44511</v>
      </c>
      <c r="I8" s="20">
        <v>153.6551208496094</v>
      </c>
      <c r="J8" s="21">
        <v>60</v>
      </c>
      <c r="K8" s="22">
        <v>2.642757271375423</v>
      </c>
      <c r="L8" s="21">
        <v>5</v>
      </c>
      <c r="M8" s="23">
        <v>0.2263411633480556</v>
      </c>
      <c r="N8" s="24">
        <v>5.8500000000000002E-3</v>
      </c>
      <c r="O8" s="23">
        <v>0.2204911633480556</v>
      </c>
      <c r="P8" s="23">
        <v>0.1306588814201905</v>
      </c>
      <c r="Q8" s="18" t="s">
        <v>15</v>
      </c>
      <c r="R8" s="18" t="s">
        <v>155</v>
      </c>
    </row>
    <row r="9" spans="1:19" x14ac:dyDescent="0.25">
      <c r="A9" s="17">
        <v>44421</v>
      </c>
      <c r="B9" s="18" t="s">
        <v>165</v>
      </c>
      <c r="C9" s="18" t="s">
        <v>166</v>
      </c>
      <c r="D9" s="18" t="s">
        <v>167</v>
      </c>
      <c r="E9" s="19">
        <v>44420.394444444442</v>
      </c>
      <c r="F9" s="17">
        <v>44420</v>
      </c>
      <c r="G9" s="20">
        <v>308.38684864610337</v>
      </c>
      <c r="H9" s="17">
        <v>44511</v>
      </c>
      <c r="I9" s="20">
        <v>351.39987182617188</v>
      </c>
      <c r="J9" s="21">
        <v>60</v>
      </c>
      <c r="K9" s="22">
        <v>1.8476518334755849</v>
      </c>
      <c r="L9" s="21">
        <v>5</v>
      </c>
      <c r="M9" s="23">
        <v>0.13947748864423559</v>
      </c>
      <c r="N9" s="24">
        <v>5.8500000000000002E-3</v>
      </c>
      <c r="O9" s="23">
        <v>0.1336274886442356</v>
      </c>
      <c r="P9" s="23">
        <v>4.3795206716370397E-2</v>
      </c>
      <c r="Q9" s="18" t="s">
        <v>15</v>
      </c>
      <c r="R9" s="18" t="s">
        <v>155</v>
      </c>
    </row>
    <row r="10" spans="1:19" x14ac:dyDescent="0.25">
      <c r="A10" s="17">
        <v>44421</v>
      </c>
      <c r="B10" s="18" t="s">
        <v>168</v>
      </c>
      <c r="C10" s="18" t="s">
        <v>169</v>
      </c>
      <c r="D10" s="18" t="s">
        <v>158</v>
      </c>
      <c r="E10" s="19">
        <v>44420.496527777781</v>
      </c>
      <c r="F10" s="17">
        <v>44420</v>
      </c>
      <c r="G10" s="20">
        <v>65.207440027307229</v>
      </c>
      <c r="H10" s="17">
        <v>44511</v>
      </c>
      <c r="I10" s="20">
        <v>84.215179443359375</v>
      </c>
      <c r="J10" s="21">
        <v>60</v>
      </c>
      <c r="K10" s="22">
        <v>1.6833341108205511</v>
      </c>
      <c r="L10" s="21">
        <v>5</v>
      </c>
      <c r="M10" s="23">
        <v>0.29149648273405893</v>
      </c>
      <c r="N10" s="24">
        <v>5.8500000000000002E-3</v>
      </c>
      <c r="O10" s="23">
        <v>0.2856464827340589</v>
      </c>
      <c r="P10" s="23">
        <v>0.1958142008061938</v>
      </c>
      <c r="Q10" s="18" t="s">
        <v>15</v>
      </c>
      <c r="R10" s="18" t="s">
        <v>155</v>
      </c>
    </row>
    <row r="11" spans="1:19" x14ac:dyDescent="0.25">
      <c r="A11" s="17">
        <v>44424</v>
      </c>
      <c r="B11" s="18" t="s">
        <v>170</v>
      </c>
      <c r="C11" s="18" t="s">
        <v>171</v>
      </c>
      <c r="D11" s="18" t="s">
        <v>172</v>
      </c>
      <c r="E11" s="19">
        <v>44420.693055555559</v>
      </c>
      <c r="F11" s="17">
        <v>44421</v>
      </c>
      <c r="G11" s="20">
        <v>914.80905529735514</v>
      </c>
      <c r="H11" s="17">
        <v>44512</v>
      </c>
      <c r="I11" s="20">
        <v>858.8316650390625</v>
      </c>
      <c r="J11" s="21">
        <v>60</v>
      </c>
      <c r="K11" s="22">
        <v>3.8741235689857301</v>
      </c>
      <c r="L11" s="21">
        <v>5</v>
      </c>
      <c r="M11" s="23">
        <v>-6.11902450398214E-2</v>
      </c>
      <c r="N11" s="24">
        <v>5.8500000000000002E-3</v>
      </c>
      <c r="O11" s="23">
        <v>-6.7040245039821394E-2</v>
      </c>
      <c r="P11" s="23">
        <v>-0.16837675895516391</v>
      </c>
      <c r="Q11" s="18" t="s">
        <v>15</v>
      </c>
      <c r="R11" s="18" t="s">
        <v>173</v>
      </c>
    </row>
    <row r="12" spans="1:19" x14ac:dyDescent="0.25">
      <c r="A12" s="17">
        <v>44424</v>
      </c>
      <c r="B12" s="18" t="s">
        <v>174</v>
      </c>
      <c r="C12" s="18" t="s">
        <v>175</v>
      </c>
      <c r="D12" s="18" t="s">
        <v>161</v>
      </c>
      <c r="E12" s="19">
        <v>44420.790972222218</v>
      </c>
      <c r="F12" s="17">
        <v>44421</v>
      </c>
      <c r="G12" s="20">
        <v>127.9739624836368</v>
      </c>
      <c r="H12" s="17">
        <v>44512</v>
      </c>
      <c r="I12" s="20">
        <v>111.007080078125</v>
      </c>
      <c r="J12" s="21">
        <v>60</v>
      </c>
      <c r="K12" s="22">
        <v>2.5486866220264832</v>
      </c>
      <c r="L12" s="21">
        <v>5</v>
      </c>
      <c r="M12" s="23">
        <v>-0.13258073811445231</v>
      </c>
      <c r="N12" s="24">
        <v>5.8500000000000002E-3</v>
      </c>
      <c r="O12" s="23">
        <v>-0.13843073811445231</v>
      </c>
      <c r="P12" s="23">
        <v>-0.23976725202979479</v>
      </c>
      <c r="Q12" s="18" t="s">
        <v>15</v>
      </c>
      <c r="R12" s="18" t="s">
        <v>173</v>
      </c>
    </row>
    <row r="13" spans="1:19" x14ac:dyDescent="0.25">
      <c r="A13" s="17">
        <v>44424</v>
      </c>
      <c r="B13" s="18" t="s">
        <v>176</v>
      </c>
      <c r="C13" s="18" t="s">
        <v>177</v>
      </c>
      <c r="D13" s="18" t="s">
        <v>154</v>
      </c>
      <c r="E13" s="19">
        <v>44421.628472222219</v>
      </c>
      <c r="F13" s="17">
        <v>44421</v>
      </c>
      <c r="G13" s="20">
        <v>1460.064277418046</v>
      </c>
      <c r="H13" s="17">
        <v>44512</v>
      </c>
      <c r="I13" s="20">
        <v>1810.298461914062</v>
      </c>
      <c r="J13" s="21">
        <v>60</v>
      </c>
      <c r="K13" s="22">
        <v>2.3036120975964951</v>
      </c>
      <c r="L13" s="21">
        <v>5</v>
      </c>
      <c r="M13" s="23">
        <v>0.23987586705111691</v>
      </c>
      <c r="N13" s="24">
        <v>5.8500000000000002E-3</v>
      </c>
      <c r="O13" s="23">
        <v>0.23402586705111689</v>
      </c>
      <c r="P13" s="23">
        <v>0.1326893531357744</v>
      </c>
      <c r="Q13" s="18" t="s">
        <v>15</v>
      </c>
      <c r="R13" s="18" t="s">
        <v>155</v>
      </c>
    </row>
    <row r="14" spans="1:19" x14ac:dyDescent="0.25">
      <c r="A14" s="17">
        <v>44424</v>
      </c>
      <c r="B14" s="18" t="s">
        <v>178</v>
      </c>
      <c r="C14" s="18" t="s">
        <v>179</v>
      </c>
      <c r="D14" s="18" t="s">
        <v>180</v>
      </c>
      <c r="E14" s="19">
        <v>44420.697916666657</v>
      </c>
      <c r="F14" s="17">
        <v>44421</v>
      </c>
      <c r="G14" s="20">
        <v>285.10594746207153</v>
      </c>
      <c r="H14" s="17">
        <v>44512</v>
      </c>
      <c r="I14" s="20">
        <v>283.06369018554688</v>
      </c>
      <c r="J14" s="21">
        <v>60</v>
      </c>
      <c r="K14" s="22">
        <v>2.0313248346443289</v>
      </c>
      <c r="L14" s="21">
        <v>5</v>
      </c>
      <c r="M14" s="23">
        <v>-7.1631521359135E-3</v>
      </c>
      <c r="N14" s="24">
        <v>5.8500000000000002E-3</v>
      </c>
      <c r="O14" s="23">
        <v>-1.3013152135913499E-2</v>
      </c>
      <c r="P14" s="23">
        <v>-0.114349666051256</v>
      </c>
      <c r="Q14" s="18" t="s">
        <v>15</v>
      </c>
      <c r="R14" s="18" t="s">
        <v>173</v>
      </c>
    </row>
    <row r="15" spans="1:19" x14ac:dyDescent="0.25">
      <c r="A15" s="17">
        <v>44424</v>
      </c>
      <c r="B15" s="18" t="s">
        <v>181</v>
      </c>
      <c r="C15" s="18" t="s">
        <v>182</v>
      </c>
      <c r="D15" s="18" t="s">
        <v>167</v>
      </c>
      <c r="E15" s="19">
        <v>44420.698611111111</v>
      </c>
      <c r="F15" s="17">
        <v>44421</v>
      </c>
      <c r="G15" s="20">
        <v>753.74180935447566</v>
      </c>
      <c r="H15" s="17">
        <v>44512</v>
      </c>
      <c r="I15" s="20">
        <v>793.16162109375</v>
      </c>
      <c r="J15" s="21">
        <v>60</v>
      </c>
      <c r="K15" s="22">
        <v>1.9948311183366709</v>
      </c>
      <c r="L15" s="21">
        <v>5</v>
      </c>
      <c r="M15" s="23">
        <v>5.22988260038732E-2</v>
      </c>
      <c r="N15" s="24">
        <v>5.8500000000000002E-3</v>
      </c>
      <c r="O15" s="23">
        <v>4.6448826003873199E-2</v>
      </c>
      <c r="P15" s="23">
        <v>-5.4887687911469203E-2</v>
      </c>
      <c r="Q15" s="18" t="s">
        <v>15</v>
      </c>
      <c r="R15" s="18" t="s">
        <v>155</v>
      </c>
    </row>
    <row r="16" spans="1:19" x14ac:dyDescent="0.25">
      <c r="A16" s="17">
        <v>44424</v>
      </c>
      <c r="B16" s="18" t="s">
        <v>183</v>
      </c>
      <c r="C16" s="18" t="s">
        <v>184</v>
      </c>
      <c r="D16" s="18" t="s">
        <v>185</v>
      </c>
      <c r="E16" s="19">
        <v>44421.546527777777</v>
      </c>
      <c r="F16" s="17">
        <v>44421</v>
      </c>
      <c r="G16" s="20">
        <v>150.95597001840099</v>
      </c>
      <c r="H16" s="17">
        <v>44512</v>
      </c>
      <c r="I16" s="20">
        <v>127.36712646484381</v>
      </c>
      <c r="J16" s="21">
        <v>60</v>
      </c>
      <c r="K16" s="22">
        <v>1.8469303384083411</v>
      </c>
      <c r="L16" s="21">
        <v>5</v>
      </c>
      <c r="M16" s="23">
        <v>-0.1562630716140731</v>
      </c>
      <c r="N16" s="24">
        <v>5.8500000000000002E-3</v>
      </c>
      <c r="O16" s="23">
        <v>-0.1621130716140731</v>
      </c>
      <c r="P16" s="23">
        <v>-0.26344958552941561</v>
      </c>
      <c r="Q16" s="18" t="s">
        <v>15</v>
      </c>
      <c r="R16" s="18" t="s">
        <v>173</v>
      </c>
    </row>
    <row r="17" spans="1:18" x14ac:dyDescent="0.25">
      <c r="A17" s="17">
        <v>44425</v>
      </c>
      <c r="B17" s="18" t="s">
        <v>186</v>
      </c>
      <c r="C17" s="18" t="s">
        <v>187</v>
      </c>
      <c r="D17" s="18" t="s">
        <v>185</v>
      </c>
      <c r="E17" s="19">
        <v>44421.944444444453</v>
      </c>
      <c r="F17" s="17">
        <v>44424</v>
      </c>
      <c r="G17" s="20">
        <v>52.506988425963307</v>
      </c>
      <c r="H17" s="17">
        <v>44515</v>
      </c>
      <c r="I17" s="20">
        <v>85.620574951171875</v>
      </c>
      <c r="J17" s="21">
        <v>60</v>
      </c>
      <c r="K17" s="22">
        <v>3.8890073421481341</v>
      </c>
      <c r="L17" s="21">
        <v>5</v>
      </c>
      <c r="M17" s="23">
        <v>0.63065103366002173</v>
      </c>
      <c r="N17" s="24">
        <v>5.8500000000000002E-3</v>
      </c>
      <c r="O17" s="23">
        <v>0.62480103366002171</v>
      </c>
      <c r="P17" s="23">
        <v>0.52581935245603395</v>
      </c>
      <c r="Q17" s="18" t="s">
        <v>15</v>
      </c>
      <c r="R17" s="18" t="s">
        <v>155</v>
      </c>
    </row>
    <row r="18" spans="1:18" x14ac:dyDescent="0.25">
      <c r="A18" s="17">
        <v>44425</v>
      </c>
      <c r="B18" s="18" t="s">
        <v>188</v>
      </c>
      <c r="C18" s="18" t="s">
        <v>189</v>
      </c>
      <c r="D18" s="18" t="s">
        <v>164</v>
      </c>
      <c r="E18" s="19">
        <v>44421.765277777777</v>
      </c>
      <c r="F18" s="17">
        <v>44424</v>
      </c>
      <c r="G18" s="20">
        <v>255.56709410104429</v>
      </c>
      <c r="H18" s="17">
        <v>44515</v>
      </c>
      <c r="I18" s="20">
        <v>274.37847900390619</v>
      </c>
      <c r="J18" s="21">
        <v>60</v>
      </c>
      <c r="K18" s="22">
        <v>3.5836015086197719</v>
      </c>
      <c r="L18" s="21">
        <v>5</v>
      </c>
      <c r="M18" s="23">
        <v>7.36064436191632E-2</v>
      </c>
      <c r="N18" s="24">
        <v>5.8500000000000002E-3</v>
      </c>
      <c r="O18" s="23">
        <v>6.7756443619163206E-2</v>
      </c>
      <c r="P18" s="23">
        <v>-3.1225237584824501E-2</v>
      </c>
      <c r="Q18" s="18" t="s">
        <v>15</v>
      </c>
      <c r="R18" s="18" t="s">
        <v>155</v>
      </c>
    </row>
    <row r="19" spans="1:18" x14ac:dyDescent="0.25">
      <c r="A19" s="17">
        <v>44425</v>
      </c>
      <c r="B19" s="18" t="s">
        <v>190</v>
      </c>
      <c r="C19" s="18" t="s">
        <v>191</v>
      </c>
      <c r="D19" s="18" t="s">
        <v>167</v>
      </c>
      <c r="E19" s="19">
        <v>44421.886805555558</v>
      </c>
      <c r="F19" s="17">
        <v>44424</v>
      </c>
      <c r="G19" s="20">
        <v>1251.6321394559479</v>
      </c>
      <c r="H19" s="17">
        <v>44515</v>
      </c>
      <c r="I19" s="20">
        <v>1709.570556640625</v>
      </c>
      <c r="J19" s="21">
        <v>60</v>
      </c>
      <c r="K19" s="22">
        <v>2.5031479943794488</v>
      </c>
      <c r="L19" s="21">
        <v>5</v>
      </c>
      <c r="M19" s="23">
        <v>0.36587300912848919</v>
      </c>
      <c r="N19" s="24">
        <v>5.8500000000000002E-3</v>
      </c>
      <c r="O19" s="23">
        <v>0.36002300912848911</v>
      </c>
      <c r="P19" s="23">
        <v>0.26104132792450141</v>
      </c>
      <c r="Q19" s="18" t="s">
        <v>15</v>
      </c>
      <c r="R19" s="18" t="s">
        <v>155</v>
      </c>
    </row>
    <row r="20" spans="1:18" x14ac:dyDescent="0.25">
      <c r="A20" s="17">
        <v>44425</v>
      </c>
      <c r="B20" s="18" t="s">
        <v>192</v>
      </c>
      <c r="C20" s="18" t="s">
        <v>193</v>
      </c>
      <c r="D20" s="18" t="s">
        <v>164</v>
      </c>
      <c r="E20" s="19">
        <v>44421.775000000001</v>
      </c>
      <c r="F20" s="17">
        <v>44424</v>
      </c>
      <c r="G20" s="20">
        <v>393.98780167488502</v>
      </c>
      <c r="H20" s="17">
        <v>44515</v>
      </c>
      <c r="I20" s="20">
        <v>352.65036010742188</v>
      </c>
      <c r="J20" s="21">
        <v>60</v>
      </c>
      <c r="K20" s="22">
        <v>2.3739376608076359</v>
      </c>
      <c r="L20" s="21">
        <v>5</v>
      </c>
      <c r="M20" s="23">
        <v>-0.1049206127492605</v>
      </c>
      <c r="N20" s="24">
        <v>5.8500000000000002E-3</v>
      </c>
      <c r="O20" s="23">
        <v>-0.11077061274926051</v>
      </c>
      <c r="P20" s="23">
        <v>-0.20975229395324829</v>
      </c>
      <c r="Q20" s="18" t="s">
        <v>15</v>
      </c>
      <c r="R20" s="18" t="s">
        <v>173</v>
      </c>
    </row>
    <row r="21" spans="1:18" x14ac:dyDescent="0.25">
      <c r="A21" s="17">
        <v>44425</v>
      </c>
      <c r="B21" s="18" t="s">
        <v>194</v>
      </c>
      <c r="C21" s="18" t="s">
        <v>195</v>
      </c>
      <c r="D21" s="18" t="s">
        <v>172</v>
      </c>
      <c r="E21" s="19">
        <v>44421.740972222222</v>
      </c>
      <c r="F21" s="17">
        <v>44424</v>
      </c>
      <c r="G21" s="20">
        <v>117.842773366771</v>
      </c>
      <c r="H21" s="17">
        <v>44515</v>
      </c>
      <c r="I21" s="20">
        <v>120.6493606567383</v>
      </c>
      <c r="J21" s="21">
        <v>60</v>
      </c>
      <c r="K21" s="22">
        <v>2.362507578680566</v>
      </c>
      <c r="L21" s="21">
        <v>5</v>
      </c>
      <c r="M21" s="23">
        <v>2.3816371677134001E-2</v>
      </c>
      <c r="N21" s="24">
        <v>5.8500000000000002E-3</v>
      </c>
      <c r="O21" s="23">
        <v>1.7966371677134E-2</v>
      </c>
      <c r="P21" s="23">
        <v>-8.1015309526853693E-2</v>
      </c>
      <c r="Q21" s="18" t="s">
        <v>15</v>
      </c>
      <c r="R21" s="18" t="s">
        <v>155</v>
      </c>
    </row>
    <row r="22" spans="1:18" x14ac:dyDescent="0.25">
      <c r="A22" s="17">
        <v>44425</v>
      </c>
      <c r="B22" s="18" t="s">
        <v>196</v>
      </c>
      <c r="C22" s="18" t="s">
        <v>197</v>
      </c>
      <c r="D22" s="18" t="s">
        <v>198</v>
      </c>
      <c r="E22" s="19">
        <v>44421.884027777778</v>
      </c>
      <c r="F22" s="17">
        <v>44424</v>
      </c>
      <c r="G22" s="20">
        <v>795.49225227376155</v>
      </c>
      <c r="H22" s="17">
        <v>44515</v>
      </c>
      <c r="I22" s="20">
        <v>820.26080322265625</v>
      </c>
      <c r="J22" s="21">
        <v>60</v>
      </c>
      <c r="K22" s="22">
        <v>2.2586274360974841</v>
      </c>
      <c r="L22" s="21">
        <v>5</v>
      </c>
      <c r="M22" s="23">
        <v>3.11361309655733E-2</v>
      </c>
      <c r="N22" s="24">
        <v>5.8500000000000002E-3</v>
      </c>
      <c r="O22" s="23">
        <v>2.5286130965573299E-2</v>
      </c>
      <c r="P22" s="23">
        <v>-7.3695550238414398E-2</v>
      </c>
      <c r="Q22" s="18" t="s">
        <v>15</v>
      </c>
      <c r="R22" s="18" t="s">
        <v>155</v>
      </c>
    </row>
    <row r="23" spans="1:18" x14ac:dyDescent="0.25">
      <c r="A23" s="17">
        <v>44425</v>
      </c>
      <c r="B23" s="18" t="s">
        <v>199</v>
      </c>
      <c r="C23" s="18" t="s">
        <v>200</v>
      </c>
      <c r="D23" s="18" t="s">
        <v>201</v>
      </c>
      <c r="E23" s="19">
        <v>44422.543749999997</v>
      </c>
      <c r="F23" s="17">
        <v>44424</v>
      </c>
      <c r="G23" s="20">
        <v>241.06800245823999</v>
      </c>
      <c r="H23" s="17">
        <v>44515</v>
      </c>
      <c r="I23" s="20">
        <v>228.05842590332031</v>
      </c>
      <c r="J23" s="21">
        <v>60</v>
      </c>
      <c r="K23" s="22">
        <v>2.0178018991329369</v>
      </c>
      <c r="L23" s="21">
        <v>5</v>
      </c>
      <c r="M23" s="23">
        <v>-5.3966417866565697E-2</v>
      </c>
      <c r="N23" s="24">
        <v>5.8500000000000002E-3</v>
      </c>
      <c r="O23" s="23">
        <v>-5.9816417866565698E-2</v>
      </c>
      <c r="P23" s="23">
        <v>-0.15879809907055351</v>
      </c>
      <c r="Q23" s="18" t="s">
        <v>15</v>
      </c>
      <c r="R23" s="18" t="s">
        <v>173</v>
      </c>
    </row>
    <row r="24" spans="1:18" x14ac:dyDescent="0.25">
      <c r="A24" s="17">
        <v>44481</v>
      </c>
      <c r="B24" s="18" t="s">
        <v>202</v>
      </c>
      <c r="C24" s="18" t="s">
        <v>203</v>
      </c>
      <c r="D24" s="18" t="s">
        <v>198</v>
      </c>
      <c r="E24" s="19">
        <v>44477.922222222223</v>
      </c>
      <c r="F24" s="17">
        <v>44480</v>
      </c>
      <c r="G24" s="20">
        <v>3219.396581383035</v>
      </c>
      <c r="H24" s="17">
        <v>44568</v>
      </c>
      <c r="I24" s="20">
        <v>3353.95263671875</v>
      </c>
      <c r="J24" s="21">
        <v>60</v>
      </c>
      <c r="K24" s="22">
        <v>2.04797211487451</v>
      </c>
      <c r="L24" s="21">
        <v>5</v>
      </c>
      <c r="M24" s="23">
        <v>4.1795427166015697E-2</v>
      </c>
      <c r="N24" s="24">
        <v>5.8500000000000002E-3</v>
      </c>
      <c r="O24" s="23">
        <v>3.5945427166015599E-2</v>
      </c>
      <c r="P24" s="23">
        <v>5.0408711065278701E-2</v>
      </c>
      <c r="Q24" s="18" t="s">
        <v>15</v>
      </c>
      <c r="R24" s="18" t="s">
        <v>155</v>
      </c>
    </row>
    <row r="25" spans="1:18" x14ac:dyDescent="0.25">
      <c r="A25" s="17">
        <v>44487</v>
      </c>
      <c r="B25" s="18" t="s">
        <v>204</v>
      </c>
      <c r="C25" s="18" t="s">
        <v>205</v>
      </c>
      <c r="D25" s="18" t="s">
        <v>198</v>
      </c>
      <c r="E25" s="19">
        <v>44482.750694444447</v>
      </c>
      <c r="F25" s="17">
        <v>44483</v>
      </c>
      <c r="G25" s="20">
        <v>1515.49209459957</v>
      </c>
      <c r="H25" s="17">
        <v>44573</v>
      </c>
      <c r="I25" s="20">
        <v>1649.699096679688</v>
      </c>
      <c r="J25" s="21">
        <v>60</v>
      </c>
      <c r="K25" s="22">
        <v>2.3804703860999168</v>
      </c>
      <c r="L25" s="21">
        <v>5</v>
      </c>
      <c r="M25" s="23">
        <v>8.8556715378695902E-2</v>
      </c>
      <c r="N25" s="24">
        <v>5.8500000000000002E-3</v>
      </c>
      <c r="O25" s="23">
        <v>8.2706715378695894E-2</v>
      </c>
      <c r="P25" s="23">
        <v>0.1022950975543646</v>
      </c>
      <c r="Q25" s="18" t="s">
        <v>15</v>
      </c>
      <c r="R25" s="18" t="s">
        <v>155</v>
      </c>
    </row>
    <row r="26" spans="1:18" x14ac:dyDescent="0.25">
      <c r="A26" s="17">
        <v>44495</v>
      </c>
      <c r="B26" s="18" t="s">
        <v>206</v>
      </c>
      <c r="C26" s="18" t="s">
        <v>207</v>
      </c>
      <c r="D26" s="18" t="s">
        <v>198</v>
      </c>
      <c r="E26" s="19">
        <v>44492.59652777778</v>
      </c>
      <c r="F26" s="17">
        <v>44494</v>
      </c>
      <c r="G26" s="20">
        <v>5531.9784135687714</v>
      </c>
      <c r="H26" s="17">
        <v>44581</v>
      </c>
      <c r="I26" s="20">
        <v>7056.66845703125</v>
      </c>
      <c r="J26" s="21">
        <v>60</v>
      </c>
      <c r="K26" s="22">
        <v>3.49805853379933</v>
      </c>
      <c r="L26" s="21">
        <v>5</v>
      </c>
      <c r="M26" s="23">
        <v>0.27561388159482658</v>
      </c>
      <c r="N26" s="24">
        <v>5.8500000000000002E-3</v>
      </c>
      <c r="O26" s="23">
        <v>0.2697638815948265</v>
      </c>
      <c r="P26" s="23">
        <v>0.28455279311863507</v>
      </c>
      <c r="Q26" s="18" t="s">
        <v>15</v>
      </c>
      <c r="R26" s="18" t="s">
        <v>155</v>
      </c>
    </row>
    <row r="27" spans="1:18" x14ac:dyDescent="0.25">
      <c r="A27" s="17">
        <v>44496</v>
      </c>
      <c r="B27" s="18" t="s">
        <v>208</v>
      </c>
      <c r="C27" s="18" t="s">
        <v>209</v>
      </c>
      <c r="D27" s="18" t="s">
        <v>154</v>
      </c>
      <c r="E27" s="19">
        <v>44494.667361111111</v>
      </c>
      <c r="F27" s="17">
        <v>44495</v>
      </c>
      <c r="G27" s="20">
        <v>1000.879237572023</v>
      </c>
      <c r="H27" s="17">
        <v>44582</v>
      </c>
      <c r="I27" s="20">
        <v>927.45416259765625</v>
      </c>
      <c r="J27" s="21">
        <v>60</v>
      </c>
      <c r="K27" s="22">
        <v>4.3715521058560682</v>
      </c>
      <c r="L27" s="21">
        <v>5</v>
      </c>
      <c r="M27" s="23">
        <v>-7.3360573601750495E-2</v>
      </c>
      <c r="N27" s="24">
        <v>5.8500000000000002E-3</v>
      </c>
      <c r="O27" s="23">
        <v>-7.9210573601750503E-2</v>
      </c>
      <c r="P27" s="23">
        <v>-5.3756909256782698E-2</v>
      </c>
      <c r="Q27" s="18" t="s">
        <v>15</v>
      </c>
      <c r="R27" s="18" t="s">
        <v>173</v>
      </c>
    </row>
    <row r="28" spans="1:18" x14ac:dyDescent="0.25">
      <c r="A28" s="17">
        <v>44497</v>
      </c>
      <c r="B28" s="18" t="s">
        <v>210</v>
      </c>
      <c r="C28" s="18" t="s">
        <v>211</v>
      </c>
      <c r="D28" s="18" t="s">
        <v>212</v>
      </c>
      <c r="E28" s="19">
        <v>44496.49722222222</v>
      </c>
      <c r="F28" s="17">
        <v>44496</v>
      </c>
      <c r="G28" s="20">
        <v>6608.8598131569634</v>
      </c>
      <c r="H28" s="17">
        <v>44585</v>
      </c>
      <c r="I28" s="20">
        <v>5733.5947265625</v>
      </c>
      <c r="J28" s="21">
        <v>60</v>
      </c>
      <c r="K28" s="22">
        <v>17.22244079532237</v>
      </c>
      <c r="L28" s="21">
        <v>5</v>
      </c>
      <c r="M28" s="23">
        <v>-0.13243813779375069</v>
      </c>
      <c r="N28" s="24">
        <v>5.8500000000000002E-3</v>
      </c>
      <c r="O28" s="23">
        <v>-0.1382881377937506</v>
      </c>
      <c r="P28" s="23">
        <v>-0.1009191642010944</v>
      </c>
      <c r="Q28" s="18" t="s">
        <v>15</v>
      </c>
      <c r="R28" s="18" t="s">
        <v>173</v>
      </c>
    </row>
    <row r="29" spans="1:18" x14ac:dyDescent="0.25">
      <c r="A29" s="17">
        <v>44497</v>
      </c>
      <c r="B29" s="18" t="s">
        <v>213</v>
      </c>
      <c r="C29" s="18" t="s">
        <v>214</v>
      </c>
      <c r="D29" s="18" t="s">
        <v>180</v>
      </c>
      <c r="E29" s="19">
        <v>44495.781944444447</v>
      </c>
      <c r="F29" s="17">
        <v>44496</v>
      </c>
      <c r="G29" s="20">
        <v>5319.322794012377</v>
      </c>
      <c r="H29" s="17">
        <v>44585</v>
      </c>
      <c r="I29" s="20">
        <v>4260.72900390625</v>
      </c>
      <c r="J29" s="21">
        <v>60</v>
      </c>
      <c r="K29" s="22">
        <v>2.654766285792669</v>
      </c>
      <c r="L29" s="21">
        <v>5</v>
      </c>
      <c r="M29" s="23">
        <v>-0.1990091278720138</v>
      </c>
      <c r="N29" s="24">
        <v>5.8500000000000002E-3</v>
      </c>
      <c r="O29" s="23">
        <v>-0.2048591278720138</v>
      </c>
      <c r="P29" s="23">
        <v>-0.16749015427935759</v>
      </c>
      <c r="Q29" s="18" t="s">
        <v>15</v>
      </c>
      <c r="R29" s="18" t="s">
        <v>173</v>
      </c>
    </row>
    <row r="30" spans="1:18" x14ac:dyDescent="0.25">
      <c r="A30" s="17">
        <v>44497</v>
      </c>
      <c r="B30" s="18" t="s">
        <v>215</v>
      </c>
      <c r="C30" s="18" t="s">
        <v>216</v>
      </c>
      <c r="D30" s="18" t="s">
        <v>167</v>
      </c>
      <c r="E30" s="19">
        <v>44495.65</v>
      </c>
      <c r="F30" s="17">
        <v>44496</v>
      </c>
      <c r="G30" s="20">
        <v>4090.588648506603</v>
      </c>
      <c r="H30" s="17">
        <v>44585</v>
      </c>
      <c r="I30" s="20">
        <v>3258.427734375</v>
      </c>
      <c r="J30" s="21">
        <v>60</v>
      </c>
      <c r="K30" s="22">
        <v>2.3949161216041679</v>
      </c>
      <c r="L30" s="21">
        <v>5</v>
      </c>
      <c r="M30" s="23">
        <v>-0.2034330473281416</v>
      </c>
      <c r="N30" s="24">
        <v>5.8500000000000002E-3</v>
      </c>
      <c r="O30" s="23">
        <v>-0.2092830473281416</v>
      </c>
      <c r="P30" s="23">
        <v>-0.1719140737354854</v>
      </c>
      <c r="Q30" s="18" t="s">
        <v>15</v>
      </c>
      <c r="R30" s="18" t="s">
        <v>173</v>
      </c>
    </row>
    <row r="31" spans="1:18" x14ac:dyDescent="0.25">
      <c r="A31" s="17">
        <v>44497</v>
      </c>
      <c r="B31" s="18" t="s">
        <v>217</v>
      </c>
      <c r="C31" s="18" t="s">
        <v>218</v>
      </c>
      <c r="D31" s="18" t="s">
        <v>198</v>
      </c>
      <c r="E31" s="19">
        <v>44496.390277777777</v>
      </c>
      <c r="F31" s="17">
        <v>44496</v>
      </c>
      <c r="G31" s="20">
        <v>381.20698262024439</v>
      </c>
      <c r="H31" s="17">
        <v>44585</v>
      </c>
      <c r="I31" s="20">
        <v>421.2642822265625</v>
      </c>
      <c r="J31" s="21">
        <v>60</v>
      </c>
      <c r="K31" s="22">
        <v>1.8835885535924419</v>
      </c>
      <c r="L31" s="21">
        <v>5</v>
      </c>
      <c r="M31" s="23">
        <v>0.10508018329302971</v>
      </c>
      <c r="N31" s="24">
        <v>5.8500000000000002E-3</v>
      </c>
      <c r="O31" s="23">
        <v>9.9230183293029697E-2</v>
      </c>
      <c r="P31" s="23">
        <v>0.13659915688568591</v>
      </c>
      <c r="Q31" s="18" t="s">
        <v>15</v>
      </c>
      <c r="R31" s="18" t="s">
        <v>155</v>
      </c>
    </row>
    <row r="32" spans="1:18" x14ac:dyDescent="0.25">
      <c r="A32" s="17">
        <v>44498</v>
      </c>
      <c r="B32" s="18" t="s">
        <v>219</v>
      </c>
      <c r="C32" s="18" t="s">
        <v>220</v>
      </c>
      <c r="D32" s="18" t="s">
        <v>221</v>
      </c>
      <c r="E32" s="19">
        <v>44497.491666666669</v>
      </c>
      <c r="F32" s="17">
        <v>44497</v>
      </c>
      <c r="G32" s="20">
        <v>375.99814546960857</v>
      </c>
      <c r="H32" s="17">
        <v>44586</v>
      </c>
      <c r="I32" s="20">
        <v>459.30914306640631</v>
      </c>
      <c r="J32" s="21">
        <v>60</v>
      </c>
      <c r="K32" s="22">
        <v>2.533277945578293</v>
      </c>
      <c r="L32" s="21">
        <v>5</v>
      </c>
      <c r="M32" s="23">
        <v>0.221572894974642</v>
      </c>
      <c r="N32" s="24">
        <v>5.8500000000000002E-3</v>
      </c>
      <c r="O32" s="23">
        <v>0.215722894974642</v>
      </c>
      <c r="P32" s="23">
        <v>0.23845509078690291</v>
      </c>
      <c r="Q32" s="18" t="s">
        <v>15</v>
      </c>
      <c r="R32" s="18" t="s">
        <v>155</v>
      </c>
    </row>
    <row r="33" spans="1:18" x14ac:dyDescent="0.25">
      <c r="A33" s="17">
        <v>44498</v>
      </c>
      <c r="B33" s="18" t="s">
        <v>222</v>
      </c>
      <c r="C33" s="18" t="s">
        <v>223</v>
      </c>
      <c r="D33" s="18" t="s">
        <v>221</v>
      </c>
      <c r="E33" s="19">
        <v>44497.577777777777</v>
      </c>
      <c r="F33" s="17">
        <v>44497</v>
      </c>
      <c r="G33" s="20">
        <v>448.53823825831432</v>
      </c>
      <c r="H33" s="17">
        <v>44586</v>
      </c>
      <c r="I33" s="20">
        <v>626.72198486328125</v>
      </c>
      <c r="J33" s="21">
        <v>60</v>
      </c>
      <c r="K33" s="22">
        <v>2.517969513109128</v>
      </c>
      <c r="L33" s="21">
        <v>5</v>
      </c>
      <c r="M33" s="23">
        <v>0.39725430611414331</v>
      </c>
      <c r="N33" s="24">
        <v>5.8500000000000002E-3</v>
      </c>
      <c r="O33" s="23">
        <v>0.39140430611414329</v>
      </c>
      <c r="P33" s="23">
        <v>0.41413650192640428</v>
      </c>
      <c r="Q33" s="18" t="s">
        <v>15</v>
      </c>
      <c r="R33" s="18" t="s">
        <v>155</v>
      </c>
    </row>
    <row r="34" spans="1:18" x14ac:dyDescent="0.25">
      <c r="A34" s="17">
        <v>44498</v>
      </c>
      <c r="B34" s="18" t="s">
        <v>224</v>
      </c>
      <c r="C34" s="18" t="s">
        <v>225</v>
      </c>
      <c r="D34" s="18" t="s">
        <v>198</v>
      </c>
      <c r="E34" s="19">
        <v>44497.504166666673</v>
      </c>
      <c r="F34" s="17">
        <v>44497</v>
      </c>
      <c r="G34" s="20">
        <v>1924.871021732604</v>
      </c>
      <c r="H34" s="17">
        <v>44586</v>
      </c>
      <c r="I34" s="20">
        <v>1995.187622070312</v>
      </c>
      <c r="J34" s="21">
        <v>60</v>
      </c>
      <c r="K34" s="22">
        <v>2.291844060091186</v>
      </c>
      <c r="L34" s="21">
        <v>5</v>
      </c>
      <c r="M34" s="23">
        <v>3.6530551680504501E-2</v>
      </c>
      <c r="N34" s="24">
        <v>5.8500000000000002E-3</v>
      </c>
      <c r="O34" s="23">
        <v>3.06805516805045E-2</v>
      </c>
      <c r="P34" s="23">
        <v>5.3412747492765401E-2</v>
      </c>
      <c r="Q34" s="18" t="s">
        <v>15</v>
      </c>
      <c r="R34" s="18" t="s">
        <v>155</v>
      </c>
    </row>
    <row r="35" spans="1:18" x14ac:dyDescent="0.25">
      <c r="A35" s="17">
        <v>44511</v>
      </c>
      <c r="B35" s="18" t="s">
        <v>183</v>
      </c>
      <c r="C35" s="18" t="s">
        <v>184</v>
      </c>
      <c r="D35" s="18" t="s">
        <v>185</v>
      </c>
      <c r="E35" s="19">
        <v>44510.613888888889</v>
      </c>
      <c r="F35" s="17">
        <v>44510</v>
      </c>
      <c r="G35" s="20">
        <v>129.49417176684179</v>
      </c>
      <c r="H35" s="17">
        <v>44599</v>
      </c>
      <c r="I35" s="20">
        <v>138.89567565917969</v>
      </c>
      <c r="J35" s="21">
        <v>60</v>
      </c>
      <c r="K35" s="22">
        <v>1.783656037632886</v>
      </c>
      <c r="L35" s="21">
        <v>5</v>
      </c>
      <c r="M35" s="23">
        <v>7.2601753145041498E-2</v>
      </c>
      <c r="N35" s="24">
        <v>5.8500000000000002E-3</v>
      </c>
      <c r="O35" s="23">
        <v>6.6751753145041504E-2</v>
      </c>
      <c r="P35" s="23">
        <v>0.1076738764847123</v>
      </c>
      <c r="Q35" s="18" t="s">
        <v>15</v>
      </c>
      <c r="R35" s="18" t="s">
        <v>155</v>
      </c>
    </row>
    <row r="36" spans="1:18" x14ac:dyDescent="0.25">
      <c r="A36" s="17">
        <v>44515</v>
      </c>
      <c r="B36" s="18" t="s">
        <v>174</v>
      </c>
      <c r="C36" s="18" t="s">
        <v>175</v>
      </c>
      <c r="D36" s="18" t="s">
        <v>161</v>
      </c>
      <c r="E36" s="19">
        <v>44511.861111111109</v>
      </c>
      <c r="F36" s="17">
        <v>44512</v>
      </c>
      <c r="G36" s="20">
        <v>111.6753993509823</v>
      </c>
      <c r="H36" s="17">
        <v>44601</v>
      </c>
      <c r="I36" s="20">
        <v>105.4103622436523</v>
      </c>
      <c r="J36" s="21">
        <v>60</v>
      </c>
      <c r="K36" s="22">
        <v>1.4508983201552439</v>
      </c>
      <c r="L36" s="21">
        <v>5</v>
      </c>
      <c r="M36" s="23">
        <v>-5.6100422687002799E-2</v>
      </c>
      <c r="N36" s="24">
        <v>5.8500000000000002E-3</v>
      </c>
      <c r="O36" s="23">
        <v>-6.19504226870028E-2</v>
      </c>
      <c r="P36" s="23">
        <v>-1.9143789412244299E-2</v>
      </c>
      <c r="Q36" s="18" t="s">
        <v>15</v>
      </c>
      <c r="R36" s="18" t="s">
        <v>173</v>
      </c>
    </row>
    <row r="37" spans="1:18" x14ac:dyDescent="0.25">
      <c r="A37" s="17">
        <v>44516</v>
      </c>
      <c r="B37" s="18" t="s">
        <v>226</v>
      </c>
      <c r="C37" s="18" t="s">
        <v>227</v>
      </c>
      <c r="D37" s="18" t="s">
        <v>185</v>
      </c>
      <c r="E37" s="19">
        <v>44512.728472222218</v>
      </c>
      <c r="F37" s="17">
        <v>44515</v>
      </c>
      <c r="G37" s="20">
        <v>379.71591867157258</v>
      </c>
      <c r="H37" s="17">
        <v>44602</v>
      </c>
      <c r="I37" s="20">
        <v>381.08990478515619</v>
      </c>
      <c r="J37" s="21">
        <v>60</v>
      </c>
      <c r="K37" s="22">
        <v>1.6884602195735881</v>
      </c>
      <c r="L37" s="21">
        <v>5</v>
      </c>
      <c r="M37" s="23">
        <v>3.6184580261753E-3</v>
      </c>
      <c r="N37" s="24">
        <v>5.8500000000000002E-3</v>
      </c>
      <c r="O37" s="23">
        <v>-2.2315419738246E-3</v>
      </c>
      <c r="P37" s="23">
        <v>3.0232909183633399E-2</v>
      </c>
      <c r="Q37" s="18" t="s">
        <v>15</v>
      </c>
      <c r="R37" s="18" t="s">
        <v>173</v>
      </c>
    </row>
    <row r="38" spans="1:18" x14ac:dyDescent="0.25">
      <c r="A38" s="17">
        <v>44516</v>
      </c>
      <c r="B38" s="18" t="s">
        <v>228</v>
      </c>
      <c r="C38" s="18" t="s">
        <v>229</v>
      </c>
      <c r="D38" s="18" t="s">
        <v>161</v>
      </c>
      <c r="E38" s="19">
        <v>44512.840277777781</v>
      </c>
      <c r="F38" s="17">
        <v>44515</v>
      </c>
      <c r="G38" s="20">
        <v>78.970774833028642</v>
      </c>
      <c r="H38" s="17">
        <v>44602</v>
      </c>
      <c r="I38" s="20">
        <v>101.4731369018555</v>
      </c>
      <c r="J38" s="21">
        <v>60</v>
      </c>
      <c r="K38" s="22">
        <v>1.6054407745177439</v>
      </c>
      <c r="L38" s="21">
        <v>5</v>
      </c>
      <c r="M38" s="23">
        <v>0.2849454385676799</v>
      </c>
      <c r="N38" s="24">
        <v>5.8500000000000002E-3</v>
      </c>
      <c r="O38" s="23">
        <v>0.27909543856767988</v>
      </c>
      <c r="P38" s="23">
        <v>0.31155988972513798</v>
      </c>
      <c r="Q38" s="18" t="s">
        <v>15</v>
      </c>
      <c r="R38" s="18" t="s">
        <v>155</v>
      </c>
    </row>
    <row r="39" spans="1:18" x14ac:dyDescent="0.25">
      <c r="A39" s="17">
        <v>44516</v>
      </c>
      <c r="B39" s="18" t="s">
        <v>230</v>
      </c>
      <c r="C39" s="18" t="s">
        <v>231</v>
      </c>
      <c r="D39" s="18" t="s">
        <v>232</v>
      </c>
      <c r="E39" s="19">
        <v>44512.854166666657</v>
      </c>
      <c r="F39" s="17">
        <v>44515</v>
      </c>
      <c r="G39" s="20">
        <v>3715.4644781096008</v>
      </c>
      <c r="H39" s="17">
        <v>44602</v>
      </c>
      <c r="I39" s="20">
        <v>3934.833984375</v>
      </c>
      <c r="J39" s="21">
        <v>60</v>
      </c>
      <c r="K39" s="22">
        <v>1.6007111776818099</v>
      </c>
      <c r="L39" s="21">
        <v>5</v>
      </c>
      <c r="M39" s="23">
        <v>5.9042283288632799E-2</v>
      </c>
      <c r="N39" s="24">
        <v>5.8500000000000002E-3</v>
      </c>
      <c r="O39" s="23">
        <v>5.3192283288632798E-2</v>
      </c>
      <c r="P39" s="23">
        <v>8.5656734446090899E-2</v>
      </c>
      <c r="Q39" s="18" t="s">
        <v>15</v>
      </c>
      <c r="R39" s="18" t="s">
        <v>155</v>
      </c>
    </row>
    <row r="40" spans="1:18" x14ac:dyDescent="0.25">
      <c r="A40" s="17">
        <v>44516</v>
      </c>
      <c r="B40" s="18" t="s">
        <v>233</v>
      </c>
      <c r="C40" s="18" t="s">
        <v>234</v>
      </c>
      <c r="D40" s="18" t="s">
        <v>201</v>
      </c>
      <c r="E40" s="19">
        <v>44513.555555555547</v>
      </c>
      <c r="F40" s="17">
        <v>44515</v>
      </c>
      <c r="G40" s="20">
        <v>117.9928982174208</v>
      </c>
      <c r="H40" s="17">
        <v>44602</v>
      </c>
      <c r="I40" s="20">
        <v>129.7998352050781</v>
      </c>
      <c r="J40" s="21">
        <v>60</v>
      </c>
      <c r="K40" s="22">
        <v>1.4204931656872499</v>
      </c>
      <c r="L40" s="21">
        <v>5</v>
      </c>
      <c r="M40" s="23">
        <v>0.1000648103913943</v>
      </c>
      <c r="N40" s="24">
        <v>5.8500000000000002E-3</v>
      </c>
      <c r="O40" s="23">
        <v>9.4214810391394302E-2</v>
      </c>
      <c r="P40" s="23">
        <v>0.1266792615488524</v>
      </c>
      <c r="Q40" s="18" t="s">
        <v>15</v>
      </c>
      <c r="R40" s="18" t="s">
        <v>155</v>
      </c>
    </row>
    <row r="41" spans="1:18" x14ac:dyDescent="0.25">
      <c r="A41" s="17">
        <v>44522</v>
      </c>
      <c r="B41" s="18" t="s">
        <v>159</v>
      </c>
      <c r="C41" s="18" t="s">
        <v>160</v>
      </c>
      <c r="D41" s="18" t="s">
        <v>161</v>
      </c>
      <c r="E41" s="19">
        <v>44517.754166666673</v>
      </c>
      <c r="F41" s="17">
        <v>44518</v>
      </c>
      <c r="G41" s="20">
        <v>427.86239595089557</v>
      </c>
      <c r="H41" s="17">
        <v>44607</v>
      </c>
      <c r="I41" s="20">
        <v>516.073974609375</v>
      </c>
      <c r="J41" s="21">
        <v>60</v>
      </c>
      <c r="K41" s="22">
        <v>1.8573413645612771</v>
      </c>
      <c r="L41" s="21">
        <v>5</v>
      </c>
      <c r="M41" s="23">
        <v>0.20616810332778859</v>
      </c>
      <c r="N41" s="24">
        <v>5.8500000000000002E-3</v>
      </c>
      <c r="O41" s="23">
        <v>0.2003181033277886</v>
      </c>
      <c r="P41" s="23">
        <v>0.21759585443450791</v>
      </c>
      <c r="Q41" s="18" t="s">
        <v>15</v>
      </c>
      <c r="R41" s="18" t="s">
        <v>155</v>
      </c>
    </row>
    <row r="42" spans="1:18" x14ac:dyDescent="0.25">
      <c r="A42" s="17">
        <v>44574</v>
      </c>
      <c r="B42" s="18" t="s">
        <v>235</v>
      </c>
      <c r="C42" s="18" t="s">
        <v>236</v>
      </c>
      <c r="D42" s="18" t="s">
        <v>185</v>
      </c>
      <c r="E42" s="19">
        <v>44573.572222222218</v>
      </c>
      <c r="F42" s="17">
        <v>44573</v>
      </c>
      <c r="G42" s="20">
        <v>276.17121102684479</v>
      </c>
      <c r="H42" s="17">
        <v>44663</v>
      </c>
      <c r="I42" s="20">
        <v>303.64474487304688</v>
      </c>
      <c r="J42" s="21">
        <v>60</v>
      </c>
      <c r="K42" s="22">
        <v>1.3493576039366371</v>
      </c>
      <c r="L42" s="21">
        <v>5</v>
      </c>
      <c r="M42" s="23">
        <v>9.9480078839685904E-2</v>
      </c>
      <c r="N42" s="24">
        <v>5.8500000000000002E-3</v>
      </c>
      <c r="O42" s="23">
        <v>9.3630078839685896E-2</v>
      </c>
      <c r="P42" s="23">
        <v>0.13486893645415809</v>
      </c>
      <c r="Q42" s="18" t="s">
        <v>15</v>
      </c>
      <c r="R42" s="18" t="s">
        <v>155</v>
      </c>
    </row>
    <row r="43" spans="1:18" x14ac:dyDescent="0.25">
      <c r="A43" s="17">
        <v>44575</v>
      </c>
      <c r="B43" s="18" t="s">
        <v>204</v>
      </c>
      <c r="C43" s="18" t="s">
        <v>205</v>
      </c>
      <c r="D43" s="18" t="s">
        <v>198</v>
      </c>
      <c r="E43" s="19">
        <v>44573.902777777781</v>
      </c>
      <c r="F43" s="17">
        <v>44574</v>
      </c>
      <c r="G43" s="20">
        <v>1653.6972065268251</v>
      </c>
      <c r="H43" s="17">
        <v>44664</v>
      </c>
      <c r="I43" s="20">
        <v>1536.435791015625</v>
      </c>
      <c r="J43" s="21">
        <v>60</v>
      </c>
      <c r="K43" s="22">
        <v>2.6898616873109522</v>
      </c>
      <c r="L43" s="21">
        <v>5</v>
      </c>
      <c r="M43" s="23">
        <v>-7.0908637354161003E-2</v>
      </c>
      <c r="N43" s="24">
        <v>5.8500000000000002E-3</v>
      </c>
      <c r="O43" s="23">
        <v>-7.6758637354160997E-2</v>
      </c>
      <c r="P43" s="23">
        <v>-3.3284037852558998E-2</v>
      </c>
      <c r="Q43" s="18" t="s">
        <v>15</v>
      </c>
      <c r="R43" s="18" t="s">
        <v>173</v>
      </c>
    </row>
    <row r="44" spans="1:18" x14ac:dyDescent="0.25">
      <c r="A44" s="17">
        <v>44580</v>
      </c>
      <c r="B44" s="18" t="s">
        <v>237</v>
      </c>
      <c r="C44" s="18" t="s">
        <v>238</v>
      </c>
      <c r="D44" s="18" t="s">
        <v>198</v>
      </c>
      <c r="E44" s="19">
        <v>44579.526388888888</v>
      </c>
      <c r="F44" s="17">
        <v>44579</v>
      </c>
      <c r="G44" s="20">
        <v>290.71721281050537</v>
      </c>
      <c r="H44" s="17">
        <v>44671</v>
      </c>
      <c r="I44" s="20">
        <v>273.1031494140625</v>
      </c>
      <c r="J44" s="21">
        <v>60</v>
      </c>
      <c r="K44" s="22">
        <v>1.8694725718842999</v>
      </c>
      <c r="L44" s="21">
        <v>5</v>
      </c>
      <c r="M44" s="23">
        <v>-6.05883058184244E-2</v>
      </c>
      <c r="N44" s="24">
        <v>5.8500000000000002E-3</v>
      </c>
      <c r="O44" s="23">
        <v>-6.6438305818424401E-2</v>
      </c>
      <c r="P44" s="23">
        <v>-2.0375024189728301E-2</v>
      </c>
      <c r="Q44" s="18" t="s">
        <v>15</v>
      </c>
      <c r="R44" s="18" t="s">
        <v>173</v>
      </c>
    </row>
    <row r="45" spans="1:18" x14ac:dyDescent="0.25">
      <c r="A45" s="17">
        <v>44582</v>
      </c>
      <c r="B45" s="18" t="s">
        <v>206</v>
      </c>
      <c r="C45" s="18" t="s">
        <v>207</v>
      </c>
      <c r="D45" s="18" t="s">
        <v>198</v>
      </c>
      <c r="E45" s="19">
        <v>44580.680555555547</v>
      </c>
      <c r="F45" s="17">
        <v>44581</v>
      </c>
      <c r="G45" s="20">
        <v>7141.7133072318129</v>
      </c>
      <c r="H45" s="17">
        <v>44673</v>
      </c>
      <c r="I45" s="20">
        <v>7937.55859375</v>
      </c>
      <c r="J45" s="21">
        <v>60</v>
      </c>
      <c r="K45" s="22">
        <v>3.0888730538160232</v>
      </c>
      <c r="L45" s="21">
        <v>5</v>
      </c>
      <c r="M45" s="23">
        <v>0.1114361851675425</v>
      </c>
      <c r="N45" s="24">
        <v>5.8500000000000002E-3</v>
      </c>
      <c r="O45" s="23">
        <v>0.10558618516754251</v>
      </c>
      <c r="P45" s="23">
        <v>0.13027247838002129</v>
      </c>
      <c r="Q45" s="18" t="s">
        <v>15</v>
      </c>
      <c r="R45" s="18" t="s">
        <v>155</v>
      </c>
    </row>
    <row r="46" spans="1:18" x14ac:dyDescent="0.25">
      <c r="A46" s="17">
        <v>44582</v>
      </c>
      <c r="B46" s="18" t="s">
        <v>239</v>
      </c>
      <c r="C46" s="18" t="s">
        <v>240</v>
      </c>
      <c r="D46" s="18" t="s">
        <v>241</v>
      </c>
      <c r="E46" s="19">
        <v>44581.556944444441</v>
      </c>
      <c r="F46" s="17">
        <v>44581</v>
      </c>
      <c r="G46" s="20">
        <v>431.00668082698201</v>
      </c>
      <c r="H46" s="17">
        <v>44673</v>
      </c>
      <c r="I46" s="20">
        <v>375.95260620117188</v>
      </c>
      <c r="J46" s="21">
        <v>60</v>
      </c>
      <c r="K46" s="22">
        <v>2.287820907359015</v>
      </c>
      <c r="L46" s="21">
        <v>5</v>
      </c>
      <c r="M46" s="23">
        <v>-0.1277336920165057</v>
      </c>
      <c r="N46" s="24">
        <v>5.8500000000000002E-3</v>
      </c>
      <c r="O46" s="23">
        <v>-0.13358369201650569</v>
      </c>
      <c r="P46" s="23">
        <v>-0.10889739880402689</v>
      </c>
      <c r="Q46" s="18" t="s">
        <v>15</v>
      </c>
      <c r="R46" s="18" t="s">
        <v>173</v>
      </c>
    </row>
    <row r="47" spans="1:18" x14ac:dyDescent="0.25">
      <c r="A47" s="17">
        <v>44585</v>
      </c>
      <c r="B47" s="18" t="s">
        <v>224</v>
      </c>
      <c r="C47" s="18" t="s">
        <v>225</v>
      </c>
      <c r="D47" s="18" t="s">
        <v>198</v>
      </c>
      <c r="E47" s="19">
        <v>44582.635416666657</v>
      </c>
      <c r="F47" s="17">
        <v>44582</v>
      </c>
      <c r="G47" s="20">
        <v>2061.6052341195859</v>
      </c>
      <c r="H47" s="17">
        <v>44676</v>
      </c>
      <c r="I47" s="20">
        <v>1938.729370117188</v>
      </c>
      <c r="J47" s="21">
        <v>60</v>
      </c>
      <c r="K47" s="22">
        <v>2.0338451635227242</v>
      </c>
      <c r="L47" s="21">
        <v>5</v>
      </c>
      <c r="M47" s="23">
        <v>-5.9602033390681E-2</v>
      </c>
      <c r="N47" s="24">
        <v>5.8500000000000002E-3</v>
      </c>
      <c r="O47" s="23">
        <v>-6.5452033390680994E-2</v>
      </c>
      <c r="P47" s="23">
        <v>-5.6947746598561701E-2</v>
      </c>
      <c r="Q47" s="18" t="s">
        <v>15</v>
      </c>
      <c r="R47" s="18" t="s">
        <v>173</v>
      </c>
    </row>
    <row r="48" spans="1:18" x14ac:dyDescent="0.25">
      <c r="A48" s="17">
        <v>44585</v>
      </c>
      <c r="B48" s="18" t="s">
        <v>242</v>
      </c>
      <c r="C48" s="18" t="s">
        <v>243</v>
      </c>
      <c r="D48" s="18" t="s">
        <v>241</v>
      </c>
      <c r="E48" s="19">
        <v>44581.870833333327</v>
      </c>
      <c r="F48" s="17">
        <v>44582</v>
      </c>
      <c r="G48" s="20">
        <v>2157.7934877442081</v>
      </c>
      <c r="H48" s="17">
        <v>44676</v>
      </c>
      <c r="I48" s="20">
        <v>1938.083618164062</v>
      </c>
      <c r="J48" s="21">
        <v>60</v>
      </c>
      <c r="K48" s="22">
        <v>1.7577091214056619</v>
      </c>
      <c r="L48" s="21">
        <v>5</v>
      </c>
      <c r="M48" s="23">
        <v>-0.1018215463287146</v>
      </c>
      <c r="N48" s="24">
        <v>5.8500000000000002E-3</v>
      </c>
      <c r="O48" s="23">
        <v>-0.1076715463287146</v>
      </c>
      <c r="P48" s="23">
        <v>-9.9167259536595304E-2</v>
      </c>
      <c r="Q48" s="18" t="s">
        <v>15</v>
      </c>
      <c r="R48" s="18" t="s">
        <v>173</v>
      </c>
    </row>
    <row r="49" spans="1:18" x14ac:dyDescent="0.25">
      <c r="A49" s="17">
        <v>44586</v>
      </c>
      <c r="B49" s="18" t="s">
        <v>244</v>
      </c>
      <c r="C49" s="18" t="s">
        <v>245</v>
      </c>
      <c r="D49" s="18" t="s">
        <v>201</v>
      </c>
      <c r="E49" s="19">
        <v>44582.851388888892</v>
      </c>
      <c r="F49" s="17">
        <v>44585</v>
      </c>
      <c r="G49" s="20">
        <v>1064.1533431011619</v>
      </c>
      <c r="H49" s="17">
        <v>44677</v>
      </c>
      <c r="I49" s="20">
        <v>1257.141723632812</v>
      </c>
      <c r="J49" s="21">
        <v>60</v>
      </c>
      <c r="K49" s="22">
        <v>1.5194344624365379</v>
      </c>
      <c r="L49" s="21">
        <v>5</v>
      </c>
      <c r="M49" s="23">
        <v>0.18135392026232061</v>
      </c>
      <c r="N49" s="24">
        <v>5.8500000000000002E-3</v>
      </c>
      <c r="O49" s="23">
        <v>0.17550392026232059</v>
      </c>
      <c r="P49" s="23">
        <v>0.17689402894478179</v>
      </c>
      <c r="Q49" s="18" t="s">
        <v>15</v>
      </c>
      <c r="R49" s="18" t="s">
        <v>155</v>
      </c>
    </row>
    <row r="50" spans="1:18" x14ac:dyDescent="0.25">
      <c r="A50" s="17">
        <v>44588</v>
      </c>
      <c r="B50" s="18" t="s">
        <v>213</v>
      </c>
      <c r="C50" s="18" t="s">
        <v>214</v>
      </c>
      <c r="D50" s="18" t="s">
        <v>180</v>
      </c>
      <c r="E50" s="19">
        <v>44585.700694444437</v>
      </c>
      <c r="F50" s="17">
        <v>44586</v>
      </c>
      <c r="G50" s="20">
        <v>4312.9642014535411</v>
      </c>
      <c r="H50" s="17">
        <v>44678</v>
      </c>
      <c r="I50" s="20">
        <v>4049.44189453125</v>
      </c>
      <c r="J50" s="21">
        <v>60</v>
      </c>
      <c r="K50" s="22">
        <v>1.4054908218721709</v>
      </c>
      <c r="L50" s="21">
        <v>5</v>
      </c>
      <c r="M50" s="23">
        <v>-6.1100045030162697E-2</v>
      </c>
      <c r="N50" s="24">
        <v>5.8500000000000002E-3</v>
      </c>
      <c r="O50" s="23">
        <v>-6.6950045030162705E-2</v>
      </c>
      <c r="P50" s="23">
        <v>-6.6297698933171695E-2</v>
      </c>
      <c r="Q50" s="18" t="s">
        <v>15</v>
      </c>
      <c r="R50" s="18" t="s">
        <v>173</v>
      </c>
    </row>
    <row r="51" spans="1:18" x14ac:dyDescent="0.25">
      <c r="A51" s="17">
        <v>44589</v>
      </c>
      <c r="B51" s="18" t="s">
        <v>246</v>
      </c>
      <c r="C51" s="18" t="s">
        <v>247</v>
      </c>
      <c r="D51" s="18" t="s">
        <v>172</v>
      </c>
      <c r="E51" s="19">
        <v>44586.782638888893</v>
      </c>
      <c r="F51" s="17">
        <v>44588</v>
      </c>
      <c r="G51" s="20">
        <v>2352.1011241438282</v>
      </c>
      <c r="H51" s="17">
        <v>44679</v>
      </c>
      <c r="I51" s="20">
        <v>2476.912353515625</v>
      </c>
      <c r="J51" s="21">
        <v>60</v>
      </c>
      <c r="K51" s="22">
        <v>1.790992767680367</v>
      </c>
      <c r="L51" s="21">
        <v>5</v>
      </c>
      <c r="M51" s="23">
        <v>5.30637174102064E-2</v>
      </c>
      <c r="N51" s="24">
        <v>5.8500000000000002E-3</v>
      </c>
      <c r="O51" s="23">
        <v>4.7213717410206399E-2</v>
      </c>
      <c r="P51" s="23">
        <v>4.0114810069775401E-2</v>
      </c>
      <c r="Q51" s="18" t="s">
        <v>15</v>
      </c>
      <c r="R51" s="18" t="s">
        <v>155</v>
      </c>
    </row>
    <row r="52" spans="1:18" x14ac:dyDescent="0.25">
      <c r="A52" s="17">
        <v>44589</v>
      </c>
      <c r="B52" s="18" t="s">
        <v>248</v>
      </c>
      <c r="C52" s="18" t="s">
        <v>249</v>
      </c>
      <c r="D52" s="18" t="s">
        <v>154</v>
      </c>
      <c r="E52" s="19">
        <v>44586.734027777777</v>
      </c>
      <c r="F52" s="17">
        <v>44588</v>
      </c>
      <c r="G52" s="20">
        <v>94.337026590527259</v>
      </c>
      <c r="H52" s="17">
        <v>44679</v>
      </c>
      <c r="I52" s="20">
        <v>92.551475524902344</v>
      </c>
      <c r="J52" s="21">
        <v>60</v>
      </c>
      <c r="K52" s="22">
        <v>1.4267598237954271</v>
      </c>
      <c r="L52" s="21">
        <v>5</v>
      </c>
      <c r="M52" s="23">
        <v>-1.8927362141433E-2</v>
      </c>
      <c r="N52" s="24">
        <v>5.8500000000000002E-3</v>
      </c>
      <c r="O52" s="23">
        <v>-2.4777362141433001E-2</v>
      </c>
      <c r="P52" s="23">
        <v>-3.1876269481863999E-2</v>
      </c>
      <c r="Q52" s="18" t="s">
        <v>15</v>
      </c>
      <c r="R52" s="18" t="s">
        <v>173</v>
      </c>
    </row>
    <row r="53" spans="1:18" x14ac:dyDescent="0.25">
      <c r="A53" s="17">
        <v>44589</v>
      </c>
      <c r="B53" s="18" t="s">
        <v>250</v>
      </c>
      <c r="C53" s="18" t="s">
        <v>251</v>
      </c>
      <c r="D53" s="18" t="s">
        <v>221</v>
      </c>
      <c r="E53" s="19">
        <v>44586.813888888893</v>
      </c>
      <c r="F53" s="17">
        <v>44588</v>
      </c>
      <c r="G53" s="20">
        <v>777.58984308265485</v>
      </c>
      <c r="H53" s="17">
        <v>44679</v>
      </c>
      <c r="I53" s="20">
        <v>823.77044677734375</v>
      </c>
      <c r="J53" s="21">
        <v>60</v>
      </c>
      <c r="K53" s="22">
        <v>1.333309135155359</v>
      </c>
      <c r="L53" s="21">
        <v>5</v>
      </c>
      <c r="M53" s="23">
        <v>5.9389412175976798E-2</v>
      </c>
      <c r="N53" s="24">
        <v>5.8500000000000002E-3</v>
      </c>
      <c r="O53" s="23">
        <v>5.3539412175976797E-2</v>
      </c>
      <c r="P53" s="23">
        <v>4.64405048355458E-2</v>
      </c>
      <c r="Q53" s="18" t="s">
        <v>15</v>
      </c>
      <c r="R53" s="18" t="s">
        <v>155</v>
      </c>
    </row>
    <row r="54" spans="1:18" x14ac:dyDescent="0.25">
      <c r="A54" s="17">
        <v>44592</v>
      </c>
      <c r="B54" s="18" t="s">
        <v>252</v>
      </c>
      <c r="C54" s="18" t="s">
        <v>253</v>
      </c>
      <c r="D54" s="18" t="s">
        <v>161</v>
      </c>
      <c r="E54" s="19">
        <v>44588.833333333343</v>
      </c>
      <c r="F54" s="17">
        <v>44589</v>
      </c>
      <c r="G54" s="20">
        <v>108.68645209787979</v>
      </c>
      <c r="H54" s="17">
        <v>44680</v>
      </c>
      <c r="I54" s="20">
        <v>166.6406555175781</v>
      </c>
      <c r="J54" s="21">
        <v>60</v>
      </c>
      <c r="K54" s="22">
        <v>2.7036779184588751</v>
      </c>
      <c r="L54" s="21">
        <v>5</v>
      </c>
      <c r="M54" s="23">
        <v>0.53322380389697899</v>
      </c>
      <c r="N54" s="24">
        <v>5.8500000000000002E-3</v>
      </c>
      <c r="O54" s="23">
        <v>0.52737380389697897</v>
      </c>
      <c r="P54" s="23">
        <v>0.54247893660861224</v>
      </c>
      <c r="Q54" s="18" t="s">
        <v>15</v>
      </c>
      <c r="R54" s="18" t="s">
        <v>155</v>
      </c>
    </row>
    <row r="55" spans="1:18" x14ac:dyDescent="0.25">
      <c r="A55" s="17">
        <v>44592</v>
      </c>
      <c r="B55" s="18" t="s">
        <v>254</v>
      </c>
      <c r="C55" s="18" t="s">
        <v>255</v>
      </c>
      <c r="D55" s="18" t="s">
        <v>212</v>
      </c>
      <c r="E55" s="19">
        <v>44589.631249999999</v>
      </c>
      <c r="F55" s="17">
        <v>44589</v>
      </c>
      <c r="G55" s="20">
        <v>822.25842864350238</v>
      </c>
      <c r="H55" s="17">
        <v>44680</v>
      </c>
      <c r="I55" s="20">
        <v>799.4285888671875</v>
      </c>
      <c r="J55" s="21">
        <v>60</v>
      </c>
      <c r="K55" s="22">
        <v>1.384665262195818</v>
      </c>
      <c r="L55" s="21">
        <v>5</v>
      </c>
      <c r="M55" s="23">
        <v>-2.7764798731194099E-2</v>
      </c>
      <c r="N55" s="24">
        <v>5.8500000000000002E-3</v>
      </c>
      <c r="O55" s="23">
        <v>-3.3614798731194197E-2</v>
      </c>
      <c r="P55" s="23">
        <v>-1.8509666019560899E-2</v>
      </c>
      <c r="Q55" s="18" t="s">
        <v>15</v>
      </c>
      <c r="R55" s="18" t="s">
        <v>173</v>
      </c>
    </row>
    <row r="56" spans="1:18" x14ac:dyDescent="0.25">
      <c r="A56" s="17">
        <v>44592</v>
      </c>
      <c r="B56" s="18" t="s">
        <v>256</v>
      </c>
      <c r="C56" s="18" t="s">
        <v>257</v>
      </c>
      <c r="D56" s="18" t="s">
        <v>172</v>
      </c>
      <c r="E56" s="19">
        <v>44588.777777777781</v>
      </c>
      <c r="F56" s="17">
        <v>44589</v>
      </c>
      <c r="G56" s="20">
        <v>1081.079510402973</v>
      </c>
      <c r="H56" s="17">
        <v>44680</v>
      </c>
      <c r="I56" s="20">
        <v>1201.151000976562</v>
      </c>
      <c r="J56" s="21">
        <v>60</v>
      </c>
      <c r="K56" s="22">
        <v>1.3264550059682769</v>
      </c>
      <c r="L56" s="21">
        <v>5</v>
      </c>
      <c r="M56" s="23">
        <v>0.11106629014625689</v>
      </c>
      <c r="N56" s="24">
        <v>5.8500000000000002E-3</v>
      </c>
      <c r="O56" s="23">
        <v>0.1052162901462569</v>
      </c>
      <c r="P56" s="23">
        <v>0.1203214228578901</v>
      </c>
      <c r="Q56" s="18" t="s">
        <v>15</v>
      </c>
      <c r="R56" s="18" t="s">
        <v>155</v>
      </c>
    </row>
    <row r="57" spans="1:18" x14ac:dyDescent="0.25">
      <c r="A57" s="17">
        <v>44593</v>
      </c>
      <c r="B57" s="18" t="s">
        <v>258</v>
      </c>
      <c r="C57" s="18" t="s">
        <v>259</v>
      </c>
      <c r="D57" s="18" t="s">
        <v>180</v>
      </c>
      <c r="E57" s="19">
        <v>44589.874305555553</v>
      </c>
      <c r="F57" s="17">
        <v>44592</v>
      </c>
      <c r="G57" s="20">
        <v>905.82491314746005</v>
      </c>
      <c r="H57" s="17">
        <v>44683</v>
      </c>
      <c r="I57" s="20">
        <v>926.82354736328125</v>
      </c>
      <c r="J57" s="21">
        <v>60</v>
      </c>
      <c r="K57" s="22">
        <v>1.885756469458209</v>
      </c>
      <c r="L57" s="21">
        <v>5</v>
      </c>
      <c r="M57" s="23">
        <v>2.3181780398220098E-2</v>
      </c>
      <c r="N57" s="24">
        <v>5.8500000000000002E-3</v>
      </c>
      <c r="O57" s="23">
        <v>1.7331780398220101E-2</v>
      </c>
      <c r="P57" s="23">
        <v>4.8313758011641603E-2</v>
      </c>
      <c r="Q57" s="18" t="s">
        <v>15</v>
      </c>
      <c r="R57" s="18" t="s">
        <v>155</v>
      </c>
    </row>
    <row r="58" spans="1:18" x14ac:dyDescent="0.25">
      <c r="A58" s="17">
        <v>44593</v>
      </c>
      <c r="B58" s="18" t="s">
        <v>260</v>
      </c>
      <c r="C58" s="18" t="s">
        <v>261</v>
      </c>
      <c r="D58" s="18" t="s">
        <v>262</v>
      </c>
      <c r="E58" s="19">
        <v>44590.609027777777</v>
      </c>
      <c r="F58" s="17">
        <v>44592</v>
      </c>
      <c r="G58" s="20">
        <v>113.53013077541711</v>
      </c>
      <c r="H58" s="17">
        <v>44683</v>
      </c>
      <c r="I58" s="20">
        <v>148.1958312988281</v>
      </c>
      <c r="J58" s="21">
        <v>60</v>
      </c>
      <c r="K58" s="22">
        <v>1.5130030290732099</v>
      </c>
      <c r="L58" s="21">
        <v>5</v>
      </c>
      <c r="M58" s="23">
        <v>0.30534361483284123</v>
      </c>
      <c r="N58" s="24">
        <v>5.8500000000000002E-3</v>
      </c>
      <c r="O58" s="23">
        <v>0.2994936148328412</v>
      </c>
      <c r="P58" s="23">
        <v>0.33047559244626268</v>
      </c>
      <c r="Q58" s="18" t="s">
        <v>15</v>
      </c>
      <c r="R58" s="18" t="s">
        <v>155</v>
      </c>
    </row>
    <row r="59" spans="1:18" x14ac:dyDescent="0.25">
      <c r="A59" s="17">
        <v>44593</v>
      </c>
      <c r="B59" s="18" t="s">
        <v>263</v>
      </c>
      <c r="C59" s="18" t="s">
        <v>264</v>
      </c>
      <c r="D59" s="18" t="s">
        <v>198</v>
      </c>
      <c r="E59" s="19">
        <v>44589.974999999999</v>
      </c>
      <c r="F59" s="17">
        <v>44592</v>
      </c>
      <c r="G59" s="20">
        <v>979.39913575172238</v>
      </c>
      <c r="H59" s="17">
        <v>44683</v>
      </c>
      <c r="I59" s="20">
        <v>887.6116943359375</v>
      </c>
      <c r="J59" s="21">
        <v>60</v>
      </c>
      <c r="K59" s="22">
        <v>1.402639811856609</v>
      </c>
      <c r="L59" s="21">
        <v>5</v>
      </c>
      <c r="M59" s="23">
        <v>-9.3718115592714799E-2</v>
      </c>
      <c r="N59" s="24">
        <v>5.8500000000000002E-3</v>
      </c>
      <c r="O59" s="23">
        <v>-9.9568115592714806E-2</v>
      </c>
      <c r="P59" s="23">
        <v>-6.8586137979293305E-2</v>
      </c>
      <c r="Q59" s="18" t="s">
        <v>15</v>
      </c>
      <c r="R59" s="18" t="s">
        <v>173</v>
      </c>
    </row>
    <row r="60" spans="1:18" x14ac:dyDescent="0.25">
      <c r="A60" s="17">
        <v>44593</v>
      </c>
      <c r="B60" s="18" t="s">
        <v>265</v>
      </c>
      <c r="C60" s="18" t="s">
        <v>266</v>
      </c>
      <c r="D60" s="18" t="s">
        <v>172</v>
      </c>
      <c r="E60" s="19">
        <v>44589.752083333333</v>
      </c>
      <c r="F60" s="17">
        <v>44592</v>
      </c>
      <c r="G60" s="20">
        <v>66.364524193137356</v>
      </c>
      <c r="H60" s="17">
        <v>44683</v>
      </c>
      <c r="I60" s="20">
        <v>75.787643432617188</v>
      </c>
      <c r="J60" s="21">
        <v>60</v>
      </c>
      <c r="K60" s="22">
        <v>1.3815818171621921</v>
      </c>
      <c r="L60" s="21">
        <v>5</v>
      </c>
      <c r="M60" s="23">
        <v>0.14199030813595831</v>
      </c>
      <c r="N60" s="24">
        <v>5.8500000000000002E-3</v>
      </c>
      <c r="O60" s="23">
        <v>0.13614030813595829</v>
      </c>
      <c r="P60" s="23">
        <v>0.16712228574937979</v>
      </c>
      <c r="Q60" s="18" t="s">
        <v>15</v>
      </c>
      <c r="R60" s="18" t="s">
        <v>155</v>
      </c>
    </row>
    <row r="61" spans="1:18" x14ac:dyDescent="0.25">
      <c r="A61" s="17">
        <v>44595</v>
      </c>
      <c r="B61" s="18" t="s">
        <v>267</v>
      </c>
      <c r="C61" s="18" t="s">
        <v>268</v>
      </c>
      <c r="D61" s="18" t="s">
        <v>198</v>
      </c>
      <c r="E61" s="19">
        <v>44594.458333333343</v>
      </c>
      <c r="F61" s="17">
        <v>44594</v>
      </c>
      <c r="G61" s="20">
        <v>612.536026093685</v>
      </c>
      <c r="H61" s="17">
        <v>44686</v>
      </c>
      <c r="I61" s="20">
        <v>532.86102294921875</v>
      </c>
      <c r="J61" s="21">
        <v>60</v>
      </c>
      <c r="K61" s="22">
        <v>1.43035826295805</v>
      </c>
      <c r="L61" s="21">
        <v>5</v>
      </c>
      <c r="M61" s="23">
        <v>-0.1300739870805252</v>
      </c>
      <c r="N61" s="24">
        <v>5.8500000000000002E-3</v>
      </c>
      <c r="O61" s="23">
        <v>-0.13592398708052519</v>
      </c>
      <c r="P61" s="23">
        <v>-8.1157173412358799E-2</v>
      </c>
      <c r="Q61" s="18" t="s">
        <v>15</v>
      </c>
      <c r="R61" s="18" t="s">
        <v>173</v>
      </c>
    </row>
    <row r="62" spans="1:18" x14ac:dyDescent="0.25">
      <c r="A62" s="17">
        <v>44596</v>
      </c>
      <c r="B62" s="18" t="s">
        <v>196</v>
      </c>
      <c r="C62" s="18" t="s">
        <v>197</v>
      </c>
      <c r="D62" s="18" t="s">
        <v>198</v>
      </c>
      <c r="E62" s="19">
        <v>44594.746527777781</v>
      </c>
      <c r="F62" s="17">
        <v>44595</v>
      </c>
      <c r="G62" s="20">
        <v>817.16767648984921</v>
      </c>
      <c r="H62" s="17">
        <v>44687</v>
      </c>
      <c r="I62" s="20">
        <v>746.27374267578125</v>
      </c>
      <c r="J62" s="21">
        <v>60</v>
      </c>
      <c r="K62" s="22">
        <v>1.91659851109066</v>
      </c>
      <c r="L62" s="21">
        <v>5</v>
      </c>
      <c r="M62" s="23">
        <v>-8.6755675553141606E-2</v>
      </c>
      <c r="N62" s="24">
        <v>5.8500000000000002E-3</v>
      </c>
      <c r="O62" s="23">
        <v>-9.26056755531416E-2</v>
      </c>
      <c r="P62" s="23">
        <v>-2.44638645697106E-2</v>
      </c>
      <c r="Q62" s="18" t="s">
        <v>15</v>
      </c>
      <c r="R62" s="18" t="s">
        <v>173</v>
      </c>
    </row>
    <row r="63" spans="1:18" x14ac:dyDescent="0.25">
      <c r="A63" s="17">
        <v>44599</v>
      </c>
      <c r="B63" s="18" t="s">
        <v>269</v>
      </c>
      <c r="C63" s="18" t="s">
        <v>270</v>
      </c>
      <c r="D63" s="18" t="s">
        <v>241</v>
      </c>
      <c r="E63" s="19">
        <v>44595.859027777777</v>
      </c>
      <c r="F63" s="17">
        <v>44596</v>
      </c>
      <c r="G63" s="20">
        <v>2439.8699767725911</v>
      </c>
      <c r="H63" s="17">
        <v>44690</v>
      </c>
      <c r="I63" s="20">
        <v>2147.872314453125</v>
      </c>
      <c r="J63" s="21">
        <v>60</v>
      </c>
      <c r="K63" s="22">
        <v>1.4136437809313891</v>
      </c>
      <c r="L63" s="21">
        <v>5</v>
      </c>
      <c r="M63" s="23">
        <v>-0.1196775504839461</v>
      </c>
      <c r="N63" s="24">
        <v>5.8500000000000002E-3</v>
      </c>
      <c r="O63" s="23">
        <v>-0.12552755048394609</v>
      </c>
      <c r="P63" s="23">
        <v>-6.0577715911030401E-2</v>
      </c>
      <c r="Q63" s="18" t="s">
        <v>15</v>
      </c>
      <c r="R63" s="18" t="s">
        <v>173</v>
      </c>
    </row>
    <row r="64" spans="1:18" x14ac:dyDescent="0.25">
      <c r="A64" s="17">
        <v>44599</v>
      </c>
      <c r="B64" s="18" t="s">
        <v>271</v>
      </c>
      <c r="C64" s="18" t="s">
        <v>272</v>
      </c>
      <c r="D64" s="18" t="s">
        <v>180</v>
      </c>
      <c r="E64" s="19">
        <v>44595.794444444437</v>
      </c>
      <c r="F64" s="17">
        <v>44596</v>
      </c>
      <c r="G64" s="20">
        <v>371.2097903583612</v>
      </c>
      <c r="H64" s="17">
        <v>44690</v>
      </c>
      <c r="I64" s="20">
        <v>310.13021850585938</v>
      </c>
      <c r="J64" s="21">
        <v>60</v>
      </c>
      <c r="K64" s="22">
        <v>1.3731694773604259</v>
      </c>
      <c r="L64" s="21">
        <v>5</v>
      </c>
      <c r="M64" s="23">
        <v>-0.16454192060380829</v>
      </c>
      <c r="N64" s="24">
        <v>5.8500000000000002E-3</v>
      </c>
      <c r="O64" s="23">
        <v>-0.17039192060380831</v>
      </c>
      <c r="P64" s="23">
        <v>-0.1054420860308926</v>
      </c>
      <c r="Q64" s="18" t="s">
        <v>15</v>
      </c>
      <c r="R64" s="18" t="s">
        <v>173</v>
      </c>
    </row>
    <row r="65" spans="1:18" x14ac:dyDescent="0.25">
      <c r="A65" s="17">
        <v>44600</v>
      </c>
      <c r="B65" s="18" t="s">
        <v>273</v>
      </c>
      <c r="C65" s="18" t="s">
        <v>274</v>
      </c>
      <c r="D65" s="18" t="s">
        <v>232</v>
      </c>
      <c r="E65" s="19">
        <v>44597.625694444447</v>
      </c>
      <c r="F65" s="17">
        <v>44599</v>
      </c>
      <c r="G65" s="20">
        <v>441.86058996005357</v>
      </c>
      <c r="H65" s="17">
        <v>44691</v>
      </c>
      <c r="I65" s="20">
        <v>699.5697021484375</v>
      </c>
      <c r="J65" s="21">
        <v>60</v>
      </c>
      <c r="K65" s="22">
        <v>3.0433222530404902</v>
      </c>
      <c r="L65" s="21">
        <v>5</v>
      </c>
      <c r="M65" s="23">
        <v>0.58323624700650978</v>
      </c>
      <c r="N65" s="24">
        <v>5.8500000000000002E-3</v>
      </c>
      <c r="O65" s="23">
        <v>0.57738624700650976</v>
      </c>
      <c r="P65" s="23">
        <v>0.65061839891418982</v>
      </c>
      <c r="Q65" s="18" t="s">
        <v>15</v>
      </c>
      <c r="R65" s="18" t="s">
        <v>155</v>
      </c>
    </row>
    <row r="66" spans="1:18" x14ac:dyDescent="0.25">
      <c r="A66" s="17">
        <v>44602</v>
      </c>
      <c r="B66" s="18" t="s">
        <v>183</v>
      </c>
      <c r="C66" s="18" t="s">
        <v>184</v>
      </c>
      <c r="D66" s="18" t="s">
        <v>185</v>
      </c>
      <c r="E66" s="19">
        <v>44601.549305555563</v>
      </c>
      <c r="F66" s="17">
        <v>44601</v>
      </c>
      <c r="G66" s="20">
        <v>139.53380316170211</v>
      </c>
      <c r="H66" s="17">
        <v>44693</v>
      </c>
      <c r="I66" s="20">
        <v>112.9457931518555</v>
      </c>
      <c r="J66" s="21">
        <v>60</v>
      </c>
      <c r="K66" s="22">
        <v>2.4638673668708262</v>
      </c>
      <c r="L66" s="21">
        <v>5</v>
      </c>
      <c r="M66" s="23">
        <v>-0.1905488806825858</v>
      </c>
      <c r="N66" s="24">
        <v>5.8500000000000002E-3</v>
      </c>
      <c r="O66" s="23">
        <v>-0.19639888068258579</v>
      </c>
      <c r="P66" s="23">
        <v>-8.1567395524898501E-2</v>
      </c>
      <c r="Q66" s="18" t="s">
        <v>15</v>
      </c>
      <c r="R66" s="18" t="s">
        <v>173</v>
      </c>
    </row>
    <row r="67" spans="1:18" x14ac:dyDescent="0.25">
      <c r="A67" s="17">
        <v>44603</v>
      </c>
      <c r="B67" s="18" t="s">
        <v>275</v>
      </c>
      <c r="C67" s="18" t="s">
        <v>276</v>
      </c>
      <c r="D67" s="18" t="s">
        <v>158</v>
      </c>
      <c r="E67" s="19">
        <v>44601.722222222219</v>
      </c>
      <c r="F67" s="17">
        <v>44602</v>
      </c>
      <c r="G67" s="20">
        <v>231.9985039424231</v>
      </c>
      <c r="H67" s="17">
        <v>44694</v>
      </c>
      <c r="I67" s="20">
        <v>215.37193298339841</v>
      </c>
      <c r="J67" s="21">
        <v>60</v>
      </c>
      <c r="K67" s="22">
        <v>1.6825062607485739</v>
      </c>
      <c r="L67" s="21">
        <v>5</v>
      </c>
      <c r="M67" s="23">
        <v>-7.1666716278269593E-2</v>
      </c>
      <c r="N67" s="24">
        <v>5.8500000000000002E-3</v>
      </c>
      <c r="O67" s="23">
        <v>-7.7516716278269504E-2</v>
      </c>
      <c r="P67" s="23">
        <v>2.3677545136113299E-2</v>
      </c>
      <c r="Q67" s="18" t="s">
        <v>15</v>
      </c>
      <c r="R67" s="18" t="s">
        <v>173</v>
      </c>
    </row>
    <row r="68" spans="1:18" x14ac:dyDescent="0.25">
      <c r="A68" s="17">
        <v>44606</v>
      </c>
      <c r="B68" s="18" t="s">
        <v>277</v>
      </c>
      <c r="C68" s="18" t="s">
        <v>278</v>
      </c>
      <c r="D68" s="18" t="s">
        <v>172</v>
      </c>
      <c r="E68" s="19">
        <v>44602.82708333333</v>
      </c>
      <c r="F68" s="17">
        <v>44603</v>
      </c>
      <c r="G68" s="20">
        <v>2024.791120531911</v>
      </c>
      <c r="H68" s="17">
        <v>44697</v>
      </c>
      <c r="I68" s="20">
        <v>2181.770263671875</v>
      </c>
      <c r="J68" s="21">
        <v>60</v>
      </c>
      <c r="K68" s="22">
        <v>1.5433300103477561</v>
      </c>
      <c r="L68" s="21">
        <v>5</v>
      </c>
      <c r="M68" s="23">
        <v>7.7528561612185201E-2</v>
      </c>
      <c r="N68" s="24">
        <v>5.8500000000000002E-3</v>
      </c>
      <c r="O68" s="23">
        <v>7.1678561612185193E-2</v>
      </c>
      <c r="P68" s="23">
        <v>0.13511029545291181</v>
      </c>
      <c r="Q68" s="18" t="s">
        <v>15</v>
      </c>
      <c r="R68" s="18" t="s">
        <v>155</v>
      </c>
    </row>
    <row r="69" spans="1:18" x14ac:dyDescent="0.25">
      <c r="A69" s="17">
        <v>44607</v>
      </c>
      <c r="B69" s="18" t="s">
        <v>279</v>
      </c>
      <c r="C69" s="18" t="s">
        <v>280</v>
      </c>
      <c r="D69" s="18" t="s">
        <v>212</v>
      </c>
      <c r="E69" s="19">
        <v>44603.681944444441</v>
      </c>
      <c r="F69" s="17">
        <v>44606</v>
      </c>
      <c r="G69" s="20">
        <v>4151.6575579073506</v>
      </c>
      <c r="H69" s="17">
        <v>44698</v>
      </c>
      <c r="I69" s="20">
        <v>4174.3076171875</v>
      </c>
      <c r="J69" s="21">
        <v>60</v>
      </c>
      <c r="K69" s="22">
        <v>6.1672109520912652</v>
      </c>
      <c r="L69" s="21">
        <v>5</v>
      </c>
      <c r="M69" s="23">
        <v>5.4556665534732001E-3</v>
      </c>
      <c r="N69" s="24">
        <v>5.8500000000000002E-3</v>
      </c>
      <c r="O69" s="23">
        <v>-3.9433344652670002E-4</v>
      </c>
      <c r="P69" s="23">
        <v>6.4859065954373601E-2</v>
      </c>
      <c r="Q69" s="18" t="s">
        <v>15</v>
      </c>
      <c r="R69" s="18" t="s">
        <v>173</v>
      </c>
    </row>
    <row r="70" spans="1:18" x14ac:dyDescent="0.25">
      <c r="A70" s="17">
        <v>44607</v>
      </c>
      <c r="B70" s="18" t="s">
        <v>186</v>
      </c>
      <c r="C70" s="18" t="s">
        <v>187</v>
      </c>
      <c r="D70" s="18" t="s">
        <v>185</v>
      </c>
      <c r="E70" s="19">
        <v>44603.88958333333</v>
      </c>
      <c r="F70" s="17">
        <v>44606</v>
      </c>
      <c r="G70" s="20">
        <v>81.656441022481403</v>
      </c>
      <c r="H70" s="17">
        <v>44698</v>
      </c>
      <c r="I70" s="20">
        <v>77.131729125976563</v>
      </c>
      <c r="J70" s="21">
        <v>60</v>
      </c>
      <c r="K70" s="22">
        <v>4.0669314108820673</v>
      </c>
      <c r="L70" s="21">
        <v>5</v>
      </c>
      <c r="M70" s="23">
        <v>-5.5411573659683598E-2</v>
      </c>
      <c r="N70" s="24">
        <v>5.8500000000000002E-3</v>
      </c>
      <c r="O70" s="23">
        <v>-6.1261573659683599E-2</v>
      </c>
      <c r="P70" s="23">
        <v>3.9918257412167001E-3</v>
      </c>
      <c r="Q70" s="18" t="s">
        <v>15</v>
      </c>
      <c r="R70" s="18" t="s">
        <v>173</v>
      </c>
    </row>
    <row r="71" spans="1:18" x14ac:dyDescent="0.25">
      <c r="A71" s="17">
        <v>44608</v>
      </c>
      <c r="B71" s="18" t="s">
        <v>281</v>
      </c>
      <c r="C71" s="18" t="s">
        <v>282</v>
      </c>
      <c r="D71" s="18" t="s">
        <v>180</v>
      </c>
      <c r="E71" s="19">
        <v>44604.784722222219</v>
      </c>
      <c r="F71" s="17">
        <v>44607</v>
      </c>
      <c r="G71" s="20">
        <v>94</v>
      </c>
      <c r="H71" s="17">
        <v>44699</v>
      </c>
      <c r="I71" s="20">
        <v>74.5</v>
      </c>
      <c r="J71" s="21">
        <v>60</v>
      </c>
      <c r="K71" s="22">
        <v>5.6859018855017851</v>
      </c>
      <c r="L71" s="21">
        <v>5</v>
      </c>
      <c r="M71" s="23">
        <v>-0.20744680851063829</v>
      </c>
      <c r="N71" s="24">
        <v>5.8500000000000002E-3</v>
      </c>
      <c r="O71" s="23">
        <v>-0.21329680851063831</v>
      </c>
      <c r="P71" s="23">
        <v>-0.14850793806526691</v>
      </c>
      <c r="Q71" s="18" t="s">
        <v>15</v>
      </c>
      <c r="R71" s="18" t="s">
        <v>173</v>
      </c>
    </row>
    <row r="72" spans="1:18" x14ac:dyDescent="0.25">
      <c r="A72" s="17">
        <v>44670</v>
      </c>
      <c r="B72" s="18" t="s">
        <v>204</v>
      </c>
      <c r="C72" s="18" t="s">
        <v>205</v>
      </c>
      <c r="D72" s="18" t="s">
        <v>198</v>
      </c>
      <c r="E72" s="19">
        <v>44664.861111111109</v>
      </c>
      <c r="F72" s="17">
        <v>44669</v>
      </c>
      <c r="G72" s="20">
        <v>1438.110326839995</v>
      </c>
      <c r="H72" s="17">
        <v>44755</v>
      </c>
      <c r="I72" s="20">
        <v>1282.667358398438</v>
      </c>
      <c r="J72" s="21">
        <v>60</v>
      </c>
      <c r="K72" s="22">
        <v>2.8845568672679751</v>
      </c>
      <c r="L72" s="21">
        <v>5</v>
      </c>
      <c r="M72" s="23">
        <v>-0.1080883472849522</v>
      </c>
      <c r="N72" s="24">
        <v>5.8500000000000002E-3</v>
      </c>
      <c r="O72" s="23">
        <v>-0.1139383472849522</v>
      </c>
      <c r="P72" s="23">
        <v>-4.0204612694940203E-2</v>
      </c>
      <c r="Q72" s="18" t="s">
        <v>15</v>
      </c>
      <c r="R72" s="18" t="s">
        <v>173</v>
      </c>
    </row>
    <row r="73" spans="1:18" x14ac:dyDescent="0.25">
      <c r="A73" s="17">
        <v>44676</v>
      </c>
      <c r="B73" s="18" t="s">
        <v>283</v>
      </c>
      <c r="C73" s="18" t="s">
        <v>284</v>
      </c>
      <c r="D73" s="18" t="s">
        <v>198</v>
      </c>
      <c r="E73" s="19">
        <v>44672.859027777777</v>
      </c>
      <c r="F73" s="17">
        <v>44673</v>
      </c>
      <c r="G73" s="20">
        <v>906.54773778669323</v>
      </c>
      <c r="H73" s="17">
        <v>44761</v>
      </c>
      <c r="I73" s="20">
        <v>755.98370361328125</v>
      </c>
      <c r="J73" s="21">
        <v>60</v>
      </c>
      <c r="K73" s="22">
        <v>2.4143196433403831</v>
      </c>
      <c r="L73" s="21">
        <v>5</v>
      </c>
      <c r="M73" s="23">
        <v>-0.1660850586214126</v>
      </c>
      <c r="N73" s="24">
        <v>5.8500000000000002E-3</v>
      </c>
      <c r="O73" s="23">
        <v>-0.17193505862141259</v>
      </c>
      <c r="P73" s="23">
        <v>-0.1237385718770522</v>
      </c>
      <c r="Q73" s="18" t="s">
        <v>15</v>
      </c>
      <c r="R73" s="18" t="s">
        <v>173</v>
      </c>
    </row>
    <row r="74" spans="1:18" x14ac:dyDescent="0.25">
      <c r="A74" s="17">
        <v>44679</v>
      </c>
      <c r="B74" s="18" t="s">
        <v>285</v>
      </c>
      <c r="C74" s="18" t="s">
        <v>286</v>
      </c>
      <c r="D74" s="18" t="s">
        <v>241</v>
      </c>
      <c r="E74" s="19">
        <v>44677.822222222218</v>
      </c>
      <c r="F74" s="17">
        <v>44678</v>
      </c>
      <c r="G74" s="20">
        <v>242.6595158470048</v>
      </c>
      <c r="H74" s="17">
        <v>44764</v>
      </c>
      <c r="I74" s="20">
        <v>248.09136962890619</v>
      </c>
      <c r="J74" s="21">
        <v>60</v>
      </c>
      <c r="K74" s="22">
        <v>1.4779970566128811</v>
      </c>
      <c r="L74" s="21">
        <v>5</v>
      </c>
      <c r="M74" s="23">
        <v>2.2384672461500402E-2</v>
      </c>
      <c r="N74" s="24">
        <v>5.8500000000000002E-3</v>
      </c>
      <c r="O74" s="23">
        <v>1.6534672461500401E-2</v>
      </c>
      <c r="P74" s="23">
        <v>6.1093527958721097E-2</v>
      </c>
      <c r="Q74" s="18" t="s">
        <v>15</v>
      </c>
      <c r="R74" s="18" t="s">
        <v>155</v>
      </c>
    </row>
    <row r="75" spans="1:18" x14ac:dyDescent="0.25">
      <c r="A75" s="17">
        <v>44680</v>
      </c>
      <c r="B75" s="18" t="s">
        <v>224</v>
      </c>
      <c r="C75" s="18" t="s">
        <v>225</v>
      </c>
      <c r="D75" s="18" t="s">
        <v>198</v>
      </c>
      <c r="E75" s="19">
        <v>44679.550694444442</v>
      </c>
      <c r="F75" s="17">
        <v>44679</v>
      </c>
      <c r="G75" s="20">
        <v>2105.3475328299969</v>
      </c>
      <c r="H75" s="17">
        <v>44767</v>
      </c>
      <c r="I75" s="20">
        <v>1750.49169921875</v>
      </c>
      <c r="J75" s="21">
        <v>60</v>
      </c>
      <c r="K75" s="22">
        <v>2.5026851535718668</v>
      </c>
      <c r="L75" s="21">
        <v>5</v>
      </c>
      <c r="M75" s="23">
        <v>-0.1685497658119427</v>
      </c>
      <c r="N75" s="24">
        <v>5.8500000000000002E-3</v>
      </c>
      <c r="O75" s="23">
        <v>-0.17439976581194269</v>
      </c>
      <c r="P75" s="23">
        <v>-0.13446750434887769</v>
      </c>
      <c r="Q75" s="18" t="s">
        <v>15</v>
      </c>
      <c r="R75" s="18" t="s">
        <v>173</v>
      </c>
    </row>
    <row r="76" spans="1:18" x14ac:dyDescent="0.25">
      <c r="A76" s="17">
        <v>44680</v>
      </c>
      <c r="B76" s="18" t="s">
        <v>267</v>
      </c>
      <c r="C76" s="18" t="s">
        <v>268</v>
      </c>
      <c r="D76" s="18" t="s">
        <v>198</v>
      </c>
      <c r="E76" s="19">
        <v>44678.677777777782</v>
      </c>
      <c r="F76" s="17">
        <v>44679</v>
      </c>
      <c r="G76" s="20">
        <v>557.49277270323876</v>
      </c>
      <c r="H76" s="17">
        <v>44767</v>
      </c>
      <c r="I76" s="20">
        <v>515.5167236328125</v>
      </c>
      <c r="J76" s="21">
        <v>60</v>
      </c>
      <c r="K76" s="22">
        <v>1.800283221058002</v>
      </c>
      <c r="L76" s="21">
        <v>5</v>
      </c>
      <c r="M76" s="23">
        <v>-7.5294337659101304E-2</v>
      </c>
      <c r="N76" s="24">
        <v>5.8500000000000002E-3</v>
      </c>
      <c r="O76" s="23">
        <v>-8.1144337659101298E-2</v>
      </c>
      <c r="P76" s="23">
        <v>-4.1212076196036299E-2</v>
      </c>
      <c r="Q76" s="18" t="s">
        <v>15</v>
      </c>
      <c r="R76" s="18" t="s">
        <v>173</v>
      </c>
    </row>
    <row r="77" spans="1:18" x14ac:dyDescent="0.25">
      <c r="A77" s="17">
        <v>44683</v>
      </c>
      <c r="B77" s="18" t="s">
        <v>287</v>
      </c>
      <c r="C77" s="18" t="s">
        <v>288</v>
      </c>
      <c r="D77" s="18" t="s">
        <v>241</v>
      </c>
      <c r="E77" s="19">
        <v>44679.664583333331</v>
      </c>
      <c r="F77" s="17">
        <v>44680</v>
      </c>
      <c r="G77" s="20">
        <v>142.47283450604399</v>
      </c>
      <c r="H77" s="17">
        <v>44768</v>
      </c>
      <c r="I77" s="20">
        <v>173.44621276855469</v>
      </c>
      <c r="J77" s="21">
        <v>60</v>
      </c>
      <c r="K77" s="22">
        <v>2.7454229415056068</v>
      </c>
      <c r="L77" s="21">
        <v>5</v>
      </c>
      <c r="M77" s="23">
        <v>0.21739848420855759</v>
      </c>
      <c r="N77" s="24">
        <v>5.8500000000000002E-3</v>
      </c>
      <c r="O77" s="23">
        <v>0.2115484842085576</v>
      </c>
      <c r="P77" s="23">
        <v>0.25776479054054041</v>
      </c>
      <c r="Q77" s="18" t="s">
        <v>15</v>
      </c>
      <c r="R77" s="18" t="s">
        <v>155</v>
      </c>
    </row>
    <row r="78" spans="1:18" x14ac:dyDescent="0.25">
      <c r="A78" s="17">
        <v>44683</v>
      </c>
      <c r="B78" s="18" t="s">
        <v>289</v>
      </c>
      <c r="C78" s="18" t="s">
        <v>290</v>
      </c>
      <c r="D78" s="18" t="s">
        <v>262</v>
      </c>
      <c r="E78" s="19">
        <v>44680.462500000001</v>
      </c>
      <c r="F78" s="17">
        <v>44680</v>
      </c>
      <c r="G78" s="20">
        <v>862.51413003137668</v>
      </c>
      <c r="H78" s="17">
        <v>44768</v>
      </c>
      <c r="I78" s="20">
        <v>974.02496337890625</v>
      </c>
      <c r="J78" s="21">
        <v>60</v>
      </c>
      <c r="K78" s="22">
        <v>1.472105280244159</v>
      </c>
      <c r="L78" s="21">
        <v>5</v>
      </c>
      <c r="M78" s="23">
        <v>0.12928580467832229</v>
      </c>
      <c r="N78" s="24">
        <v>5.8500000000000002E-3</v>
      </c>
      <c r="O78" s="23">
        <v>0.1234358046783223</v>
      </c>
      <c r="P78" s="23">
        <v>0.169652111010305</v>
      </c>
      <c r="Q78" s="18" t="s">
        <v>15</v>
      </c>
      <c r="R78" s="18" t="s">
        <v>155</v>
      </c>
    </row>
    <row r="79" spans="1:18" x14ac:dyDescent="0.25">
      <c r="A79" s="17">
        <v>44685</v>
      </c>
      <c r="B79" s="18" t="s">
        <v>291</v>
      </c>
      <c r="C79" s="18" t="s">
        <v>292</v>
      </c>
      <c r="D79" s="18" t="s">
        <v>232</v>
      </c>
      <c r="E79" s="19">
        <v>44682.498611111107</v>
      </c>
      <c r="F79" s="17">
        <v>44683</v>
      </c>
      <c r="G79" s="20">
        <v>586.26348829139545</v>
      </c>
      <c r="H79" s="17">
        <v>44769</v>
      </c>
      <c r="I79" s="20">
        <v>611.82220458984375</v>
      </c>
      <c r="J79" s="21">
        <v>60</v>
      </c>
      <c r="K79" s="22">
        <v>3.708085257184536</v>
      </c>
      <c r="L79" s="21">
        <v>5</v>
      </c>
      <c r="M79" s="23">
        <v>4.3595954394049799E-2</v>
      </c>
      <c r="N79" s="24">
        <v>5.8500000000000002E-3</v>
      </c>
      <c r="O79" s="23">
        <v>3.7745954394049798E-2</v>
      </c>
      <c r="P79" s="23">
        <v>5.2683484399225801E-2</v>
      </c>
      <c r="Q79" s="18" t="s">
        <v>15</v>
      </c>
      <c r="R79" s="18" t="s">
        <v>155</v>
      </c>
    </row>
    <row r="80" spans="1:18" x14ac:dyDescent="0.25">
      <c r="A80" s="17">
        <v>44685</v>
      </c>
      <c r="B80" s="18" t="s">
        <v>293</v>
      </c>
      <c r="C80" s="18" t="s">
        <v>294</v>
      </c>
      <c r="D80" s="18" t="s">
        <v>198</v>
      </c>
      <c r="E80" s="19">
        <v>44680.747916666667</v>
      </c>
      <c r="F80" s="17">
        <v>44683</v>
      </c>
      <c r="G80" s="20">
        <v>2460.3621610238301</v>
      </c>
      <c r="H80" s="17">
        <v>44769</v>
      </c>
      <c r="I80" s="20">
        <v>2018.826904296875</v>
      </c>
      <c r="J80" s="21">
        <v>60</v>
      </c>
      <c r="K80" s="22">
        <v>1.9062522710614891</v>
      </c>
      <c r="L80" s="21">
        <v>5</v>
      </c>
      <c r="M80" s="23">
        <v>-0.1794594567099092</v>
      </c>
      <c r="N80" s="24">
        <v>5.8500000000000002E-3</v>
      </c>
      <c r="O80" s="23">
        <v>-0.1853094567099092</v>
      </c>
      <c r="P80" s="23">
        <v>-0.1703719267047332</v>
      </c>
      <c r="Q80" s="18" t="s">
        <v>15</v>
      </c>
      <c r="R80" s="18" t="s">
        <v>173</v>
      </c>
    </row>
    <row r="81" spans="1:18" x14ac:dyDescent="0.25">
      <c r="A81" s="17">
        <v>44686</v>
      </c>
      <c r="B81" s="18" t="s">
        <v>295</v>
      </c>
      <c r="C81" s="18" t="s">
        <v>296</v>
      </c>
      <c r="D81" s="18" t="s">
        <v>158</v>
      </c>
      <c r="E81" s="19">
        <v>44685.462500000001</v>
      </c>
      <c r="F81" s="17">
        <v>44685</v>
      </c>
      <c r="G81" s="20">
        <v>306.73567431898738</v>
      </c>
      <c r="H81" s="17">
        <v>44770</v>
      </c>
      <c r="I81" s="20">
        <v>238.33726501464841</v>
      </c>
      <c r="J81" s="21">
        <v>60</v>
      </c>
      <c r="K81" s="22">
        <v>6.1979840777567849</v>
      </c>
      <c r="L81" s="21">
        <v>5</v>
      </c>
      <c r="M81" s="23">
        <v>-0.2229881133200326</v>
      </c>
      <c r="N81" s="24">
        <v>5.8500000000000002E-3</v>
      </c>
      <c r="O81" s="23">
        <v>-0.22883811332003259</v>
      </c>
      <c r="P81" s="23">
        <v>-0.2281008221526539</v>
      </c>
      <c r="Q81" s="18" t="s">
        <v>15</v>
      </c>
      <c r="R81" s="18" t="s">
        <v>173</v>
      </c>
    </row>
    <row r="82" spans="1:18" x14ac:dyDescent="0.25">
      <c r="A82" s="17">
        <v>44686</v>
      </c>
      <c r="B82" s="18" t="s">
        <v>297</v>
      </c>
      <c r="C82" s="18" t="s">
        <v>298</v>
      </c>
      <c r="D82" s="18" t="s">
        <v>180</v>
      </c>
      <c r="E82" s="19">
        <v>44685.481249999997</v>
      </c>
      <c r="F82" s="17">
        <v>44685</v>
      </c>
      <c r="G82" s="20">
        <v>1550.853659555941</v>
      </c>
      <c r="H82" s="17">
        <v>44770</v>
      </c>
      <c r="I82" s="20">
        <v>1452.976684570312</v>
      </c>
      <c r="J82" s="21">
        <v>60</v>
      </c>
      <c r="K82" s="22">
        <v>4.1425993417935576</v>
      </c>
      <c r="L82" s="21">
        <v>5</v>
      </c>
      <c r="M82" s="23">
        <v>-6.3111676838454006E-2</v>
      </c>
      <c r="N82" s="24">
        <v>5.8500000000000002E-3</v>
      </c>
      <c r="O82" s="23">
        <v>-6.8961676838454E-2</v>
      </c>
      <c r="P82" s="23">
        <v>-6.8224385671075305E-2</v>
      </c>
      <c r="Q82" s="18" t="s">
        <v>15</v>
      </c>
      <c r="R82" s="18" t="s">
        <v>173</v>
      </c>
    </row>
    <row r="83" spans="1:18" x14ac:dyDescent="0.25">
      <c r="A83" s="17">
        <v>44686</v>
      </c>
      <c r="B83" s="18" t="s">
        <v>299</v>
      </c>
      <c r="C83" s="18" t="s">
        <v>300</v>
      </c>
      <c r="D83" s="18" t="s">
        <v>232</v>
      </c>
      <c r="E83" s="19">
        <v>44685.549305555563</v>
      </c>
      <c r="F83" s="17">
        <v>44685</v>
      </c>
      <c r="G83" s="20">
        <v>3092.521032859217</v>
      </c>
      <c r="H83" s="17">
        <v>44770</v>
      </c>
      <c r="I83" s="20">
        <v>2778.7919921875</v>
      </c>
      <c r="J83" s="21">
        <v>60</v>
      </c>
      <c r="K83" s="22">
        <v>2.9967072045320329</v>
      </c>
      <c r="L83" s="21">
        <v>5</v>
      </c>
      <c r="M83" s="23">
        <v>-0.101447665945753</v>
      </c>
      <c r="N83" s="24">
        <v>5.8500000000000002E-3</v>
      </c>
      <c r="O83" s="23">
        <v>-0.107297665945753</v>
      </c>
      <c r="P83" s="23">
        <v>-0.10656037477837429</v>
      </c>
      <c r="Q83" s="18" t="s">
        <v>15</v>
      </c>
      <c r="R83" s="18" t="s">
        <v>173</v>
      </c>
    </row>
    <row r="84" spans="1:18" x14ac:dyDescent="0.25">
      <c r="A84" s="17">
        <v>44686</v>
      </c>
      <c r="B84" s="18" t="s">
        <v>301</v>
      </c>
      <c r="C84" s="18" t="s">
        <v>302</v>
      </c>
      <c r="D84" s="18" t="s">
        <v>212</v>
      </c>
      <c r="E84" s="19">
        <v>44681.918055555558</v>
      </c>
      <c r="F84" s="17">
        <v>44685</v>
      </c>
      <c r="G84" s="20">
        <v>76.178917889790114</v>
      </c>
      <c r="H84" s="17">
        <v>44770</v>
      </c>
      <c r="I84" s="20">
        <v>75.764549255371094</v>
      </c>
      <c r="J84" s="21">
        <v>60</v>
      </c>
      <c r="K84" s="22">
        <v>1.592779246234451</v>
      </c>
      <c r="L84" s="21">
        <v>5</v>
      </c>
      <c r="M84" s="23">
        <v>-5.4394135004450003E-3</v>
      </c>
      <c r="N84" s="24">
        <v>5.8500000000000002E-3</v>
      </c>
      <c r="O84" s="23">
        <v>-1.1289413500445E-2</v>
      </c>
      <c r="P84" s="23">
        <v>-1.0552122333066301E-2</v>
      </c>
      <c r="Q84" s="18" t="s">
        <v>15</v>
      </c>
      <c r="R84" s="18" t="s">
        <v>173</v>
      </c>
    </row>
    <row r="85" spans="1:18" x14ac:dyDescent="0.25">
      <c r="A85" s="17">
        <v>44686</v>
      </c>
      <c r="B85" s="18" t="s">
        <v>303</v>
      </c>
      <c r="C85" s="18" t="s">
        <v>304</v>
      </c>
      <c r="D85" s="18" t="s">
        <v>212</v>
      </c>
      <c r="E85" s="19">
        <v>44685.531944444447</v>
      </c>
      <c r="F85" s="17">
        <v>44685</v>
      </c>
      <c r="G85" s="20">
        <v>655.61777115494488</v>
      </c>
      <c r="H85" s="17">
        <v>44770</v>
      </c>
      <c r="I85" s="20">
        <v>664.47406005859375</v>
      </c>
      <c r="J85" s="21">
        <v>60</v>
      </c>
      <c r="K85" s="22">
        <v>1.55097276326379</v>
      </c>
      <c r="L85" s="21">
        <v>5</v>
      </c>
      <c r="M85" s="23">
        <v>1.35083112345284E-2</v>
      </c>
      <c r="N85" s="24">
        <v>5.8500000000000002E-3</v>
      </c>
      <c r="O85" s="23">
        <v>7.6583112345284003E-3</v>
      </c>
      <c r="P85" s="23">
        <v>8.3956024019070999E-3</v>
      </c>
      <c r="Q85" s="18" t="s">
        <v>15</v>
      </c>
      <c r="R85" s="18" t="s">
        <v>155</v>
      </c>
    </row>
    <row r="86" spans="1:18" x14ac:dyDescent="0.25">
      <c r="A86" s="17">
        <v>44687</v>
      </c>
      <c r="B86" s="18" t="s">
        <v>305</v>
      </c>
      <c r="C86" s="18" t="s">
        <v>306</v>
      </c>
      <c r="D86" s="18" t="s">
        <v>161</v>
      </c>
      <c r="E86" s="19">
        <v>44684.752083333333</v>
      </c>
      <c r="F86" s="17">
        <v>44686</v>
      </c>
      <c r="G86" s="20">
        <v>169.35292172004071</v>
      </c>
      <c r="H86" s="17">
        <v>44771</v>
      </c>
      <c r="I86" s="20">
        <v>116.3781280517578</v>
      </c>
      <c r="J86" s="21">
        <v>60</v>
      </c>
      <c r="K86" s="22">
        <v>3.059514979078358</v>
      </c>
      <c r="L86" s="21">
        <v>5</v>
      </c>
      <c r="M86" s="23">
        <v>-0.31280708434340532</v>
      </c>
      <c r="N86" s="24">
        <v>5.8500000000000002E-3</v>
      </c>
      <c r="O86" s="23">
        <v>-0.31865708434340528</v>
      </c>
      <c r="P86" s="23">
        <v>-0.34956017272684192</v>
      </c>
      <c r="Q86" s="18" t="s">
        <v>15</v>
      </c>
      <c r="R86" s="18" t="s">
        <v>173</v>
      </c>
    </row>
    <row r="87" spans="1:18" x14ac:dyDescent="0.25">
      <c r="A87" s="17">
        <v>44690</v>
      </c>
      <c r="B87" s="18" t="s">
        <v>307</v>
      </c>
      <c r="C87" s="18" t="s">
        <v>308</v>
      </c>
      <c r="D87" s="18" t="s">
        <v>167</v>
      </c>
      <c r="E87" s="19">
        <v>44686.69027777778</v>
      </c>
      <c r="F87" s="17">
        <v>44687</v>
      </c>
      <c r="G87" s="20">
        <v>143.59105975790351</v>
      </c>
      <c r="H87" s="17">
        <v>44774</v>
      </c>
      <c r="I87" s="20">
        <v>154.7945861816406</v>
      </c>
      <c r="J87" s="21">
        <v>60</v>
      </c>
      <c r="K87" s="22">
        <v>53.370060017864283</v>
      </c>
      <c r="L87" s="21">
        <v>5</v>
      </c>
      <c r="M87" s="23">
        <v>7.8023843842551704E-2</v>
      </c>
      <c r="N87" s="24">
        <v>5.8500000000000002E-3</v>
      </c>
      <c r="O87" s="23">
        <v>7.2173843842551794E-2</v>
      </c>
      <c r="P87" s="23">
        <v>1.6909258461880999E-2</v>
      </c>
      <c r="Q87" s="18" t="s">
        <v>15</v>
      </c>
      <c r="R87" s="18" t="s">
        <v>155</v>
      </c>
    </row>
    <row r="88" spans="1:18" x14ac:dyDescent="0.25">
      <c r="A88" s="17">
        <v>44690</v>
      </c>
      <c r="B88" s="18" t="s">
        <v>309</v>
      </c>
      <c r="C88" s="18" t="s">
        <v>310</v>
      </c>
      <c r="D88" s="18" t="s">
        <v>158</v>
      </c>
      <c r="E88" s="19">
        <v>44686.709027777782</v>
      </c>
      <c r="F88" s="17">
        <v>44687</v>
      </c>
      <c r="G88" s="20">
        <v>59.130001068115227</v>
      </c>
      <c r="H88" s="17">
        <v>44774</v>
      </c>
      <c r="I88" s="20">
        <v>64.370002746582031</v>
      </c>
      <c r="J88" s="21">
        <v>60</v>
      </c>
      <c r="K88" s="22">
        <v>2.88686053624023</v>
      </c>
      <c r="L88" s="21">
        <v>5</v>
      </c>
      <c r="M88" s="23">
        <v>8.8618325449217203E-2</v>
      </c>
      <c r="N88" s="24">
        <v>5.8500000000000002E-3</v>
      </c>
      <c r="O88" s="23">
        <v>8.2768325449217195E-2</v>
      </c>
      <c r="P88" s="23">
        <v>2.7503740068546501E-2</v>
      </c>
      <c r="Q88" s="18" t="s">
        <v>15</v>
      </c>
      <c r="R88" s="18" t="s">
        <v>155</v>
      </c>
    </row>
    <row r="89" spans="1:18" x14ac:dyDescent="0.25">
      <c r="A89" s="17">
        <v>44690</v>
      </c>
      <c r="B89" s="18" t="s">
        <v>311</v>
      </c>
      <c r="C89" s="18" t="s">
        <v>312</v>
      </c>
      <c r="D89" s="18" t="s">
        <v>198</v>
      </c>
      <c r="E89" s="19">
        <v>44686.886805555558</v>
      </c>
      <c r="F89" s="17">
        <v>44687</v>
      </c>
      <c r="G89" s="20">
        <v>103.42711006944801</v>
      </c>
      <c r="H89" s="17">
        <v>44774</v>
      </c>
      <c r="I89" s="20">
        <v>101.2569961547852</v>
      </c>
      <c r="J89" s="21">
        <v>60</v>
      </c>
      <c r="K89" s="22">
        <v>2.868974947146719</v>
      </c>
      <c r="L89" s="21">
        <v>5</v>
      </c>
      <c r="M89" s="23">
        <v>-2.0982060827240499E-2</v>
      </c>
      <c r="N89" s="24">
        <v>5.8500000000000002E-3</v>
      </c>
      <c r="O89" s="23">
        <v>-2.68320608272405E-2</v>
      </c>
      <c r="P89" s="23">
        <v>-8.2096646207911197E-2</v>
      </c>
      <c r="Q89" s="18" t="s">
        <v>15</v>
      </c>
      <c r="R89" s="18" t="s">
        <v>173</v>
      </c>
    </row>
    <row r="90" spans="1:18" x14ac:dyDescent="0.25">
      <c r="A90" s="17">
        <v>44691</v>
      </c>
      <c r="B90" s="18" t="s">
        <v>313</v>
      </c>
      <c r="C90" s="18" t="s">
        <v>314</v>
      </c>
      <c r="D90" s="18" t="s">
        <v>241</v>
      </c>
      <c r="E90" s="19">
        <v>44687.706250000003</v>
      </c>
      <c r="F90" s="17">
        <v>44690</v>
      </c>
      <c r="G90" s="20">
        <v>969.7303957898132</v>
      </c>
      <c r="H90" s="17">
        <v>44775</v>
      </c>
      <c r="I90" s="20">
        <v>957.452880859375</v>
      </c>
      <c r="J90" s="21">
        <v>60</v>
      </c>
      <c r="K90" s="22">
        <v>1.924420845295113</v>
      </c>
      <c r="L90" s="21">
        <v>5</v>
      </c>
      <c r="M90" s="23">
        <v>-1.26607508475987E-2</v>
      </c>
      <c r="N90" s="24">
        <v>5.8500000000000002E-3</v>
      </c>
      <c r="O90" s="23">
        <v>-1.8510750847598699E-2</v>
      </c>
      <c r="P90" s="23">
        <v>-8.6322246450570697E-2</v>
      </c>
      <c r="Q90" s="18" t="s">
        <v>15</v>
      </c>
      <c r="R90" s="18" t="s">
        <v>173</v>
      </c>
    </row>
    <row r="91" spans="1:18" x14ac:dyDescent="0.25">
      <c r="A91" s="17">
        <v>44692</v>
      </c>
      <c r="B91" s="18" t="s">
        <v>315</v>
      </c>
      <c r="C91" s="18" t="s">
        <v>316</v>
      </c>
      <c r="D91" s="18" t="s">
        <v>241</v>
      </c>
      <c r="E91" s="19">
        <v>44691.630555555559</v>
      </c>
      <c r="F91" s="17">
        <v>44691</v>
      </c>
      <c r="G91" s="20">
        <v>470.5340352954114</v>
      </c>
      <c r="H91" s="17">
        <v>44776</v>
      </c>
      <c r="I91" s="20">
        <v>467.22079467773438</v>
      </c>
      <c r="J91" s="21">
        <v>60</v>
      </c>
      <c r="K91" s="22">
        <v>3.3173536941036121</v>
      </c>
      <c r="L91" s="21">
        <v>5</v>
      </c>
      <c r="M91" s="23">
        <v>-7.0414473112383E-3</v>
      </c>
      <c r="N91" s="24">
        <v>5.8500000000000002E-3</v>
      </c>
      <c r="O91" s="23">
        <v>-1.2891447311238299E-2</v>
      </c>
      <c r="P91" s="23">
        <v>-8.7368637656726797E-2</v>
      </c>
      <c r="Q91" s="18" t="s">
        <v>15</v>
      </c>
      <c r="R91" s="18" t="s">
        <v>173</v>
      </c>
    </row>
    <row r="92" spans="1:18" x14ac:dyDescent="0.25">
      <c r="A92" s="17">
        <v>44692</v>
      </c>
      <c r="B92" s="18" t="s">
        <v>246</v>
      </c>
      <c r="C92" s="18" t="s">
        <v>247</v>
      </c>
      <c r="D92" s="18" t="s">
        <v>172</v>
      </c>
      <c r="E92" s="19">
        <v>44690.750694444447</v>
      </c>
      <c r="F92" s="17">
        <v>44691</v>
      </c>
      <c r="G92" s="20">
        <v>2131.8437045429109</v>
      </c>
      <c r="H92" s="17">
        <v>44776</v>
      </c>
      <c r="I92" s="20">
        <v>2419.84228515625</v>
      </c>
      <c r="J92" s="21">
        <v>60</v>
      </c>
      <c r="K92" s="22">
        <v>2.2153515629415081</v>
      </c>
      <c r="L92" s="21">
        <v>5</v>
      </c>
      <c r="M92" s="23">
        <v>0.1350936656376919</v>
      </c>
      <c r="N92" s="24">
        <v>5.8500000000000002E-3</v>
      </c>
      <c r="O92" s="23">
        <v>0.12924366563769199</v>
      </c>
      <c r="P92" s="23">
        <v>5.4766475292203402E-2</v>
      </c>
      <c r="Q92" s="18" t="s">
        <v>15</v>
      </c>
      <c r="R92" s="18" t="s">
        <v>155</v>
      </c>
    </row>
    <row r="93" spans="1:18" x14ac:dyDescent="0.25">
      <c r="A93" s="17">
        <v>44692</v>
      </c>
      <c r="B93" s="18" t="s">
        <v>317</v>
      </c>
      <c r="C93" s="18" t="s">
        <v>318</v>
      </c>
      <c r="D93" s="18" t="s">
        <v>262</v>
      </c>
      <c r="E93" s="19">
        <v>44691.486111111109</v>
      </c>
      <c r="F93" s="17">
        <v>44691</v>
      </c>
      <c r="G93" s="20">
        <v>762.40536819650458</v>
      </c>
      <c r="H93" s="17">
        <v>44776</v>
      </c>
      <c r="I93" s="20">
        <v>705.427490234375</v>
      </c>
      <c r="J93" s="21">
        <v>60</v>
      </c>
      <c r="K93" s="22">
        <v>2.0247897489543432</v>
      </c>
      <c r="L93" s="21">
        <v>5</v>
      </c>
      <c r="M93" s="23">
        <v>-7.4734360930475405E-2</v>
      </c>
      <c r="N93" s="24">
        <v>5.8500000000000002E-3</v>
      </c>
      <c r="O93" s="23">
        <v>-8.0584360930475399E-2</v>
      </c>
      <c r="P93" s="23">
        <v>-0.15506155127596399</v>
      </c>
      <c r="Q93" s="18" t="s">
        <v>15</v>
      </c>
      <c r="R93" s="18" t="s">
        <v>173</v>
      </c>
    </row>
    <row r="94" spans="1:18" x14ac:dyDescent="0.25">
      <c r="A94" s="17">
        <v>44692</v>
      </c>
      <c r="B94" s="18" t="s">
        <v>256</v>
      </c>
      <c r="C94" s="18" t="s">
        <v>257</v>
      </c>
      <c r="D94" s="18" t="s">
        <v>172</v>
      </c>
      <c r="E94" s="19">
        <v>44691.632638888892</v>
      </c>
      <c r="F94" s="17">
        <v>44691</v>
      </c>
      <c r="G94" s="20">
        <v>1151.2025153014299</v>
      </c>
      <c r="H94" s="17">
        <v>44776</v>
      </c>
      <c r="I94" s="20">
        <v>1291.794555664062</v>
      </c>
      <c r="J94" s="21">
        <v>60</v>
      </c>
      <c r="K94" s="22">
        <v>1.665521639838252</v>
      </c>
      <c r="L94" s="21">
        <v>5</v>
      </c>
      <c r="M94" s="23">
        <v>0.12212624494294121</v>
      </c>
      <c r="N94" s="24">
        <v>5.8500000000000002E-3</v>
      </c>
      <c r="O94" s="23">
        <v>0.1162762449429412</v>
      </c>
      <c r="P94" s="23">
        <v>4.1799054597452701E-2</v>
      </c>
      <c r="Q94" s="18" t="s">
        <v>15</v>
      </c>
      <c r="R94" s="18" t="s">
        <v>155</v>
      </c>
    </row>
    <row r="95" spans="1:18" x14ac:dyDescent="0.25">
      <c r="A95" s="17">
        <v>44693</v>
      </c>
      <c r="B95" s="18" t="s">
        <v>273</v>
      </c>
      <c r="C95" s="18" t="s">
        <v>274</v>
      </c>
      <c r="D95" s="18" t="s">
        <v>232</v>
      </c>
      <c r="E95" s="19">
        <v>44691.711111111108</v>
      </c>
      <c r="F95" s="17">
        <v>44692</v>
      </c>
      <c r="G95" s="20">
        <v>597.45370928646116</v>
      </c>
      <c r="H95" s="17">
        <v>44777</v>
      </c>
      <c r="I95" s="20">
        <v>658.93743896484375</v>
      </c>
      <c r="J95" s="21">
        <v>60</v>
      </c>
      <c r="K95" s="22">
        <v>3.4947947670987092</v>
      </c>
      <c r="L95" s="21">
        <v>5</v>
      </c>
      <c r="M95" s="23">
        <v>0.1029096124481554</v>
      </c>
      <c r="N95" s="24">
        <v>5.8500000000000002E-3</v>
      </c>
      <c r="O95" s="23">
        <v>9.7059612448155405E-2</v>
      </c>
      <c r="P95" s="23">
        <v>-3.0817356515827998E-3</v>
      </c>
      <c r="Q95" s="18" t="s">
        <v>15</v>
      </c>
      <c r="R95" s="18" t="s">
        <v>155</v>
      </c>
    </row>
    <row r="96" spans="1:18" x14ac:dyDescent="0.25">
      <c r="A96" s="17">
        <v>44694</v>
      </c>
      <c r="B96" s="18" t="s">
        <v>319</v>
      </c>
      <c r="C96" s="18" t="s">
        <v>320</v>
      </c>
      <c r="D96" s="18" t="s">
        <v>201</v>
      </c>
      <c r="E96" s="19">
        <v>44693.460416666669</v>
      </c>
      <c r="F96" s="17">
        <v>44693</v>
      </c>
      <c r="G96" s="20">
        <v>66.965044616434611</v>
      </c>
      <c r="H96" s="17">
        <v>44778</v>
      </c>
      <c r="I96" s="20">
        <v>69.327384948730469</v>
      </c>
      <c r="J96" s="21">
        <v>60</v>
      </c>
      <c r="K96" s="22">
        <v>1.8820414352522781</v>
      </c>
      <c r="L96" s="21">
        <v>5</v>
      </c>
      <c r="M96" s="23">
        <v>3.5277215834425002E-2</v>
      </c>
      <c r="N96" s="24">
        <v>5.8500000000000002E-3</v>
      </c>
      <c r="O96" s="23">
        <v>2.9427215834425001E-2</v>
      </c>
      <c r="P96" s="23">
        <v>-7.0791150717183796E-2</v>
      </c>
      <c r="Q96" s="18" t="s">
        <v>15</v>
      </c>
      <c r="R96" s="18" t="s">
        <v>155</v>
      </c>
    </row>
    <row r="97" spans="1:18" x14ac:dyDescent="0.25">
      <c r="A97" s="17">
        <v>44697</v>
      </c>
      <c r="B97" s="18" t="s">
        <v>321</v>
      </c>
      <c r="C97" s="18" t="s">
        <v>322</v>
      </c>
      <c r="D97" s="18" t="s">
        <v>180</v>
      </c>
      <c r="E97" s="19">
        <v>44693.682638888888</v>
      </c>
      <c r="F97" s="17">
        <v>44694</v>
      </c>
      <c r="G97" s="20">
        <v>59.622919575310711</v>
      </c>
      <c r="H97" s="17">
        <v>44781</v>
      </c>
      <c r="I97" s="20">
        <v>58.928550720214851</v>
      </c>
      <c r="J97" s="21">
        <v>60</v>
      </c>
      <c r="K97" s="22">
        <v>1.967353341746287</v>
      </c>
      <c r="L97" s="21">
        <v>5</v>
      </c>
      <c r="M97" s="23">
        <v>-1.16460055972065E-2</v>
      </c>
      <c r="N97" s="24">
        <v>5.8500000000000002E-3</v>
      </c>
      <c r="O97" s="23">
        <v>-1.7496005597206502E-2</v>
      </c>
      <c r="P97" s="23">
        <v>-0.1164377705111419</v>
      </c>
      <c r="Q97" s="18" t="s">
        <v>15</v>
      </c>
      <c r="R97" s="18" t="s">
        <v>173</v>
      </c>
    </row>
    <row r="98" spans="1:18" x14ac:dyDescent="0.25">
      <c r="A98" s="17">
        <v>44698</v>
      </c>
      <c r="B98" s="18" t="s">
        <v>323</v>
      </c>
      <c r="C98" s="18" t="s">
        <v>324</v>
      </c>
      <c r="D98" s="18" t="s">
        <v>241</v>
      </c>
      <c r="E98" s="19">
        <v>44695.522222222222</v>
      </c>
      <c r="F98" s="17">
        <v>44697</v>
      </c>
      <c r="G98" s="20">
        <v>403.73068622765447</v>
      </c>
      <c r="H98" s="17">
        <v>44783</v>
      </c>
      <c r="I98" s="20">
        <v>425.77346801757813</v>
      </c>
      <c r="J98" s="21">
        <v>60</v>
      </c>
      <c r="K98" s="22">
        <v>9.5544378619577639</v>
      </c>
      <c r="L98" s="21">
        <v>5</v>
      </c>
      <c r="M98" s="23">
        <v>5.4597736911913199E-2</v>
      </c>
      <c r="N98" s="24">
        <v>5.8500000000000002E-3</v>
      </c>
      <c r="O98" s="23">
        <v>4.8747736911913198E-2</v>
      </c>
      <c r="P98" s="23">
        <v>-2.1500654232739998E-2</v>
      </c>
      <c r="Q98" s="18" t="s">
        <v>15</v>
      </c>
      <c r="R98" s="18" t="s">
        <v>155</v>
      </c>
    </row>
    <row r="99" spans="1:18" x14ac:dyDescent="0.25">
      <c r="A99" s="17">
        <v>44699</v>
      </c>
      <c r="B99" s="18" t="s">
        <v>325</v>
      </c>
      <c r="C99" s="18" t="s">
        <v>326</v>
      </c>
      <c r="D99" s="18" t="s">
        <v>212</v>
      </c>
      <c r="E99" s="19">
        <v>44698.581944444442</v>
      </c>
      <c r="F99" s="17">
        <v>44698</v>
      </c>
      <c r="G99" s="20">
        <v>1343.91456743084</v>
      </c>
      <c r="H99" s="17">
        <v>44784</v>
      </c>
      <c r="I99" s="20">
        <v>1337.377807617188</v>
      </c>
      <c r="J99" s="21">
        <v>60</v>
      </c>
      <c r="K99" s="22">
        <v>3.4348330807478771</v>
      </c>
      <c r="L99" s="21">
        <v>5</v>
      </c>
      <c r="M99" s="23">
        <v>-4.8639697582480001E-3</v>
      </c>
      <c r="N99" s="24">
        <v>5.8500000000000002E-3</v>
      </c>
      <c r="O99" s="23">
        <v>-1.07139697582481E-2</v>
      </c>
      <c r="P99" s="23">
        <v>-8.9425910239057202E-2</v>
      </c>
      <c r="Q99" s="18" t="s">
        <v>15</v>
      </c>
      <c r="R99" s="18" t="s">
        <v>173</v>
      </c>
    </row>
    <row r="100" spans="1:18" x14ac:dyDescent="0.25">
      <c r="A100" s="17">
        <v>44699</v>
      </c>
      <c r="B100" s="18" t="s">
        <v>327</v>
      </c>
      <c r="C100" s="18" t="s">
        <v>328</v>
      </c>
      <c r="D100" s="18" t="s">
        <v>232</v>
      </c>
      <c r="E100" s="19">
        <v>44695.661111111112</v>
      </c>
      <c r="F100" s="17">
        <v>44698</v>
      </c>
      <c r="G100" s="20">
        <v>2053.574648395178</v>
      </c>
      <c r="H100" s="17">
        <v>44784</v>
      </c>
      <c r="I100" s="20">
        <v>2176.52099609375</v>
      </c>
      <c r="J100" s="21">
        <v>60</v>
      </c>
      <c r="K100" s="22">
        <v>2.277423444236526</v>
      </c>
      <c r="L100" s="21">
        <v>5</v>
      </c>
      <c r="M100" s="23">
        <v>5.9869431965695302E-2</v>
      </c>
      <c r="N100" s="24">
        <v>5.8500000000000002E-3</v>
      </c>
      <c r="O100" s="23">
        <v>5.4019431965695301E-2</v>
      </c>
      <c r="P100" s="23">
        <v>-2.46925085151137E-2</v>
      </c>
      <c r="Q100" s="18" t="s">
        <v>15</v>
      </c>
      <c r="R100" s="18" t="s">
        <v>155</v>
      </c>
    </row>
    <row r="101" spans="1:18" x14ac:dyDescent="0.25">
      <c r="A101" s="17">
        <v>44701</v>
      </c>
      <c r="B101" s="18" t="s">
        <v>329</v>
      </c>
      <c r="C101" s="18" t="s">
        <v>330</v>
      </c>
      <c r="D101" s="18" t="s">
        <v>172</v>
      </c>
      <c r="E101" s="19">
        <v>44700.42291666667</v>
      </c>
      <c r="F101" s="17">
        <v>44700</v>
      </c>
      <c r="G101" s="20">
        <v>141.98002716688089</v>
      </c>
      <c r="H101" s="17">
        <v>44789</v>
      </c>
      <c r="I101" s="20">
        <v>133.2798156738281</v>
      </c>
      <c r="J101" s="21">
        <v>60</v>
      </c>
      <c r="K101" s="22">
        <v>1.8118041150805739</v>
      </c>
      <c r="L101" s="21">
        <v>5</v>
      </c>
      <c r="M101" s="23">
        <v>-6.1277713962025603E-2</v>
      </c>
      <c r="N101" s="24">
        <v>5.8500000000000002E-3</v>
      </c>
      <c r="O101" s="23">
        <v>-6.7127713962025604E-2</v>
      </c>
      <c r="P101" s="23">
        <v>-0.16098588341805489</v>
      </c>
      <c r="Q101" s="18" t="s">
        <v>15</v>
      </c>
      <c r="R101" s="18" t="s">
        <v>173</v>
      </c>
    </row>
    <row r="102" spans="1:18" x14ac:dyDescent="0.25">
      <c r="A102" s="17">
        <v>44756</v>
      </c>
      <c r="B102" s="18" t="s">
        <v>235</v>
      </c>
      <c r="C102" s="18" t="s">
        <v>236</v>
      </c>
      <c r="D102" s="18" t="s">
        <v>185</v>
      </c>
      <c r="E102" s="19">
        <v>44755.613888888889</v>
      </c>
      <c r="F102" s="17">
        <v>44755</v>
      </c>
      <c r="G102" s="20">
        <v>172.30786881687109</v>
      </c>
      <c r="H102" s="17">
        <v>44846</v>
      </c>
      <c r="I102" s="20">
        <v>209.67193603515619</v>
      </c>
      <c r="J102" s="21">
        <v>60</v>
      </c>
      <c r="K102" s="22">
        <v>1.4162462608137329</v>
      </c>
      <c r="L102" s="21">
        <v>5</v>
      </c>
      <c r="M102" s="23">
        <v>0.21684481083098839</v>
      </c>
      <c r="N102" s="24">
        <v>5.8500000000000002E-3</v>
      </c>
      <c r="O102" s="23">
        <v>0.21099481083098839</v>
      </c>
      <c r="P102" s="23">
        <v>0.13457605259809169</v>
      </c>
      <c r="Q102" s="18" t="s">
        <v>15</v>
      </c>
      <c r="R102" s="18" t="s">
        <v>155</v>
      </c>
    </row>
    <row r="103" spans="1:18" x14ac:dyDescent="0.25">
      <c r="A103" s="17">
        <v>44762</v>
      </c>
      <c r="B103" s="18" t="s">
        <v>265</v>
      </c>
      <c r="C103" s="18" t="s">
        <v>266</v>
      </c>
      <c r="D103" s="18" t="s">
        <v>172</v>
      </c>
      <c r="E103" s="19">
        <v>44758.719444444447</v>
      </c>
      <c r="F103" s="17">
        <v>44761</v>
      </c>
      <c r="G103" s="20">
        <v>82.136430893725461</v>
      </c>
      <c r="H103" s="17">
        <v>44852</v>
      </c>
      <c r="I103" s="20">
        <v>101.7033996582031</v>
      </c>
      <c r="J103" s="21">
        <v>60</v>
      </c>
      <c r="K103" s="22">
        <v>1.678751576924064</v>
      </c>
      <c r="L103" s="21">
        <v>5</v>
      </c>
      <c r="M103" s="23">
        <v>0.23822521324057711</v>
      </c>
      <c r="N103" s="24">
        <v>5.8500000000000002E-3</v>
      </c>
      <c r="O103" s="23">
        <v>0.23237521324057711</v>
      </c>
      <c r="P103" s="23">
        <v>0.17523984146344571</v>
      </c>
      <c r="Q103" s="18" t="s">
        <v>15</v>
      </c>
      <c r="R103" s="18" t="s">
        <v>155</v>
      </c>
    </row>
    <row r="104" spans="1:18" x14ac:dyDescent="0.25">
      <c r="A104" s="17">
        <v>44767</v>
      </c>
      <c r="B104" s="18" t="s">
        <v>260</v>
      </c>
      <c r="C104" s="18" t="s">
        <v>261</v>
      </c>
      <c r="D104" s="18" t="s">
        <v>262</v>
      </c>
      <c r="E104" s="19">
        <v>44764.592361111107</v>
      </c>
      <c r="F104" s="17">
        <v>44764</v>
      </c>
      <c r="G104" s="20">
        <v>140.2227504668935</v>
      </c>
      <c r="H104" s="17">
        <v>44855</v>
      </c>
      <c r="I104" s="20">
        <v>112.4580993652344</v>
      </c>
      <c r="J104" s="21">
        <v>60</v>
      </c>
      <c r="K104" s="22">
        <v>3.8365511748329659</v>
      </c>
      <c r="L104" s="21">
        <v>5</v>
      </c>
      <c r="M104" s="23">
        <v>-0.19800389743613189</v>
      </c>
      <c r="N104" s="24">
        <v>5.8500000000000002E-3</v>
      </c>
      <c r="O104" s="23">
        <v>-0.20385389743613189</v>
      </c>
      <c r="P104" s="23">
        <v>-0.25414031677854571</v>
      </c>
      <c r="Q104" s="18" t="s">
        <v>15</v>
      </c>
      <c r="R104" s="18" t="s">
        <v>173</v>
      </c>
    </row>
    <row r="105" spans="1:18" x14ac:dyDescent="0.25">
      <c r="A105" s="17">
        <v>44769</v>
      </c>
      <c r="B105" s="18" t="s">
        <v>244</v>
      </c>
      <c r="C105" s="18" t="s">
        <v>245</v>
      </c>
      <c r="D105" s="18" t="s">
        <v>201</v>
      </c>
      <c r="E105" s="19">
        <v>44767.755555555559</v>
      </c>
      <c r="F105" s="17">
        <v>44768</v>
      </c>
      <c r="G105" s="20">
        <v>1096.038730617496</v>
      </c>
      <c r="H105" s="17">
        <v>44859</v>
      </c>
      <c r="I105" s="20">
        <v>1109.4296875</v>
      </c>
      <c r="J105" s="21">
        <v>60</v>
      </c>
      <c r="K105" s="22">
        <v>1.4432985286192781</v>
      </c>
      <c r="L105" s="21">
        <v>5</v>
      </c>
      <c r="M105" s="23">
        <v>1.2217594605402299E-2</v>
      </c>
      <c r="N105" s="24">
        <v>5.8500000000000002E-3</v>
      </c>
      <c r="O105" s="23">
        <v>6.3675946054023002E-3</v>
      </c>
      <c r="P105" s="23">
        <v>-5.0572719889551102E-2</v>
      </c>
      <c r="Q105" s="18" t="s">
        <v>15</v>
      </c>
      <c r="R105" s="18" t="s">
        <v>155</v>
      </c>
    </row>
    <row r="106" spans="1:18" x14ac:dyDescent="0.25">
      <c r="A106" s="17">
        <v>44770</v>
      </c>
      <c r="B106" s="18" t="s">
        <v>256</v>
      </c>
      <c r="C106" s="18" t="s">
        <v>257</v>
      </c>
      <c r="D106" s="18" t="s">
        <v>172</v>
      </c>
      <c r="E106" s="19">
        <v>44768.810416666667</v>
      </c>
      <c r="F106" s="17">
        <v>44769</v>
      </c>
      <c r="G106" s="20">
        <v>1213.886889730403</v>
      </c>
      <c r="H106" s="17">
        <v>44861</v>
      </c>
      <c r="I106" s="20">
        <v>1633.026245117188</v>
      </c>
      <c r="J106" s="21">
        <v>60</v>
      </c>
      <c r="K106" s="22">
        <v>2.2622136689566918</v>
      </c>
      <c r="L106" s="21">
        <v>5</v>
      </c>
      <c r="M106" s="23">
        <v>0.34528699414479469</v>
      </c>
      <c r="N106" s="24">
        <v>5.8500000000000002E-3</v>
      </c>
      <c r="O106" s="23">
        <v>0.33943699414479461</v>
      </c>
      <c r="P106" s="23">
        <v>0.29171420800052861</v>
      </c>
      <c r="Q106" s="18" t="s">
        <v>15</v>
      </c>
      <c r="R106" s="18" t="s">
        <v>155</v>
      </c>
    </row>
    <row r="107" spans="1:18" x14ac:dyDescent="0.25">
      <c r="A107" s="17">
        <v>44770</v>
      </c>
      <c r="B107" s="18" t="s">
        <v>289</v>
      </c>
      <c r="C107" s="18" t="s">
        <v>290</v>
      </c>
      <c r="D107" s="18" t="s">
        <v>262</v>
      </c>
      <c r="E107" s="19">
        <v>44769.586805555547</v>
      </c>
      <c r="F107" s="17">
        <v>44769</v>
      </c>
      <c r="G107" s="20">
        <v>1044.7713927433019</v>
      </c>
      <c r="H107" s="17">
        <v>44861</v>
      </c>
      <c r="I107" s="20">
        <v>959.15661621093761</v>
      </c>
      <c r="J107" s="21">
        <v>60</v>
      </c>
      <c r="K107" s="22">
        <v>1.7140387583835539</v>
      </c>
      <c r="L107" s="21">
        <v>5</v>
      </c>
      <c r="M107" s="23">
        <v>-8.1945942554535495E-2</v>
      </c>
      <c r="N107" s="24">
        <v>5.8500000000000002E-3</v>
      </c>
      <c r="O107" s="23">
        <v>-8.7795942554535503E-2</v>
      </c>
      <c r="P107" s="23">
        <v>-0.1355187286988016</v>
      </c>
      <c r="Q107" s="18" t="s">
        <v>15</v>
      </c>
      <c r="R107" s="18" t="s">
        <v>173</v>
      </c>
    </row>
    <row r="108" spans="1:18" x14ac:dyDescent="0.25">
      <c r="A108" s="17">
        <v>44770</v>
      </c>
      <c r="B108" s="18" t="s">
        <v>331</v>
      </c>
      <c r="C108" s="18" t="s">
        <v>332</v>
      </c>
      <c r="D108" s="18" t="s">
        <v>241</v>
      </c>
      <c r="E108" s="19">
        <v>44768.780555555553</v>
      </c>
      <c r="F108" s="17">
        <v>44769</v>
      </c>
      <c r="G108" s="20">
        <v>3070.9246084118249</v>
      </c>
      <c r="H108" s="17">
        <v>44861</v>
      </c>
      <c r="I108" s="20">
        <v>2922.515869140625</v>
      </c>
      <c r="J108" s="21">
        <v>60</v>
      </c>
      <c r="K108" s="22">
        <v>1.4887851351238559</v>
      </c>
      <c r="L108" s="21">
        <v>5</v>
      </c>
      <c r="M108" s="23">
        <v>-4.8327053964360198E-2</v>
      </c>
      <c r="N108" s="24">
        <v>5.8500000000000002E-3</v>
      </c>
      <c r="O108" s="23">
        <v>-5.4177053964360199E-2</v>
      </c>
      <c r="P108" s="23">
        <v>-0.10189984010862629</v>
      </c>
      <c r="Q108" s="18" t="s">
        <v>15</v>
      </c>
      <c r="R108" s="18" t="s">
        <v>173</v>
      </c>
    </row>
    <row r="109" spans="1:18" x14ac:dyDescent="0.25">
      <c r="A109" s="17">
        <v>44770</v>
      </c>
      <c r="B109" s="18" t="s">
        <v>333</v>
      </c>
      <c r="C109" s="18" t="s">
        <v>334</v>
      </c>
      <c r="D109" s="18" t="s">
        <v>241</v>
      </c>
      <c r="E109" s="19">
        <v>44768.803472222222</v>
      </c>
      <c r="F109" s="17">
        <v>44769</v>
      </c>
      <c r="G109" s="20">
        <v>590</v>
      </c>
      <c r="H109" s="17">
        <v>44861</v>
      </c>
      <c r="I109" s="20">
        <v>727.5999755859375</v>
      </c>
      <c r="J109" s="21">
        <v>60</v>
      </c>
      <c r="K109" s="22">
        <v>1.482494938782007</v>
      </c>
      <c r="L109" s="21">
        <v>5</v>
      </c>
      <c r="M109" s="23">
        <v>0.233220297603284</v>
      </c>
      <c r="N109" s="24">
        <v>5.8500000000000002E-3</v>
      </c>
      <c r="O109" s="23">
        <v>0.22737029760328401</v>
      </c>
      <c r="P109" s="23">
        <v>0.17964751145901789</v>
      </c>
      <c r="Q109" s="18" t="s">
        <v>15</v>
      </c>
      <c r="R109" s="18" t="s">
        <v>155</v>
      </c>
    </row>
    <row r="110" spans="1:18" x14ac:dyDescent="0.25">
      <c r="A110" s="17">
        <v>44770</v>
      </c>
      <c r="B110" s="18" t="s">
        <v>267</v>
      </c>
      <c r="C110" s="18" t="s">
        <v>268</v>
      </c>
      <c r="D110" s="18" t="s">
        <v>198</v>
      </c>
      <c r="E110" s="19">
        <v>44768.695833333331</v>
      </c>
      <c r="F110" s="17">
        <v>44769</v>
      </c>
      <c r="G110" s="20">
        <v>519.84065212420569</v>
      </c>
      <c r="H110" s="17">
        <v>44861</v>
      </c>
      <c r="I110" s="20">
        <v>715.36260986328125</v>
      </c>
      <c r="J110" s="21">
        <v>60</v>
      </c>
      <c r="K110" s="22">
        <v>1.386456503710483</v>
      </c>
      <c r="L110" s="21">
        <v>5</v>
      </c>
      <c r="M110" s="23">
        <v>0.37611902212749498</v>
      </c>
      <c r="N110" s="24">
        <v>5.8500000000000002E-3</v>
      </c>
      <c r="O110" s="23">
        <v>0.37026902212749502</v>
      </c>
      <c r="P110" s="23">
        <v>0.3225462359832289</v>
      </c>
      <c r="Q110" s="18" t="s">
        <v>15</v>
      </c>
      <c r="R110" s="18" t="s">
        <v>155</v>
      </c>
    </row>
    <row r="111" spans="1:18" x14ac:dyDescent="0.25">
      <c r="A111" s="17">
        <v>44771</v>
      </c>
      <c r="B111" s="18" t="s">
        <v>335</v>
      </c>
      <c r="C111" s="18" t="s">
        <v>336</v>
      </c>
      <c r="D111" s="18" t="s">
        <v>185</v>
      </c>
      <c r="E111" s="19">
        <v>44769.852777777778</v>
      </c>
      <c r="F111" s="17">
        <v>44770</v>
      </c>
      <c r="G111" s="20">
        <v>151.0398212753874</v>
      </c>
      <c r="H111" s="17">
        <v>44862</v>
      </c>
      <c r="I111" s="20">
        <v>185.91030883789071</v>
      </c>
      <c r="J111" s="21">
        <v>60</v>
      </c>
      <c r="K111" s="22">
        <v>1.622494271371886</v>
      </c>
      <c r="L111" s="21">
        <v>5</v>
      </c>
      <c r="M111" s="23">
        <v>0.23086949698467049</v>
      </c>
      <c r="N111" s="24">
        <v>5.8500000000000002E-3</v>
      </c>
      <c r="O111" s="23">
        <v>0.2250194969846705</v>
      </c>
      <c r="P111" s="23">
        <v>0.191597456536412</v>
      </c>
      <c r="Q111" s="18" t="s">
        <v>15</v>
      </c>
      <c r="R111" s="18" t="s">
        <v>155</v>
      </c>
    </row>
    <row r="112" spans="1:18" x14ac:dyDescent="0.25">
      <c r="A112" s="17">
        <v>44774</v>
      </c>
      <c r="B112" s="18" t="s">
        <v>291</v>
      </c>
      <c r="C112" s="18" t="s">
        <v>292</v>
      </c>
      <c r="D112" s="18" t="s">
        <v>232</v>
      </c>
      <c r="E112" s="19">
        <v>44771.479166666657</v>
      </c>
      <c r="F112" s="17">
        <v>44771</v>
      </c>
      <c r="G112" s="20">
        <v>584.45145909547034</v>
      </c>
      <c r="H112" s="17">
        <v>44865</v>
      </c>
      <c r="I112" s="20">
        <v>584.0450439453125</v>
      </c>
      <c r="J112" s="21">
        <v>60</v>
      </c>
      <c r="K112" s="22">
        <v>4.1253460545745462</v>
      </c>
      <c r="L112" s="21">
        <v>5</v>
      </c>
      <c r="M112" s="23">
        <v>-6.9537879293999998E-4</v>
      </c>
      <c r="N112" s="24">
        <v>5.8500000000000002E-3</v>
      </c>
      <c r="O112" s="23">
        <v>-6.5453787929400003E-3</v>
      </c>
      <c r="P112" s="23">
        <v>-3.95689445661511E-2</v>
      </c>
      <c r="Q112" s="18" t="s">
        <v>15</v>
      </c>
      <c r="R112" s="18" t="s">
        <v>173</v>
      </c>
    </row>
    <row r="113" spans="1:18" x14ac:dyDescent="0.25">
      <c r="A113" s="17">
        <v>44774</v>
      </c>
      <c r="B113" s="18" t="s">
        <v>337</v>
      </c>
      <c r="C113" s="18" t="s">
        <v>338</v>
      </c>
      <c r="D113" s="18" t="s">
        <v>172</v>
      </c>
      <c r="E113" s="19">
        <v>44771.561111111107</v>
      </c>
      <c r="F113" s="17">
        <v>44771</v>
      </c>
      <c r="G113" s="20">
        <v>1604.3209501755041</v>
      </c>
      <c r="H113" s="17">
        <v>44865</v>
      </c>
      <c r="I113" s="20">
        <v>1834.3046875</v>
      </c>
      <c r="J113" s="21">
        <v>60</v>
      </c>
      <c r="K113" s="22">
        <v>4.1122078072185291</v>
      </c>
      <c r="L113" s="21">
        <v>5</v>
      </c>
      <c r="M113" s="23">
        <v>0.1433526984107118</v>
      </c>
      <c r="N113" s="24">
        <v>5.8500000000000002E-3</v>
      </c>
      <c r="O113" s="23">
        <v>0.1375026984107118</v>
      </c>
      <c r="P113" s="23">
        <v>0.10447913263750069</v>
      </c>
      <c r="Q113" s="18" t="s">
        <v>15</v>
      </c>
      <c r="R113" s="18" t="s">
        <v>155</v>
      </c>
    </row>
    <row r="114" spans="1:18" x14ac:dyDescent="0.25">
      <c r="A114" s="17">
        <v>44774</v>
      </c>
      <c r="B114" s="18" t="s">
        <v>319</v>
      </c>
      <c r="C114" s="18" t="s">
        <v>320</v>
      </c>
      <c r="D114" s="18" t="s">
        <v>201</v>
      </c>
      <c r="E114" s="19">
        <v>44770.875694444447</v>
      </c>
      <c r="F114" s="17">
        <v>44771</v>
      </c>
      <c r="G114" s="20">
        <v>71.352250073669396</v>
      </c>
      <c r="H114" s="17">
        <v>44865</v>
      </c>
      <c r="I114" s="20">
        <v>52.116065979003913</v>
      </c>
      <c r="J114" s="21">
        <v>60</v>
      </c>
      <c r="K114" s="22">
        <v>2.4670898696895431</v>
      </c>
      <c r="L114" s="21">
        <v>5</v>
      </c>
      <c r="M114" s="23">
        <v>-0.26959463891894941</v>
      </c>
      <c r="N114" s="24">
        <v>5.8500000000000002E-3</v>
      </c>
      <c r="O114" s="23">
        <v>-0.27544463891894938</v>
      </c>
      <c r="P114" s="23">
        <v>-0.30846820469216052</v>
      </c>
      <c r="Q114" s="18" t="s">
        <v>15</v>
      </c>
      <c r="R114" s="18" t="s">
        <v>173</v>
      </c>
    </row>
    <row r="115" spans="1:18" x14ac:dyDescent="0.25">
      <c r="A115" s="17">
        <v>44774</v>
      </c>
      <c r="B115" s="18" t="s">
        <v>254</v>
      </c>
      <c r="C115" s="18" t="s">
        <v>255</v>
      </c>
      <c r="D115" s="18" t="s">
        <v>212</v>
      </c>
      <c r="E115" s="19">
        <v>44770.818055555559</v>
      </c>
      <c r="F115" s="17">
        <v>44771</v>
      </c>
      <c r="G115" s="20">
        <v>806.43805272098496</v>
      </c>
      <c r="H115" s="17">
        <v>44865</v>
      </c>
      <c r="I115" s="20">
        <v>863.69000244140625</v>
      </c>
      <c r="J115" s="21">
        <v>60</v>
      </c>
      <c r="K115" s="22">
        <v>1.9067263358949691</v>
      </c>
      <c r="L115" s="21">
        <v>5</v>
      </c>
      <c r="M115" s="23">
        <v>7.0993611384344693E-2</v>
      </c>
      <c r="N115" s="24">
        <v>5.8500000000000002E-3</v>
      </c>
      <c r="O115" s="23">
        <v>6.5143611384344796E-2</v>
      </c>
      <c r="P115" s="23">
        <v>3.2120045611133602E-2</v>
      </c>
      <c r="Q115" s="18" t="s">
        <v>15</v>
      </c>
      <c r="R115" s="18" t="s">
        <v>155</v>
      </c>
    </row>
    <row r="116" spans="1:18" x14ac:dyDescent="0.25">
      <c r="A116" s="17">
        <v>44774</v>
      </c>
      <c r="B116" s="18" t="s">
        <v>339</v>
      </c>
      <c r="C116" s="18" t="s">
        <v>340</v>
      </c>
      <c r="D116" s="18" t="s">
        <v>167</v>
      </c>
      <c r="E116" s="19">
        <v>44770.813194444447</v>
      </c>
      <c r="F116" s="17">
        <v>44771</v>
      </c>
      <c r="G116" s="20">
        <v>894.03044086239356</v>
      </c>
      <c r="H116" s="17">
        <v>44865</v>
      </c>
      <c r="I116" s="20">
        <v>1127.30078125</v>
      </c>
      <c r="J116" s="21">
        <v>60</v>
      </c>
      <c r="K116" s="22">
        <v>1.7325873270501899</v>
      </c>
      <c r="L116" s="21">
        <v>5</v>
      </c>
      <c r="M116" s="23">
        <v>0.26091990800960962</v>
      </c>
      <c r="N116" s="24">
        <v>5.8500000000000002E-3</v>
      </c>
      <c r="O116" s="23">
        <v>0.2550699080096096</v>
      </c>
      <c r="P116" s="23">
        <v>0.22204634223639849</v>
      </c>
      <c r="Q116" s="18" t="s">
        <v>15</v>
      </c>
      <c r="R116" s="18" t="s">
        <v>155</v>
      </c>
    </row>
    <row r="117" spans="1:18" x14ac:dyDescent="0.25">
      <c r="A117" s="17">
        <v>44775</v>
      </c>
      <c r="B117" s="18" t="s">
        <v>341</v>
      </c>
      <c r="C117" s="18" t="s">
        <v>342</v>
      </c>
      <c r="D117" s="18" t="s">
        <v>343</v>
      </c>
      <c r="E117" s="19">
        <v>44772.640972222223</v>
      </c>
      <c r="F117" s="17">
        <v>44774</v>
      </c>
      <c r="G117" s="20">
        <v>342.23201409333228</v>
      </c>
      <c r="H117" s="17">
        <v>44866</v>
      </c>
      <c r="I117" s="20">
        <v>392.47268676757813</v>
      </c>
      <c r="J117" s="21">
        <v>60</v>
      </c>
      <c r="K117" s="22">
        <v>2.1057180052370681</v>
      </c>
      <c r="L117" s="21">
        <v>5</v>
      </c>
      <c r="M117" s="23">
        <v>0.14680295999585929</v>
      </c>
      <c r="N117" s="24">
        <v>5.8500000000000002E-3</v>
      </c>
      <c r="O117" s="23">
        <v>0.1409529599958593</v>
      </c>
      <c r="P117" s="23">
        <v>0.1023842083993924</v>
      </c>
      <c r="Q117" s="18" t="s">
        <v>15</v>
      </c>
      <c r="R117" s="18" t="s">
        <v>155</v>
      </c>
    </row>
    <row r="118" spans="1:18" x14ac:dyDescent="0.25">
      <c r="A118" s="17">
        <v>44775</v>
      </c>
      <c r="B118" s="18" t="s">
        <v>285</v>
      </c>
      <c r="C118" s="18" t="s">
        <v>286</v>
      </c>
      <c r="D118" s="18" t="s">
        <v>241</v>
      </c>
      <c r="E118" s="19">
        <v>44771.732638888891</v>
      </c>
      <c r="F118" s="17">
        <v>44774</v>
      </c>
      <c r="G118" s="20">
        <v>264.32514842301629</v>
      </c>
      <c r="H118" s="17">
        <v>44866</v>
      </c>
      <c r="I118" s="20">
        <v>273.7987060546875</v>
      </c>
      <c r="J118" s="21">
        <v>60</v>
      </c>
      <c r="K118" s="22">
        <v>1.8470623886306441</v>
      </c>
      <c r="L118" s="21">
        <v>5</v>
      </c>
      <c r="M118" s="23">
        <v>3.5840545964661699E-2</v>
      </c>
      <c r="N118" s="24">
        <v>5.8500000000000002E-3</v>
      </c>
      <c r="O118" s="23">
        <v>2.9990545964661702E-2</v>
      </c>
      <c r="P118" s="23">
        <v>-8.5782056318050998E-3</v>
      </c>
      <c r="Q118" s="18" t="s">
        <v>15</v>
      </c>
      <c r="R118" s="18" t="s">
        <v>155</v>
      </c>
    </row>
    <row r="119" spans="1:18" x14ac:dyDescent="0.25">
      <c r="A119" s="17">
        <v>44775</v>
      </c>
      <c r="B119" s="18" t="s">
        <v>344</v>
      </c>
      <c r="C119" s="18" t="s">
        <v>345</v>
      </c>
      <c r="D119" s="18" t="s">
        <v>185</v>
      </c>
      <c r="E119" s="19">
        <v>44771.716666666667</v>
      </c>
      <c r="F119" s="17">
        <v>44774</v>
      </c>
      <c r="G119" s="20">
        <v>431.35492914513981</v>
      </c>
      <c r="H119" s="17">
        <v>44866</v>
      </c>
      <c r="I119" s="20">
        <v>479.082275390625</v>
      </c>
      <c r="J119" s="21">
        <v>60</v>
      </c>
      <c r="K119" s="22">
        <v>1.5567657032760269</v>
      </c>
      <c r="L119" s="21">
        <v>5</v>
      </c>
      <c r="M119" s="23">
        <v>0.11064518571764401</v>
      </c>
      <c r="N119" s="24">
        <v>5.8500000000000002E-3</v>
      </c>
      <c r="O119" s="23">
        <v>0.104795185717644</v>
      </c>
      <c r="P119" s="23">
        <v>6.6226434121177097E-2</v>
      </c>
      <c r="Q119" s="18" t="s">
        <v>15</v>
      </c>
      <c r="R119" s="18" t="s">
        <v>155</v>
      </c>
    </row>
    <row r="120" spans="1:18" x14ac:dyDescent="0.25">
      <c r="A120" s="17">
        <v>44776</v>
      </c>
      <c r="B120" s="18" t="s">
        <v>287</v>
      </c>
      <c r="C120" s="18" t="s">
        <v>288</v>
      </c>
      <c r="D120" s="18" t="s">
        <v>241</v>
      </c>
      <c r="E120" s="19">
        <v>44774.701388888891</v>
      </c>
      <c r="F120" s="17">
        <v>44775</v>
      </c>
      <c r="G120" s="20">
        <v>180.72455085846059</v>
      </c>
      <c r="H120" s="17">
        <v>44867</v>
      </c>
      <c r="I120" s="20">
        <v>223.25254821777341</v>
      </c>
      <c r="J120" s="21">
        <v>60</v>
      </c>
      <c r="K120" s="22">
        <v>10.012044051541711</v>
      </c>
      <c r="L120" s="21">
        <v>5</v>
      </c>
      <c r="M120" s="23">
        <v>0.2353194248224732</v>
      </c>
      <c r="N120" s="24">
        <v>5.8500000000000002E-3</v>
      </c>
      <c r="O120" s="23">
        <v>0.22946942482247321</v>
      </c>
      <c r="P120" s="23">
        <v>0.1936809036453028</v>
      </c>
      <c r="Q120" s="18" t="s">
        <v>15</v>
      </c>
      <c r="R120" s="18" t="s">
        <v>155</v>
      </c>
    </row>
    <row r="121" spans="1:18" x14ac:dyDescent="0.25">
      <c r="A121" s="17">
        <v>44777</v>
      </c>
      <c r="B121" s="18" t="s">
        <v>271</v>
      </c>
      <c r="C121" s="18" t="s">
        <v>272</v>
      </c>
      <c r="D121" s="18" t="s">
        <v>180</v>
      </c>
      <c r="E121" s="19">
        <v>44776.459722222222</v>
      </c>
      <c r="F121" s="17">
        <v>44776</v>
      </c>
      <c r="G121" s="20">
        <v>376.81639008555862</v>
      </c>
      <c r="H121" s="17">
        <v>44868</v>
      </c>
      <c r="I121" s="20">
        <v>368.17486572265619</v>
      </c>
      <c r="J121" s="21">
        <v>60</v>
      </c>
      <c r="K121" s="22">
        <v>2.5695397802763762</v>
      </c>
      <c r="L121" s="21">
        <v>5</v>
      </c>
      <c r="M121" s="23">
        <v>-2.2932984313501301E-2</v>
      </c>
      <c r="N121" s="24">
        <v>5.8500000000000002E-3</v>
      </c>
      <c r="O121" s="23">
        <v>-2.8782984313501299E-2</v>
      </c>
      <c r="P121" s="23">
        <v>-6.2701457600301103E-2</v>
      </c>
      <c r="Q121" s="18" t="s">
        <v>15</v>
      </c>
      <c r="R121" s="18" t="s">
        <v>173</v>
      </c>
    </row>
    <row r="122" spans="1:18" x14ac:dyDescent="0.25">
      <c r="A122" s="17">
        <v>44777</v>
      </c>
      <c r="B122" s="18" t="s">
        <v>346</v>
      </c>
      <c r="C122" s="18" t="s">
        <v>347</v>
      </c>
      <c r="D122" s="18" t="s">
        <v>172</v>
      </c>
      <c r="E122" s="19">
        <v>44776.614583333343</v>
      </c>
      <c r="F122" s="17">
        <v>44776</v>
      </c>
      <c r="G122" s="20">
        <v>122.40000152587891</v>
      </c>
      <c r="H122" s="17">
        <v>44868</v>
      </c>
      <c r="I122" s="20">
        <v>183.94999694824219</v>
      </c>
      <c r="J122" s="21">
        <v>60</v>
      </c>
      <c r="K122" s="22">
        <v>2.5269996433555879</v>
      </c>
      <c r="L122" s="21">
        <v>5</v>
      </c>
      <c r="M122" s="23">
        <v>0.50285943345637807</v>
      </c>
      <c r="N122" s="24">
        <v>5.8500000000000002E-3</v>
      </c>
      <c r="O122" s="23">
        <v>0.49700943345637799</v>
      </c>
      <c r="P122" s="23">
        <v>0.46309096016957829</v>
      </c>
      <c r="Q122" s="18" t="s">
        <v>15</v>
      </c>
      <c r="R122" s="18" t="s">
        <v>155</v>
      </c>
    </row>
    <row r="123" spans="1:18" x14ac:dyDescent="0.25">
      <c r="A123" s="17">
        <v>44777</v>
      </c>
      <c r="B123" s="18" t="s">
        <v>348</v>
      </c>
      <c r="C123" s="18" t="s">
        <v>349</v>
      </c>
      <c r="D123" s="18" t="s">
        <v>185</v>
      </c>
      <c r="E123" s="19">
        <v>44776.547222222223</v>
      </c>
      <c r="F123" s="17">
        <v>44776</v>
      </c>
      <c r="G123" s="20">
        <v>66.150001525878906</v>
      </c>
      <c r="H123" s="17">
        <v>44868</v>
      </c>
      <c r="I123" s="20">
        <v>93.300003051757798</v>
      </c>
      <c r="J123" s="21">
        <v>60</v>
      </c>
      <c r="K123" s="22">
        <v>1.9756640818162721</v>
      </c>
      <c r="L123" s="21">
        <v>5</v>
      </c>
      <c r="M123" s="23">
        <v>0.41043085260183071</v>
      </c>
      <c r="N123" s="24">
        <v>5.8500000000000002E-3</v>
      </c>
      <c r="O123" s="23">
        <v>0.40458085260183069</v>
      </c>
      <c r="P123" s="23">
        <v>0.37066237931503099</v>
      </c>
      <c r="Q123" s="18" t="s">
        <v>15</v>
      </c>
      <c r="R123" s="18" t="s">
        <v>155</v>
      </c>
    </row>
    <row r="124" spans="1:18" x14ac:dyDescent="0.25">
      <c r="A124" s="17">
        <v>44778</v>
      </c>
      <c r="B124" s="18" t="s">
        <v>350</v>
      </c>
      <c r="C124" s="18" t="s">
        <v>351</v>
      </c>
      <c r="D124" s="18" t="s">
        <v>262</v>
      </c>
      <c r="E124" s="19">
        <v>44777.594444444447</v>
      </c>
      <c r="F124" s="17">
        <v>44777</v>
      </c>
      <c r="G124" s="20">
        <v>3096.9584771366699</v>
      </c>
      <c r="H124" s="17">
        <v>44869</v>
      </c>
      <c r="I124" s="20">
        <v>3249.573974609375</v>
      </c>
      <c r="J124" s="21">
        <v>60</v>
      </c>
      <c r="K124" s="22">
        <v>2.6536842779541741</v>
      </c>
      <c r="L124" s="21">
        <v>5</v>
      </c>
      <c r="M124" s="23">
        <v>4.92791552096647E-2</v>
      </c>
      <c r="N124" s="24">
        <v>5.8500000000000002E-3</v>
      </c>
      <c r="O124" s="23">
        <v>4.3429155209664699E-2</v>
      </c>
      <c r="P124" s="23">
        <v>6.9682105370385003E-3</v>
      </c>
      <c r="Q124" s="18" t="s">
        <v>15</v>
      </c>
      <c r="R124" s="18" t="s">
        <v>155</v>
      </c>
    </row>
    <row r="125" spans="1:18" x14ac:dyDescent="0.25">
      <c r="A125" s="17">
        <v>44778</v>
      </c>
      <c r="B125" s="18" t="s">
        <v>309</v>
      </c>
      <c r="C125" s="18" t="s">
        <v>310</v>
      </c>
      <c r="D125" s="18" t="s">
        <v>158</v>
      </c>
      <c r="E125" s="19">
        <v>44776.706250000003</v>
      </c>
      <c r="F125" s="17">
        <v>44777</v>
      </c>
      <c r="G125" s="20">
        <v>69.139999389648438</v>
      </c>
      <c r="H125" s="17">
        <v>44869</v>
      </c>
      <c r="I125" s="20">
        <v>69.370002746582031</v>
      </c>
      <c r="J125" s="21">
        <v>60</v>
      </c>
      <c r="K125" s="22">
        <v>2.2010650376754448</v>
      </c>
      <c r="L125" s="21">
        <v>5</v>
      </c>
      <c r="M125" s="23">
        <v>3.3266323251954001E-3</v>
      </c>
      <c r="N125" s="24">
        <v>5.8500000000000002E-3</v>
      </c>
      <c r="O125" s="23">
        <v>-2.5233676748044999E-3</v>
      </c>
      <c r="P125" s="23">
        <v>-3.8984312347430702E-2</v>
      </c>
      <c r="Q125" s="18" t="s">
        <v>15</v>
      </c>
      <c r="R125" s="18" t="s">
        <v>173</v>
      </c>
    </row>
    <row r="126" spans="1:18" x14ac:dyDescent="0.25">
      <c r="A126" s="17">
        <v>44781</v>
      </c>
      <c r="B126" s="18" t="s">
        <v>213</v>
      </c>
      <c r="C126" s="18" t="s">
        <v>214</v>
      </c>
      <c r="D126" s="18" t="s">
        <v>180</v>
      </c>
      <c r="E126" s="19">
        <v>44777.740972222222</v>
      </c>
      <c r="F126" s="17">
        <v>44778</v>
      </c>
      <c r="G126" s="20">
        <v>4567.2040948552567</v>
      </c>
      <c r="H126" s="17">
        <v>44872</v>
      </c>
      <c r="I126" s="20">
        <v>5299.69482421875</v>
      </c>
      <c r="J126" s="21">
        <v>60</v>
      </c>
      <c r="K126" s="22">
        <v>3.1327971699792392</v>
      </c>
      <c r="L126" s="21">
        <v>5</v>
      </c>
      <c r="M126" s="23">
        <v>0.16038055540119389</v>
      </c>
      <c r="N126" s="24">
        <v>5.8500000000000002E-3</v>
      </c>
      <c r="O126" s="23">
        <v>0.1545305554011939</v>
      </c>
      <c r="P126" s="23">
        <v>0.11890883627238021</v>
      </c>
      <c r="Q126" s="18" t="s">
        <v>15</v>
      </c>
      <c r="R126" s="18" t="s">
        <v>155</v>
      </c>
    </row>
    <row r="127" spans="1:18" x14ac:dyDescent="0.25">
      <c r="A127" s="17">
        <v>44783</v>
      </c>
      <c r="B127" s="18" t="s">
        <v>239</v>
      </c>
      <c r="C127" s="18" t="s">
        <v>240</v>
      </c>
      <c r="D127" s="18" t="s">
        <v>241</v>
      </c>
      <c r="E127" s="19">
        <v>44779.515277777777</v>
      </c>
      <c r="F127" s="17">
        <v>44781</v>
      </c>
      <c r="G127" s="20">
        <v>426.17319280501749</v>
      </c>
      <c r="H127" s="17">
        <v>44874</v>
      </c>
      <c r="I127" s="20">
        <v>490.76763916015619</v>
      </c>
      <c r="J127" s="21">
        <v>60</v>
      </c>
      <c r="K127" s="22">
        <v>2.4278419844314381</v>
      </c>
      <c r="L127" s="21">
        <v>5</v>
      </c>
      <c r="M127" s="23">
        <v>0.15156853468418879</v>
      </c>
      <c r="N127" s="24">
        <v>5.8500000000000002E-3</v>
      </c>
      <c r="O127" s="23">
        <v>0.1457185346841888</v>
      </c>
      <c r="P127" s="23">
        <v>0.1127684706235447</v>
      </c>
      <c r="Q127" s="18" t="s">
        <v>15</v>
      </c>
      <c r="R127" s="18" t="s">
        <v>155</v>
      </c>
    </row>
    <row r="128" spans="1:18" x14ac:dyDescent="0.25">
      <c r="A128" s="17">
        <v>44784</v>
      </c>
      <c r="B128" s="18" t="s">
        <v>230</v>
      </c>
      <c r="C128" s="18" t="s">
        <v>231</v>
      </c>
      <c r="D128" s="18" t="s">
        <v>232</v>
      </c>
      <c r="E128" s="19">
        <v>44783.623611111107</v>
      </c>
      <c r="F128" s="17">
        <v>44783</v>
      </c>
      <c r="G128" s="20">
        <v>6644.9426668010856</v>
      </c>
      <c r="H128" s="17">
        <v>44875</v>
      </c>
      <c r="I128" s="20">
        <v>5890.5302734375</v>
      </c>
      <c r="J128" s="21">
        <v>60</v>
      </c>
      <c r="K128" s="22">
        <v>3.5050202899336802</v>
      </c>
      <c r="L128" s="21">
        <v>5</v>
      </c>
      <c r="M128" s="23">
        <v>-0.11353181377060161</v>
      </c>
      <c r="N128" s="24">
        <v>5.8500000000000002E-3</v>
      </c>
      <c r="O128" s="23">
        <v>-0.1193818137706016</v>
      </c>
      <c r="P128" s="23">
        <v>-0.13637689977504669</v>
      </c>
      <c r="Q128" s="18" t="s">
        <v>15</v>
      </c>
      <c r="R128" s="18" t="s">
        <v>173</v>
      </c>
    </row>
    <row r="129" spans="1:18" x14ac:dyDescent="0.25">
      <c r="A129" s="17">
        <v>44785</v>
      </c>
      <c r="B129" s="18" t="s">
        <v>352</v>
      </c>
      <c r="C129" s="18" t="s">
        <v>353</v>
      </c>
      <c r="D129" s="18" t="s">
        <v>161</v>
      </c>
      <c r="E129" s="19">
        <v>44783.75</v>
      </c>
      <c r="F129" s="17">
        <v>44784</v>
      </c>
      <c r="G129" s="20">
        <v>159.81966878272661</v>
      </c>
      <c r="H129" s="17">
        <v>44876</v>
      </c>
      <c r="I129" s="20">
        <v>184.81431579589841</v>
      </c>
      <c r="J129" s="21">
        <v>60</v>
      </c>
      <c r="K129" s="22">
        <v>3.8187979857705812</v>
      </c>
      <c r="L129" s="21">
        <v>5</v>
      </c>
      <c r="M129" s="23">
        <v>0.1563928094930036</v>
      </c>
      <c r="N129" s="24">
        <v>5.8500000000000002E-3</v>
      </c>
      <c r="O129" s="23">
        <v>0.15054280949300361</v>
      </c>
      <c r="P129" s="23">
        <v>0.1228042014173391</v>
      </c>
      <c r="Q129" s="18" t="s">
        <v>15</v>
      </c>
      <c r="R129" s="18" t="s">
        <v>155</v>
      </c>
    </row>
    <row r="130" spans="1:18" x14ac:dyDescent="0.25">
      <c r="A130" s="17">
        <v>44785</v>
      </c>
      <c r="B130" s="18" t="s">
        <v>354</v>
      </c>
      <c r="C130" s="18" t="s">
        <v>355</v>
      </c>
      <c r="D130" s="18" t="s">
        <v>212</v>
      </c>
      <c r="E130" s="19">
        <v>44782.743055555547</v>
      </c>
      <c r="F130" s="17">
        <v>44784</v>
      </c>
      <c r="G130" s="20">
        <v>624.5793439147094</v>
      </c>
      <c r="H130" s="17">
        <v>44876</v>
      </c>
      <c r="I130" s="20">
        <v>568.557373046875</v>
      </c>
      <c r="J130" s="21">
        <v>60</v>
      </c>
      <c r="K130" s="22">
        <v>3.5597880724029118</v>
      </c>
      <c r="L130" s="21">
        <v>5</v>
      </c>
      <c r="M130" s="23">
        <v>-8.9695522936609595E-2</v>
      </c>
      <c r="N130" s="24">
        <v>5.8500000000000002E-3</v>
      </c>
      <c r="O130" s="23">
        <v>-9.5545522936609603E-2</v>
      </c>
      <c r="P130" s="23">
        <v>-0.12328413101227401</v>
      </c>
      <c r="Q130" s="18" t="s">
        <v>15</v>
      </c>
      <c r="R130" s="18" t="s">
        <v>173</v>
      </c>
    </row>
    <row r="131" spans="1:18" x14ac:dyDescent="0.25">
      <c r="A131" s="17">
        <v>44790</v>
      </c>
      <c r="B131" s="18" t="s">
        <v>356</v>
      </c>
      <c r="C131" s="18" t="s">
        <v>357</v>
      </c>
      <c r="D131" s="18" t="s">
        <v>172</v>
      </c>
      <c r="E131" s="19">
        <v>44785.720138888893</v>
      </c>
      <c r="F131" s="17">
        <v>44789</v>
      </c>
      <c r="G131" s="20">
        <v>421.50800336972031</v>
      </c>
      <c r="H131" s="17">
        <v>44880</v>
      </c>
      <c r="I131" s="20">
        <v>502.31344604492188</v>
      </c>
      <c r="J131" s="21">
        <v>60</v>
      </c>
      <c r="K131" s="22">
        <v>1.8381400750826571</v>
      </c>
      <c r="L131" s="21">
        <v>5</v>
      </c>
      <c r="M131" s="23">
        <v>0.19170559521813921</v>
      </c>
      <c r="N131" s="24">
        <v>5.8500000000000002E-3</v>
      </c>
      <c r="O131" s="23">
        <v>0.18585559521813921</v>
      </c>
      <c r="P131" s="23">
        <v>0.17123293923483729</v>
      </c>
      <c r="Q131" s="18" t="s">
        <v>15</v>
      </c>
      <c r="R131" s="18" t="s">
        <v>155</v>
      </c>
    </row>
    <row r="132" spans="1:18" x14ac:dyDescent="0.25">
      <c r="A132" s="17">
        <v>44847</v>
      </c>
      <c r="B132" s="18" t="s">
        <v>235</v>
      </c>
      <c r="C132" s="18" t="s">
        <v>236</v>
      </c>
      <c r="D132" s="18" t="s">
        <v>185</v>
      </c>
      <c r="E132" s="19">
        <v>44846.615277777782</v>
      </c>
      <c r="F132" s="17">
        <v>44846</v>
      </c>
      <c r="G132" s="20">
        <v>209.23842402530971</v>
      </c>
      <c r="H132" s="17">
        <v>44935</v>
      </c>
      <c r="I132" s="20">
        <v>203.217529296875</v>
      </c>
      <c r="J132" s="21">
        <v>60</v>
      </c>
      <c r="K132" s="22">
        <v>1.3844094830223339</v>
      </c>
      <c r="L132" s="21">
        <v>5</v>
      </c>
      <c r="M132" s="23">
        <v>-2.87752823434878E-2</v>
      </c>
      <c r="N132" s="24">
        <v>5.8500000000000002E-3</v>
      </c>
      <c r="O132" s="23">
        <v>-3.4625282343487801E-2</v>
      </c>
      <c r="P132" s="23">
        <v>-7.7640546458950493E-2</v>
      </c>
      <c r="Q132" s="18" t="s">
        <v>15</v>
      </c>
      <c r="R132" s="18" t="s">
        <v>173</v>
      </c>
    </row>
    <row r="133" spans="1:18" x14ac:dyDescent="0.25">
      <c r="A133" s="17">
        <v>44853</v>
      </c>
      <c r="B133" s="18" t="s">
        <v>358</v>
      </c>
      <c r="C133" s="18" t="s">
        <v>359</v>
      </c>
      <c r="D133" s="18" t="s">
        <v>172</v>
      </c>
      <c r="E133" s="19">
        <v>44852.633333333331</v>
      </c>
      <c r="F133" s="17">
        <v>44852</v>
      </c>
      <c r="G133" s="20">
        <v>423.22901587392772</v>
      </c>
      <c r="H133" s="17">
        <v>44939</v>
      </c>
      <c r="I133" s="20">
        <v>338.24807739257813</v>
      </c>
      <c r="J133" s="21">
        <v>60</v>
      </c>
      <c r="K133" s="22">
        <v>1.1818363128398779</v>
      </c>
      <c r="L133" s="21">
        <v>5</v>
      </c>
      <c r="M133" s="23">
        <v>-0.2007918533323429</v>
      </c>
      <c r="N133" s="24">
        <v>5.8500000000000002E-3</v>
      </c>
      <c r="O133" s="23">
        <v>-0.20664185333234289</v>
      </c>
      <c r="P133" s="23">
        <v>-0.21920763183864089</v>
      </c>
      <c r="Q133" s="18" t="s">
        <v>15</v>
      </c>
      <c r="R133" s="18" t="s">
        <v>173</v>
      </c>
    </row>
    <row r="134" spans="1:18" x14ac:dyDescent="0.25">
      <c r="A134" s="17">
        <v>44858</v>
      </c>
      <c r="B134" s="18" t="s">
        <v>293</v>
      </c>
      <c r="C134" s="18" t="s">
        <v>294</v>
      </c>
      <c r="D134" s="18" t="s">
        <v>198</v>
      </c>
      <c r="E134" s="19">
        <v>44855.606249999997</v>
      </c>
      <c r="F134" s="17">
        <v>44855</v>
      </c>
      <c r="G134" s="20">
        <v>1866.95634516009</v>
      </c>
      <c r="H134" s="17">
        <v>44944</v>
      </c>
      <c r="I134" s="20">
        <v>1863.269775390625</v>
      </c>
      <c r="J134" s="21">
        <v>60</v>
      </c>
      <c r="K134" s="22">
        <v>1.9745132808283929</v>
      </c>
      <c r="L134" s="21">
        <v>5</v>
      </c>
      <c r="M134" s="23">
        <v>-1.9746416562028001E-3</v>
      </c>
      <c r="N134" s="24">
        <v>5.8500000000000002E-3</v>
      </c>
      <c r="O134" s="23">
        <v>-7.8246416562028007E-3</v>
      </c>
      <c r="P134" s="23">
        <v>-1.95813527344165E-2</v>
      </c>
      <c r="Q134" s="18" t="s">
        <v>15</v>
      </c>
      <c r="R134" s="18" t="s">
        <v>173</v>
      </c>
    </row>
    <row r="135" spans="1:18" x14ac:dyDescent="0.25">
      <c r="A135" s="17">
        <v>44865</v>
      </c>
      <c r="B135" s="18" t="s">
        <v>360</v>
      </c>
      <c r="C135" s="18" t="s">
        <v>361</v>
      </c>
      <c r="D135" s="18" t="s">
        <v>232</v>
      </c>
      <c r="E135" s="19">
        <v>44862.633333333331</v>
      </c>
      <c r="F135" s="17">
        <v>44862</v>
      </c>
      <c r="G135" s="20">
        <v>474.15115587115531</v>
      </c>
      <c r="H135" s="17">
        <v>44950</v>
      </c>
      <c r="I135" s="20">
        <v>449.06976318359381</v>
      </c>
      <c r="J135" s="21">
        <v>60</v>
      </c>
      <c r="K135" s="22">
        <v>2.7453940325850259</v>
      </c>
      <c r="L135" s="21">
        <v>5</v>
      </c>
      <c r="M135" s="23">
        <v>-5.2897461868419697E-2</v>
      </c>
      <c r="N135" s="24">
        <v>5.8500000000000002E-3</v>
      </c>
      <c r="O135" s="23">
        <v>-5.8747461868419698E-2</v>
      </c>
      <c r="P135" s="23">
        <v>-5.0599095685847001E-2</v>
      </c>
      <c r="Q135" s="18" t="s">
        <v>15</v>
      </c>
      <c r="R135" s="18" t="s">
        <v>173</v>
      </c>
    </row>
    <row r="136" spans="1:18" x14ac:dyDescent="0.25">
      <c r="A136" s="17">
        <v>44866</v>
      </c>
      <c r="B136" s="18" t="s">
        <v>275</v>
      </c>
      <c r="C136" s="18" t="s">
        <v>276</v>
      </c>
      <c r="D136" s="18" t="s">
        <v>158</v>
      </c>
      <c r="E136" s="19">
        <v>44862.705555555563</v>
      </c>
      <c r="F136" s="17">
        <v>44865</v>
      </c>
      <c r="G136" s="20">
        <v>220.70097968569539</v>
      </c>
      <c r="H136" s="17">
        <v>44951</v>
      </c>
      <c r="I136" s="20">
        <v>196.29231262207031</v>
      </c>
      <c r="J136" s="21">
        <v>60</v>
      </c>
      <c r="K136" s="22">
        <v>4.9545708888406796</v>
      </c>
      <c r="L136" s="21">
        <v>5</v>
      </c>
      <c r="M136" s="23">
        <v>-0.1105960974816966</v>
      </c>
      <c r="N136" s="24">
        <v>5.8500000000000002E-3</v>
      </c>
      <c r="O136" s="23">
        <v>-0.1164460974816966</v>
      </c>
      <c r="P136" s="23">
        <v>-8.7075431218357896E-2</v>
      </c>
      <c r="Q136" s="18" t="s">
        <v>15</v>
      </c>
      <c r="R136" s="18" t="s">
        <v>173</v>
      </c>
    </row>
    <row r="137" spans="1:18" x14ac:dyDescent="0.25">
      <c r="A137" s="17">
        <v>44866</v>
      </c>
      <c r="B137" s="18" t="s">
        <v>362</v>
      </c>
      <c r="C137" s="18" t="s">
        <v>363</v>
      </c>
      <c r="D137" s="18" t="s">
        <v>167</v>
      </c>
      <c r="E137" s="19">
        <v>44863.45416666667</v>
      </c>
      <c r="F137" s="17">
        <v>44865</v>
      </c>
      <c r="G137" s="20">
        <v>9261.5974858260743</v>
      </c>
      <c r="H137" s="17">
        <v>44951</v>
      </c>
      <c r="I137" s="20">
        <v>8443.6748046875</v>
      </c>
      <c r="J137" s="21">
        <v>60</v>
      </c>
      <c r="K137" s="22">
        <v>2.4021894808994291</v>
      </c>
      <c r="L137" s="21">
        <v>5</v>
      </c>
      <c r="M137" s="23">
        <v>-8.8313347928402203E-2</v>
      </c>
      <c r="N137" s="24">
        <v>5.8500000000000002E-3</v>
      </c>
      <c r="O137" s="23">
        <v>-9.4163347928402197E-2</v>
      </c>
      <c r="P137" s="23">
        <v>-6.4792681665063495E-2</v>
      </c>
      <c r="Q137" s="18" t="s">
        <v>15</v>
      </c>
      <c r="R137" s="18" t="s">
        <v>173</v>
      </c>
    </row>
    <row r="138" spans="1:18" x14ac:dyDescent="0.25">
      <c r="A138" s="17">
        <v>44866</v>
      </c>
      <c r="B138" s="18" t="s">
        <v>239</v>
      </c>
      <c r="C138" s="18" t="s">
        <v>240</v>
      </c>
      <c r="D138" s="18" t="s">
        <v>241</v>
      </c>
      <c r="E138" s="19">
        <v>44863.583333333343</v>
      </c>
      <c r="F138" s="17">
        <v>44865</v>
      </c>
      <c r="G138" s="20">
        <v>484.49322122295081</v>
      </c>
      <c r="H138" s="17">
        <v>44951</v>
      </c>
      <c r="I138" s="20">
        <v>519.12420654296875</v>
      </c>
      <c r="J138" s="21">
        <v>60</v>
      </c>
      <c r="K138" s="22">
        <v>2.301648194658068</v>
      </c>
      <c r="L138" s="21">
        <v>5</v>
      </c>
      <c r="M138" s="23">
        <v>7.1478781958193197E-2</v>
      </c>
      <c r="N138" s="24">
        <v>5.8500000000000002E-3</v>
      </c>
      <c r="O138" s="23">
        <v>6.5628781958193202E-2</v>
      </c>
      <c r="P138" s="23">
        <v>9.4999448221531904E-2</v>
      </c>
      <c r="Q138" s="18" t="s">
        <v>15</v>
      </c>
      <c r="R138" s="18" t="s">
        <v>155</v>
      </c>
    </row>
    <row r="139" spans="1:18" x14ac:dyDescent="0.25">
      <c r="A139" s="17">
        <v>44866</v>
      </c>
      <c r="B139" s="18" t="s">
        <v>364</v>
      </c>
      <c r="C139" s="18" t="s">
        <v>365</v>
      </c>
      <c r="D139" s="18" t="s">
        <v>241</v>
      </c>
      <c r="E139" s="19">
        <v>44865.474305555559</v>
      </c>
      <c r="F139" s="17">
        <v>44865</v>
      </c>
      <c r="G139" s="20">
        <v>4329</v>
      </c>
      <c r="H139" s="17">
        <v>44951</v>
      </c>
      <c r="I139" s="20">
        <v>3515.10009765625</v>
      </c>
      <c r="J139" s="21">
        <v>60</v>
      </c>
      <c r="K139" s="22">
        <v>1.360882986178241</v>
      </c>
      <c r="L139" s="21">
        <v>5</v>
      </c>
      <c r="M139" s="23">
        <v>-0.1880110654524717</v>
      </c>
      <c r="N139" s="24">
        <v>5.8500000000000002E-3</v>
      </c>
      <c r="O139" s="23">
        <v>-0.1938610654524717</v>
      </c>
      <c r="P139" s="23">
        <v>-0.164490399189133</v>
      </c>
      <c r="Q139" s="18" t="s">
        <v>15</v>
      </c>
      <c r="R139" s="18" t="s">
        <v>173</v>
      </c>
    </row>
    <row r="140" spans="1:18" x14ac:dyDescent="0.25">
      <c r="A140" s="17">
        <v>44867</v>
      </c>
      <c r="B140" s="18" t="s">
        <v>291</v>
      </c>
      <c r="C140" s="18" t="s">
        <v>292</v>
      </c>
      <c r="D140" s="18" t="s">
        <v>232</v>
      </c>
      <c r="E140" s="19">
        <v>44866.538888888892</v>
      </c>
      <c r="F140" s="17">
        <v>44866</v>
      </c>
      <c r="G140" s="20">
        <v>574.0632725681902</v>
      </c>
      <c r="H140" s="17">
        <v>44953</v>
      </c>
      <c r="I140" s="20">
        <v>441.45510864257813</v>
      </c>
      <c r="J140" s="21">
        <v>60</v>
      </c>
      <c r="K140" s="22">
        <v>1.9858796436036761</v>
      </c>
      <c r="L140" s="21">
        <v>5</v>
      </c>
      <c r="M140" s="23">
        <v>-0.23099921256477901</v>
      </c>
      <c r="N140" s="24">
        <v>5.8500000000000002E-3</v>
      </c>
      <c r="O140" s="23">
        <v>-0.236849212564779</v>
      </c>
      <c r="P140" s="23">
        <v>-0.19081221526520589</v>
      </c>
      <c r="Q140" s="18" t="s">
        <v>15</v>
      </c>
      <c r="R140" s="18" t="s">
        <v>173</v>
      </c>
    </row>
    <row r="141" spans="1:18" x14ac:dyDescent="0.25">
      <c r="A141" s="17">
        <v>44867</v>
      </c>
      <c r="B141" s="18" t="s">
        <v>366</v>
      </c>
      <c r="C141" s="18" t="s">
        <v>367</v>
      </c>
      <c r="D141" s="18" t="s">
        <v>232</v>
      </c>
      <c r="E141" s="19">
        <v>44863.723611111112</v>
      </c>
      <c r="F141" s="17">
        <v>44866</v>
      </c>
      <c r="G141" s="20">
        <v>102.4829437846338</v>
      </c>
      <c r="H141" s="17">
        <v>44953</v>
      </c>
      <c r="I141" s="20">
        <v>90.355964660644517</v>
      </c>
      <c r="J141" s="21">
        <v>60</v>
      </c>
      <c r="K141" s="22">
        <v>1.3241903125436869</v>
      </c>
      <c r="L141" s="21">
        <v>5</v>
      </c>
      <c r="M141" s="23">
        <v>-0.11833168209408471</v>
      </c>
      <c r="N141" s="24">
        <v>5.8500000000000002E-3</v>
      </c>
      <c r="O141" s="23">
        <v>-0.1241816820940847</v>
      </c>
      <c r="P141" s="23">
        <v>-7.8144684794511601E-2</v>
      </c>
      <c r="Q141" s="18" t="s">
        <v>15</v>
      </c>
      <c r="R141" s="18" t="s">
        <v>173</v>
      </c>
    </row>
    <row r="142" spans="1:18" x14ac:dyDescent="0.25">
      <c r="A142" s="17">
        <v>44868</v>
      </c>
      <c r="B142" s="18" t="s">
        <v>368</v>
      </c>
      <c r="C142" s="18" t="s">
        <v>369</v>
      </c>
      <c r="D142" s="18" t="s">
        <v>185</v>
      </c>
      <c r="E142" s="19">
        <v>44866.821527777778</v>
      </c>
      <c r="F142" s="17">
        <v>44867</v>
      </c>
      <c r="G142" s="20">
        <v>808.6312193314526</v>
      </c>
      <c r="H142" s="17">
        <v>44956</v>
      </c>
      <c r="I142" s="20">
        <v>585.15496826171875</v>
      </c>
      <c r="J142" s="21">
        <v>60</v>
      </c>
      <c r="K142" s="22">
        <v>1.7148966351342649</v>
      </c>
      <c r="L142" s="21">
        <v>5</v>
      </c>
      <c r="M142" s="23">
        <v>-0.27636362006217868</v>
      </c>
      <c r="N142" s="24">
        <v>5.8500000000000002E-3</v>
      </c>
      <c r="O142" s="23">
        <v>-0.2822136200621787</v>
      </c>
      <c r="P142" s="23">
        <v>-0.23564600848429859</v>
      </c>
      <c r="Q142" s="18" t="s">
        <v>15</v>
      </c>
      <c r="R142" s="18" t="s">
        <v>173</v>
      </c>
    </row>
    <row r="143" spans="1:18" x14ac:dyDescent="0.25">
      <c r="A143" s="17">
        <v>44868</v>
      </c>
      <c r="B143" s="18" t="s">
        <v>370</v>
      </c>
      <c r="C143" s="18" t="s">
        <v>371</v>
      </c>
      <c r="D143" s="18" t="s">
        <v>262</v>
      </c>
      <c r="E143" s="19">
        <v>44867.518750000003</v>
      </c>
      <c r="F143" s="17">
        <v>44867</v>
      </c>
      <c r="G143" s="20">
        <v>715.49219366953196</v>
      </c>
      <c r="H143" s="17">
        <v>44956</v>
      </c>
      <c r="I143" s="20">
        <v>673.79779052734375</v>
      </c>
      <c r="J143" s="21">
        <v>60</v>
      </c>
      <c r="K143" s="22">
        <v>1.4205811623920259</v>
      </c>
      <c r="L143" s="21">
        <v>5</v>
      </c>
      <c r="M143" s="23">
        <v>-5.82737359136664E-2</v>
      </c>
      <c r="N143" s="24">
        <v>5.8500000000000002E-3</v>
      </c>
      <c r="O143" s="23">
        <v>-6.4123735913666394E-2</v>
      </c>
      <c r="P143" s="23">
        <v>-1.7556124335786301E-2</v>
      </c>
      <c r="Q143" s="18" t="s">
        <v>15</v>
      </c>
      <c r="R143" s="18" t="s">
        <v>173</v>
      </c>
    </row>
    <row r="144" spans="1:18" x14ac:dyDescent="0.25">
      <c r="A144" s="17">
        <v>44869</v>
      </c>
      <c r="B144" s="18" t="s">
        <v>372</v>
      </c>
      <c r="C144" s="18" t="s">
        <v>373</v>
      </c>
      <c r="D144" s="18" t="s">
        <v>172</v>
      </c>
      <c r="E144" s="19">
        <v>44867.816666666673</v>
      </c>
      <c r="F144" s="17">
        <v>44868</v>
      </c>
      <c r="G144" s="20">
        <v>2048.4278860116901</v>
      </c>
      <c r="H144" s="17">
        <v>44957</v>
      </c>
      <c r="I144" s="20">
        <v>1934.736694335937</v>
      </c>
      <c r="J144" s="21">
        <v>60</v>
      </c>
      <c r="K144" s="22">
        <v>1.3933903844613269</v>
      </c>
      <c r="L144" s="21">
        <v>5</v>
      </c>
      <c r="M144" s="23">
        <v>-5.55016812903825E-2</v>
      </c>
      <c r="N144" s="24">
        <v>5.8500000000000002E-3</v>
      </c>
      <c r="O144" s="23">
        <v>-6.1351681290382501E-2</v>
      </c>
      <c r="P144" s="23">
        <v>-1.7168299666067002E-2</v>
      </c>
      <c r="Q144" s="18" t="s">
        <v>15</v>
      </c>
      <c r="R144" s="18" t="s">
        <v>173</v>
      </c>
    </row>
    <row r="145" spans="1:18" x14ac:dyDescent="0.25">
      <c r="A145" s="17">
        <v>44874</v>
      </c>
      <c r="B145" s="18" t="s">
        <v>299</v>
      </c>
      <c r="C145" s="18" t="s">
        <v>300</v>
      </c>
      <c r="D145" s="18" t="s">
        <v>232</v>
      </c>
      <c r="E145" s="19">
        <v>44870.527083333327</v>
      </c>
      <c r="F145" s="17">
        <v>44872</v>
      </c>
      <c r="G145" s="20">
        <v>4083.7258859119579</v>
      </c>
      <c r="H145" s="17">
        <v>44959</v>
      </c>
      <c r="I145" s="20">
        <v>3923.117919921875</v>
      </c>
      <c r="J145" s="21">
        <v>60</v>
      </c>
      <c r="K145" s="22">
        <v>3.4631791835623118</v>
      </c>
      <c r="L145" s="21">
        <v>5</v>
      </c>
      <c r="M145" s="23">
        <v>-3.9328782214337298E-2</v>
      </c>
      <c r="N145" s="24">
        <v>5.8500000000000002E-3</v>
      </c>
      <c r="O145" s="23">
        <v>-4.5178782214337299E-2</v>
      </c>
      <c r="P145" s="23">
        <v>7.4264250316437999E-3</v>
      </c>
      <c r="Q145" s="18" t="s">
        <v>15</v>
      </c>
      <c r="R145" s="18" t="s">
        <v>173</v>
      </c>
    </row>
    <row r="146" spans="1:18" x14ac:dyDescent="0.25">
      <c r="A146" s="17">
        <v>44874</v>
      </c>
      <c r="B146" s="18" t="s">
        <v>327</v>
      </c>
      <c r="C146" s="18" t="s">
        <v>328</v>
      </c>
      <c r="D146" s="18" t="s">
        <v>232</v>
      </c>
      <c r="E146" s="19">
        <v>44872.633333333331</v>
      </c>
      <c r="F146" s="17">
        <v>44872</v>
      </c>
      <c r="G146" s="20">
        <v>1983.3618950034841</v>
      </c>
      <c r="H146" s="17">
        <v>44959</v>
      </c>
      <c r="I146" s="20">
        <v>1867.377563476562</v>
      </c>
      <c r="J146" s="21">
        <v>60</v>
      </c>
      <c r="K146" s="22">
        <v>2.958795493264232</v>
      </c>
      <c r="L146" s="21">
        <v>5</v>
      </c>
      <c r="M146" s="23">
        <v>-5.8478652745679399E-2</v>
      </c>
      <c r="N146" s="24">
        <v>5.8500000000000002E-3</v>
      </c>
      <c r="O146" s="23">
        <v>-6.4328652745679393E-2</v>
      </c>
      <c r="P146" s="23">
        <v>-1.17234454996982E-2</v>
      </c>
      <c r="Q146" s="18" t="s">
        <v>15</v>
      </c>
      <c r="R146" s="18" t="s">
        <v>173</v>
      </c>
    </row>
    <row r="147" spans="1:18" x14ac:dyDescent="0.25">
      <c r="A147" s="17">
        <v>44874</v>
      </c>
      <c r="B147" s="18" t="s">
        <v>341</v>
      </c>
      <c r="C147" s="18" t="s">
        <v>342</v>
      </c>
      <c r="D147" s="18" t="s">
        <v>343</v>
      </c>
      <c r="E147" s="19">
        <v>44872.475694444453</v>
      </c>
      <c r="F147" s="17">
        <v>44872</v>
      </c>
      <c r="G147" s="20">
        <v>372.08758817060379</v>
      </c>
      <c r="H147" s="17">
        <v>44959</v>
      </c>
      <c r="I147" s="20">
        <v>380.4759521484375</v>
      </c>
      <c r="J147" s="21">
        <v>60</v>
      </c>
      <c r="K147" s="22">
        <v>2.470388254450389</v>
      </c>
      <c r="L147" s="21">
        <v>5</v>
      </c>
      <c r="M147" s="23">
        <v>2.2544057486775401E-2</v>
      </c>
      <c r="N147" s="24">
        <v>5.8500000000000002E-3</v>
      </c>
      <c r="O147" s="23">
        <v>1.6694057486775399E-2</v>
      </c>
      <c r="P147" s="23">
        <v>6.9299264732756605E-2</v>
      </c>
      <c r="Q147" s="18" t="s">
        <v>15</v>
      </c>
      <c r="R147" s="18" t="s">
        <v>155</v>
      </c>
    </row>
    <row r="148" spans="1:18" x14ac:dyDescent="0.25">
      <c r="A148" s="17">
        <v>44874</v>
      </c>
      <c r="B148" s="18" t="s">
        <v>356</v>
      </c>
      <c r="C148" s="18" t="s">
        <v>357</v>
      </c>
      <c r="D148" s="18" t="s">
        <v>172</v>
      </c>
      <c r="E148" s="19">
        <v>44869.747916666667</v>
      </c>
      <c r="F148" s="17">
        <v>44872</v>
      </c>
      <c r="G148" s="20">
        <v>495.37038108581231</v>
      </c>
      <c r="H148" s="17">
        <v>44959</v>
      </c>
      <c r="I148" s="20">
        <v>374.08837890625</v>
      </c>
      <c r="J148" s="21">
        <v>60</v>
      </c>
      <c r="K148" s="22">
        <v>1.8341050426186121</v>
      </c>
      <c r="L148" s="21">
        <v>5</v>
      </c>
      <c r="M148" s="23">
        <v>-0.2448309523749114</v>
      </c>
      <c r="N148" s="24">
        <v>5.8500000000000002E-3</v>
      </c>
      <c r="O148" s="23">
        <v>-0.2506809523749115</v>
      </c>
      <c r="P148" s="23">
        <v>-0.19807574512893031</v>
      </c>
      <c r="Q148" s="18" t="s">
        <v>15</v>
      </c>
      <c r="R148" s="18" t="s">
        <v>173</v>
      </c>
    </row>
    <row r="149" spans="1:18" x14ac:dyDescent="0.25">
      <c r="A149" s="17">
        <v>44874</v>
      </c>
      <c r="B149" s="18" t="s">
        <v>337</v>
      </c>
      <c r="C149" s="18" t="s">
        <v>338</v>
      </c>
      <c r="D149" s="18" t="s">
        <v>172</v>
      </c>
      <c r="E149" s="19">
        <v>44869.765277777777</v>
      </c>
      <c r="F149" s="17">
        <v>44872</v>
      </c>
      <c r="G149" s="20">
        <v>1928.179151002375</v>
      </c>
      <c r="H149" s="17">
        <v>44959</v>
      </c>
      <c r="I149" s="20">
        <v>1600.160522460938</v>
      </c>
      <c r="J149" s="21">
        <v>60</v>
      </c>
      <c r="K149" s="22">
        <v>1.700577210454181</v>
      </c>
      <c r="L149" s="21">
        <v>5</v>
      </c>
      <c r="M149" s="23">
        <v>-0.170118335928959</v>
      </c>
      <c r="N149" s="24">
        <v>5.8500000000000002E-3</v>
      </c>
      <c r="O149" s="23">
        <v>-0.175968335928959</v>
      </c>
      <c r="P149" s="23">
        <v>-0.1233631286829779</v>
      </c>
      <c r="Q149" s="18" t="s">
        <v>15</v>
      </c>
      <c r="R149" s="18" t="s">
        <v>173</v>
      </c>
    </row>
    <row r="150" spans="1:18" x14ac:dyDescent="0.25">
      <c r="A150" s="17">
        <v>44875</v>
      </c>
      <c r="B150" s="18" t="s">
        <v>352</v>
      </c>
      <c r="C150" s="18" t="s">
        <v>353</v>
      </c>
      <c r="D150" s="18" t="s">
        <v>161</v>
      </c>
      <c r="E150" s="19">
        <v>44872.813194444447</v>
      </c>
      <c r="F150" s="17">
        <v>44874</v>
      </c>
      <c r="G150" s="20">
        <v>188.2442375843813</v>
      </c>
      <c r="H150" s="17">
        <v>44960</v>
      </c>
      <c r="I150" s="20">
        <v>170.0662536621094</v>
      </c>
      <c r="J150" s="21">
        <v>60</v>
      </c>
      <c r="K150" s="22">
        <v>1.4766114723407551</v>
      </c>
      <c r="L150" s="21">
        <v>5</v>
      </c>
      <c r="M150" s="23">
        <v>-9.6565951529451299E-2</v>
      </c>
      <c r="N150" s="24">
        <v>5.8500000000000002E-3</v>
      </c>
      <c r="O150" s="23">
        <v>-0.10241595152945129</v>
      </c>
      <c r="P150" s="23">
        <v>-6.5630070700435805E-2</v>
      </c>
      <c r="Q150" s="18" t="s">
        <v>15</v>
      </c>
      <c r="R150" s="18" t="s">
        <v>173</v>
      </c>
    </row>
    <row r="151" spans="1:18" x14ac:dyDescent="0.25">
      <c r="A151" s="17">
        <v>44875</v>
      </c>
      <c r="B151" s="18" t="s">
        <v>374</v>
      </c>
      <c r="C151" s="18" t="s">
        <v>375</v>
      </c>
      <c r="D151" s="18" t="s">
        <v>241</v>
      </c>
      <c r="E151" s="19">
        <v>44870.779166666667</v>
      </c>
      <c r="F151" s="17">
        <v>44874</v>
      </c>
      <c r="G151" s="20">
        <v>3912.8461985634781</v>
      </c>
      <c r="H151" s="17">
        <v>44960</v>
      </c>
      <c r="I151" s="20">
        <v>4361.599609375</v>
      </c>
      <c r="J151" s="21">
        <v>60</v>
      </c>
      <c r="K151" s="22">
        <v>1.1981778032621671</v>
      </c>
      <c r="L151" s="21">
        <v>5</v>
      </c>
      <c r="M151" s="23">
        <v>0.11468720926886219</v>
      </c>
      <c r="N151" s="24">
        <v>5.8500000000000002E-3</v>
      </c>
      <c r="O151" s="23">
        <v>0.1088372092688622</v>
      </c>
      <c r="P151" s="23">
        <v>0.14562309009787769</v>
      </c>
      <c r="Q151" s="18" t="s">
        <v>15</v>
      </c>
      <c r="R151" s="18" t="s">
        <v>155</v>
      </c>
    </row>
    <row r="152" spans="1:18" x14ac:dyDescent="0.25">
      <c r="A152" s="17">
        <v>44876</v>
      </c>
      <c r="B152" s="18" t="s">
        <v>350</v>
      </c>
      <c r="C152" s="18" t="s">
        <v>351</v>
      </c>
      <c r="D152" s="18" t="s">
        <v>262</v>
      </c>
      <c r="E152" s="19">
        <v>44874.682638888888</v>
      </c>
      <c r="F152" s="17">
        <v>44875</v>
      </c>
      <c r="G152" s="20">
        <v>3494.4021015336011</v>
      </c>
      <c r="H152" s="17">
        <v>44963</v>
      </c>
      <c r="I152" s="20">
        <v>3007.157470703125</v>
      </c>
      <c r="J152" s="21">
        <v>60</v>
      </c>
      <c r="K152" s="22">
        <v>3.5357431884672592</v>
      </c>
      <c r="L152" s="21">
        <v>5</v>
      </c>
      <c r="M152" s="23">
        <v>-0.1394357651675624</v>
      </c>
      <c r="N152" s="24">
        <v>5.8500000000000002E-3</v>
      </c>
      <c r="O152" s="23">
        <v>-0.14528576516756239</v>
      </c>
      <c r="P152" s="23">
        <v>-9.37494317681975E-2</v>
      </c>
      <c r="Q152" s="18" t="s">
        <v>15</v>
      </c>
      <c r="R152" s="18" t="s">
        <v>173</v>
      </c>
    </row>
    <row r="153" spans="1:18" x14ac:dyDescent="0.25">
      <c r="A153" s="17">
        <v>44876</v>
      </c>
      <c r="B153" s="18" t="s">
        <v>376</v>
      </c>
      <c r="C153" s="18" t="s">
        <v>377</v>
      </c>
      <c r="D153" s="18" t="s">
        <v>185</v>
      </c>
      <c r="E153" s="19">
        <v>44874.717361111107</v>
      </c>
      <c r="F153" s="17">
        <v>44875</v>
      </c>
      <c r="G153" s="20">
        <v>2600</v>
      </c>
      <c r="H153" s="17">
        <v>44963</v>
      </c>
      <c r="I153" s="20">
        <v>2380.60009765625</v>
      </c>
      <c r="J153" s="21">
        <v>60</v>
      </c>
      <c r="K153" s="22">
        <v>2.5568217806298832</v>
      </c>
      <c r="L153" s="21">
        <v>5</v>
      </c>
      <c r="M153" s="23">
        <v>-8.4384577824519205E-2</v>
      </c>
      <c r="N153" s="24">
        <v>5.8500000000000002E-3</v>
      </c>
      <c r="O153" s="23">
        <v>-9.0234577824519199E-2</v>
      </c>
      <c r="P153" s="23">
        <v>-3.86982444251543E-2</v>
      </c>
      <c r="Q153" s="18" t="s">
        <v>15</v>
      </c>
      <c r="R153" s="18" t="s">
        <v>173</v>
      </c>
    </row>
    <row r="154" spans="1:18" x14ac:dyDescent="0.25">
      <c r="A154" s="17">
        <v>44876</v>
      </c>
      <c r="B154" s="18" t="s">
        <v>378</v>
      </c>
      <c r="C154" s="18" t="s">
        <v>379</v>
      </c>
      <c r="D154" s="18" t="s">
        <v>212</v>
      </c>
      <c r="E154" s="19">
        <v>44875.445833333331</v>
      </c>
      <c r="F154" s="17">
        <v>44875</v>
      </c>
      <c r="G154" s="20">
        <v>709.14878794147944</v>
      </c>
      <c r="H154" s="17">
        <v>44963</v>
      </c>
      <c r="I154" s="20">
        <v>728.85821533203125</v>
      </c>
      <c r="J154" s="21">
        <v>60</v>
      </c>
      <c r="K154" s="22">
        <v>2.0646838517358592</v>
      </c>
      <c r="L154" s="21">
        <v>5</v>
      </c>
      <c r="M154" s="23">
        <v>2.7793077737274699E-2</v>
      </c>
      <c r="N154" s="24">
        <v>5.8500000000000002E-3</v>
      </c>
      <c r="O154" s="23">
        <v>2.1943077737274701E-2</v>
      </c>
      <c r="P154" s="23">
        <v>7.3479411136639694E-2</v>
      </c>
      <c r="Q154" s="18" t="s">
        <v>15</v>
      </c>
      <c r="R154" s="18" t="s">
        <v>155</v>
      </c>
    </row>
    <row r="155" spans="1:18" x14ac:dyDescent="0.25">
      <c r="A155" s="17">
        <v>44876</v>
      </c>
      <c r="B155" s="18" t="s">
        <v>380</v>
      </c>
      <c r="C155" s="18" t="s">
        <v>381</v>
      </c>
      <c r="D155" s="18" t="s">
        <v>172</v>
      </c>
      <c r="E155" s="19">
        <v>44873.724999999999</v>
      </c>
      <c r="F155" s="17">
        <v>44875</v>
      </c>
      <c r="G155" s="20">
        <v>38352.706646771578</v>
      </c>
      <c r="H155" s="17">
        <v>44963</v>
      </c>
      <c r="I155" s="20">
        <v>39210.8203125</v>
      </c>
      <c r="J155" s="21">
        <v>60</v>
      </c>
      <c r="K155" s="22">
        <v>1.4516835109154349</v>
      </c>
      <c r="L155" s="21">
        <v>5</v>
      </c>
      <c r="M155" s="23">
        <v>2.2374266140631201E-2</v>
      </c>
      <c r="N155" s="24">
        <v>5.8500000000000002E-3</v>
      </c>
      <c r="O155" s="23">
        <v>1.65242661406312E-2</v>
      </c>
      <c r="P155" s="23">
        <v>6.8060599539996103E-2</v>
      </c>
      <c r="Q155" s="18" t="s">
        <v>15</v>
      </c>
      <c r="R155" s="18" t="s">
        <v>155</v>
      </c>
    </row>
    <row r="156" spans="1:18" x14ac:dyDescent="0.25">
      <c r="A156" s="17">
        <v>44876</v>
      </c>
      <c r="B156" s="18" t="s">
        <v>382</v>
      </c>
      <c r="C156" s="18" t="s">
        <v>383</v>
      </c>
      <c r="D156" s="18" t="s">
        <v>232</v>
      </c>
      <c r="E156" s="19">
        <v>44875.478472222218</v>
      </c>
      <c r="F156" s="17">
        <v>44875</v>
      </c>
      <c r="G156" s="20">
        <v>2743.6045624628969</v>
      </c>
      <c r="H156" s="17">
        <v>44963</v>
      </c>
      <c r="I156" s="20">
        <v>2255.387451171875</v>
      </c>
      <c r="J156" s="21">
        <v>60</v>
      </c>
      <c r="K156" s="22">
        <v>1.42906035571546</v>
      </c>
      <c r="L156" s="21">
        <v>5</v>
      </c>
      <c r="M156" s="23">
        <v>-0.17794733175861041</v>
      </c>
      <c r="N156" s="24">
        <v>5.8500000000000002E-3</v>
      </c>
      <c r="O156" s="23">
        <v>-0.1837973317586104</v>
      </c>
      <c r="P156" s="23">
        <v>-0.13226099835924551</v>
      </c>
      <c r="Q156" s="18" t="s">
        <v>15</v>
      </c>
      <c r="R156" s="18" t="s">
        <v>173</v>
      </c>
    </row>
    <row r="157" spans="1:18" x14ac:dyDescent="0.25">
      <c r="A157" s="17">
        <v>44876</v>
      </c>
      <c r="B157" s="18" t="s">
        <v>384</v>
      </c>
      <c r="C157" s="18" t="s">
        <v>385</v>
      </c>
      <c r="D157" s="18" t="s">
        <v>185</v>
      </c>
      <c r="E157" s="19">
        <v>44874.711111111108</v>
      </c>
      <c r="F157" s="17">
        <v>44875</v>
      </c>
      <c r="G157" s="20">
        <v>21931.981641448641</v>
      </c>
      <c r="H157" s="17">
        <v>44963</v>
      </c>
      <c r="I157" s="20">
        <v>21457.150390625</v>
      </c>
      <c r="J157" s="21">
        <v>60</v>
      </c>
      <c r="K157" s="22">
        <v>1.2009734294646941</v>
      </c>
      <c r="L157" s="21">
        <v>5</v>
      </c>
      <c r="M157" s="23">
        <v>-2.1650175464595099E-2</v>
      </c>
      <c r="N157" s="24">
        <v>5.8500000000000002E-3</v>
      </c>
      <c r="O157" s="23">
        <v>-2.75001754645951E-2</v>
      </c>
      <c r="P157" s="23">
        <v>2.4036157934769702E-2</v>
      </c>
      <c r="Q157" s="18" t="s">
        <v>15</v>
      </c>
      <c r="R157" s="18" t="s">
        <v>173</v>
      </c>
    </row>
    <row r="158" spans="1:18" x14ac:dyDescent="0.25">
      <c r="A158" s="17">
        <v>44876</v>
      </c>
      <c r="B158" s="18" t="s">
        <v>285</v>
      </c>
      <c r="C158" s="18" t="s">
        <v>286</v>
      </c>
      <c r="D158" s="18" t="s">
        <v>241</v>
      </c>
      <c r="E158" s="19">
        <v>44873.804166666669</v>
      </c>
      <c r="F158" s="17">
        <v>44875</v>
      </c>
      <c r="G158" s="20">
        <v>272.89812654465942</v>
      </c>
      <c r="H158" s="17">
        <v>44963</v>
      </c>
      <c r="I158" s="20">
        <v>234.58660888671881</v>
      </c>
      <c r="J158" s="21">
        <v>60</v>
      </c>
      <c r="K158" s="22">
        <v>1.1870605793343469</v>
      </c>
      <c r="L158" s="21">
        <v>5</v>
      </c>
      <c r="M158" s="23">
        <v>-0.14038761695812171</v>
      </c>
      <c r="N158" s="24">
        <v>5.8500000000000002E-3</v>
      </c>
      <c r="O158" s="23">
        <v>-0.14623761695812171</v>
      </c>
      <c r="P158" s="23">
        <v>-9.4701283558756802E-2</v>
      </c>
      <c r="Q158" s="18" t="s">
        <v>15</v>
      </c>
      <c r="R158" s="18" t="s">
        <v>173</v>
      </c>
    </row>
    <row r="159" spans="1:18" x14ac:dyDescent="0.25">
      <c r="A159" s="17">
        <v>44879</v>
      </c>
      <c r="B159" s="18" t="s">
        <v>289</v>
      </c>
      <c r="C159" s="18" t="s">
        <v>290</v>
      </c>
      <c r="D159" s="18" t="s">
        <v>262</v>
      </c>
      <c r="E159" s="19">
        <v>44876.542361111111</v>
      </c>
      <c r="F159" s="17">
        <v>44876</v>
      </c>
      <c r="G159" s="20">
        <v>894.09531786318189</v>
      </c>
      <c r="H159" s="17">
        <v>44964</v>
      </c>
      <c r="I159" s="20">
        <v>875.72845458984375</v>
      </c>
      <c r="J159" s="21">
        <v>60</v>
      </c>
      <c r="K159" s="22">
        <v>2.5591651405446401</v>
      </c>
      <c r="L159" s="21">
        <v>5</v>
      </c>
      <c r="M159" s="23">
        <v>-2.0542399570141399E-2</v>
      </c>
      <c r="N159" s="24">
        <v>5.8500000000000002E-3</v>
      </c>
      <c r="O159" s="23">
        <v>-2.63923995701414E-2</v>
      </c>
      <c r="P159" s="23">
        <v>2.7252516788754799E-2</v>
      </c>
      <c r="Q159" s="18" t="s">
        <v>15</v>
      </c>
      <c r="R159" s="18" t="s">
        <v>173</v>
      </c>
    </row>
    <row r="160" spans="1:18" x14ac:dyDescent="0.25">
      <c r="A160" s="17">
        <v>44879</v>
      </c>
      <c r="B160" s="18" t="s">
        <v>386</v>
      </c>
      <c r="C160" s="18" t="s">
        <v>387</v>
      </c>
      <c r="D160" s="18" t="s">
        <v>185</v>
      </c>
      <c r="E160" s="19">
        <v>44875.785416666673</v>
      </c>
      <c r="F160" s="17">
        <v>44876</v>
      </c>
      <c r="G160" s="20">
        <v>611.86418217390167</v>
      </c>
      <c r="H160" s="17">
        <v>44964</v>
      </c>
      <c r="I160" s="20">
        <v>569.9256591796875</v>
      </c>
      <c r="J160" s="21">
        <v>60</v>
      </c>
      <c r="K160" s="22">
        <v>1.982047292320164</v>
      </c>
      <c r="L160" s="21">
        <v>5</v>
      </c>
      <c r="M160" s="23">
        <v>-6.8542209555738504E-2</v>
      </c>
      <c r="N160" s="24">
        <v>5.8500000000000002E-3</v>
      </c>
      <c r="O160" s="23">
        <v>-7.4392209555738498E-2</v>
      </c>
      <c r="P160" s="23">
        <v>-2.0747293196842199E-2</v>
      </c>
      <c r="Q160" s="18" t="s">
        <v>15</v>
      </c>
      <c r="R160" s="18" t="s">
        <v>173</v>
      </c>
    </row>
    <row r="161" spans="1:18" x14ac:dyDescent="0.25">
      <c r="A161" s="17">
        <v>44881</v>
      </c>
      <c r="B161" s="18" t="s">
        <v>388</v>
      </c>
      <c r="C161" s="18" t="s">
        <v>389</v>
      </c>
      <c r="D161" s="18" t="s">
        <v>172</v>
      </c>
      <c r="E161" s="19">
        <v>44880.470833333333</v>
      </c>
      <c r="F161" s="17">
        <v>44880</v>
      </c>
      <c r="G161" s="20">
        <v>2632.735199571981</v>
      </c>
      <c r="H161" s="17">
        <v>44966</v>
      </c>
      <c r="I161" s="20">
        <v>2724.344970703125</v>
      </c>
      <c r="J161" s="21">
        <v>60</v>
      </c>
      <c r="K161" s="22">
        <v>3.7440200193431692</v>
      </c>
      <c r="L161" s="21">
        <v>5</v>
      </c>
      <c r="M161" s="23">
        <v>3.4796424321761499E-2</v>
      </c>
      <c r="N161" s="24">
        <v>5.8500000000000002E-3</v>
      </c>
      <c r="O161" s="23">
        <v>2.8946424321761501E-2</v>
      </c>
      <c r="P161" s="23">
        <v>7.52221328250781E-2</v>
      </c>
      <c r="Q161" s="18" t="s">
        <v>15</v>
      </c>
      <c r="R161" s="18" t="s">
        <v>155</v>
      </c>
    </row>
    <row r="162" spans="1:18" x14ac:dyDescent="0.25">
      <c r="A162" s="17">
        <v>44938</v>
      </c>
      <c r="B162" s="18" t="s">
        <v>202</v>
      </c>
      <c r="C162" s="18" t="s">
        <v>203</v>
      </c>
      <c r="D162" s="18" t="s">
        <v>198</v>
      </c>
      <c r="E162" s="19">
        <v>44936.664583333331</v>
      </c>
      <c r="F162" s="17">
        <v>44937</v>
      </c>
      <c r="G162" s="20">
        <v>2937.3849869866358</v>
      </c>
      <c r="H162" s="17">
        <v>45029</v>
      </c>
      <c r="I162" s="20">
        <v>2877.678955078125</v>
      </c>
      <c r="J162" s="21">
        <v>60</v>
      </c>
      <c r="K162" s="22">
        <v>1.7071107486856441</v>
      </c>
      <c r="L162" s="21">
        <v>5</v>
      </c>
      <c r="M162" s="23">
        <v>-2.0326253512230701E-2</v>
      </c>
      <c r="N162" s="24">
        <v>5.8500000000000002E-3</v>
      </c>
      <c r="O162" s="23">
        <v>-2.6176253512230699E-2</v>
      </c>
      <c r="P162" s="23">
        <v>9.6684316569279997E-4</v>
      </c>
      <c r="Q162" s="18" t="s">
        <v>15</v>
      </c>
      <c r="R162" s="18" t="s">
        <v>173</v>
      </c>
    </row>
    <row r="163" spans="1:18" x14ac:dyDescent="0.25">
      <c r="A163" s="17">
        <v>44942</v>
      </c>
      <c r="B163" s="18" t="s">
        <v>204</v>
      </c>
      <c r="C163" s="18" t="s">
        <v>205</v>
      </c>
      <c r="D163" s="18" t="s">
        <v>198</v>
      </c>
      <c r="E163" s="19">
        <v>44938.681944444441</v>
      </c>
      <c r="F163" s="17">
        <v>44939</v>
      </c>
      <c r="G163" s="20">
        <v>1355.5295931085609</v>
      </c>
      <c r="H163" s="17">
        <v>45034</v>
      </c>
      <c r="I163" s="20">
        <v>1130.520629882812</v>
      </c>
      <c r="J163" s="21">
        <v>60</v>
      </c>
      <c r="K163" s="22">
        <v>3.4611541049168881</v>
      </c>
      <c r="L163" s="21">
        <v>5</v>
      </c>
      <c r="M163" s="23">
        <v>-0.1659933979823692</v>
      </c>
      <c r="N163" s="24">
        <v>5.8500000000000002E-3</v>
      </c>
      <c r="O163" s="23">
        <v>-0.17184339798236919</v>
      </c>
      <c r="P163" s="23">
        <v>-0.1393068255522871</v>
      </c>
      <c r="Q163" s="18" t="s">
        <v>15</v>
      </c>
      <c r="R163" s="18" t="s">
        <v>173</v>
      </c>
    </row>
    <row r="164" spans="1:18" x14ac:dyDescent="0.25">
      <c r="A164" s="17">
        <v>44946</v>
      </c>
      <c r="B164" s="18" t="s">
        <v>224</v>
      </c>
      <c r="C164" s="18" t="s">
        <v>225</v>
      </c>
      <c r="D164" s="18" t="s">
        <v>198</v>
      </c>
      <c r="E164" s="19">
        <v>44944.793749999997</v>
      </c>
      <c r="F164" s="17">
        <v>44945</v>
      </c>
      <c r="G164" s="20">
        <v>2056.9991371996962</v>
      </c>
      <c r="H164" s="17">
        <v>45040</v>
      </c>
      <c r="I164" s="20">
        <v>2169.373779296875</v>
      </c>
      <c r="J164" s="21">
        <v>60</v>
      </c>
      <c r="K164" s="22">
        <v>6.0292021260813211</v>
      </c>
      <c r="L164" s="21">
        <v>5</v>
      </c>
      <c r="M164" s="23">
        <v>5.4630378819779501E-2</v>
      </c>
      <c r="N164" s="24">
        <v>5.8500000000000002E-3</v>
      </c>
      <c r="O164" s="23">
        <v>4.87803788197795E-2</v>
      </c>
      <c r="P164" s="23">
        <v>8.1849086265097695E-2</v>
      </c>
      <c r="Q164" s="18" t="s">
        <v>15</v>
      </c>
      <c r="R164" s="18" t="s">
        <v>155</v>
      </c>
    </row>
    <row r="165" spans="1:18" x14ac:dyDescent="0.25">
      <c r="A165" s="17">
        <v>44951</v>
      </c>
      <c r="B165" s="18" t="s">
        <v>256</v>
      </c>
      <c r="C165" s="18" t="s">
        <v>257</v>
      </c>
      <c r="D165" s="18" t="s">
        <v>172</v>
      </c>
      <c r="E165" s="19">
        <v>44949.769444444442</v>
      </c>
      <c r="F165" s="17">
        <v>44950</v>
      </c>
      <c r="G165" s="20">
        <v>1500.4437982173979</v>
      </c>
      <c r="H165" s="17">
        <v>45043</v>
      </c>
      <c r="I165" s="20">
        <v>1892.23974609375</v>
      </c>
      <c r="J165" s="21">
        <v>60</v>
      </c>
      <c r="K165" s="22">
        <v>2.975547350013708</v>
      </c>
      <c r="L165" s="21">
        <v>5</v>
      </c>
      <c r="M165" s="23">
        <v>0.261120042178071</v>
      </c>
      <c r="N165" s="24">
        <v>5.8500000000000002E-3</v>
      </c>
      <c r="O165" s="23">
        <v>0.25527004217807098</v>
      </c>
      <c r="P165" s="23">
        <v>0.26750682831960199</v>
      </c>
      <c r="Q165" s="18" t="s">
        <v>15</v>
      </c>
      <c r="R165" s="18" t="s">
        <v>155</v>
      </c>
    </row>
    <row r="166" spans="1:18" x14ac:dyDescent="0.25">
      <c r="A166" s="17">
        <v>44953</v>
      </c>
      <c r="B166" s="18" t="s">
        <v>362</v>
      </c>
      <c r="C166" s="18" t="s">
        <v>363</v>
      </c>
      <c r="D166" s="18" t="s">
        <v>167</v>
      </c>
      <c r="E166" s="19">
        <v>44950.98333333333</v>
      </c>
      <c r="F166" s="17">
        <v>44951</v>
      </c>
      <c r="G166" s="20">
        <v>8486.304334224762</v>
      </c>
      <c r="H166" s="17">
        <v>45044</v>
      </c>
      <c r="I166" s="20">
        <v>8256.6650390625</v>
      </c>
      <c r="J166" s="21">
        <v>60</v>
      </c>
      <c r="K166" s="22">
        <v>1.5415489223686261</v>
      </c>
      <c r="L166" s="21">
        <v>5</v>
      </c>
      <c r="M166" s="23">
        <v>-2.7059988201947899E-2</v>
      </c>
      <c r="N166" s="24">
        <v>5.8500000000000002E-3</v>
      </c>
      <c r="O166" s="23">
        <v>-3.2909988201947897E-2</v>
      </c>
      <c r="P166" s="23">
        <v>-5.0240209718275898E-2</v>
      </c>
      <c r="Q166" s="18" t="s">
        <v>15</v>
      </c>
      <c r="R166" s="18" t="s">
        <v>173</v>
      </c>
    </row>
    <row r="167" spans="1:18" x14ac:dyDescent="0.25">
      <c r="A167" s="17">
        <v>44956</v>
      </c>
      <c r="B167" s="18" t="s">
        <v>299</v>
      </c>
      <c r="C167" s="18" t="s">
        <v>300</v>
      </c>
      <c r="D167" s="18" t="s">
        <v>232</v>
      </c>
      <c r="E167" s="19">
        <v>44951.779861111107</v>
      </c>
      <c r="F167" s="17">
        <v>44953</v>
      </c>
      <c r="G167" s="20">
        <v>4053.795486115529</v>
      </c>
      <c r="H167" s="17">
        <v>45048</v>
      </c>
      <c r="I167" s="20">
        <v>3823.615478515625</v>
      </c>
      <c r="J167" s="21">
        <v>60</v>
      </c>
      <c r="K167" s="22">
        <v>2.999388838383751</v>
      </c>
      <c r="L167" s="21">
        <v>5</v>
      </c>
      <c r="M167" s="23">
        <v>-5.6781356728104103E-2</v>
      </c>
      <c r="N167" s="24">
        <v>5.8500000000000002E-3</v>
      </c>
      <c r="O167" s="23">
        <v>-6.2631356728104104E-2</v>
      </c>
      <c r="P167" s="23">
        <v>-8.6843561357097906E-2</v>
      </c>
      <c r="Q167" s="18" t="s">
        <v>15</v>
      </c>
      <c r="R167" s="18" t="s">
        <v>173</v>
      </c>
    </row>
    <row r="168" spans="1:18" x14ac:dyDescent="0.25">
      <c r="A168" s="17">
        <v>44956</v>
      </c>
      <c r="B168" s="18" t="s">
        <v>390</v>
      </c>
      <c r="C168" s="18" t="s">
        <v>391</v>
      </c>
      <c r="D168" s="18" t="s">
        <v>241</v>
      </c>
      <c r="E168" s="19">
        <v>44951.711111111108</v>
      </c>
      <c r="F168" s="17">
        <v>44953</v>
      </c>
      <c r="G168" s="20">
        <v>194.19097549706549</v>
      </c>
      <c r="H168" s="17">
        <v>45048</v>
      </c>
      <c r="I168" s="20">
        <v>183.00596618652341</v>
      </c>
      <c r="J168" s="21">
        <v>60</v>
      </c>
      <c r="K168" s="22">
        <v>2.1901699206388532</v>
      </c>
      <c r="L168" s="21">
        <v>5</v>
      </c>
      <c r="M168" s="23">
        <v>-5.7597987145963397E-2</v>
      </c>
      <c r="N168" s="24">
        <v>5.8500000000000002E-3</v>
      </c>
      <c r="O168" s="23">
        <v>-6.3447987145963405E-2</v>
      </c>
      <c r="P168" s="23">
        <v>-8.7660191774957194E-2</v>
      </c>
      <c r="Q168" s="18" t="s">
        <v>15</v>
      </c>
      <c r="R168" s="18" t="s">
        <v>173</v>
      </c>
    </row>
    <row r="169" spans="1:18" x14ac:dyDescent="0.25">
      <c r="A169" s="17">
        <v>44956</v>
      </c>
      <c r="B169" s="18" t="s">
        <v>392</v>
      </c>
      <c r="C169" s="18" t="s">
        <v>393</v>
      </c>
      <c r="D169" s="18" t="s">
        <v>161</v>
      </c>
      <c r="E169" s="19">
        <v>44951.738194444442</v>
      </c>
      <c r="F169" s="17">
        <v>44953</v>
      </c>
      <c r="G169" s="20">
        <v>56.324426791469243</v>
      </c>
      <c r="H169" s="17">
        <v>45048</v>
      </c>
      <c r="I169" s="20">
        <v>80.697196960449219</v>
      </c>
      <c r="J169" s="21">
        <v>60</v>
      </c>
      <c r="K169" s="22">
        <v>1.444350477027218</v>
      </c>
      <c r="L169" s="21">
        <v>5</v>
      </c>
      <c r="M169" s="23">
        <v>0.43272113996322847</v>
      </c>
      <c r="N169" s="24">
        <v>5.8500000000000002E-3</v>
      </c>
      <c r="O169" s="23">
        <v>0.4268711399632284</v>
      </c>
      <c r="P169" s="23">
        <v>0.40265893533423469</v>
      </c>
      <c r="Q169" s="18" t="s">
        <v>15</v>
      </c>
      <c r="R169" s="18" t="s">
        <v>155</v>
      </c>
    </row>
    <row r="170" spans="1:18" x14ac:dyDescent="0.25">
      <c r="A170" s="17">
        <v>44957</v>
      </c>
      <c r="B170" s="18" t="s">
        <v>388</v>
      </c>
      <c r="C170" s="18" t="s">
        <v>389</v>
      </c>
      <c r="D170" s="18" t="s">
        <v>172</v>
      </c>
      <c r="E170" s="19">
        <v>44953.652777777781</v>
      </c>
      <c r="F170" s="17">
        <v>44956</v>
      </c>
      <c r="G170" s="20">
        <v>2635.685850382391</v>
      </c>
      <c r="H170" s="17">
        <v>45049</v>
      </c>
      <c r="I170" s="20">
        <v>2778.189697265625</v>
      </c>
      <c r="J170" s="21">
        <v>60</v>
      </c>
      <c r="K170" s="22">
        <v>4.9573558789763554</v>
      </c>
      <c r="L170" s="21">
        <v>5</v>
      </c>
      <c r="M170" s="23">
        <v>5.4067083473760602E-2</v>
      </c>
      <c r="N170" s="24">
        <v>5.8500000000000002E-3</v>
      </c>
      <c r="O170" s="23">
        <v>4.8217083473760601E-2</v>
      </c>
      <c r="P170" s="23">
        <v>3.1242270109628201E-2</v>
      </c>
      <c r="Q170" s="18" t="s">
        <v>15</v>
      </c>
      <c r="R170" s="18" t="s">
        <v>155</v>
      </c>
    </row>
    <row r="171" spans="1:18" x14ac:dyDescent="0.25">
      <c r="A171" s="17">
        <v>44957</v>
      </c>
      <c r="B171" s="18" t="s">
        <v>394</v>
      </c>
      <c r="C171" s="18" t="s">
        <v>395</v>
      </c>
      <c r="D171" s="18" t="s">
        <v>241</v>
      </c>
      <c r="E171" s="19">
        <v>44953.741666666669</v>
      </c>
      <c r="F171" s="17">
        <v>44956</v>
      </c>
      <c r="G171" s="20">
        <v>577.65501028436006</v>
      </c>
      <c r="H171" s="17">
        <v>45049</v>
      </c>
      <c r="I171" s="20">
        <v>526.6689453125</v>
      </c>
      <c r="J171" s="21">
        <v>60</v>
      </c>
      <c r="K171" s="22">
        <v>2.3062704772303642</v>
      </c>
      <c r="L171" s="21">
        <v>5</v>
      </c>
      <c r="M171" s="23">
        <v>-8.8263866951939496E-2</v>
      </c>
      <c r="N171" s="24">
        <v>5.8500000000000002E-3</v>
      </c>
      <c r="O171" s="23">
        <v>-9.4113866951939504E-2</v>
      </c>
      <c r="P171" s="23">
        <v>-0.111088680316072</v>
      </c>
      <c r="Q171" s="18" t="s">
        <v>15</v>
      </c>
      <c r="R171" s="18" t="s">
        <v>173</v>
      </c>
    </row>
    <row r="172" spans="1:18" x14ac:dyDescent="0.25">
      <c r="A172" s="17">
        <v>44958</v>
      </c>
      <c r="B172" s="18" t="s">
        <v>396</v>
      </c>
      <c r="C172" s="18" t="s">
        <v>397</v>
      </c>
      <c r="D172" s="18" t="s">
        <v>212</v>
      </c>
      <c r="E172" s="19">
        <v>44954.681944444441</v>
      </c>
      <c r="F172" s="17">
        <v>44957</v>
      </c>
      <c r="G172" s="20">
        <v>879.73079189922794</v>
      </c>
      <c r="H172" s="17">
        <v>45050</v>
      </c>
      <c r="I172" s="20">
        <v>971.973388671875</v>
      </c>
      <c r="J172" s="21">
        <v>60</v>
      </c>
      <c r="K172" s="22">
        <v>1.893949491468945</v>
      </c>
      <c r="L172" s="21">
        <v>5</v>
      </c>
      <c r="M172" s="23">
        <v>0.1048532092113168</v>
      </c>
      <c r="N172" s="24">
        <v>5.8500000000000002E-3</v>
      </c>
      <c r="O172" s="23">
        <v>9.9003209211316806E-2</v>
      </c>
      <c r="P172" s="23">
        <v>6.7281606971231603E-2</v>
      </c>
      <c r="Q172" s="18" t="s">
        <v>15</v>
      </c>
      <c r="R172" s="18" t="s">
        <v>155</v>
      </c>
    </row>
    <row r="173" spans="1:18" x14ac:dyDescent="0.25">
      <c r="A173" s="17">
        <v>44959</v>
      </c>
      <c r="B173" s="18" t="s">
        <v>267</v>
      </c>
      <c r="C173" s="18" t="s">
        <v>268</v>
      </c>
      <c r="D173" s="18" t="s">
        <v>198</v>
      </c>
      <c r="E173" s="19">
        <v>44958.59652777778</v>
      </c>
      <c r="F173" s="17">
        <v>44958</v>
      </c>
      <c r="G173" s="20">
        <v>723.99094648233483</v>
      </c>
      <c r="H173" s="17">
        <v>45051</v>
      </c>
      <c r="I173" s="20">
        <v>863.91650390625</v>
      </c>
      <c r="J173" s="21">
        <v>60</v>
      </c>
      <c r="K173" s="22">
        <v>2.5857655429460968</v>
      </c>
      <c r="L173" s="21">
        <v>5</v>
      </c>
      <c r="M173" s="23">
        <v>0.1932697613192173</v>
      </c>
      <c r="N173" s="24">
        <v>5.8500000000000002E-3</v>
      </c>
      <c r="O173" s="23">
        <v>0.18741976131921731</v>
      </c>
      <c r="P173" s="23">
        <v>0.16367287734816721</v>
      </c>
      <c r="Q173" s="18" t="s">
        <v>15</v>
      </c>
      <c r="R173" s="18" t="s">
        <v>155</v>
      </c>
    </row>
    <row r="174" spans="1:18" x14ac:dyDescent="0.25">
      <c r="A174" s="17">
        <v>44959</v>
      </c>
      <c r="B174" s="18" t="s">
        <v>352</v>
      </c>
      <c r="C174" s="18" t="s">
        <v>353</v>
      </c>
      <c r="D174" s="18" t="s">
        <v>161</v>
      </c>
      <c r="E174" s="19">
        <v>44957.757638888892</v>
      </c>
      <c r="F174" s="17">
        <v>44958</v>
      </c>
      <c r="G174" s="20">
        <v>171.6977712983327</v>
      </c>
      <c r="H174" s="17">
        <v>45051</v>
      </c>
      <c r="I174" s="20">
        <v>188.95442199707031</v>
      </c>
      <c r="J174" s="21">
        <v>60</v>
      </c>
      <c r="K174" s="22">
        <v>1.513843209350741</v>
      </c>
      <c r="L174" s="21">
        <v>5</v>
      </c>
      <c r="M174" s="23">
        <v>0.1005059679473265</v>
      </c>
      <c r="N174" s="24">
        <v>5.8500000000000002E-3</v>
      </c>
      <c r="O174" s="23">
        <v>9.4655967947326503E-2</v>
      </c>
      <c r="P174" s="23">
        <v>7.0909083976276405E-2</v>
      </c>
      <c r="Q174" s="18" t="s">
        <v>15</v>
      </c>
      <c r="R174" s="18" t="s">
        <v>155</v>
      </c>
    </row>
    <row r="175" spans="1:18" x14ac:dyDescent="0.25">
      <c r="A175" s="17">
        <v>44960</v>
      </c>
      <c r="B175" s="18" t="s">
        <v>374</v>
      </c>
      <c r="C175" s="18" t="s">
        <v>375</v>
      </c>
      <c r="D175" s="18" t="s">
        <v>241</v>
      </c>
      <c r="E175" s="19">
        <v>44958.756249999999</v>
      </c>
      <c r="F175" s="17">
        <v>44959</v>
      </c>
      <c r="G175" s="20">
        <v>4324.9925542345709</v>
      </c>
      <c r="H175" s="17">
        <v>45054</v>
      </c>
      <c r="I175" s="20">
        <v>4407.1982421875</v>
      </c>
      <c r="J175" s="21">
        <v>60</v>
      </c>
      <c r="K175" s="22">
        <v>5.9913504396468804</v>
      </c>
      <c r="L175" s="21">
        <v>5</v>
      </c>
      <c r="M175" s="23">
        <v>1.9007128202438599E-2</v>
      </c>
      <c r="N175" s="24">
        <v>5.8500000000000002E-3</v>
      </c>
      <c r="O175" s="23">
        <v>1.3157128202438599E-2</v>
      </c>
      <c r="P175" s="23">
        <v>-1.20541689868398E-2</v>
      </c>
      <c r="Q175" s="18" t="s">
        <v>15</v>
      </c>
      <c r="R175" s="18" t="s">
        <v>155</v>
      </c>
    </row>
    <row r="176" spans="1:18" x14ac:dyDescent="0.25">
      <c r="A176" s="17">
        <v>44960</v>
      </c>
      <c r="B176" s="18" t="s">
        <v>398</v>
      </c>
      <c r="C176" s="18" t="s">
        <v>399</v>
      </c>
      <c r="D176" s="18" t="s">
        <v>167</v>
      </c>
      <c r="E176" s="19">
        <v>44958.85833333333</v>
      </c>
      <c r="F176" s="17">
        <v>44959</v>
      </c>
      <c r="G176" s="20">
        <v>69.661101493170506</v>
      </c>
      <c r="H176" s="17">
        <v>45054</v>
      </c>
      <c r="I176" s="20">
        <v>66.704544067382813</v>
      </c>
      <c r="J176" s="21">
        <v>60</v>
      </c>
      <c r="K176" s="22">
        <v>2.2695505069420632</v>
      </c>
      <c r="L176" s="21">
        <v>5</v>
      </c>
      <c r="M176" s="23">
        <v>-4.2442013726664202E-2</v>
      </c>
      <c r="N176" s="24">
        <v>5.8500000000000002E-3</v>
      </c>
      <c r="O176" s="23">
        <v>-4.8292013726664203E-2</v>
      </c>
      <c r="P176" s="23">
        <v>-7.3503310915942699E-2</v>
      </c>
      <c r="Q176" s="18" t="s">
        <v>15</v>
      </c>
      <c r="R176" s="18" t="s">
        <v>173</v>
      </c>
    </row>
    <row r="177" spans="1:18" x14ac:dyDescent="0.25">
      <c r="A177" s="17">
        <v>44963</v>
      </c>
      <c r="B177" s="18" t="s">
        <v>196</v>
      </c>
      <c r="C177" s="18" t="s">
        <v>197</v>
      </c>
      <c r="D177" s="18" t="s">
        <v>198</v>
      </c>
      <c r="E177" s="19">
        <v>44959.809027777781</v>
      </c>
      <c r="F177" s="17">
        <v>44960</v>
      </c>
      <c r="G177" s="20">
        <v>751.18036486646793</v>
      </c>
      <c r="H177" s="17">
        <v>45055</v>
      </c>
      <c r="I177" s="20">
        <v>675.9375</v>
      </c>
      <c r="J177" s="21">
        <v>60</v>
      </c>
      <c r="K177" s="22">
        <v>1.5635271072678201</v>
      </c>
      <c r="L177" s="21">
        <v>5</v>
      </c>
      <c r="M177" s="23">
        <v>-0.10016617630819361</v>
      </c>
      <c r="N177" s="24">
        <v>5.8500000000000002E-3</v>
      </c>
      <c r="O177" s="23">
        <v>-0.1060161763081936</v>
      </c>
      <c r="P177" s="23">
        <v>-0.1327391717582192</v>
      </c>
      <c r="Q177" s="18" t="s">
        <v>15</v>
      </c>
      <c r="R177" s="18" t="s">
        <v>173</v>
      </c>
    </row>
    <row r="178" spans="1:18" x14ac:dyDescent="0.25">
      <c r="A178" s="17">
        <v>44963</v>
      </c>
      <c r="B178" s="18" t="s">
        <v>213</v>
      </c>
      <c r="C178" s="18" t="s">
        <v>214</v>
      </c>
      <c r="D178" s="18" t="s">
        <v>180</v>
      </c>
      <c r="E178" s="19">
        <v>44959.78402777778</v>
      </c>
      <c r="F178" s="17">
        <v>44960</v>
      </c>
      <c r="G178" s="20">
        <v>5464.0285636537164</v>
      </c>
      <c r="H178" s="17">
        <v>45055</v>
      </c>
      <c r="I178" s="20">
        <v>6356.59814453125</v>
      </c>
      <c r="J178" s="21">
        <v>60</v>
      </c>
      <c r="K178" s="22">
        <v>1.465341645786761</v>
      </c>
      <c r="L178" s="21">
        <v>5</v>
      </c>
      <c r="M178" s="23">
        <v>0.1633537545566352</v>
      </c>
      <c r="N178" s="24">
        <v>5.8500000000000002E-3</v>
      </c>
      <c r="O178" s="23">
        <v>0.15750375455663521</v>
      </c>
      <c r="P178" s="23">
        <v>0.13078075910660969</v>
      </c>
      <c r="Q178" s="18" t="s">
        <v>15</v>
      </c>
      <c r="R178" s="18" t="s">
        <v>155</v>
      </c>
    </row>
    <row r="179" spans="1:18" x14ac:dyDescent="0.25">
      <c r="A179" s="17">
        <v>44963</v>
      </c>
      <c r="B179" s="18" t="s">
        <v>289</v>
      </c>
      <c r="C179" s="18" t="s">
        <v>290</v>
      </c>
      <c r="D179" s="18" t="s">
        <v>262</v>
      </c>
      <c r="E179" s="19">
        <v>44960.503472222219</v>
      </c>
      <c r="F179" s="17">
        <v>44960</v>
      </c>
      <c r="G179" s="20">
        <v>841.57005613005788</v>
      </c>
      <c r="H179" s="17">
        <v>45055</v>
      </c>
      <c r="I179" s="20">
        <v>938.59320068359375</v>
      </c>
      <c r="J179" s="21">
        <v>60</v>
      </c>
      <c r="K179" s="22">
        <v>1.385361404562208</v>
      </c>
      <c r="L179" s="21">
        <v>5</v>
      </c>
      <c r="M179" s="23">
        <v>0.1152882565709321</v>
      </c>
      <c r="N179" s="24">
        <v>5.8500000000000002E-3</v>
      </c>
      <c r="O179" s="23">
        <v>0.1094382565709321</v>
      </c>
      <c r="P179" s="23">
        <v>8.2715261120906505E-2</v>
      </c>
      <c r="Q179" s="18" t="s">
        <v>15</v>
      </c>
      <c r="R179" s="18" t="s">
        <v>155</v>
      </c>
    </row>
    <row r="180" spans="1:18" x14ac:dyDescent="0.25">
      <c r="A180" s="17">
        <v>44964</v>
      </c>
      <c r="B180" s="18" t="s">
        <v>275</v>
      </c>
      <c r="C180" s="18" t="s">
        <v>276</v>
      </c>
      <c r="D180" s="18" t="s">
        <v>158</v>
      </c>
      <c r="E180" s="19">
        <v>44960.722916666673</v>
      </c>
      <c r="F180" s="17">
        <v>44963</v>
      </c>
      <c r="G180" s="20">
        <v>204.13622622119681</v>
      </c>
      <c r="H180" s="17">
        <v>45056</v>
      </c>
      <c r="I180" s="20">
        <v>198.92320251464841</v>
      </c>
      <c r="J180" s="21">
        <v>60</v>
      </c>
      <c r="K180" s="22">
        <v>3.6989578124787852</v>
      </c>
      <c r="L180" s="21">
        <v>5</v>
      </c>
      <c r="M180" s="23">
        <v>-2.55369848020001E-2</v>
      </c>
      <c r="N180" s="24">
        <v>5.8500000000000002E-3</v>
      </c>
      <c r="O180" s="23">
        <v>-3.1386984802000098E-2</v>
      </c>
      <c r="P180" s="23">
        <v>-6.3373680055049897E-2</v>
      </c>
      <c r="Q180" s="18" t="s">
        <v>15</v>
      </c>
      <c r="R180" s="18" t="s">
        <v>173</v>
      </c>
    </row>
    <row r="181" spans="1:18" x14ac:dyDescent="0.25">
      <c r="A181" s="17">
        <v>44964</v>
      </c>
      <c r="B181" s="18" t="s">
        <v>356</v>
      </c>
      <c r="C181" s="18" t="s">
        <v>357</v>
      </c>
      <c r="D181" s="18" t="s">
        <v>172</v>
      </c>
      <c r="E181" s="19">
        <v>44960.763194444437</v>
      </c>
      <c r="F181" s="17">
        <v>44963</v>
      </c>
      <c r="G181" s="20">
        <v>408.11426385915911</v>
      </c>
      <c r="H181" s="17">
        <v>45056</v>
      </c>
      <c r="I181" s="20">
        <v>439.48117065429688</v>
      </c>
      <c r="J181" s="21">
        <v>60</v>
      </c>
      <c r="K181" s="22">
        <v>3.4369198922629418</v>
      </c>
      <c r="L181" s="21">
        <v>5</v>
      </c>
      <c r="M181" s="23">
        <v>7.6858148741310695E-2</v>
      </c>
      <c r="N181" s="24">
        <v>5.8500000000000002E-3</v>
      </c>
      <c r="O181" s="23">
        <v>7.10081487413107E-2</v>
      </c>
      <c r="P181" s="23">
        <v>3.9021453488260902E-2</v>
      </c>
      <c r="Q181" s="18" t="s">
        <v>15</v>
      </c>
      <c r="R181" s="18" t="s">
        <v>155</v>
      </c>
    </row>
    <row r="182" spans="1:18" x14ac:dyDescent="0.25">
      <c r="A182" s="17">
        <v>44964</v>
      </c>
      <c r="B182" s="18" t="s">
        <v>327</v>
      </c>
      <c r="C182" s="18" t="s">
        <v>328</v>
      </c>
      <c r="D182" s="18" t="s">
        <v>232</v>
      </c>
      <c r="E182" s="19">
        <v>44963.61041666667</v>
      </c>
      <c r="F182" s="17">
        <v>44963</v>
      </c>
      <c r="G182" s="20">
        <v>1838.1239008496079</v>
      </c>
      <c r="H182" s="17">
        <v>45056</v>
      </c>
      <c r="I182" s="20">
        <v>1958.132934570312</v>
      </c>
      <c r="J182" s="21">
        <v>60</v>
      </c>
      <c r="K182" s="22">
        <v>3.2714795796088141</v>
      </c>
      <c r="L182" s="21">
        <v>5</v>
      </c>
      <c r="M182" s="23">
        <v>6.5288870714990704E-2</v>
      </c>
      <c r="N182" s="24">
        <v>5.8500000000000002E-3</v>
      </c>
      <c r="O182" s="23">
        <v>5.9438870714990703E-2</v>
      </c>
      <c r="P182" s="23">
        <v>2.7452175461941002E-2</v>
      </c>
      <c r="Q182" s="18" t="s">
        <v>15</v>
      </c>
      <c r="R182" s="18" t="s">
        <v>155</v>
      </c>
    </row>
    <row r="183" spans="1:18" x14ac:dyDescent="0.25">
      <c r="A183" s="17">
        <v>44964</v>
      </c>
      <c r="B183" s="18" t="s">
        <v>400</v>
      </c>
      <c r="C183" s="18" t="s">
        <v>401</v>
      </c>
      <c r="D183" s="18" t="s">
        <v>241</v>
      </c>
      <c r="E183" s="19">
        <v>44960.76666666667</v>
      </c>
      <c r="F183" s="17">
        <v>44963</v>
      </c>
      <c r="G183" s="20">
        <v>381.08888226312149</v>
      </c>
      <c r="H183" s="17">
        <v>45056</v>
      </c>
      <c r="I183" s="20">
        <v>373.273193359375</v>
      </c>
      <c r="J183" s="21">
        <v>60</v>
      </c>
      <c r="K183" s="22">
        <v>3.046189631177028</v>
      </c>
      <c r="L183" s="21">
        <v>5</v>
      </c>
      <c r="M183" s="23">
        <v>-2.05088347299257E-2</v>
      </c>
      <c r="N183" s="24">
        <v>5.8500000000000002E-3</v>
      </c>
      <c r="O183" s="23">
        <v>-2.6358834729925701E-2</v>
      </c>
      <c r="P183" s="23">
        <v>-5.8345529982975403E-2</v>
      </c>
      <c r="Q183" s="18" t="s">
        <v>15</v>
      </c>
      <c r="R183" s="18" t="s">
        <v>173</v>
      </c>
    </row>
    <row r="184" spans="1:18" x14ac:dyDescent="0.25">
      <c r="A184" s="17">
        <v>44964</v>
      </c>
      <c r="B184" s="18" t="s">
        <v>358</v>
      </c>
      <c r="C184" s="18" t="s">
        <v>359</v>
      </c>
      <c r="D184" s="18" t="s">
        <v>172</v>
      </c>
      <c r="E184" s="19">
        <v>44960.71875</v>
      </c>
      <c r="F184" s="17">
        <v>44963</v>
      </c>
      <c r="G184" s="20">
        <v>348.68516753558441</v>
      </c>
      <c r="H184" s="17">
        <v>45056</v>
      </c>
      <c r="I184" s="20">
        <v>345.28594970703119</v>
      </c>
      <c r="J184" s="21">
        <v>60</v>
      </c>
      <c r="K184" s="22">
        <v>2.585687097728151</v>
      </c>
      <c r="L184" s="21">
        <v>5</v>
      </c>
      <c r="M184" s="23">
        <v>-9.7486734310435995E-3</v>
      </c>
      <c r="N184" s="24">
        <v>5.8500000000000002E-3</v>
      </c>
      <c r="O184" s="23">
        <v>-1.5598673431043601E-2</v>
      </c>
      <c r="P184" s="23">
        <v>-4.7585368684093403E-2</v>
      </c>
      <c r="Q184" s="18" t="s">
        <v>15</v>
      </c>
      <c r="R184" s="18" t="s">
        <v>173</v>
      </c>
    </row>
    <row r="185" spans="1:18" x14ac:dyDescent="0.25">
      <c r="A185" s="17">
        <v>44964</v>
      </c>
      <c r="B185" s="18" t="s">
        <v>402</v>
      </c>
      <c r="C185" s="18" t="s">
        <v>403</v>
      </c>
      <c r="D185" s="18" t="s">
        <v>241</v>
      </c>
      <c r="E185" s="19">
        <v>44960.759722222218</v>
      </c>
      <c r="F185" s="17">
        <v>44963</v>
      </c>
      <c r="G185" s="20">
        <v>317.08664183042032</v>
      </c>
      <c r="H185" s="17">
        <v>45056</v>
      </c>
      <c r="I185" s="20">
        <v>357.08026123046881</v>
      </c>
      <c r="J185" s="21">
        <v>60</v>
      </c>
      <c r="K185" s="22">
        <v>1.807533212815069</v>
      </c>
      <c r="L185" s="21">
        <v>5</v>
      </c>
      <c r="M185" s="23">
        <v>0.1261283640622024</v>
      </c>
      <c r="N185" s="24">
        <v>5.8500000000000002E-3</v>
      </c>
      <c r="O185" s="23">
        <v>0.12027836406220239</v>
      </c>
      <c r="P185" s="23">
        <v>8.8291668809152596E-2</v>
      </c>
      <c r="Q185" s="18" t="s">
        <v>15</v>
      </c>
      <c r="R185" s="18" t="s">
        <v>155</v>
      </c>
    </row>
    <row r="186" spans="1:18" x14ac:dyDescent="0.25">
      <c r="A186" s="17">
        <v>44964</v>
      </c>
      <c r="B186" s="18" t="s">
        <v>404</v>
      </c>
      <c r="C186" s="18" t="s">
        <v>405</v>
      </c>
      <c r="D186" s="18" t="s">
        <v>154</v>
      </c>
      <c r="E186" s="19">
        <v>44960.663888888892</v>
      </c>
      <c r="F186" s="17">
        <v>44963</v>
      </c>
      <c r="G186" s="20">
        <v>189.3500061035156</v>
      </c>
      <c r="H186" s="17">
        <v>45056</v>
      </c>
      <c r="I186" s="20">
        <v>194.25</v>
      </c>
      <c r="J186" s="21">
        <v>60</v>
      </c>
      <c r="K186" s="22">
        <v>1.574945875473682</v>
      </c>
      <c r="L186" s="21">
        <v>5</v>
      </c>
      <c r="M186" s="23">
        <v>2.5877970628665301E-2</v>
      </c>
      <c r="N186" s="24">
        <v>5.8500000000000002E-3</v>
      </c>
      <c r="O186" s="23">
        <v>2.0027970628665299E-2</v>
      </c>
      <c r="P186" s="23">
        <v>-1.1958724624384401E-2</v>
      </c>
      <c r="Q186" s="18" t="s">
        <v>15</v>
      </c>
      <c r="R186" s="18" t="s">
        <v>155</v>
      </c>
    </row>
    <row r="187" spans="1:18" x14ac:dyDescent="0.25">
      <c r="A187" s="17">
        <v>44964</v>
      </c>
      <c r="B187" s="18" t="s">
        <v>406</v>
      </c>
      <c r="C187" s="18" t="s">
        <v>407</v>
      </c>
      <c r="D187" s="18" t="s">
        <v>212</v>
      </c>
      <c r="E187" s="19">
        <v>44963.5625</v>
      </c>
      <c r="F187" s="17">
        <v>44963</v>
      </c>
      <c r="G187" s="20">
        <v>4117.5986491461626</v>
      </c>
      <c r="H187" s="17">
        <v>45056</v>
      </c>
      <c r="I187" s="20">
        <v>4195.326171875</v>
      </c>
      <c r="J187" s="21">
        <v>60</v>
      </c>
      <c r="K187" s="22">
        <v>1.483790720406682</v>
      </c>
      <c r="L187" s="21">
        <v>5</v>
      </c>
      <c r="M187" s="23">
        <v>1.8876906020200701E-2</v>
      </c>
      <c r="N187" s="24">
        <v>5.8500000000000002E-3</v>
      </c>
      <c r="O187" s="23">
        <v>1.30269060202007E-2</v>
      </c>
      <c r="P187" s="23">
        <v>-1.8959789232849002E-2</v>
      </c>
      <c r="Q187" s="18" t="s">
        <v>15</v>
      </c>
      <c r="R187" s="18" t="s">
        <v>155</v>
      </c>
    </row>
    <row r="188" spans="1:18" x14ac:dyDescent="0.25">
      <c r="A188" s="17">
        <v>44964</v>
      </c>
      <c r="B188" s="18" t="s">
        <v>408</v>
      </c>
      <c r="C188" s="18" t="s">
        <v>409</v>
      </c>
      <c r="D188" s="18" t="s">
        <v>185</v>
      </c>
      <c r="E188" s="19">
        <v>44960.72152777778</v>
      </c>
      <c r="F188" s="17">
        <v>44963</v>
      </c>
      <c r="G188" s="20">
        <v>2066.5077645191741</v>
      </c>
      <c r="H188" s="17">
        <v>45056</v>
      </c>
      <c r="I188" s="20">
        <v>2219.8984375</v>
      </c>
      <c r="J188" s="21">
        <v>60</v>
      </c>
      <c r="K188" s="22">
        <v>1.3112134673652589</v>
      </c>
      <c r="L188" s="21">
        <v>5</v>
      </c>
      <c r="M188" s="23">
        <v>7.4227000553523895E-2</v>
      </c>
      <c r="N188" s="24">
        <v>5.8500000000000002E-3</v>
      </c>
      <c r="O188" s="23">
        <v>6.8377000553523901E-2</v>
      </c>
      <c r="P188" s="23">
        <v>3.6390305300474102E-2</v>
      </c>
      <c r="Q188" s="18" t="s">
        <v>15</v>
      </c>
      <c r="R188" s="18" t="s">
        <v>155</v>
      </c>
    </row>
    <row r="189" spans="1:18" x14ac:dyDescent="0.25">
      <c r="A189" s="17">
        <v>44965</v>
      </c>
      <c r="B189" s="18" t="s">
        <v>341</v>
      </c>
      <c r="C189" s="18" t="s">
        <v>342</v>
      </c>
      <c r="D189" s="18" t="s">
        <v>343</v>
      </c>
      <c r="E189" s="19">
        <v>44964.640972222223</v>
      </c>
      <c r="F189" s="17">
        <v>44964</v>
      </c>
      <c r="G189" s="20">
        <v>372.08757706880812</v>
      </c>
      <c r="H189" s="17">
        <v>45057</v>
      </c>
      <c r="I189" s="20">
        <v>358.27828979492188</v>
      </c>
      <c r="J189" s="21">
        <v>60</v>
      </c>
      <c r="K189" s="22">
        <v>2.190663385131105</v>
      </c>
      <c r="L189" s="21">
        <v>5</v>
      </c>
      <c r="M189" s="23">
        <v>-3.7113002757768798E-2</v>
      </c>
      <c r="N189" s="24">
        <v>5.8500000000000002E-3</v>
      </c>
      <c r="O189" s="23">
        <v>-4.2963002757768799E-2</v>
      </c>
      <c r="P189" s="23">
        <v>-6.7439120815034198E-2</v>
      </c>
      <c r="Q189" s="18" t="s">
        <v>15</v>
      </c>
      <c r="R189" s="18" t="s">
        <v>173</v>
      </c>
    </row>
    <row r="190" spans="1:18" x14ac:dyDescent="0.25">
      <c r="A190" s="17">
        <v>44966</v>
      </c>
      <c r="B190" s="18" t="s">
        <v>410</v>
      </c>
      <c r="C190" s="18" t="s">
        <v>411</v>
      </c>
      <c r="D190" s="18" t="s">
        <v>262</v>
      </c>
      <c r="E190" s="19">
        <v>44964.790277777778</v>
      </c>
      <c r="F190" s="17">
        <v>44965</v>
      </c>
      <c r="G190" s="20">
        <v>105.3783356726499</v>
      </c>
      <c r="H190" s="17">
        <v>45058</v>
      </c>
      <c r="I190" s="20">
        <v>100.71266174316411</v>
      </c>
      <c r="J190" s="21">
        <v>60</v>
      </c>
      <c r="K190" s="22">
        <v>1.6204227795193971</v>
      </c>
      <c r="L190" s="21">
        <v>5</v>
      </c>
      <c r="M190" s="23">
        <v>-4.42754566173773E-2</v>
      </c>
      <c r="N190" s="24">
        <v>5.8500000000000002E-3</v>
      </c>
      <c r="O190" s="23">
        <v>-5.0125456617377301E-2</v>
      </c>
      <c r="P190" s="23">
        <v>-7.4032410995591602E-2</v>
      </c>
      <c r="Q190" s="18" t="s">
        <v>15</v>
      </c>
      <c r="R190" s="18" t="s">
        <v>173</v>
      </c>
    </row>
    <row r="191" spans="1:18" x14ac:dyDescent="0.25">
      <c r="A191" s="17">
        <v>44967</v>
      </c>
      <c r="B191" s="18" t="s">
        <v>260</v>
      </c>
      <c r="C191" s="18" t="s">
        <v>261</v>
      </c>
      <c r="D191" s="18" t="s">
        <v>262</v>
      </c>
      <c r="E191" s="19">
        <v>44965.69027777778</v>
      </c>
      <c r="F191" s="17">
        <v>44966</v>
      </c>
      <c r="G191" s="20">
        <v>112.23793871814409</v>
      </c>
      <c r="H191" s="17">
        <v>45061</v>
      </c>
      <c r="I191" s="20">
        <v>151.91090393066409</v>
      </c>
      <c r="J191" s="21">
        <v>60</v>
      </c>
      <c r="K191" s="22">
        <v>3.1087035174559929</v>
      </c>
      <c r="L191" s="21">
        <v>5</v>
      </c>
      <c r="M191" s="23">
        <v>0.35347196915428158</v>
      </c>
      <c r="N191" s="24">
        <v>5.8500000000000002E-3</v>
      </c>
      <c r="O191" s="23">
        <v>0.34762196915428151</v>
      </c>
      <c r="P191" s="23">
        <v>0.31791953622507679</v>
      </c>
      <c r="Q191" s="18" t="s">
        <v>15</v>
      </c>
      <c r="R191" s="18" t="s">
        <v>155</v>
      </c>
    </row>
    <row r="192" spans="1:18" x14ac:dyDescent="0.25">
      <c r="A192" s="17">
        <v>45033</v>
      </c>
      <c r="B192" s="18" t="s">
        <v>202</v>
      </c>
      <c r="C192" s="18" t="s">
        <v>203</v>
      </c>
      <c r="D192" s="18" t="s">
        <v>198</v>
      </c>
      <c r="E192" s="19">
        <v>45029.529861111107</v>
      </c>
      <c r="F192" s="17">
        <v>45029</v>
      </c>
      <c r="G192" s="20">
        <v>2828.271800358672</v>
      </c>
      <c r="H192" s="17">
        <v>45119</v>
      </c>
      <c r="I192" s="20">
        <v>2963.674072265625</v>
      </c>
      <c r="J192" s="21">
        <v>60</v>
      </c>
      <c r="K192" s="22">
        <v>2.4862904638235839</v>
      </c>
      <c r="L192" s="21">
        <v>5</v>
      </c>
      <c r="M192" s="23">
        <v>4.7874561380480199E-2</v>
      </c>
      <c r="N192" s="24">
        <v>5.8500000000000002E-3</v>
      </c>
      <c r="O192" s="23">
        <v>4.2024561380480198E-2</v>
      </c>
      <c r="P192" s="23">
        <v>-6.8652212771945498E-2</v>
      </c>
      <c r="Q192" s="18" t="s">
        <v>15</v>
      </c>
      <c r="R192" s="18" t="s">
        <v>155</v>
      </c>
    </row>
    <row r="193" spans="1:18" x14ac:dyDescent="0.25">
      <c r="A193" s="17">
        <v>45036</v>
      </c>
      <c r="B193" s="18" t="s">
        <v>412</v>
      </c>
      <c r="C193" s="18" t="s">
        <v>413</v>
      </c>
      <c r="D193" s="18" t="s">
        <v>198</v>
      </c>
      <c r="E193" s="19">
        <v>45034.820833333331</v>
      </c>
      <c r="F193" s="17">
        <v>45035</v>
      </c>
      <c r="G193" s="20">
        <v>661.95001220703125</v>
      </c>
      <c r="H193" s="17">
        <v>45124</v>
      </c>
      <c r="I193" s="20">
        <v>798.1500244140625</v>
      </c>
      <c r="J193" s="21">
        <v>60</v>
      </c>
      <c r="K193" s="22">
        <v>1.42234299642617</v>
      </c>
      <c r="L193" s="21">
        <v>5</v>
      </c>
      <c r="M193" s="23">
        <v>0.2057557363779205</v>
      </c>
      <c r="N193" s="24">
        <v>5.8500000000000002E-3</v>
      </c>
      <c r="O193" s="23">
        <v>0.1999057363779205</v>
      </c>
      <c r="P193" s="23">
        <v>7.0489028217710595E-2</v>
      </c>
      <c r="Q193" s="18" t="s">
        <v>15</v>
      </c>
      <c r="R193" s="18" t="s">
        <v>155</v>
      </c>
    </row>
    <row r="194" spans="1:18" x14ac:dyDescent="0.25">
      <c r="A194" s="17">
        <v>45041</v>
      </c>
      <c r="B194" s="18" t="s">
        <v>244</v>
      </c>
      <c r="C194" s="18" t="s">
        <v>245</v>
      </c>
      <c r="D194" s="18" t="s">
        <v>201</v>
      </c>
      <c r="E194" s="19">
        <v>45037.831250000003</v>
      </c>
      <c r="F194" s="17">
        <v>45040</v>
      </c>
      <c r="G194" s="20">
        <v>1075.10008333666</v>
      </c>
      <c r="H194" s="17">
        <v>45127</v>
      </c>
      <c r="I194" s="20">
        <v>1289.760620117188</v>
      </c>
      <c r="J194" s="21">
        <v>60</v>
      </c>
      <c r="K194" s="22">
        <v>2.2986207727047732</v>
      </c>
      <c r="L194" s="21">
        <v>5</v>
      </c>
      <c r="M194" s="23">
        <v>0.19966563123529091</v>
      </c>
      <c r="N194" s="24">
        <v>5.8500000000000002E-3</v>
      </c>
      <c r="O194" s="23">
        <v>0.19381563123529091</v>
      </c>
      <c r="P194" s="23">
        <v>6.0130203271370801E-2</v>
      </c>
      <c r="Q194" s="18" t="s">
        <v>15</v>
      </c>
      <c r="R194" s="18" t="s">
        <v>155</v>
      </c>
    </row>
    <row r="195" spans="1:18" x14ac:dyDescent="0.25">
      <c r="A195" s="17">
        <v>45044</v>
      </c>
      <c r="B195" s="18" t="s">
        <v>267</v>
      </c>
      <c r="C195" s="18" t="s">
        <v>268</v>
      </c>
      <c r="D195" s="18" t="s">
        <v>198</v>
      </c>
      <c r="E195" s="19">
        <v>45042.757638888892</v>
      </c>
      <c r="F195" s="17">
        <v>45043</v>
      </c>
      <c r="G195" s="20">
        <v>910.25963256009925</v>
      </c>
      <c r="H195" s="17">
        <v>45132</v>
      </c>
      <c r="I195" s="20">
        <v>1031.952880859375</v>
      </c>
      <c r="J195" s="21">
        <v>60</v>
      </c>
      <c r="K195" s="22">
        <v>3.140501856706412</v>
      </c>
      <c r="L195" s="21">
        <v>5</v>
      </c>
      <c r="M195" s="23">
        <v>0.13369070092344329</v>
      </c>
      <c r="N195" s="24">
        <v>5.8500000000000002E-3</v>
      </c>
      <c r="O195" s="23">
        <v>0.1278407009234433</v>
      </c>
      <c r="P195" s="23">
        <v>2.34804778879396E-2</v>
      </c>
      <c r="Q195" s="18" t="s">
        <v>15</v>
      </c>
      <c r="R195" s="18" t="s">
        <v>155</v>
      </c>
    </row>
    <row r="196" spans="1:18" x14ac:dyDescent="0.25">
      <c r="A196" s="17">
        <v>45048</v>
      </c>
      <c r="B196" s="18" t="s">
        <v>242</v>
      </c>
      <c r="C196" s="18" t="s">
        <v>243</v>
      </c>
      <c r="D196" s="18" t="s">
        <v>241</v>
      </c>
      <c r="E196" s="19">
        <v>45044.392361111109</v>
      </c>
      <c r="F196" s="17">
        <v>45044</v>
      </c>
      <c r="G196" s="20">
        <v>2315.971855388902</v>
      </c>
      <c r="H196" s="17">
        <v>45133</v>
      </c>
      <c r="I196" s="20">
        <v>2440.211181640625</v>
      </c>
      <c r="J196" s="21">
        <v>60</v>
      </c>
      <c r="K196" s="22">
        <v>1.5747909479846569</v>
      </c>
      <c r="L196" s="21">
        <v>5</v>
      </c>
      <c r="M196" s="23">
        <v>5.3644575154329903E-2</v>
      </c>
      <c r="N196" s="24">
        <v>5.8500000000000002E-3</v>
      </c>
      <c r="O196" s="23">
        <v>4.7794575154329902E-2</v>
      </c>
      <c r="P196" s="23">
        <v>-5.5778165560994297E-2</v>
      </c>
      <c r="Q196" s="18" t="s">
        <v>15</v>
      </c>
      <c r="R196" s="18" t="s">
        <v>155</v>
      </c>
    </row>
    <row r="197" spans="1:18" x14ac:dyDescent="0.25">
      <c r="A197" s="17">
        <v>45049</v>
      </c>
      <c r="B197" s="18" t="s">
        <v>414</v>
      </c>
      <c r="C197" s="18" t="s">
        <v>415</v>
      </c>
      <c r="D197" s="18" t="s">
        <v>158</v>
      </c>
      <c r="E197" s="19">
        <v>45048.456250000003</v>
      </c>
      <c r="F197" s="17">
        <v>45048</v>
      </c>
      <c r="G197" s="20">
        <v>972</v>
      </c>
      <c r="H197" s="17">
        <v>45134</v>
      </c>
      <c r="I197" s="20">
        <v>1119.199951171875</v>
      </c>
      <c r="J197" s="21">
        <v>60</v>
      </c>
      <c r="K197" s="22">
        <v>6.0664605758358858</v>
      </c>
      <c r="L197" s="21">
        <v>5</v>
      </c>
      <c r="M197" s="23">
        <v>0.15144027898341039</v>
      </c>
      <c r="N197" s="24">
        <v>5.8500000000000002E-3</v>
      </c>
      <c r="O197" s="23">
        <v>0.1455902789834104</v>
      </c>
      <c r="P197" s="23">
        <v>4.3901853699966402E-2</v>
      </c>
      <c r="Q197" s="18" t="s">
        <v>15</v>
      </c>
      <c r="R197" s="18" t="s">
        <v>155</v>
      </c>
    </row>
    <row r="198" spans="1:18" x14ac:dyDescent="0.25">
      <c r="A198" s="17">
        <v>45051</v>
      </c>
      <c r="B198" s="18" t="s">
        <v>256</v>
      </c>
      <c r="C198" s="18" t="s">
        <v>257</v>
      </c>
      <c r="D198" s="18" t="s">
        <v>172</v>
      </c>
      <c r="E198" s="19">
        <v>45049.759027777778</v>
      </c>
      <c r="F198" s="17">
        <v>45050</v>
      </c>
      <c r="G198" s="20">
        <v>1906.8925390805571</v>
      </c>
      <c r="H198" s="17">
        <v>45138</v>
      </c>
      <c r="I198" s="20">
        <v>2421.72998046875</v>
      </c>
      <c r="J198" s="21">
        <v>60</v>
      </c>
      <c r="K198" s="22">
        <v>3.4707038233167218</v>
      </c>
      <c r="L198" s="21">
        <v>5</v>
      </c>
      <c r="M198" s="23">
        <v>0.26998765312513701</v>
      </c>
      <c r="N198" s="24">
        <v>5.8500000000000002E-3</v>
      </c>
      <c r="O198" s="23">
        <v>0.26413765312513698</v>
      </c>
      <c r="P198" s="23">
        <v>0.15345865177684589</v>
      </c>
      <c r="Q198" s="18" t="s">
        <v>15</v>
      </c>
      <c r="R198" s="18" t="s">
        <v>155</v>
      </c>
    </row>
    <row r="199" spans="1:18" x14ac:dyDescent="0.25">
      <c r="A199" s="17">
        <v>45051</v>
      </c>
      <c r="B199" s="18" t="s">
        <v>277</v>
      </c>
      <c r="C199" s="18" t="s">
        <v>278</v>
      </c>
      <c r="D199" s="18" t="s">
        <v>172</v>
      </c>
      <c r="E199" s="19">
        <v>45049.950694444437</v>
      </c>
      <c r="F199" s="17">
        <v>45050</v>
      </c>
      <c r="G199" s="20">
        <v>3545.127885410122</v>
      </c>
      <c r="H199" s="17">
        <v>45138</v>
      </c>
      <c r="I199" s="20">
        <v>4418.35693359375</v>
      </c>
      <c r="J199" s="21">
        <v>60</v>
      </c>
      <c r="K199" s="22">
        <v>2.8073634725744241</v>
      </c>
      <c r="L199" s="21">
        <v>5</v>
      </c>
      <c r="M199" s="23">
        <v>0.24631806705122791</v>
      </c>
      <c r="N199" s="24">
        <v>5.8500000000000002E-3</v>
      </c>
      <c r="O199" s="23">
        <v>0.24046806705122789</v>
      </c>
      <c r="P199" s="23">
        <v>0.1297890657029368</v>
      </c>
      <c r="Q199" s="18" t="s">
        <v>15</v>
      </c>
      <c r="R199" s="18" t="s">
        <v>155</v>
      </c>
    </row>
    <row r="200" spans="1:18" x14ac:dyDescent="0.25">
      <c r="A200" s="17">
        <v>45051</v>
      </c>
      <c r="B200" s="18" t="s">
        <v>390</v>
      </c>
      <c r="C200" s="18" t="s">
        <v>391</v>
      </c>
      <c r="D200" s="18" t="s">
        <v>241</v>
      </c>
      <c r="E200" s="19">
        <v>45050.46875</v>
      </c>
      <c r="F200" s="17">
        <v>45050</v>
      </c>
      <c r="G200" s="20">
        <v>186.38525482843929</v>
      </c>
      <c r="H200" s="17">
        <v>45138</v>
      </c>
      <c r="I200" s="20">
        <v>300.99087524414063</v>
      </c>
      <c r="J200" s="21">
        <v>60</v>
      </c>
      <c r="K200" s="22">
        <v>1.332267898045236</v>
      </c>
      <c r="L200" s="21">
        <v>5</v>
      </c>
      <c r="M200" s="23">
        <v>0.61488565992621869</v>
      </c>
      <c r="N200" s="24">
        <v>5.8500000000000002E-3</v>
      </c>
      <c r="O200" s="23">
        <v>0.60903565992621866</v>
      </c>
      <c r="P200" s="23">
        <v>0.49835665857792749</v>
      </c>
      <c r="Q200" s="18" t="s">
        <v>15</v>
      </c>
      <c r="R200" s="18" t="s">
        <v>155</v>
      </c>
    </row>
    <row r="201" spans="1:18" x14ac:dyDescent="0.25">
      <c r="A201" s="17">
        <v>45054</v>
      </c>
      <c r="B201" s="18" t="s">
        <v>416</v>
      </c>
      <c r="C201" s="18" t="s">
        <v>417</v>
      </c>
      <c r="D201" s="18" t="s">
        <v>241</v>
      </c>
      <c r="E201" s="19">
        <v>45050.790277777778</v>
      </c>
      <c r="F201" s="17">
        <v>45051</v>
      </c>
      <c r="G201" s="20">
        <v>709.03979689216283</v>
      </c>
      <c r="H201" s="17">
        <v>45139</v>
      </c>
      <c r="I201" s="20">
        <v>773.38665771484375</v>
      </c>
      <c r="J201" s="21">
        <v>60</v>
      </c>
      <c r="K201" s="22">
        <v>6.660131009658647</v>
      </c>
      <c r="L201" s="21">
        <v>5</v>
      </c>
      <c r="M201" s="23">
        <v>9.0752114485990396E-2</v>
      </c>
      <c r="N201" s="24">
        <v>5.8500000000000002E-3</v>
      </c>
      <c r="O201" s="23">
        <v>8.4902114485990401E-2</v>
      </c>
      <c r="P201" s="23">
        <v>-1.45204253951278E-2</v>
      </c>
      <c r="Q201" s="18" t="s">
        <v>15</v>
      </c>
      <c r="R201" s="18" t="s">
        <v>155</v>
      </c>
    </row>
    <row r="202" spans="1:18" x14ac:dyDescent="0.25">
      <c r="A202" s="17">
        <v>45054</v>
      </c>
      <c r="B202" s="18" t="s">
        <v>275</v>
      </c>
      <c r="C202" s="18" t="s">
        <v>276</v>
      </c>
      <c r="D202" s="18" t="s">
        <v>158</v>
      </c>
      <c r="E202" s="19">
        <v>45050.775694444441</v>
      </c>
      <c r="F202" s="17">
        <v>45051</v>
      </c>
      <c r="G202" s="20">
        <v>196.34104124261799</v>
      </c>
      <c r="H202" s="17">
        <v>45139</v>
      </c>
      <c r="I202" s="20">
        <v>240.36054992675781</v>
      </c>
      <c r="J202" s="21">
        <v>60</v>
      </c>
      <c r="K202" s="22">
        <v>1.7747691570988799</v>
      </c>
      <c r="L202" s="21">
        <v>5</v>
      </c>
      <c r="M202" s="23">
        <v>0.2241992219535244</v>
      </c>
      <c r="N202" s="24">
        <v>5.8500000000000002E-3</v>
      </c>
      <c r="O202" s="23">
        <v>0.21834922195352449</v>
      </c>
      <c r="P202" s="23">
        <v>0.1189266820724062</v>
      </c>
      <c r="Q202" s="18" t="s">
        <v>15</v>
      </c>
      <c r="R202" s="18" t="s">
        <v>155</v>
      </c>
    </row>
    <row r="203" spans="1:18" x14ac:dyDescent="0.25">
      <c r="A203" s="17">
        <v>45055</v>
      </c>
      <c r="B203" s="18" t="s">
        <v>418</v>
      </c>
      <c r="C203" s="18" t="s">
        <v>419</v>
      </c>
      <c r="D203" s="18" t="s">
        <v>241</v>
      </c>
      <c r="E203" s="19">
        <v>45051.748611111107</v>
      </c>
      <c r="F203" s="17">
        <v>45054</v>
      </c>
      <c r="G203" s="20">
        <v>511.18658067860542</v>
      </c>
      <c r="H203" s="17">
        <v>45140</v>
      </c>
      <c r="I203" s="20">
        <v>541.79998779296875</v>
      </c>
      <c r="J203" s="21">
        <v>60</v>
      </c>
      <c r="K203" s="22">
        <v>2.2216848793510202</v>
      </c>
      <c r="L203" s="21">
        <v>5</v>
      </c>
      <c r="M203" s="23">
        <v>5.9886953749301801E-2</v>
      </c>
      <c r="N203" s="24">
        <v>5.8500000000000002E-3</v>
      </c>
      <c r="O203" s="23">
        <v>5.40369537493018E-2</v>
      </c>
      <c r="P203" s="23">
        <v>-3.3387627006310698E-2</v>
      </c>
      <c r="Q203" s="18" t="s">
        <v>15</v>
      </c>
      <c r="R203" s="18" t="s">
        <v>155</v>
      </c>
    </row>
    <row r="204" spans="1:18" x14ac:dyDescent="0.25">
      <c r="A204" s="17">
        <v>45057</v>
      </c>
      <c r="B204" s="18" t="s">
        <v>420</v>
      </c>
      <c r="C204" s="18" t="s">
        <v>421</v>
      </c>
      <c r="D204" s="18" t="s">
        <v>172</v>
      </c>
      <c r="E204" s="19">
        <v>45055.677777777782</v>
      </c>
      <c r="F204" s="17">
        <v>45056</v>
      </c>
      <c r="G204" s="20">
        <v>1103.6860519489919</v>
      </c>
      <c r="H204" s="17">
        <v>45142</v>
      </c>
      <c r="I204" s="20">
        <v>1245.221435546875</v>
      </c>
      <c r="J204" s="21">
        <v>60</v>
      </c>
      <c r="K204" s="22">
        <v>3.2835351310763241</v>
      </c>
      <c r="L204" s="21">
        <v>5</v>
      </c>
      <c r="M204" s="23">
        <v>0.12823880790007891</v>
      </c>
      <c r="N204" s="24">
        <v>5.8500000000000002E-3</v>
      </c>
      <c r="O204" s="23">
        <v>0.1223888079000789</v>
      </c>
      <c r="P204" s="23">
        <v>3.7400170721821203E-2</v>
      </c>
      <c r="Q204" s="18" t="s">
        <v>15</v>
      </c>
      <c r="R204" s="18" t="s">
        <v>155</v>
      </c>
    </row>
    <row r="205" spans="1:18" x14ac:dyDescent="0.25">
      <c r="A205" s="17">
        <v>45057</v>
      </c>
      <c r="B205" s="18" t="s">
        <v>396</v>
      </c>
      <c r="C205" s="18" t="s">
        <v>397</v>
      </c>
      <c r="D205" s="18" t="s">
        <v>212</v>
      </c>
      <c r="E205" s="19">
        <v>45056.45</v>
      </c>
      <c r="F205" s="17">
        <v>45056</v>
      </c>
      <c r="G205" s="20">
        <v>967.8031511277228</v>
      </c>
      <c r="H205" s="17">
        <v>45142</v>
      </c>
      <c r="I205" s="20">
        <v>1262.403686523438</v>
      </c>
      <c r="J205" s="21">
        <v>60</v>
      </c>
      <c r="K205" s="22">
        <v>2.5408850000843159</v>
      </c>
      <c r="L205" s="21">
        <v>5</v>
      </c>
      <c r="M205" s="23">
        <v>0.30440129798341159</v>
      </c>
      <c r="N205" s="24">
        <v>5.8500000000000002E-3</v>
      </c>
      <c r="O205" s="23">
        <v>0.29855129798341162</v>
      </c>
      <c r="P205" s="23">
        <v>0.2135626608051539</v>
      </c>
      <c r="Q205" s="18" t="s">
        <v>15</v>
      </c>
      <c r="R205" s="18" t="s">
        <v>155</v>
      </c>
    </row>
    <row r="206" spans="1:18" x14ac:dyDescent="0.25">
      <c r="A206" s="17">
        <v>45057</v>
      </c>
      <c r="B206" s="18" t="s">
        <v>422</v>
      </c>
      <c r="C206" s="18" t="s">
        <v>423</v>
      </c>
      <c r="D206" s="18" t="s">
        <v>185</v>
      </c>
      <c r="E206" s="19">
        <v>45056.543749999997</v>
      </c>
      <c r="F206" s="17">
        <v>45056</v>
      </c>
      <c r="G206" s="20">
        <v>94.768859159991337</v>
      </c>
      <c r="H206" s="17">
        <v>45142</v>
      </c>
      <c r="I206" s="20">
        <v>96.551643371582045</v>
      </c>
      <c r="J206" s="21">
        <v>60</v>
      </c>
      <c r="K206" s="22">
        <v>1.9426459142177781</v>
      </c>
      <c r="L206" s="21">
        <v>5</v>
      </c>
      <c r="M206" s="23">
        <v>1.88119201538656E-2</v>
      </c>
      <c r="N206" s="24">
        <v>5.8500000000000002E-3</v>
      </c>
      <c r="O206" s="23">
        <v>1.2961920153865601E-2</v>
      </c>
      <c r="P206" s="23">
        <v>-7.2026717024392006E-2</v>
      </c>
      <c r="Q206" s="18" t="s">
        <v>15</v>
      </c>
      <c r="R206" s="18" t="s">
        <v>155</v>
      </c>
    </row>
    <row r="207" spans="1:18" x14ac:dyDescent="0.25">
      <c r="A207" s="17">
        <v>45057</v>
      </c>
      <c r="B207" s="18" t="s">
        <v>424</v>
      </c>
      <c r="C207" s="18" t="s">
        <v>425</v>
      </c>
      <c r="D207" s="18" t="s">
        <v>167</v>
      </c>
      <c r="E207" s="19">
        <v>45056.616666666669</v>
      </c>
      <c r="F207" s="17">
        <v>45056</v>
      </c>
      <c r="G207" s="20">
        <v>355.21557642506542</v>
      </c>
      <c r="H207" s="17">
        <v>45142</v>
      </c>
      <c r="I207" s="20">
        <v>422.38330078125</v>
      </c>
      <c r="J207" s="21">
        <v>60</v>
      </c>
      <c r="K207" s="22">
        <v>1.8761976555449571</v>
      </c>
      <c r="L207" s="21">
        <v>5</v>
      </c>
      <c r="M207" s="23">
        <v>0.1890900309951753</v>
      </c>
      <c r="N207" s="24">
        <v>5.8500000000000002E-3</v>
      </c>
      <c r="O207" s="23">
        <v>0.1832400309951753</v>
      </c>
      <c r="P207" s="23">
        <v>9.8251393816917595E-2</v>
      </c>
      <c r="Q207" s="18" t="s">
        <v>15</v>
      </c>
      <c r="R207" s="18" t="s">
        <v>155</v>
      </c>
    </row>
    <row r="208" spans="1:18" x14ac:dyDescent="0.25">
      <c r="A208" s="17">
        <v>45058</v>
      </c>
      <c r="B208" s="18" t="s">
        <v>426</v>
      </c>
      <c r="C208" s="18" t="s">
        <v>427</v>
      </c>
      <c r="D208" s="18" t="s">
        <v>241</v>
      </c>
      <c r="E208" s="19">
        <v>45056.760416666657</v>
      </c>
      <c r="F208" s="17">
        <v>45057</v>
      </c>
      <c r="G208" s="20">
        <v>13085.81312236417</v>
      </c>
      <c r="H208" s="17">
        <v>45145</v>
      </c>
      <c r="I208" s="20">
        <v>14718.0537109375</v>
      </c>
      <c r="J208" s="21">
        <v>60</v>
      </c>
      <c r="K208" s="22">
        <v>2.5154386300314449</v>
      </c>
      <c r="L208" s="21">
        <v>5</v>
      </c>
      <c r="M208" s="23">
        <v>0.1247336006796373</v>
      </c>
      <c r="N208" s="24">
        <v>5.8500000000000002E-3</v>
      </c>
      <c r="O208" s="23">
        <v>0.1188836006796373</v>
      </c>
      <c r="P208" s="23">
        <v>2.9174606407362101E-2</v>
      </c>
      <c r="Q208" s="18" t="s">
        <v>15</v>
      </c>
      <c r="R208" s="18" t="s">
        <v>155</v>
      </c>
    </row>
    <row r="209" spans="1:18" x14ac:dyDescent="0.25">
      <c r="A209" s="17">
        <v>45058</v>
      </c>
      <c r="B209" s="18" t="s">
        <v>254</v>
      </c>
      <c r="C209" s="18" t="s">
        <v>255</v>
      </c>
      <c r="D209" s="18" t="s">
        <v>212</v>
      </c>
      <c r="E209" s="19">
        <v>45056.818055555559</v>
      </c>
      <c r="F209" s="17">
        <v>45057</v>
      </c>
      <c r="G209" s="20">
        <v>885.36161802342872</v>
      </c>
      <c r="H209" s="17">
        <v>45145</v>
      </c>
      <c r="I209" s="20">
        <v>1105.44482421875</v>
      </c>
      <c r="J209" s="21">
        <v>60</v>
      </c>
      <c r="K209" s="22">
        <v>1.8605806925393811</v>
      </c>
      <c r="L209" s="21">
        <v>5</v>
      </c>
      <c r="M209" s="23">
        <v>0.24858001715350769</v>
      </c>
      <c r="N209" s="24">
        <v>5.8500000000000002E-3</v>
      </c>
      <c r="O209" s="23">
        <v>0.2427300171535077</v>
      </c>
      <c r="P209" s="23">
        <v>0.15302102288123251</v>
      </c>
      <c r="Q209" s="18" t="s">
        <v>15</v>
      </c>
      <c r="R209" s="18" t="s">
        <v>155</v>
      </c>
    </row>
    <row r="210" spans="1:18" x14ac:dyDescent="0.25">
      <c r="A210" s="17">
        <v>45058</v>
      </c>
      <c r="B210" s="18" t="s">
        <v>213</v>
      </c>
      <c r="C210" s="18" t="s">
        <v>214</v>
      </c>
      <c r="D210" s="18" t="s">
        <v>180</v>
      </c>
      <c r="E210" s="19">
        <v>45056.775694444441</v>
      </c>
      <c r="F210" s="17">
        <v>45057</v>
      </c>
      <c r="G210" s="20">
        <v>6611.9916980458111</v>
      </c>
      <c r="H210" s="17">
        <v>45145</v>
      </c>
      <c r="I210" s="20">
        <v>7714.1142578125</v>
      </c>
      <c r="J210" s="21">
        <v>60</v>
      </c>
      <c r="K210" s="22">
        <v>1.391263247141884</v>
      </c>
      <c r="L210" s="21">
        <v>5</v>
      </c>
      <c r="M210" s="23">
        <v>0.16668541191490349</v>
      </c>
      <c r="N210" s="24">
        <v>5.8500000000000002E-3</v>
      </c>
      <c r="O210" s="23">
        <v>0.1608354119149035</v>
      </c>
      <c r="P210" s="23">
        <v>7.1126417642628198E-2</v>
      </c>
      <c r="Q210" s="18" t="s">
        <v>15</v>
      </c>
      <c r="R210" s="18" t="s">
        <v>155</v>
      </c>
    </row>
    <row r="211" spans="1:18" x14ac:dyDescent="0.25">
      <c r="A211" s="17">
        <v>45061</v>
      </c>
      <c r="B211" s="18" t="s">
        <v>428</v>
      </c>
      <c r="C211" s="18" t="s">
        <v>429</v>
      </c>
      <c r="D211" s="18" t="s">
        <v>161</v>
      </c>
      <c r="E211" s="19">
        <v>45057.781944444447</v>
      </c>
      <c r="F211" s="17">
        <v>45058</v>
      </c>
      <c r="G211" s="20">
        <v>2333.3823145253318</v>
      </c>
      <c r="H211" s="17">
        <v>45146</v>
      </c>
      <c r="I211" s="20">
        <v>2561.87060546875</v>
      </c>
      <c r="J211" s="21">
        <v>60</v>
      </c>
      <c r="K211" s="22">
        <v>4.9802176389101156</v>
      </c>
      <c r="L211" s="21">
        <v>5</v>
      </c>
      <c r="M211" s="23">
        <v>9.7921497699316504E-2</v>
      </c>
      <c r="N211" s="24">
        <v>5.8500000000000002E-3</v>
      </c>
      <c r="O211" s="23">
        <v>9.2071497699316496E-2</v>
      </c>
      <c r="P211" s="23">
        <v>7.9165458352933992E-3</v>
      </c>
      <c r="Q211" s="18" t="s">
        <v>15</v>
      </c>
      <c r="R211" s="18" t="s">
        <v>155</v>
      </c>
    </row>
    <row r="212" spans="1:18" x14ac:dyDescent="0.25">
      <c r="A212" s="17">
        <v>45061</v>
      </c>
      <c r="B212" s="18" t="s">
        <v>430</v>
      </c>
      <c r="C212" s="18" t="s">
        <v>431</v>
      </c>
      <c r="D212" s="18" t="s">
        <v>167</v>
      </c>
      <c r="E212" s="19">
        <v>45058.620833333327</v>
      </c>
      <c r="F212" s="17">
        <v>45058</v>
      </c>
      <c r="G212" s="20">
        <v>3469.2414023261331</v>
      </c>
      <c r="H212" s="17">
        <v>45146</v>
      </c>
      <c r="I212" s="20">
        <v>3222.667236328125</v>
      </c>
      <c r="J212" s="21">
        <v>60</v>
      </c>
      <c r="K212" s="22">
        <v>1.891905803164571</v>
      </c>
      <c r="L212" s="21">
        <v>5</v>
      </c>
      <c r="M212" s="23">
        <v>-7.1074375462220396E-2</v>
      </c>
      <c r="N212" s="24">
        <v>5.8500000000000002E-3</v>
      </c>
      <c r="O212" s="23">
        <v>-7.6924375462220307E-2</v>
      </c>
      <c r="P212" s="23">
        <v>-0.1610793273262435</v>
      </c>
      <c r="Q212" s="18" t="s">
        <v>15</v>
      </c>
      <c r="R212" s="18" t="s">
        <v>173</v>
      </c>
    </row>
    <row r="213" spans="1:18" x14ac:dyDescent="0.25">
      <c r="A213" s="17">
        <v>45061</v>
      </c>
      <c r="B213" s="18" t="s">
        <v>331</v>
      </c>
      <c r="C213" s="18" t="s">
        <v>332</v>
      </c>
      <c r="D213" s="18" t="s">
        <v>241</v>
      </c>
      <c r="E213" s="19">
        <v>45057.851388888892</v>
      </c>
      <c r="F213" s="17">
        <v>45058</v>
      </c>
      <c r="G213" s="20">
        <v>3014.003033971288</v>
      </c>
      <c r="H213" s="17">
        <v>45146</v>
      </c>
      <c r="I213" s="20">
        <v>3241.0927734375</v>
      </c>
      <c r="J213" s="21">
        <v>60</v>
      </c>
      <c r="K213" s="22">
        <v>1.3570380786514069</v>
      </c>
      <c r="L213" s="21">
        <v>5</v>
      </c>
      <c r="M213" s="23">
        <v>7.53448941181043E-2</v>
      </c>
      <c r="N213" s="24">
        <v>5.8500000000000002E-3</v>
      </c>
      <c r="O213" s="23">
        <v>6.9494894118104306E-2</v>
      </c>
      <c r="P213" s="23">
        <v>-1.46600577459188E-2</v>
      </c>
      <c r="Q213" s="18" t="s">
        <v>15</v>
      </c>
      <c r="R213" s="18" t="s">
        <v>155</v>
      </c>
    </row>
    <row r="214" spans="1:18" x14ac:dyDescent="0.25">
      <c r="A214" s="17">
        <v>45062</v>
      </c>
      <c r="B214" s="18" t="s">
        <v>432</v>
      </c>
      <c r="C214" s="18" t="s">
        <v>433</v>
      </c>
      <c r="D214" s="18" t="s">
        <v>212</v>
      </c>
      <c r="E214" s="19">
        <v>45058.914583333331</v>
      </c>
      <c r="F214" s="17">
        <v>45061</v>
      </c>
      <c r="G214" s="20">
        <v>894.17419058256905</v>
      </c>
      <c r="H214" s="17">
        <v>45147</v>
      </c>
      <c r="I214" s="20">
        <v>1230.591796875</v>
      </c>
      <c r="J214" s="21">
        <v>60</v>
      </c>
      <c r="K214" s="22">
        <v>2.01559758326214</v>
      </c>
      <c r="L214" s="21">
        <v>5</v>
      </c>
      <c r="M214" s="23">
        <v>0.37623274059526302</v>
      </c>
      <c r="N214" s="24">
        <v>5.8500000000000002E-3</v>
      </c>
      <c r="O214" s="23">
        <v>0.37038274059526299</v>
      </c>
      <c r="P214" s="23">
        <v>0.27867200113591512</v>
      </c>
      <c r="Q214" s="18" t="s">
        <v>15</v>
      </c>
      <c r="R214" s="18" t="s">
        <v>155</v>
      </c>
    </row>
    <row r="215" spans="1:18" x14ac:dyDescent="0.25">
      <c r="A215" s="17">
        <v>45062</v>
      </c>
      <c r="B215" s="18" t="s">
        <v>434</v>
      </c>
      <c r="C215" s="18" t="s">
        <v>435</v>
      </c>
      <c r="D215" s="18" t="s">
        <v>172</v>
      </c>
      <c r="E215" s="19">
        <v>45058.811805555553</v>
      </c>
      <c r="F215" s="17">
        <v>45061</v>
      </c>
      <c r="G215" s="20">
        <v>3311.1384534690278</v>
      </c>
      <c r="H215" s="17">
        <v>45147</v>
      </c>
      <c r="I215" s="20">
        <v>4614.5947265625</v>
      </c>
      <c r="J215" s="21">
        <v>60</v>
      </c>
      <c r="K215" s="22">
        <v>1.773121449276593</v>
      </c>
      <c r="L215" s="21">
        <v>5</v>
      </c>
      <c r="M215" s="23">
        <v>0.3936580397983242</v>
      </c>
      <c r="N215" s="24">
        <v>5.8500000000000002E-3</v>
      </c>
      <c r="O215" s="23">
        <v>0.38780803979832418</v>
      </c>
      <c r="P215" s="23">
        <v>0.29609730033897641</v>
      </c>
      <c r="Q215" s="18" t="s">
        <v>15</v>
      </c>
      <c r="R215" s="18" t="s">
        <v>155</v>
      </c>
    </row>
    <row r="216" spans="1:18" x14ac:dyDescent="0.25">
      <c r="A216" s="17">
        <v>45062</v>
      </c>
      <c r="B216" s="18" t="s">
        <v>344</v>
      </c>
      <c r="C216" s="18" t="s">
        <v>345</v>
      </c>
      <c r="D216" s="18" t="s">
        <v>185</v>
      </c>
      <c r="E216" s="19">
        <v>45058.869444444441</v>
      </c>
      <c r="F216" s="17">
        <v>45061</v>
      </c>
      <c r="G216" s="20">
        <v>641.74935802576795</v>
      </c>
      <c r="H216" s="17">
        <v>45147</v>
      </c>
      <c r="I216" s="20">
        <v>679.08056640625</v>
      </c>
      <c r="J216" s="21">
        <v>60</v>
      </c>
      <c r="K216" s="22">
        <v>1.6568569674985709</v>
      </c>
      <c r="L216" s="21">
        <v>5</v>
      </c>
      <c r="M216" s="23">
        <v>5.8171010089242699E-2</v>
      </c>
      <c r="N216" s="24">
        <v>5.8500000000000002E-3</v>
      </c>
      <c r="O216" s="23">
        <v>5.2321010089242698E-2</v>
      </c>
      <c r="P216" s="23">
        <v>-3.9389729370105098E-2</v>
      </c>
      <c r="Q216" s="18" t="s">
        <v>15</v>
      </c>
      <c r="R216" s="18" t="s">
        <v>155</v>
      </c>
    </row>
    <row r="217" spans="1:18" x14ac:dyDescent="0.25">
      <c r="A217" s="17">
        <v>45062</v>
      </c>
      <c r="B217" s="18" t="s">
        <v>237</v>
      </c>
      <c r="C217" s="18" t="s">
        <v>238</v>
      </c>
      <c r="D217" s="18" t="s">
        <v>198</v>
      </c>
      <c r="E217" s="19">
        <v>45059.481944444437</v>
      </c>
      <c r="F217" s="17">
        <v>45061</v>
      </c>
      <c r="G217" s="20">
        <v>421.78205498607178</v>
      </c>
      <c r="H217" s="17">
        <v>45147</v>
      </c>
      <c r="I217" s="20">
        <v>491.30474853515619</v>
      </c>
      <c r="J217" s="21">
        <v>60</v>
      </c>
      <c r="K217" s="22">
        <v>1.324354366844384</v>
      </c>
      <c r="L217" s="21">
        <v>5</v>
      </c>
      <c r="M217" s="23">
        <v>0.16483084741805859</v>
      </c>
      <c r="N217" s="24">
        <v>5.8500000000000002E-3</v>
      </c>
      <c r="O217" s="23">
        <v>0.1589808474180586</v>
      </c>
      <c r="P217" s="23">
        <v>6.7270107958710801E-2</v>
      </c>
      <c r="Q217" s="18" t="s">
        <v>15</v>
      </c>
      <c r="R217" s="18" t="s">
        <v>155</v>
      </c>
    </row>
    <row r="218" spans="1:18" x14ac:dyDescent="0.25">
      <c r="A218" s="17">
        <v>45063</v>
      </c>
      <c r="B218" s="18" t="s">
        <v>194</v>
      </c>
      <c r="C218" s="18" t="s">
        <v>195</v>
      </c>
      <c r="D218" s="18" t="s">
        <v>172</v>
      </c>
      <c r="E218" s="19">
        <v>45062.488194444442</v>
      </c>
      <c r="F218" s="17">
        <v>45062</v>
      </c>
      <c r="G218" s="20">
        <v>226.79129738514541</v>
      </c>
      <c r="H218" s="17">
        <v>45148</v>
      </c>
      <c r="I218" s="20">
        <v>327.16104125976563</v>
      </c>
      <c r="J218" s="21">
        <v>60</v>
      </c>
      <c r="K218" s="22">
        <v>2.653941360267837</v>
      </c>
      <c r="L218" s="21">
        <v>5</v>
      </c>
      <c r="M218" s="23">
        <v>0.4425643533586236</v>
      </c>
      <c r="N218" s="24">
        <v>5.8500000000000002E-3</v>
      </c>
      <c r="O218" s="23">
        <v>0.43671435335862357</v>
      </c>
      <c r="P218" s="23">
        <v>0.34445300491910302</v>
      </c>
      <c r="Q218" s="18" t="s">
        <v>15</v>
      </c>
      <c r="R218" s="18" t="s">
        <v>155</v>
      </c>
    </row>
    <row r="219" spans="1:18" x14ac:dyDescent="0.25">
      <c r="A219" s="17">
        <v>45063</v>
      </c>
      <c r="B219" s="18" t="s">
        <v>190</v>
      </c>
      <c r="C219" s="18" t="s">
        <v>191</v>
      </c>
      <c r="D219" s="18" t="s">
        <v>167</v>
      </c>
      <c r="E219" s="19">
        <v>45061.825694444437</v>
      </c>
      <c r="F219" s="17">
        <v>45062</v>
      </c>
      <c r="G219" s="20">
        <v>2677.288973813992</v>
      </c>
      <c r="H219" s="17">
        <v>45148</v>
      </c>
      <c r="I219" s="20">
        <v>2936.2158203125</v>
      </c>
      <c r="J219" s="21">
        <v>60</v>
      </c>
      <c r="K219" s="22">
        <v>2.492276528357968</v>
      </c>
      <c r="L219" s="21">
        <v>5</v>
      </c>
      <c r="M219" s="23">
        <v>9.6712326921381195E-2</v>
      </c>
      <c r="N219" s="24">
        <v>5.8500000000000002E-3</v>
      </c>
      <c r="O219" s="23">
        <v>9.0862326921381201E-2</v>
      </c>
      <c r="P219" s="23">
        <v>-1.3990215181394E-3</v>
      </c>
      <c r="Q219" s="18" t="s">
        <v>15</v>
      </c>
      <c r="R219" s="18" t="s">
        <v>155</v>
      </c>
    </row>
    <row r="220" spans="1:18" x14ac:dyDescent="0.25">
      <c r="A220" s="17">
        <v>45064</v>
      </c>
      <c r="B220" s="18" t="s">
        <v>436</v>
      </c>
      <c r="C220" s="18" t="s">
        <v>437</v>
      </c>
      <c r="D220" s="18" t="s">
        <v>241</v>
      </c>
      <c r="E220" s="19">
        <v>45063.561111111107</v>
      </c>
      <c r="F220" s="17">
        <v>45063</v>
      </c>
      <c r="G220" s="20">
        <v>2164</v>
      </c>
      <c r="H220" s="17">
        <v>45149</v>
      </c>
      <c r="I220" s="20">
        <v>2477.050048828125</v>
      </c>
      <c r="J220" s="21">
        <v>60</v>
      </c>
      <c r="K220" s="22">
        <v>2.382808343801432</v>
      </c>
      <c r="L220" s="21">
        <v>5</v>
      </c>
      <c r="M220" s="23">
        <v>0.1446626843013516</v>
      </c>
      <c r="N220" s="24">
        <v>5.8500000000000002E-3</v>
      </c>
      <c r="O220" s="23">
        <v>0.1388126843013516</v>
      </c>
      <c r="P220" s="23">
        <v>4.71109969771146E-2</v>
      </c>
      <c r="Q220" s="18" t="s">
        <v>15</v>
      </c>
      <c r="R220" s="18" t="s">
        <v>155</v>
      </c>
    </row>
    <row r="221" spans="1:18" x14ac:dyDescent="0.25">
      <c r="A221" s="17">
        <v>45065</v>
      </c>
      <c r="B221" s="18" t="s">
        <v>239</v>
      </c>
      <c r="C221" s="18" t="s">
        <v>240</v>
      </c>
      <c r="D221" s="18" t="s">
        <v>241</v>
      </c>
      <c r="E221" s="19">
        <v>45063.65902777778</v>
      </c>
      <c r="F221" s="17">
        <v>45064</v>
      </c>
      <c r="G221" s="20">
        <v>599.6664689939214</v>
      </c>
      <c r="H221" s="17">
        <v>45152</v>
      </c>
      <c r="I221" s="20">
        <v>591.0751953125</v>
      </c>
      <c r="J221" s="21">
        <v>60</v>
      </c>
      <c r="K221" s="22">
        <v>7.8598109046653546</v>
      </c>
      <c r="L221" s="21">
        <v>5</v>
      </c>
      <c r="M221" s="23">
        <v>-1.4326753496548199E-2</v>
      </c>
      <c r="N221" s="24">
        <v>5.8500000000000002E-3</v>
      </c>
      <c r="O221" s="23">
        <v>-2.0176753496548201E-2</v>
      </c>
      <c r="P221" s="23">
        <v>-0.1063595555968172</v>
      </c>
      <c r="Q221" s="18" t="s">
        <v>15</v>
      </c>
      <c r="R221" s="18" t="s">
        <v>173</v>
      </c>
    </row>
    <row r="222" spans="1:18" x14ac:dyDescent="0.25">
      <c r="A222" s="17">
        <v>45121</v>
      </c>
      <c r="B222" s="18" t="s">
        <v>202</v>
      </c>
      <c r="C222" s="18" t="s">
        <v>203</v>
      </c>
      <c r="D222" s="18" t="s">
        <v>198</v>
      </c>
      <c r="E222" s="19">
        <v>45119.864583333343</v>
      </c>
      <c r="F222" s="17">
        <v>45120</v>
      </c>
      <c r="G222" s="20">
        <v>3059.223867717199</v>
      </c>
      <c r="H222" s="17">
        <v>45210</v>
      </c>
      <c r="I222" s="20">
        <v>3290.40380859375</v>
      </c>
      <c r="J222" s="21">
        <v>60</v>
      </c>
      <c r="K222" s="22">
        <v>2.65407132945034</v>
      </c>
      <c r="L222" s="21">
        <v>5</v>
      </c>
      <c r="M222" s="23">
        <v>7.5568167245327597E-2</v>
      </c>
      <c r="N222" s="24">
        <v>5.8500000000000002E-3</v>
      </c>
      <c r="O222" s="23">
        <v>6.9718167245327603E-2</v>
      </c>
      <c r="P222" s="23">
        <v>3.7281094724160802E-2</v>
      </c>
      <c r="Q222" s="18" t="s">
        <v>15</v>
      </c>
      <c r="R222" s="18" t="s">
        <v>155</v>
      </c>
    </row>
    <row r="223" spans="1:18" x14ac:dyDescent="0.25">
      <c r="A223" s="17">
        <v>45125</v>
      </c>
      <c r="B223" s="18" t="s">
        <v>412</v>
      </c>
      <c r="C223" s="18" t="s">
        <v>413</v>
      </c>
      <c r="D223" s="18" t="s">
        <v>198</v>
      </c>
      <c r="E223" s="19">
        <v>45121.955555555563</v>
      </c>
      <c r="F223" s="17">
        <v>45124</v>
      </c>
      <c r="G223" s="20">
        <v>806.20001220703125</v>
      </c>
      <c r="H223" s="17">
        <v>45212</v>
      </c>
      <c r="I223" s="20">
        <v>743.20001220703125</v>
      </c>
      <c r="J223" s="21">
        <v>60</v>
      </c>
      <c r="K223" s="22">
        <v>2.6142350800263192</v>
      </c>
      <c r="L223" s="21">
        <v>5</v>
      </c>
      <c r="M223" s="23">
        <v>-7.8144379863667901E-2</v>
      </c>
      <c r="N223" s="24">
        <v>5.8500000000000002E-3</v>
      </c>
      <c r="O223" s="23">
        <v>-8.3994379863667895E-2</v>
      </c>
      <c r="P223" s="23">
        <v>-0.1088668786782719</v>
      </c>
      <c r="Q223" s="18" t="s">
        <v>15</v>
      </c>
      <c r="R223" s="18" t="s">
        <v>173</v>
      </c>
    </row>
    <row r="224" spans="1:18" x14ac:dyDescent="0.25">
      <c r="A224" s="17">
        <v>45128</v>
      </c>
      <c r="B224" s="18" t="s">
        <v>438</v>
      </c>
      <c r="C224" s="18" t="s">
        <v>439</v>
      </c>
      <c r="D224" s="18" t="s">
        <v>440</v>
      </c>
      <c r="E224" s="19">
        <v>45127.547222222223</v>
      </c>
      <c r="F224" s="17">
        <v>45127</v>
      </c>
      <c r="G224" s="20">
        <v>172.67850830717299</v>
      </c>
      <c r="H224" s="17">
        <v>45217</v>
      </c>
      <c r="I224" s="20">
        <v>269.9052734375</v>
      </c>
      <c r="J224" s="21">
        <v>60</v>
      </c>
      <c r="K224" s="22">
        <v>1.473189841561978</v>
      </c>
      <c r="L224" s="21">
        <v>5</v>
      </c>
      <c r="M224" s="23">
        <v>0.56305075879722644</v>
      </c>
      <c r="N224" s="24">
        <v>5.8500000000000002E-3</v>
      </c>
      <c r="O224" s="23">
        <v>0.55720075879722641</v>
      </c>
      <c r="P224" s="23">
        <v>0.5370396255352754</v>
      </c>
      <c r="Q224" s="18" t="s">
        <v>15</v>
      </c>
      <c r="R224" s="18" t="s">
        <v>155</v>
      </c>
    </row>
    <row r="225" spans="1:18" x14ac:dyDescent="0.25">
      <c r="A225" s="17">
        <v>45133</v>
      </c>
      <c r="B225" s="18" t="s">
        <v>267</v>
      </c>
      <c r="C225" s="18" t="s">
        <v>268</v>
      </c>
      <c r="D225" s="18" t="s">
        <v>198</v>
      </c>
      <c r="E225" s="19">
        <v>45132.625694444447</v>
      </c>
      <c r="F225" s="17">
        <v>45132</v>
      </c>
      <c r="G225" s="20">
        <v>1064.574121989772</v>
      </c>
      <c r="H225" s="17">
        <v>45222</v>
      </c>
      <c r="I225" s="20">
        <v>1127.646606445312</v>
      </c>
      <c r="J225" s="21">
        <v>60</v>
      </c>
      <c r="K225" s="22">
        <v>7.5307336458485796</v>
      </c>
      <c r="L225" s="21">
        <v>5</v>
      </c>
      <c r="M225" s="23">
        <v>5.92466819855186E-2</v>
      </c>
      <c r="N225" s="24">
        <v>5.8500000000000002E-3</v>
      </c>
      <c r="O225" s="23">
        <v>5.3396681985518599E-2</v>
      </c>
      <c r="P225" s="23">
        <v>6.4330628966372705E-2</v>
      </c>
      <c r="Q225" s="18" t="s">
        <v>15</v>
      </c>
      <c r="R225" s="18" t="s">
        <v>155</v>
      </c>
    </row>
    <row r="226" spans="1:18" x14ac:dyDescent="0.25">
      <c r="A226" s="17">
        <v>45134</v>
      </c>
      <c r="B226" s="18" t="s">
        <v>390</v>
      </c>
      <c r="C226" s="18" t="s">
        <v>391</v>
      </c>
      <c r="D226" s="18" t="s">
        <v>241</v>
      </c>
      <c r="E226" s="19">
        <v>45132.883333333331</v>
      </c>
      <c r="F226" s="17">
        <v>45133</v>
      </c>
      <c r="G226" s="20">
        <v>304.07999211367019</v>
      </c>
      <c r="H226" s="17">
        <v>45224</v>
      </c>
      <c r="I226" s="20">
        <v>339.41116333007813</v>
      </c>
      <c r="J226" s="21">
        <v>60</v>
      </c>
      <c r="K226" s="22">
        <v>2.7030025272040499</v>
      </c>
      <c r="L226" s="21">
        <v>5</v>
      </c>
      <c r="M226" s="23">
        <v>0.1161903845459209</v>
      </c>
      <c r="N226" s="24">
        <v>5.8500000000000002E-3</v>
      </c>
      <c r="O226" s="23">
        <v>0.11034038454592091</v>
      </c>
      <c r="P226" s="23">
        <v>0.12555252932818009</v>
      </c>
      <c r="Q226" s="18" t="s">
        <v>15</v>
      </c>
      <c r="R226" s="18" t="s">
        <v>155</v>
      </c>
    </row>
    <row r="227" spans="1:18" x14ac:dyDescent="0.25">
      <c r="A227" s="17">
        <v>45135</v>
      </c>
      <c r="B227" s="18" t="s">
        <v>441</v>
      </c>
      <c r="C227" s="18" t="s">
        <v>442</v>
      </c>
      <c r="D227" s="18" t="s">
        <v>241</v>
      </c>
      <c r="E227" s="19">
        <v>45133.810416666667</v>
      </c>
      <c r="F227" s="17">
        <v>45134</v>
      </c>
      <c r="G227" s="20">
        <v>1883.487521284718</v>
      </c>
      <c r="H227" s="17">
        <v>45225</v>
      </c>
      <c r="I227" s="20">
        <v>1906.351806640625</v>
      </c>
      <c r="J227" s="21">
        <v>60</v>
      </c>
      <c r="K227" s="22">
        <v>3.69420200270363</v>
      </c>
      <c r="L227" s="21">
        <v>5</v>
      </c>
      <c r="M227" s="23">
        <v>1.2139334663768099E-2</v>
      </c>
      <c r="N227" s="24">
        <v>5.8500000000000002E-3</v>
      </c>
      <c r="O227" s="23">
        <v>6.2893346637681001E-3</v>
      </c>
      <c r="P227" s="23">
        <v>3.5321532340828E-2</v>
      </c>
      <c r="Q227" s="18" t="s">
        <v>15</v>
      </c>
      <c r="R227" s="18" t="s">
        <v>155</v>
      </c>
    </row>
    <row r="228" spans="1:18" x14ac:dyDescent="0.25">
      <c r="A228" s="17">
        <v>45139</v>
      </c>
      <c r="B228" s="18" t="s">
        <v>418</v>
      </c>
      <c r="C228" s="18" t="s">
        <v>419</v>
      </c>
      <c r="D228" s="18" t="s">
        <v>241</v>
      </c>
      <c r="E228" s="19">
        <v>45135.744444444441</v>
      </c>
      <c r="F228" s="17">
        <v>45138</v>
      </c>
      <c r="G228" s="20">
        <v>541.99254696954483</v>
      </c>
      <c r="H228" s="17">
        <v>45229</v>
      </c>
      <c r="I228" s="20">
        <v>512.341796875</v>
      </c>
      <c r="J228" s="21">
        <v>60</v>
      </c>
      <c r="K228" s="22">
        <v>2.4008179170043502</v>
      </c>
      <c r="L228" s="21">
        <v>5</v>
      </c>
      <c r="M228" s="23">
        <v>-5.4706933260119099E-2</v>
      </c>
      <c r="N228" s="24">
        <v>5.8500000000000002E-3</v>
      </c>
      <c r="O228" s="23">
        <v>-6.05569332601191E-2</v>
      </c>
      <c r="P228" s="23">
        <v>-4.15084099933598E-2</v>
      </c>
      <c r="Q228" s="18" t="s">
        <v>15</v>
      </c>
      <c r="R228" s="18" t="s">
        <v>173</v>
      </c>
    </row>
    <row r="229" spans="1:18" x14ac:dyDescent="0.25">
      <c r="A229" s="17">
        <v>45140</v>
      </c>
      <c r="B229" s="18" t="s">
        <v>256</v>
      </c>
      <c r="C229" s="18" t="s">
        <v>257</v>
      </c>
      <c r="D229" s="18" t="s">
        <v>172</v>
      </c>
      <c r="E229" s="19">
        <v>45138.783333333333</v>
      </c>
      <c r="F229" s="17">
        <v>45139</v>
      </c>
      <c r="G229" s="20">
        <v>2267.7270760490719</v>
      </c>
      <c r="H229" s="17">
        <v>45230</v>
      </c>
      <c r="I229" s="20">
        <v>2394.66748046875</v>
      </c>
      <c r="J229" s="21">
        <v>60</v>
      </c>
      <c r="K229" s="22">
        <v>2.7109910146038212</v>
      </c>
      <c r="L229" s="21">
        <v>5</v>
      </c>
      <c r="M229" s="23">
        <v>5.5976932039299099E-2</v>
      </c>
      <c r="N229" s="24">
        <v>5.8500000000000002E-3</v>
      </c>
      <c r="O229" s="23">
        <v>5.0126932039299098E-2</v>
      </c>
      <c r="P229" s="23">
        <v>5.9408343841339001E-2</v>
      </c>
      <c r="Q229" s="18" t="s">
        <v>15</v>
      </c>
      <c r="R229" s="18" t="s">
        <v>155</v>
      </c>
    </row>
    <row r="230" spans="1:18" x14ac:dyDescent="0.25">
      <c r="A230" s="17">
        <v>45140</v>
      </c>
      <c r="B230" s="18" t="s">
        <v>443</v>
      </c>
      <c r="C230" s="18" t="s">
        <v>444</v>
      </c>
      <c r="D230" s="18" t="s">
        <v>158</v>
      </c>
      <c r="E230" s="19">
        <v>45136.713888888888</v>
      </c>
      <c r="F230" s="17">
        <v>45139</v>
      </c>
      <c r="G230" s="20">
        <v>205.31299024530659</v>
      </c>
      <c r="H230" s="17">
        <v>45230</v>
      </c>
      <c r="I230" s="20">
        <v>218.1302795410156</v>
      </c>
      <c r="J230" s="21">
        <v>60</v>
      </c>
      <c r="K230" s="22">
        <v>2.3565731275435491</v>
      </c>
      <c r="L230" s="21">
        <v>5</v>
      </c>
      <c r="M230" s="23">
        <v>6.2428048417175003E-2</v>
      </c>
      <c r="N230" s="24">
        <v>5.8500000000000002E-3</v>
      </c>
      <c r="O230" s="23">
        <v>5.6578048417175002E-2</v>
      </c>
      <c r="P230" s="23">
        <v>6.5859460219215002E-2</v>
      </c>
      <c r="Q230" s="18" t="s">
        <v>15</v>
      </c>
      <c r="R230" s="18" t="s">
        <v>155</v>
      </c>
    </row>
    <row r="231" spans="1:18" x14ac:dyDescent="0.25">
      <c r="A231" s="17">
        <v>45140</v>
      </c>
      <c r="B231" s="18" t="s">
        <v>362</v>
      </c>
      <c r="C231" s="18" t="s">
        <v>363</v>
      </c>
      <c r="D231" s="18" t="s">
        <v>167</v>
      </c>
      <c r="E231" s="19">
        <v>45138.787499999999</v>
      </c>
      <c r="F231" s="17">
        <v>45139</v>
      </c>
      <c r="G231" s="20">
        <v>9338.4983234520168</v>
      </c>
      <c r="H231" s="17">
        <v>45230</v>
      </c>
      <c r="I231" s="20">
        <v>10083.5546875</v>
      </c>
      <c r="J231" s="21">
        <v>60</v>
      </c>
      <c r="K231" s="22">
        <v>1.566751858577661</v>
      </c>
      <c r="L231" s="21">
        <v>5</v>
      </c>
      <c r="M231" s="23">
        <v>7.9783316143763994E-2</v>
      </c>
      <c r="N231" s="24">
        <v>5.8500000000000002E-3</v>
      </c>
      <c r="O231" s="23">
        <v>7.3933316143764E-2</v>
      </c>
      <c r="P231" s="23">
        <v>8.3214727945803896E-2</v>
      </c>
      <c r="Q231" s="18" t="s">
        <v>15</v>
      </c>
      <c r="R231" s="18" t="s">
        <v>155</v>
      </c>
    </row>
    <row r="232" spans="1:18" x14ac:dyDescent="0.25">
      <c r="A232" s="17">
        <v>45141</v>
      </c>
      <c r="B232" s="18" t="s">
        <v>445</v>
      </c>
      <c r="C232" s="18" t="s">
        <v>446</v>
      </c>
      <c r="D232" s="18" t="s">
        <v>167</v>
      </c>
      <c r="E232" s="19">
        <v>45139.829861111109</v>
      </c>
      <c r="F232" s="17">
        <v>45140</v>
      </c>
      <c r="G232" s="20">
        <v>2522.8016619181772</v>
      </c>
      <c r="H232" s="17">
        <v>45231</v>
      </c>
      <c r="I232" s="20">
        <v>2969.835205078125</v>
      </c>
      <c r="J232" s="21">
        <v>60</v>
      </c>
      <c r="K232" s="22">
        <v>2.4725648240180491</v>
      </c>
      <c r="L232" s="21">
        <v>5</v>
      </c>
      <c r="M232" s="23">
        <v>0.1771972604537024</v>
      </c>
      <c r="N232" s="24">
        <v>5.8500000000000002E-3</v>
      </c>
      <c r="O232" s="23">
        <v>0.17134726045370241</v>
      </c>
      <c r="P232" s="23">
        <v>0.17954339068032599</v>
      </c>
      <c r="Q232" s="18" t="s">
        <v>15</v>
      </c>
      <c r="R232" s="18" t="s">
        <v>155</v>
      </c>
    </row>
    <row r="233" spans="1:18" x14ac:dyDescent="0.25">
      <c r="A233" s="17">
        <v>45142</v>
      </c>
      <c r="B233" s="18" t="s">
        <v>447</v>
      </c>
      <c r="C233" s="18" t="s">
        <v>448</v>
      </c>
      <c r="D233" s="18" t="s">
        <v>201</v>
      </c>
      <c r="E233" s="19">
        <v>45140.820833333331</v>
      </c>
      <c r="F233" s="17">
        <v>45141</v>
      </c>
      <c r="G233" s="20">
        <v>158.18330824187069</v>
      </c>
      <c r="H233" s="17">
        <v>45232</v>
      </c>
      <c r="I233" s="20">
        <v>147.3836364746094</v>
      </c>
      <c r="J233" s="21">
        <v>60</v>
      </c>
      <c r="K233" s="22">
        <v>4.082701949251013</v>
      </c>
      <c r="L233" s="21">
        <v>5</v>
      </c>
      <c r="M233" s="23">
        <v>-6.8273143906865896E-2</v>
      </c>
      <c r="N233" s="24">
        <v>5.8500000000000002E-3</v>
      </c>
      <c r="O233" s="23">
        <v>-7.4123143906865793E-2</v>
      </c>
      <c r="P233" s="23">
        <v>-6.8284984812458302E-2</v>
      </c>
      <c r="Q233" s="18" t="s">
        <v>15</v>
      </c>
      <c r="R233" s="18" t="s">
        <v>173</v>
      </c>
    </row>
    <row r="234" spans="1:18" x14ac:dyDescent="0.25">
      <c r="A234" s="17">
        <v>45145</v>
      </c>
      <c r="B234" s="18" t="s">
        <v>449</v>
      </c>
      <c r="C234" s="18" t="s">
        <v>450</v>
      </c>
      <c r="D234" s="18" t="s">
        <v>241</v>
      </c>
      <c r="E234" s="19">
        <v>45141.75277777778</v>
      </c>
      <c r="F234" s="17">
        <v>45142</v>
      </c>
      <c r="G234" s="20">
        <v>319.64209808922521</v>
      </c>
      <c r="H234" s="17">
        <v>45233</v>
      </c>
      <c r="I234" s="20">
        <v>292.7652587890625</v>
      </c>
      <c r="J234" s="21">
        <v>60</v>
      </c>
      <c r="K234" s="22">
        <v>7.8578296933699434</v>
      </c>
      <c r="L234" s="21">
        <v>5</v>
      </c>
      <c r="M234" s="23">
        <v>-8.4084166199723406E-2</v>
      </c>
      <c r="N234" s="24">
        <v>5.8500000000000002E-3</v>
      </c>
      <c r="O234" s="23">
        <v>-8.99341661997234E-2</v>
      </c>
      <c r="P234" s="23">
        <v>-8.6714449250026304E-2</v>
      </c>
      <c r="Q234" s="18" t="s">
        <v>15</v>
      </c>
      <c r="R234" s="18" t="s">
        <v>173</v>
      </c>
    </row>
    <row r="235" spans="1:18" x14ac:dyDescent="0.25">
      <c r="A235" s="17">
        <v>45145</v>
      </c>
      <c r="B235" s="18" t="s">
        <v>451</v>
      </c>
      <c r="C235" s="18" t="s">
        <v>452</v>
      </c>
      <c r="D235" s="18" t="s">
        <v>167</v>
      </c>
      <c r="E235" s="19">
        <v>45141.652777777781</v>
      </c>
      <c r="F235" s="17">
        <v>45142</v>
      </c>
      <c r="G235" s="20">
        <v>110936.0335901494</v>
      </c>
      <c r="H235" s="17">
        <v>45233</v>
      </c>
      <c r="I235" s="20">
        <v>107205.3125</v>
      </c>
      <c r="J235" s="21">
        <v>60</v>
      </c>
      <c r="K235" s="22">
        <v>2.4995680070817849</v>
      </c>
      <c r="L235" s="21">
        <v>5</v>
      </c>
      <c r="M235" s="23">
        <v>-3.3629479704785803E-2</v>
      </c>
      <c r="N235" s="24">
        <v>5.8500000000000002E-3</v>
      </c>
      <c r="O235" s="23">
        <v>-3.9479479704785797E-2</v>
      </c>
      <c r="P235" s="23">
        <v>-3.6259762755088597E-2</v>
      </c>
      <c r="Q235" s="18" t="s">
        <v>15</v>
      </c>
      <c r="R235" s="18" t="s">
        <v>173</v>
      </c>
    </row>
    <row r="236" spans="1:18" x14ac:dyDescent="0.25">
      <c r="A236" s="17">
        <v>45145</v>
      </c>
      <c r="B236" s="18" t="s">
        <v>213</v>
      </c>
      <c r="C236" s="18" t="s">
        <v>214</v>
      </c>
      <c r="D236" s="18" t="s">
        <v>180</v>
      </c>
      <c r="E236" s="19">
        <v>45141.647222222222</v>
      </c>
      <c r="F236" s="17">
        <v>45142</v>
      </c>
      <c r="G236" s="20">
        <v>7781.5299984125641</v>
      </c>
      <c r="H236" s="17">
        <v>45233</v>
      </c>
      <c r="I236" s="20">
        <v>8109.611328125</v>
      </c>
      <c r="J236" s="21">
        <v>60</v>
      </c>
      <c r="K236" s="22">
        <v>2.2848539118790421</v>
      </c>
      <c r="L236" s="21">
        <v>5</v>
      </c>
      <c r="M236" s="23">
        <v>4.2161545323267297E-2</v>
      </c>
      <c r="N236" s="24">
        <v>5.8500000000000002E-3</v>
      </c>
      <c r="O236" s="23">
        <v>3.6311545323267302E-2</v>
      </c>
      <c r="P236" s="23">
        <v>3.9531262272964399E-2</v>
      </c>
      <c r="Q236" s="18" t="s">
        <v>15</v>
      </c>
      <c r="R236" s="18" t="s">
        <v>155</v>
      </c>
    </row>
    <row r="237" spans="1:18" x14ac:dyDescent="0.25">
      <c r="A237" s="17">
        <v>45145</v>
      </c>
      <c r="B237" s="18" t="s">
        <v>430</v>
      </c>
      <c r="C237" s="18" t="s">
        <v>431</v>
      </c>
      <c r="D237" s="18" t="s">
        <v>167</v>
      </c>
      <c r="E237" s="19">
        <v>45142.493055555547</v>
      </c>
      <c r="F237" s="17">
        <v>45142</v>
      </c>
      <c r="G237" s="20">
        <v>3211.150708668988</v>
      </c>
      <c r="H237" s="17">
        <v>45233</v>
      </c>
      <c r="I237" s="20">
        <v>3312.34814453125</v>
      </c>
      <c r="J237" s="21">
        <v>60</v>
      </c>
      <c r="K237" s="22">
        <v>1.9154502998100971</v>
      </c>
      <c r="L237" s="21">
        <v>5</v>
      </c>
      <c r="M237" s="23">
        <v>3.1514383796769199E-2</v>
      </c>
      <c r="N237" s="24">
        <v>5.8500000000000002E-3</v>
      </c>
      <c r="O237" s="23">
        <v>2.5664383796769202E-2</v>
      </c>
      <c r="P237" s="23">
        <v>2.8884100746466398E-2</v>
      </c>
      <c r="Q237" s="18" t="s">
        <v>15</v>
      </c>
      <c r="R237" s="18" t="s">
        <v>155</v>
      </c>
    </row>
    <row r="238" spans="1:18" x14ac:dyDescent="0.25">
      <c r="A238" s="17">
        <v>45146</v>
      </c>
      <c r="B238" s="18" t="s">
        <v>453</v>
      </c>
      <c r="C238" s="18" t="s">
        <v>454</v>
      </c>
      <c r="D238" s="18" t="s">
        <v>158</v>
      </c>
      <c r="E238" s="19">
        <v>45142.876388888893</v>
      </c>
      <c r="F238" s="17">
        <v>45145</v>
      </c>
      <c r="G238" s="20">
        <v>68.774170728484137</v>
      </c>
      <c r="H238" s="17">
        <v>45236</v>
      </c>
      <c r="I238" s="20">
        <v>76.098960876464844</v>
      </c>
      <c r="J238" s="21">
        <v>60</v>
      </c>
      <c r="K238" s="22">
        <v>2.1118723303530631</v>
      </c>
      <c r="L238" s="21">
        <v>5</v>
      </c>
      <c r="M238" s="23">
        <v>0.1065049577536674</v>
      </c>
      <c r="N238" s="24">
        <v>5.8500000000000002E-3</v>
      </c>
      <c r="O238" s="23">
        <v>0.1006549577536674</v>
      </c>
      <c r="P238" s="23">
        <v>9.4106179046644797E-2</v>
      </c>
      <c r="Q238" s="18" t="s">
        <v>15</v>
      </c>
      <c r="R238" s="18" t="s">
        <v>155</v>
      </c>
    </row>
    <row r="239" spans="1:18" x14ac:dyDescent="0.25">
      <c r="A239" s="17">
        <v>45146</v>
      </c>
      <c r="B239" s="18" t="s">
        <v>386</v>
      </c>
      <c r="C239" s="18" t="s">
        <v>387</v>
      </c>
      <c r="D239" s="18" t="s">
        <v>185</v>
      </c>
      <c r="E239" s="19">
        <v>45143.556250000001</v>
      </c>
      <c r="F239" s="17">
        <v>45145</v>
      </c>
      <c r="G239" s="20">
        <v>689.3577958181412</v>
      </c>
      <c r="H239" s="17">
        <v>45236</v>
      </c>
      <c r="I239" s="20">
        <v>639.71820068359375</v>
      </c>
      <c r="J239" s="21">
        <v>60</v>
      </c>
      <c r="K239" s="22">
        <v>1.4601818894683689</v>
      </c>
      <c r="L239" s="21">
        <v>5</v>
      </c>
      <c r="M239" s="23">
        <v>-7.2008462710767399E-2</v>
      </c>
      <c r="N239" s="24">
        <v>5.8500000000000002E-3</v>
      </c>
      <c r="O239" s="23">
        <v>-7.7858462710767407E-2</v>
      </c>
      <c r="P239" s="23">
        <v>-8.4407241417789894E-2</v>
      </c>
      <c r="Q239" s="18" t="s">
        <v>15</v>
      </c>
      <c r="R239" s="18" t="s">
        <v>173</v>
      </c>
    </row>
    <row r="240" spans="1:18" x14ac:dyDescent="0.25">
      <c r="A240" s="17">
        <v>45146</v>
      </c>
      <c r="B240" s="18" t="s">
        <v>455</v>
      </c>
      <c r="C240" s="18" t="s">
        <v>456</v>
      </c>
      <c r="D240" s="18" t="s">
        <v>212</v>
      </c>
      <c r="E240" s="19">
        <v>45142.819444444453</v>
      </c>
      <c r="F240" s="17">
        <v>45145</v>
      </c>
      <c r="G240" s="20">
        <v>768.21783609681222</v>
      </c>
      <c r="H240" s="17">
        <v>45236</v>
      </c>
      <c r="I240" s="20">
        <v>703.99090576171875</v>
      </c>
      <c r="J240" s="21">
        <v>60</v>
      </c>
      <c r="K240" s="22">
        <v>1.414958020328497</v>
      </c>
      <c r="L240" s="21">
        <v>5</v>
      </c>
      <c r="M240" s="23">
        <v>-8.3605101726640194E-2</v>
      </c>
      <c r="N240" s="24">
        <v>5.8500000000000002E-3</v>
      </c>
      <c r="O240" s="23">
        <v>-8.9455101726640202E-2</v>
      </c>
      <c r="P240" s="23">
        <v>-9.60038804336628E-2</v>
      </c>
      <c r="Q240" s="18" t="s">
        <v>15</v>
      </c>
      <c r="R240" s="18" t="s">
        <v>173</v>
      </c>
    </row>
    <row r="241" spans="1:18" x14ac:dyDescent="0.25">
      <c r="A241" s="17">
        <v>45147</v>
      </c>
      <c r="B241" s="18" t="s">
        <v>396</v>
      </c>
      <c r="C241" s="18" t="s">
        <v>397</v>
      </c>
      <c r="D241" s="18" t="s">
        <v>212</v>
      </c>
      <c r="E241" s="19">
        <v>45145.706250000003</v>
      </c>
      <c r="F241" s="17">
        <v>45146</v>
      </c>
      <c r="G241" s="20">
        <v>1395.455579382784</v>
      </c>
      <c r="H241" s="17">
        <v>45237</v>
      </c>
      <c r="I241" s="20">
        <v>1402.719360351562</v>
      </c>
      <c r="J241" s="21">
        <v>60</v>
      </c>
      <c r="K241" s="22">
        <v>3.29937651836345</v>
      </c>
      <c r="L241" s="21">
        <v>5</v>
      </c>
      <c r="M241" s="23">
        <v>5.2053114954699001E-3</v>
      </c>
      <c r="N241" s="24">
        <v>5.8500000000000002E-3</v>
      </c>
      <c r="O241" s="23">
        <v>-6.4468850452999995E-4</v>
      </c>
      <c r="P241" s="23">
        <v>-5.6128267496922003E-3</v>
      </c>
      <c r="Q241" s="18" t="s">
        <v>15</v>
      </c>
      <c r="R241" s="18" t="s">
        <v>173</v>
      </c>
    </row>
    <row r="242" spans="1:18" x14ac:dyDescent="0.25">
      <c r="A242" s="17">
        <v>45147</v>
      </c>
      <c r="B242" s="18" t="s">
        <v>457</v>
      </c>
      <c r="C242" s="18" t="s">
        <v>458</v>
      </c>
      <c r="D242" s="18" t="s">
        <v>198</v>
      </c>
      <c r="E242" s="19">
        <v>45143.683333333327</v>
      </c>
      <c r="F242" s="17">
        <v>45146</v>
      </c>
      <c r="G242" s="20">
        <v>1115</v>
      </c>
      <c r="H242" s="17">
        <v>45237</v>
      </c>
      <c r="I242" s="20">
        <v>1068.25</v>
      </c>
      <c r="J242" s="21">
        <v>60</v>
      </c>
      <c r="K242" s="22">
        <v>3.1854562615828752</v>
      </c>
      <c r="L242" s="21">
        <v>5</v>
      </c>
      <c r="M242" s="23">
        <v>-4.1928251121076197E-2</v>
      </c>
      <c r="N242" s="24">
        <v>5.8500000000000002E-3</v>
      </c>
      <c r="O242" s="23">
        <v>-4.7778251121076198E-2</v>
      </c>
      <c r="P242" s="23">
        <v>-5.2746389366238398E-2</v>
      </c>
      <c r="Q242" s="18" t="s">
        <v>15</v>
      </c>
      <c r="R242" s="18" t="s">
        <v>173</v>
      </c>
    </row>
    <row r="243" spans="1:18" x14ac:dyDescent="0.25">
      <c r="A243" s="17">
        <v>45148</v>
      </c>
      <c r="B243" s="18" t="s">
        <v>459</v>
      </c>
      <c r="C243" s="18" t="s">
        <v>460</v>
      </c>
      <c r="D243" s="18" t="s">
        <v>232</v>
      </c>
      <c r="E243" s="19">
        <v>45146.861805555563</v>
      </c>
      <c r="F243" s="17">
        <v>45147</v>
      </c>
      <c r="G243" s="20">
        <v>525.12687743967581</v>
      </c>
      <c r="H243" s="17">
        <v>45238</v>
      </c>
      <c r="I243" s="20">
        <v>469.01809692382813</v>
      </c>
      <c r="J243" s="21">
        <v>60</v>
      </c>
      <c r="K243" s="22">
        <v>20.110871640762589</v>
      </c>
      <c r="L243" s="21">
        <v>5</v>
      </c>
      <c r="M243" s="23">
        <v>-0.10684804554170479</v>
      </c>
      <c r="N243" s="24">
        <v>5.8500000000000002E-3</v>
      </c>
      <c r="O243" s="23">
        <v>-0.11269804554170471</v>
      </c>
      <c r="P243" s="23">
        <v>-0.1257295586601799</v>
      </c>
      <c r="Q243" s="18" t="s">
        <v>15</v>
      </c>
      <c r="R243" s="18" t="s">
        <v>173</v>
      </c>
    </row>
    <row r="244" spans="1:18" x14ac:dyDescent="0.25">
      <c r="A244" s="17">
        <v>45148</v>
      </c>
      <c r="B244" s="18" t="s">
        <v>368</v>
      </c>
      <c r="C244" s="18" t="s">
        <v>369</v>
      </c>
      <c r="D244" s="18" t="s">
        <v>185</v>
      </c>
      <c r="E244" s="19">
        <v>45146.727083333331</v>
      </c>
      <c r="F244" s="17">
        <v>45147</v>
      </c>
      <c r="G244" s="20">
        <v>782.49143831385436</v>
      </c>
      <c r="H244" s="17">
        <v>45238</v>
      </c>
      <c r="I244" s="20">
        <v>807.85076904296875</v>
      </c>
      <c r="J244" s="21">
        <v>60</v>
      </c>
      <c r="K244" s="22">
        <v>2.3920983768481618</v>
      </c>
      <c r="L244" s="21">
        <v>5</v>
      </c>
      <c r="M244" s="23">
        <v>3.2408444984088E-2</v>
      </c>
      <c r="N244" s="24">
        <v>5.8500000000000002E-3</v>
      </c>
      <c r="O244" s="23">
        <v>2.6558444984087999E-2</v>
      </c>
      <c r="P244" s="23">
        <v>1.3526931865612799E-2</v>
      </c>
      <c r="Q244" s="18" t="s">
        <v>15</v>
      </c>
      <c r="R244" s="18" t="s">
        <v>155</v>
      </c>
    </row>
    <row r="245" spans="1:18" x14ac:dyDescent="0.25">
      <c r="A245" s="17">
        <v>45148</v>
      </c>
      <c r="B245" s="18" t="s">
        <v>461</v>
      </c>
      <c r="C245" s="18" t="s">
        <v>462</v>
      </c>
      <c r="D245" s="18" t="s">
        <v>241</v>
      </c>
      <c r="E245" s="19">
        <v>45146.727777777778</v>
      </c>
      <c r="F245" s="17">
        <v>45147</v>
      </c>
      <c r="G245" s="20">
        <v>18573.001267224899</v>
      </c>
      <c r="H245" s="17">
        <v>45238</v>
      </c>
      <c r="I245" s="20">
        <v>16598.47265625</v>
      </c>
      <c r="J245" s="21">
        <v>60</v>
      </c>
      <c r="K245" s="22">
        <v>1.4777228608870201</v>
      </c>
      <c r="L245" s="21">
        <v>5</v>
      </c>
      <c r="M245" s="23">
        <v>-0.10631176849480339</v>
      </c>
      <c r="N245" s="24">
        <v>5.8500000000000002E-3</v>
      </c>
      <c r="O245" s="23">
        <v>-0.1121617684948033</v>
      </c>
      <c r="P245" s="23">
        <v>-0.1251932816132785</v>
      </c>
      <c r="Q245" s="18" t="s">
        <v>15</v>
      </c>
      <c r="R245" s="18" t="s">
        <v>173</v>
      </c>
    </row>
    <row r="246" spans="1:18" x14ac:dyDescent="0.25">
      <c r="A246" s="17">
        <v>45149</v>
      </c>
      <c r="B246" s="18" t="s">
        <v>463</v>
      </c>
      <c r="C246" s="18" t="s">
        <v>464</v>
      </c>
      <c r="D246" s="18" t="s">
        <v>241</v>
      </c>
      <c r="E246" s="19">
        <v>45147.793749999997</v>
      </c>
      <c r="F246" s="17">
        <v>45148</v>
      </c>
      <c r="G246" s="20">
        <v>569.85244322874212</v>
      </c>
      <c r="H246" s="17">
        <v>45239</v>
      </c>
      <c r="I246" s="20">
        <v>567.15032958984375</v>
      </c>
      <c r="J246" s="21">
        <v>60</v>
      </c>
      <c r="K246" s="22">
        <v>1.9337740488134429</v>
      </c>
      <c r="L246" s="21">
        <v>5</v>
      </c>
      <c r="M246" s="23">
        <v>-4.7417777549366002E-3</v>
      </c>
      <c r="N246" s="24">
        <v>5.8500000000000002E-3</v>
      </c>
      <c r="O246" s="23">
        <v>-1.0591777754936599E-2</v>
      </c>
      <c r="P246" s="23">
        <v>-2.60197616400147E-2</v>
      </c>
      <c r="Q246" s="18" t="s">
        <v>15</v>
      </c>
      <c r="R246" s="18" t="s">
        <v>173</v>
      </c>
    </row>
    <row r="247" spans="1:18" x14ac:dyDescent="0.25">
      <c r="A247" s="17">
        <v>45149</v>
      </c>
      <c r="B247" s="18" t="s">
        <v>465</v>
      </c>
      <c r="C247" s="18" t="s">
        <v>466</v>
      </c>
      <c r="D247" s="18" t="s">
        <v>212</v>
      </c>
      <c r="E247" s="19">
        <v>45148.423611111109</v>
      </c>
      <c r="F247" s="17">
        <v>45148</v>
      </c>
      <c r="G247" s="20">
        <v>405.55449014799598</v>
      </c>
      <c r="H247" s="17">
        <v>45239</v>
      </c>
      <c r="I247" s="20">
        <v>377.26336669921881</v>
      </c>
      <c r="J247" s="21">
        <v>60</v>
      </c>
      <c r="K247" s="22">
        <v>1.7985728088548769</v>
      </c>
      <c r="L247" s="21">
        <v>5</v>
      </c>
      <c r="M247" s="23">
        <v>-6.9759117790689704E-2</v>
      </c>
      <c r="N247" s="24">
        <v>5.8500000000000002E-3</v>
      </c>
      <c r="O247" s="23">
        <v>-7.5609117790689698E-2</v>
      </c>
      <c r="P247" s="23">
        <v>-9.1037101675767798E-2</v>
      </c>
      <c r="Q247" s="18" t="s">
        <v>15</v>
      </c>
      <c r="R247" s="18" t="s">
        <v>173</v>
      </c>
    </row>
    <row r="248" spans="1:18" x14ac:dyDescent="0.25">
      <c r="A248" s="17">
        <v>45149</v>
      </c>
      <c r="B248" s="18" t="s">
        <v>428</v>
      </c>
      <c r="C248" s="18" t="s">
        <v>429</v>
      </c>
      <c r="D248" s="18" t="s">
        <v>161</v>
      </c>
      <c r="E248" s="19">
        <v>45147.73541666667</v>
      </c>
      <c r="F248" s="17">
        <v>45148</v>
      </c>
      <c r="G248" s="20">
        <v>2595.6846289035539</v>
      </c>
      <c r="H248" s="17">
        <v>45239</v>
      </c>
      <c r="I248" s="20">
        <v>3296.8544921875</v>
      </c>
      <c r="J248" s="21">
        <v>60</v>
      </c>
      <c r="K248" s="22">
        <v>1.7619836296389091</v>
      </c>
      <c r="L248" s="21">
        <v>5</v>
      </c>
      <c r="M248" s="23">
        <v>0.27012906555605998</v>
      </c>
      <c r="N248" s="24">
        <v>5.8500000000000002E-3</v>
      </c>
      <c r="O248" s="23">
        <v>0.2642790655560599</v>
      </c>
      <c r="P248" s="23">
        <v>0.24885108167098191</v>
      </c>
      <c r="Q248" s="18" t="s">
        <v>15</v>
      </c>
      <c r="R248" s="18" t="s">
        <v>155</v>
      </c>
    </row>
    <row r="249" spans="1:18" x14ac:dyDescent="0.25">
      <c r="A249" s="17">
        <v>45149</v>
      </c>
      <c r="B249" s="18" t="s">
        <v>467</v>
      </c>
      <c r="C249" s="18" t="s">
        <v>468</v>
      </c>
      <c r="D249" s="18" t="s">
        <v>241</v>
      </c>
      <c r="E249" s="19">
        <v>45147.75</v>
      </c>
      <c r="F249" s="17">
        <v>45148</v>
      </c>
      <c r="G249" s="20">
        <v>224.1967496686226</v>
      </c>
      <c r="H249" s="17">
        <v>45239</v>
      </c>
      <c r="I249" s="20">
        <v>216.80076599121091</v>
      </c>
      <c r="J249" s="21">
        <v>60</v>
      </c>
      <c r="K249" s="22">
        <v>1.5147721205965441</v>
      </c>
      <c r="L249" s="21">
        <v>5</v>
      </c>
      <c r="M249" s="23">
        <v>-3.2988808661782297E-2</v>
      </c>
      <c r="N249" s="24">
        <v>5.8500000000000002E-3</v>
      </c>
      <c r="O249" s="23">
        <v>-3.8838808661782298E-2</v>
      </c>
      <c r="P249" s="23">
        <v>-5.4266792546860398E-2</v>
      </c>
      <c r="Q249" s="18" t="s">
        <v>15</v>
      </c>
      <c r="R249" s="18" t="s">
        <v>173</v>
      </c>
    </row>
    <row r="250" spans="1:18" x14ac:dyDescent="0.25">
      <c r="A250" s="17">
        <v>45152</v>
      </c>
      <c r="B250" s="18" t="s">
        <v>469</v>
      </c>
      <c r="C250" s="18" t="s">
        <v>470</v>
      </c>
      <c r="D250" s="18" t="s">
        <v>172</v>
      </c>
      <c r="E250" s="19">
        <v>45148.886805555558</v>
      </c>
      <c r="F250" s="17">
        <v>45149</v>
      </c>
      <c r="G250" s="20">
        <v>4689.3223502524406</v>
      </c>
      <c r="H250" s="17">
        <v>45240</v>
      </c>
      <c r="I250" s="20">
        <v>6122.97705078125</v>
      </c>
      <c r="J250" s="21">
        <v>60</v>
      </c>
      <c r="K250" s="22">
        <v>3.2499479818986829</v>
      </c>
      <c r="L250" s="21">
        <v>5</v>
      </c>
      <c r="M250" s="23">
        <v>0.30572747903577818</v>
      </c>
      <c r="N250" s="24">
        <v>5.8500000000000002E-3</v>
      </c>
      <c r="O250" s="23">
        <v>0.29987747903577822</v>
      </c>
      <c r="P250" s="23">
        <v>0.28010870282935407</v>
      </c>
      <c r="Q250" s="18" t="s">
        <v>15</v>
      </c>
      <c r="R250" s="18" t="s">
        <v>155</v>
      </c>
    </row>
    <row r="251" spans="1:18" x14ac:dyDescent="0.25">
      <c r="A251" s="17">
        <v>45154</v>
      </c>
      <c r="B251" s="18" t="s">
        <v>250</v>
      </c>
      <c r="C251" s="18" t="s">
        <v>251</v>
      </c>
      <c r="D251" s="18" t="s">
        <v>221</v>
      </c>
      <c r="E251" s="19">
        <v>45149.647916666669</v>
      </c>
      <c r="F251" s="17">
        <v>45152</v>
      </c>
      <c r="G251" s="20">
        <v>1927.4036005352141</v>
      </c>
      <c r="H251" s="17">
        <v>45243</v>
      </c>
      <c r="I251" s="20">
        <v>1839.5</v>
      </c>
      <c r="J251" s="21">
        <v>60</v>
      </c>
      <c r="K251" s="22">
        <v>6.4852410383682164</v>
      </c>
      <c r="L251" s="21">
        <v>5</v>
      </c>
      <c r="M251" s="23">
        <v>-4.5607261764378099E-2</v>
      </c>
      <c r="N251" s="24">
        <v>5.8500000000000002E-3</v>
      </c>
      <c r="O251" s="23">
        <v>-5.14572617643781E-2</v>
      </c>
      <c r="P251" s="23">
        <v>-7.3231341678696202E-2</v>
      </c>
      <c r="Q251" s="18" t="s">
        <v>15</v>
      </c>
      <c r="R251" s="18" t="s">
        <v>173</v>
      </c>
    </row>
    <row r="252" spans="1:18" x14ac:dyDescent="0.25">
      <c r="A252" s="17">
        <v>45212</v>
      </c>
      <c r="B252" s="18" t="s">
        <v>202</v>
      </c>
      <c r="C252" s="18" t="s">
        <v>203</v>
      </c>
      <c r="D252" s="18" t="s">
        <v>198</v>
      </c>
      <c r="E252" s="19">
        <v>45210.93472222222</v>
      </c>
      <c r="F252" s="17">
        <v>45211</v>
      </c>
      <c r="G252" s="20">
        <v>3217.575179804026</v>
      </c>
      <c r="H252" s="17">
        <v>45302</v>
      </c>
      <c r="I252" s="20">
        <v>3413.743408203125</v>
      </c>
      <c r="J252" s="21">
        <v>60</v>
      </c>
      <c r="K252" s="22">
        <v>1.673857749211509</v>
      </c>
      <c r="L252" s="21">
        <v>5</v>
      </c>
      <c r="M252" s="23">
        <v>6.0967721789502098E-2</v>
      </c>
      <c r="N252" s="24">
        <v>5.8500000000000002E-3</v>
      </c>
      <c r="O252" s="23">
        <v>5.5117721789502097E-2</v>
      </c>
      <c r="P252" s="23">
        <v>-6.5194201346029795E-2</v>
      </c>
      <c r="Q252" s="18" t="s">
        <v>15</v>
      </c>
      <c r="R252" s="18" t="s">
        <v>155</v>
      </c>
    </row>
    <row r="253" spans="1:18" x14ac:dyDescent="0.25">
      <c r="A253" s="17">
        <v>45217</v>
      </c>
      <c r="B253" s="18" t="s">
        <v>471</v>
      </c>
      <c r="C253" s="18" t="s">
        <v>472</v>
      </c>
      <c r="D253" s="18" t="s">
        <v>167</v>
      </c>
      <c r="E253" s="19">
        <v>45215.845138888893</v>
      </c>
      <c r="F253" s="17">
        <v>45216</v>
      </c>
      <c r="G253" s="20">
        <v>2161.989568729005</v>
      </c>
      <c r="H253" s="17">
        <v>45307</v>
      </c>
      <c r="I253" s="20">
        <v>2421.331298828125</v>
      </c>
      <c r="J253" s="21">
        <v>60</v>
      </c>
      <c r="K253" s="22">
        <v>1.830061849096756</v>
      </c>
      <c r="L253" s="21">
        <v>5</v>
      </c>
      <c r="M253" s="23">
        <v>0.11995512552430231</v>
      </c>
      <c r="N253" s="24">
        <v>5.8500000000000002E-3</v>
      </c>
      <c r="O253" s="23">
        <v>0.1141051255243023</v>
      </c>
      <c r="P253" s="23">
        <v>-2.3238486099313699E-2</v>
      </c>
      <c r="Q253" s="18" t="s">
        <v>15</v>
      </c>
      <c r="R253" s="18" t="s">
        <v>155</v>
      </c>
    </row>
    <row r="254" spans="1:18" x14ac:dyDescent="0.25">
      <c r="A254" s="17">
        <v>45218</v>
      </c>
      <c r="B254" s="18" t="s">
        <v>473</v>
      </c>
      <c r="C254" s="18" t="s">
        <v>474</v>
      </c>
      <c r="D254" s="18" t="s">
        <v>198</v>
      </c>
      <c r="E254" s="19">
        <v>45217.587500000001</v>
      </c>
      <c r="F254" s="17">
        <v>45217</v>
      </c>
      <c r="G254" s="20">
        <v>4185.9229805062041</v>
      </c>
      <c r="H254" s="17">
        <v>45308</v>
      </c>
      <c r="I254" s="20">
        <v>5353.07080078125</v>
      </c>
      <c r="J254" s="21">
        <v>60</v>
      </c>
      <c r="K254" s="22">
        <v>3.2664816774821679</v>
      </c>
      <c r="L254" s="21">
        <v>5</v>
      </c>
      <c r="M254" s="23">
        <v>0.27882687419487651</v>
      </c>
      <c r="N254" s="24">
        <v>5.8500000000000002E-3</v>
      </c>
      <c r="O254" s="23">
        <v>0.27297687419487648</v>
      </c>
      <c r="P254" s="23">
        <v>0.1530592764940592</v>
      </c>
      <c r="Q254" s="18" t="s">
        <v>15</v>
      </c>
      <c r="R254" s="18" t="s">
        <v>155</v>
      </c>
    </row>
    <row r="255" spans="1:18" x14ac:dyDescent="0.25">
      <c r="A255" s="17">
        <v>45224</v>
      </c>
      <c r="B255" s="18" t="s">
        <v>475</v>
      </c>
      <c r="C255" s="18" t="s">
        <v>476</v>
      </c>
      <c r="D255" s="18" t="s">
        <v>241</v>
      </c>
      <c r="E255" s="19">
        <v>45219.67291666667</v>
      </c>
      <c r="F255" s="17">
        <v>45222</v>
      </c>
      <c r="G255" s="20">
        <v>1107.415399765935</v>
      </c>
      <c r="H255" s="17">
        <v>45314</v>
      </c>
      <c r="I255" s="20">
        <v>1080.953857421875</v>
      </c>
      <c r="J255" s="21">
        <v>60</v>
      </c>
      <c r="K255" s="22">
        <v>1.7445915696908161</v>
      </c>
      <c r="L255" s="21">
        <v>5</v>
      </c>
      <c r="M255" s="23">
        <v>-2.38948657835652E-2</v>
      </c>
      <c r="N255" s="24">
        <v>5.8500000000000002E-3</v>
      </c>
      <c r="O255" s="23">
        <v>-2.9744865783565201E-2</v>
      </c>
      <c r="P255" s="23">
        <v>-0.16980973858199969</v>
      </c>
      <c r="Q255" s="18" t="s">
        <v>15</v>
      </c>
      <c r="R255" s="18" t="s">
        <v>173</v>
      </c>
    </row>
    <row r="256" spans="1:18" x14ac:dyDescent="0.25">
      <c r="A256" s="17">
        <v>45226</v>
      </c>
      <c r="B256" s="18" t="s">
        <v>477</v>
      </c>
      <c r="C256" s="18" t="s">
        <v>478</v>
      </c>
      <c r="D256" s="18" t="s">
        <v>201</v>
      </c>
      <c r="E256" s="19">
        <v>45224.847222222219</v>
      </c>
      <c r="F256" s="17">
        <v>45225</v>
      </c>
      <c r="G256" s="20">
        <v>483.02974926126302</v>
      </c>
      <c r="H256" s="17">
        <v>45316</v>
      </c>
      <c r="I256" s="20">
        <v>720.89483642578125</v>
      </c>
      <c r="J256" s="21">
        <v>60</v>
      </c>
      <c r="K256" s="22">
        <v>2.6187731994147678</v>
      </c>
      <c r="L256" s="21">
        <v>5</v>
      </c>
      <c r="M256" s="23">
        <v>0.49244396960705789</v>
      </c>
      <c r="N256" s="24">
        <v>5.8500000000000002E-3</v>
      </c>
      <c r="O256" s="23">
        <v>0.48659396960705792</v>
      </c>
      <c r="P256" s="23">
        <v>0.3357198733257174</v>
      </c>
      <c r="Q256" s="18" t="s">
        <v>15</v>
      </c>
      <c r="R256" s="18" t="s">
        <v>155</v>
      </c>
    </row>
    <row r="257" spans="1:18" x14ac:dyDescent="0.25">
      <c r="A257" s="17">
        <v>45226</v>
      </c>
      <c r="B257" s="18" t="s">
        <v>479</v>
      </c>
      <c r="C257" s="18" t="s">
        <v>480</v>
      </c>
      <c r="D257" s="18" t="s">
        <v>201</v>
      </c>
      <c r="E257" s="19">
        <v>45225.631944444453</v>
      </c>
      <c r="F257" s="17">
        <v>45225</v>
      </c>
      <c r="G257" s="20">
        <v>518.10670916649678</v>
      </c>
      <c r="H257" s="17">
        <v>45316</v>
      </c>
      <c r="I257" s="20">
        <v>687.34332275390625</v>
      </c>
      <c r="J257" s="21">
        <v>60</v>
      </c>
      <c r="K257" s="22">
        <v>2.0528608979018008</v>
      </c>
      <c r="L257" s="21">
        <v>5</v>
      </c>
      <c r="M257" s="23">
        <v>0.32664431977665082</v>
      </c>
      <c r="N257" s="24">
        <v>5.8500000000000002E-3</v>
      </c>
      <c r="O257" s="23">
        <v>0.32079431977665079</v>
      </c>
      <c r="P257" s="23">
        <v>0.1699202234953103</v>
      </c>
      <c r="Q257" s="18" t="s">
        <v>15</v>
      </c>
      <c r="R257" s="18" t="s">
        <v>155</v>
      </c>
    </row>
    <row r="258" spans="1:18" x14ac:dyDescent="0.25">
      <c r="A258" s="17">
        <v>45230</v>
      </c>
      <c r="B258" s="18" t="s">
        <v>432</v>
      </c>
      <c r="C258" s="18" t="s">
        <v>433</v>
      </c>
      <c r="D258" s="18" t="s">
        <v>212</v>
      </c>
      <c r="E258" s="19">
        <v>45227.297222222223</v>
      </c>
      <c r="F258" s="17">
        <v>45229</v>
      </c>
      <c r="G258" s="20">
        <v>1166.342954451839</v>
      </c>
      <c r="H258" s="17">
        <v>45321</v>
      </c>
      <c r="I258" s="20">
        <v>1280.211791992188</v>
      </c>
      <c r="J258" s="21">
        <v>60</v>
      </c>
      <c r="K258" s="22">
        <v>5.4122668732015091</v>
      </c>
      <c r="L258" s="21">
        <v>5</v>
      </c>
      <c r="M258" s="23">
        <v>9.7628949620452501E-2</v>
      </c>
      <c r="N258" s="24">
        <v>5.8500000000000002E-3</v>
      </c>
      <c r="O258" s="23">
        <v>9.1778949620452493E-2</v>
      </c>
      <c r="P258" s="23">
        <v>-6.7425719419074798E-2</v>
      </c>
      <c r="Q258" s="18" t="s">
        <v>15</v>
      </c>
      <c r="R258" s="18" t="s">
        <v>155</v>
      </c>
    </row>
    <row r="259" spans="1:18" x14ac:dyDescent="0.25">
      <c r="A259" s="17">
        <v>45231</v>
      </c>
      <c r="B259" s="18" t="s">
        <v>267</v>
      </c>
      <c r="C259" s="18" t="s">
        <v>268</v>
      </c>
      <c r="D259" s="18" t="s">
        <v>198</v>
      </c>
      <c r="E259" s="19">
        <v>45229.70416666667</v>
      </c>
      <c r="F259" s="17">
        <v>45230</v>
      </c>
      <c r="G259" s="20">
        <v>1198.2284278166051</v>
      </c>
      <c r="H259" s="17">
        <v>45322</v>
      </c>
      <c r="I259" s="20">
        <v>1518.147583007812</v>
      </c>
      <c r="J259" s="21">
        <v>60</v>
      </c>
      <c r="K259" s="22">
        <v>6.9392838639346159</v>
      </c>
      <c r="L259" s="21">
        <v>5</v>
      </c>
      <c r="M259" s="23">
        <v>0.26699346115010741</v>
      </c>
      <c r="N259" s="24">
        <v>5.8500000000000002E-3</v>
      </c>
      <c r="O259" s="23">
        <v>0.26114346115010739</v>
      </c>
      <c r="P259" s="23">
        <v>8.35739206626262E-2</v>
      </c>
      <c r="Q259" s="18" t="s">
        <v>15</v>
      </c>
      <c r="R259" s="18" t="s">
        <v>155</v>
      </c>
    </row>
    <row r="260" spans="1:18" x14ac:dyDescent="0.25">
      <c r="A260" s="17">
        <v>45231</v>
      </c>
      <c r="B260" s="18" t="s">
        <v>443</v>
      </c>
      <c r="C260" s="18" t="s">
        <v>444</v>
      </c>
      <c r="D260" s="18" t="s">
        <v>158</v>
      </c>
      <c r="E260" s="19">
        <v>45227.805555555547</v>
      </c>
      <c r="F260" s="17">
        <v>45230</v>
      </c>
      <c r="G260" s="20">
        <v>218.96284713685051</v>
      </c>
      <c r="H260" s="17">
        <v>45322</v>
      </c>
      <c r="I260" s="20">
        <v>296.5443115234375</v>
      </c>
      <c r="J260" s="21">
        <v>60</v>
      </c>
      <c r="K260" s="22">
        <v>2.875326407199664</v>
      </c>
      <c r="L260" s="21">
        <v>5</v>
      </c>
      <c r="M260" s="23">
        <v>0.35431337051485751</v>
      </c>
      <c r="N260" s="24">
        <v>5.8500000000000002E-3</v>
      </c>
      <c r="O260" s="23">
        <v>0.34846337051485748</v>
      </c>
      <c r="P260" s="23">
        <v>0.17089383002737629</v>
      </c>
      <c r="Q260" s="18" t="s">
        <v>15</v>
      </c>
      <c r="R260" s="18" t="s">
        <v>155</v>
      </c>
    </row>
    <row r="261" spans="1:18" x14ac:dyDescent="0.25">
      <c r="A261" s="17">
        <v>45231</v>
      </c>
      <c r="B261" s="18" t="s">
        <v>418</v>
      </c>
      <c r="C261" s="18" t="s">
        <v>419</v>
      </c>
      <c r="D261" s="18" t="s">
        <v>241</v>
      </c>
      <c r="E261" s="19">
        <v>45229.973611111112</v>
      </c>
      <c r="F261" s="17">
        <v>45230</v>
      </c>
      <c r="G261" s="20">
        <v>518.02157018927278</v>
      </c>
      <c r="H261" s="17">
        <v>45322</v>
      </c>
      <c r="I261" s="20">
        <v>511.0250244140625</v>
      </c>
      <c r="J261" s="21">
        <v>60</v>
      </c>
      <c r="K261" s="22">
        <v>2.2634578130585008</v>
      </c>
      <c r="L261" s="21">
        <v>5</v>
      </c>
      <c r="M261" s="23">
        <v>-1.3506282706826E-2</v>
      </c>
      <c r="N261" s="24">
        <v>5.8500000000000002E-3</v>
      </c>
      <c r="O261" s="23">
        <v>-1.9356282706825999E-2</v>
      </c>
      <c r="P261" s="23">
        <v>-0.19692582319430729</v>
      </c>
      <c r="Q261" s="18" t="s">
        <v>15</v>
      </c>
      <c r="R261" s="18" t="s">
        <v>173</v>
      </c>
    </row>
    <row r="262" spans="1:18" x14ac:dyDescent="0.25">
      <c r="A262" s="17">
        <v>45232</v>
      </c>
      <c r="B262" s="18" t="s">
        <v>481</v>
      </c>
      <c r="C262" s="18" t="s">
        <v>482</v>
      </c>
      <c r="D262" s="18" t="s">
        <v>201</v>
      </c>
      <c r="E262" s="19">
        <v>45230.783333333333</v>
      </c>
      <c r="F262" s="17">
        <v>45231</v>
      </c>
      <c r="G262" s="20">
        <v>79.675744659471974</v>
      </c>
      <c r="H262" s="17">
        <v>45323</v>
      </c>
      <c r="I262" s="20">
        <v>133.62281799316409</v>
      </c>
      <c r="J262" s="21">
        <v>60</v>
      </c>
      <c r="K262" s="22">
        <v>3.435711240947763</v>
      </c>
      <c r="L262" s="21">
        <v>5</v>
      </c>
      <c r="M262" s="23">
        <v>0.6770827629444538</v>
      </c>
      <c r="N262" s="24">
        <v>5.8500000000000002E-3</v>
      </c>
      <c r="O262" s="23">
        <v>0.67123276294445378</v>
      </c>
      <c r="P262" s="23">
        <v>0.5061879563041527</v>
      </c>
      <c r="Q262" s="18" t="s">
        <v>15</v>
      </c>
      <c r="R262" s="18" t="s">
        <v>155</v>
      </c>
    </row>
    <row r="263" spans="1:18" x14ac:dyDescent="0.25">
      <c r="A263" s="17">
        <v>45233</v>
      </c>
      <c r="B263" s="18" t="s">
        <v>256</v>
      </c>
      <c r="C263" s="18" t="s">
        <v>257</v>
      </c>
      <c r="D263" s="18" t="s">
        <v>172</v>
      </c>
      <c r="E263" s="19">
        <v>45231.686805555553</v>
      </c>
      <c r="F263" s="17">
        <v>45232</v>
      </c>
      <c r="G263" s="20">
        <v>2577.6762830207322</v>
      </c>
      <c r="H263" s="17">
        <v>45324</v>
      </c>
      <c r="I263" s="20">
        <v>3190.497314453125</v>
      </c>
      <c r="J263" s="21">
        <v>60</v>
      </c>
      <c r="K263" s="22">
        <v>5.0340549133019614</v>
      </c>
      <c r="L263" s="21">
        <v>5</v>
      </c>
      <c r="M263" s="23">
        <v>0.23774165727057039</v>
      </c>
      <c r="N263" s="24">
        <v>5.8500000000000002E-3</v>
      </c>
      <c r="O263" s="23">
        <v>0.2318916572705704</v>
      </c>
      <c r="P263" s="23">
        <v>6.6583574928113107E-2</v>
      </c>
      <c r="Q263" s="18" t="s">
        <v>15</v>
      </c>
      <c r="R263" s="18" t="s">
        <v>155</v>
      </c>
    </row>
    <row r="264" spans="1:18" x14ac:dyDescent="0.25">
      <c r="A264" s="17">
        <v>45236</v>
      </c>
      <c r="B264" s="18" t="s">
        <v>428</v>
      </c>
      <c r="C264" s="18" t="s">
        <v>429</v>
      </c>
      <c r="D264" s="18" t="s">
        <v>161</v>
      </c>
      <c r="E264" s="19">
        <v>45233.622916666667</v>
      </c>
      <c r="F264" s="17">
        <v>45233</v>
      </c>
      <c r="G264" s="20">
        <v>2857.5203623367811</v>
      </c>
      <c r="H264" s="17">
        <v>45327</v>
      </c>
      <c r="I264" s="20">
        <v>3244.802734375</v>
      </c>
      <c r="J264" s="21">
        <v>60</v>
      </c>
      <c r="K264" s="22">
        <v>2.5857510964833201</v>
      </c>
      <c r="L264" s="21">
        <v>5</v>
      </c>
      <c r="M264" s="23">
        <v>0.13553092294380459</v>
      </c>
      <c r="N264" s="24">
        <v>5.8500000000000002E-3</v>
      </c>
      <c r="O264" s="23">
        <v>0.12968092294380459</v>
      </c>
      <c r="P264" s="23">
        <v>-2.1473401216713699E-2</v>
      </c>
      <c r="Q264" s="18" t="s">
        <v>15</v>
      </c>
      <c r="R264" s="18" t="s">
        <v>155</v>
      </c>
    </row>
    <row r="265" spans="1:18" x14ac:dyDescent="0.25">
      <c r="A265" s="17">
        <v>45236</v>
      </c>
      <c r="B265" s="18" t="s">
        <v>309</v>
      </c>
      <c r="C265" s="18" t="s">
        <v>310</v>
      </c>
      <c r="D265" s="18" t="s">
        <v>158</v>
      </c>
      <c r="E265" s="19">
        <v>45232.718055555553</v>
      </c>
      <c r="F265" s="17">
        <v>45233</v>
      </c>
      <c r="G265" s="20">
        <v>77.790000915527344</v>
      </c>
      <c r="H265" s="17">
        <v>45327</v>
      </c>
      <c r="I265" s="20">
        <v>109.2600021362305</v>
      </c>
      <c r="J265" s="21">
        <v>60</v>
      </c>
      <c r="K265" s="22">
        <v>2.3094353405871919</v>
      </c>
      <c r="L265" s="21">
        <v>5</v>
      </c>
      <c r="M265" s="23">
        <v>0.40455072439035722</v>
      </c>
      <c r="N265" s="24">
        <v>5.8500000000000002E-3</v>
      </c>
      <c r="O265" s="23">
        <v>0.3987007243903572</v>
      </c>
      <c r="P265" s="23">
        <v>0.24754640022983879</v>
      </c>
      <c r="Q265" s="18" t="s">
        <v>15</v>
      </c>
      <c r="R265" s="18" t="s">
        <v>155</v>
      </c>
    </row>
    <row r="266" spans="1:18" x14ac:dyDescent="0.25">
      <c r="A266" s="17">
        <v>45236</v>
      </c>
      <c r="B266" s="18" t="s">
        <v>301</v>
      </c>
      <c r="C266" s="18" t="s">
        <v>302</v>
      </c>
      <c r="D266" s="18" t="s">
        <v>212</v>
      </c>
      <c r="E266" s="19">
        <v>45232.802083333343</v>
      </c>
      <c r="F266" s="17">
        <v>45233</v>
      </c>
      <c r="G266" s="20">
        <v>100.5657836220791</v>
      </c>
      <c r="H266" s="17">
        <v>45327</v>
      </c>
      <c r="I266" s="20">
        <v>120.629524230957</v>
      </c>
      <c r="J266" s="21">
        <v>60</v>
      </c>
      <c r="K266" s="22">
        <v>2.288543955941694</v>
      </c>
      <c r="L266" s="21">
        <v>5</v>
      </c>
      <c r="M266" s="23">
        <v>0.19950861899785299</v>
      </c>
      <c r="N266" s="24">
        <v>5.8500000000000002E-3</v>
      </c>
      <c r="O266" s="23">
        <v>0.193658618997853</v>
      </c>
      <c r="P266" s="23">
        <v>4.2504294837334602E-2</v>
      </c>
      <c r="Q266" s="18" t="s">
        <v>15</v>
      </c>
      <c r="R266" s="18" t="s">
        <v>155</v>
      </c>
    </row>
    <row r="267" spans="1:18" x14ac:dyDescent="0.25">
      <c r="A267" s="17">
        <v>45237</v>
      </c>
      <c r="B267" s="18" t="s">
        <v>483</v>
      </c>
      <c r="C267" s="18" t="s">
        <v>484</v>
      </c>
      <c r="D267" s="18" t="s">
        <v>154</v>
      </c>
      <c r="E267" s="19">
        <v>45233.755555555559</v>
      </c>
      <c r="F267" s="17">
        <v>45236</v>
      </c>
      <c r="G267" s="20">
        <v>148.05000305175781</v>
      </c>
      <c r="H267" s="17">
        <v>45328</v>
      </c>
      <c r="I267" s="20">
        <v>173.3500061035156</v>
      </c>
      <c r="J267" s="21">
        <v>60</v>
      </c>
      <c r="K267" s="22">
        <v>4.5145896443260023</v>
      </c>
      <c r="L267" s="21">
        <v>5</v>
      </c>
      <c r="M267" s="23">
        <v>0.1708882305319035</v>
      </c>
      <c r="N267" s="24">
        <v>5.8500000000000002E-3</v>
      </c>
      <c r="O267" s="23">
        <v>0.1650382305319035</v>
      </c>
      <c r="P267" s="23">
        <v>5.3085751949784E-3</v>
      </c>
      <c r="Q267" s="18" t="s">
        <v>15</v>
      </c>
      <c r="R267" s="18" t="s">
        <v>155</v>
      </c>
    </row>
    <row r="268" spans="1:18" x14ac:dyDescent="0.25">
      <c r="A268" s="17">
        <v>45237</v>
      </c>
      <c r="B268" s="18" t="s">
        <v>485</v>
      </c>
      <c r="C268" s="18" t="s">
        <v>486</v>
      </c>
      <c r="D268" s="18" t="s">
        <v>172</v>
      </c>
      <c r="E268" s="19">
        <v>45233.746527777781</v>
      </c>
      <c r="F268" s="17">
        <v>45236</v>
      </c>
      <c r="G268" s="20">
        <v>2870.0218005597012</v>
      </c>
      <c r="H268" s="17">
        <v>45328</v>
      </c>
      <c r="I268" s="20">
        <v>3206.7109375</v>
      </c>
      <c r="J268" s="21">
        <v>60</v>
      </c>
      <c r="K268" s="22">
        <v>1.915247546809435</v>
      </c>
      <c r="L268" s="21">
        <v>5</v>
      </c>
      <c r="M268" s="23">
        <v>0.1173123970259177</v>
      </c>
      <c r="N268" s="24">
        <v>5.8500000000000002E-3</v>
      </c>
      <c r="O268" s="23">
        <v>0.1114623970259177</v>
      </c>
      <c r="P268" s="23">
        <v>-4.8267258311007297E-2</v>
      </c>
      <c r="Q268" s="18" t="s">
        <v>15</v>
      </c>
      <c r="R268" s="18" t="s">
        <v>155</v>
      </c>
    </row>
    <row r="269" spans="1:18" x14ac:dyDescent="0.25">
      <c r="A269" s="17">
        <v>45237</v>
      </c>
      <c r="B269" s="18" t="s">
        <v>451</v>
      </c>
      <c r="C269" s="18" t="s">
        <v>452</v>
      </c>
      <c r="D269" s="18" t="s">
        <v>167</v>
      </c>
      <c r="E269" s="19">
        <v>45233.754861111112</v>
      </c>
      <c r="F269" s="17">
        <v>45236</v>
      </c>
      <c r="G269" s="20">
        <v>107480.73180152</v>
      </c>
      <c r="H269" s="17">
        <v>45328</v>
      </c>
      <c r="I269" s="20">
        <v>142702.15625</v>
      </c>
      <c r="J269" s="21">
        <v>60</v>
      </c>
      <c r="K269" s="22">
        <v>1.775880786021653</v>
      </c>
      <c r="L269" s="21">
        <v>5</v>
      </c>
      <c r="M269" s="23">
        <v>0.32769989427985918</v>
      </c>
      <c r="N269" s="24">
        <v>5.8500000000000002E-3</v>
      </c>
      <c r="O269" s="23">
        <v>0.32184989427985922</v>
      </c>
      <c r="P269" s="23">
        <v>0.16212023894293409</v>
      </c>
      <c r="Q269" s="18" t="s">
        <v>15</v>
      </c>
      <c r="R269" s="18" t="s">
        <v>155</v>
      </c>
    </row>
    <row r="270" spans="1:18" x14ac:dyDescent="0.25">
      <c r="A270" s="17">
        <v>45237</v>
      </c>
      <c r="B270" s="18" t="s">
        <v>335</v>
      </c>
      <c r="C270" s="18" t="s">
        <v>336</v>
      </c>
      <c r="D270" s="18" t="s">
        <v>185</v>
      </c>
      <c r="E270" s="19">
        <v>45233.819444444453</v>
      </c>
      <c r="F270" s="17">
        <v>45236</v>
      </c>
      <c r="G270" s="20">
        <v>232.5253044077306</v>
      </c>
      <c r="H270" s="17">
        <v>45328</v>
      </c>
      <c r="I270" s="20">
        <v>351.4825439453125</v>
      </c>
      <c r="J270" s="21">
        <v>60</v>
      </c>
      <c r="K270" s="22">
        <v>1.681356081042465</v>
      </c>
      <c r="L270" s="21">
        <v>5</v>
      </c>
      <c r="M270" s="23">
        <v>0.5115883617079009</v>
      </c>
      <c r="N270" s="24">
        <v>5.8500000000000002E-3</v>
      </c>
      <c r="O270" s="23">
        <v>0.50573836170790087</v>
      </c>
      <c r="P270" s="23">
        <v>0.3460087063709758</v>
      </c>
      <c r="Q270" s="18" t="s">
        <v>15</v>
      </c>
      <c r="R270" s="18" t="s">
        <v>155</v>
      </c>
    </row>
    <row r="271" spans="1:18" x14ac:dyDescent="0.25">
      <c r="A271" s="17">
        <v>45238</v>
      </c>
      <c r="B271" s="18" t="s">
        <v>487</v>
      </c>
      <c r="C271" s="18" t="s">
        <v>488</v>
      </c>
      <c r="D271" s="18" t="s">
        <v>154</v>
      </c>
      <c r="E271" s="19">
        <v>45234.807638888888</v>
      </c>
      <c r="F271" s="17">
        <v>45237</v>
      </c>
      <c r="G271" s="20">
        <v>3339.7859284917372</v>
      </c>
      <c r="H271" s="17">
        <v>45329</v>
      </c>
      <c r="I271" s="20">
        <v>4294.7451171875</v>
      </c>
      <c r="J271" s="21">
        <v>60</v>
      </c>
      <c r="K271" s="22">
        <v>2.1722833955627392</v>
      </c>
      <c r="L271" s="21">
        <v>5</v>
      </c>
      <c r="M271" s="23">
        <v>0.28593425121921712</v>
      </c>
      <c r="N271" s="24">
        <v>5.8500000000000002E-3</v>
      </c>
      <c r="O271" s="23">
        <v>0.2800842512192171</v>
      </c>
      <c r="P271" s="23">
        <v>0.12081840331919561</v>
      </c>
      <c r="Q271" s="18" t="s">
        <v>15</v>
      </c>
      <c r="R271" s="18" t="s">
        <v>155</v>
      </c>
    </row>
    <row r="272" spans="1:18" x14ac:dyDescent="0.25">
      <c r="A272" s="17">
        <v>45238</v>
      </c>
      <c r="B272" s="18" t="s">
        <v>489</v>
      </c>
      <c r="C272" s="18" t="s">
        <v>490</v>
      </c>
      <c r="D272" s="18" t="s">
        <v>167</v>
      </c>
      <c r="E272" s="19">
        <v>45237.60833333333</v>
      </c>
      <c r="F272" s="17">
        <v>45237</v>
      </c>
      <c r="G272" s="20">
        <v>107.6749443627002</v>
      </c>
      <c r="H272" s="17">
        <v>45329</v>
      </c>
      <c r="I272" s="20">
        <v>121.96266174316411</v>
      </c>
      <c r="J272" s="21">
        <v>60</v>
      </c>
      <c r="K272" s="22">
        <v>1.711234083276568</v>
      </c>
      <c r="L272" s="21">
        <v>5</v>
      </c>
      <c r="M272" s="23">
        <v>0.13269305561316111</v>
      </c>
      <c r="N272" s="24">
        <v>5.8500000000000002E-3</v>
      </c>
      <c r="O272" s="23">
        <v>0.12684305561316109</v>
      </c>
      <c r="P272" s="23">
        <v>-3.2422792286860201E-2</v>
      </c>
      <c r="Q272" s="18" t="s">
        <v>15</v>
      </c>
      <c r="R272" s="18" t="s">
        <v>155</v>
      </c>
    </row>
    <row r="273" spans="1:18" x14ac:dyDescent="0.25">
      <c r="A273" s="17">
        <v>45239</v>
      </c>
      <c r="B273" s="18" t="s">
        <v>491</v>
      </c>
      <c r="C273" s="18" t="s">
        <v>492</v>
      </c>
      <c r="D273" s="18" t="s">
        <v>241</v>
      </c>
      <c r="E273" s="19">
        <v>45238.6</v>
      </c>
      <c r="F273" s="17">
        <v>45238</v>
      </c>
      <c r="G273" s="20">
        <v>424.85451240978091</v>
      </c>
      <c r="H273" s="17">
        <v>45330</v>
      </c>
      <c r="I273" s="20">
        <v>386.54226684570313</v>
      </c>
      <c r="J273" s="21">
        <v>60</v>
      </c>
      <c r="K273" s="22">
        <v>3.5017847172525598</v>
      </c>
      <c r="L273" s="21">
        <v>5</v>
      </c>
      <c r="M273" s="23">
        <v>-9.0177329991789706E-2</v>
      </c>
      <c r="N273" s="24">
        <v>5.8500000000000002E-3</v>
      </c>
      <c r="O273" s="23">
        <v>-9.6027329991789701E-2</v>
      </c>
      <c r="P273" s="23">
        <v>-0.2509686697405541</v>
      </c>
      <c r="Q273" s="18" t="s">
        <v>15</v>
      </c>
      <c r="R273" s="18" t="s">
        <v>173</v>
      </c>
    </row>
    <row r="274" spans="1:18" x14ac:dyDescent="0.25">
      <c r="A274" s="17">
        <v>45239</v>
      </c>
      <c r="B274" s="18" t="s">
        <v>370</v>
      </c>
      <c r="C274" s="18" t="s">
        <v>371</v>
      </c>
      <c r="D274" s="18" t="s">
        <v>262</v>
      </c>
      <c r="E274" s="19">
        <v>45238.478472222218</v>
      </c>
      <c r="F274" s="17">
        <v>45238</v>
      </c>
      <c r="G274" s="20">
        <v>832.19411809456176</v>
      </c>
      <c r="H274" s="17">
        <v>45330</v>
      </c>
      <c r="I274" s="20">
        <v>1048.79541015625</v>
      </c>
      <c r="J274" s="21">
        <v>60</v>
      </c>
      <c r="K274" s="22">
        <v>3.219235153560601</v>
      </c>
      <c r="L274" s="21">
        <v>5</v>
      </c>
      <c r="M274" s="23">
        <v>0.26027736480237418</v>
      </c>
      <c r="N274" s="24">
        <v>5.8500000000000002E-3</v>
      </c>
      <c r="O274" s="23">
        <v>0.2544273648023741</v>
      </c>
      <c r="P274" s="23">
        <v>9.9486025053609803E-2</v>
      </c>
      <c r="Q274" s="18" t="s">
        <v>15</v>
      </c>
      <c r="R274" s="18" t="s">
        <v>155</v>
      </c>
    </row>
    <row r="275" spans="1:18" x14ac:dyDescent="0.25">
      <c r="A275" s="17">
        <v>45239</v>
      </c>
      <c r="B275" s="18" t="s">
        <v>493</v>
      </c>
      <c r="C275" s="18" t="s">
        <v>494</v>
      </c>
      <c r="D275" s="18" t="s">
        <v>167</v>
      </c>
      <c r="E275" s="19">
        <v>45238.477777777778</v>
      </c>
      <c r="F275" s="17">
        <v>45238</v>
      </c>
      <c r="G275" s="20">
        <v>462.02170835876808</v>
      </c>
      <c r="H275" s="17">
        <v>45330</v>
      </c>
      <c r="I275" s="20">
        <v>552.623046875</v>
      </c>
      <c r="J275" s="21">
        <v>60</v>
      </c>
      <c r="K275" s="22">
        <v>2.9800188439417581</v>
      </c>
      <c r="L275" s="21">
        <v>5</v>
      </c>
      <c r="M275" s="23">
        <v>0.1960975791333994</v>
      </c>
      <c r="N275" s="24">
        <v>5.8500000000000002E-3</v>
      </c>
      <c r="O275" s="23">
        <v>0.1902475791333994</v>
      </c>
      <c r="P275" s="23">
        <v>3.5306239384635001E-2</v>
      </c>
      <c r="Q275" s="18" t="s">
        <v>15</v>
      </c>
      <c r="R275" s="18" t="s">
        <v>155</v>
      </c>
    </row>
    <row r="276" spans="1:18" x14ac:dyDescent="0.25">
      <c r="A276" s="17">
        <v>45240</v>
      </c>
      <c r="B276" s="18" t="s">
        <v>495</v>
      </c>
      <c r="C276" s="18" t="s">
        <v>496</v>
      </c>
      <c r="D276" s="18" t="s">
        <v>161</v>
      </c>
      <c r="E276" s="19">
        <v>45238.738194444442</v>
      </c>
      <c r="F276" s="17">
        <v>45239</v>
      </c>
      <c r="G276" s="20">
        <v>473.21263914409087</v>
      </c>
      <c r="H276" s="17">
        <v>45331</v>
      </c>
      <c r="I276" s="20">
        <v>548.16827392578125</v>
      </c>
      <c r="J276" s="21">
        <v>60</v>
      </c>
      <c r="K276" s="22">
        <v>5.3900839486867129</v>
      </c>
      <c r="L276" s="21">
        <v>5</v>
      </c>
      <c r="M276" s="23">
        <v>0.15839736427425971</v>
      </c>
      <c r="N276" s="24">
        <v>5.8500000000000002E-3</v>
      </c>
      <c r="O276" s="23">
        <v>0.15254736427425969</v>
      </c>
      <c r="P276" s="23">
        <v>1.6515394883807001E-3</v>
      </c>
      <c r="Q276" s="18" t="s">
        <v>15</v>
      </c>
      <c r="R276" s="18" t="s">
        <v>155</v>
      </c>
    </row>
    <row r="277" spans="1:18" x14ac:dyDescent="0.25">
      <c r="A277" s="17">
        <v>45240</v>
      </c>
      <c r="B277" s="18" t="s">
        <v>497</v>
      </c>
      <c r="C277" s="18" t="s">
        <v>498</v>
      </c>
      <c r="D277" s="18" t="s">
        <v>180</v>
      </c>
      <c r="E277" s="19">
        <v>45238.761111111111</v>
      </c>
      <c r="F277" s="17">
        <v>45239</v>
      </c>
      <c r="G277" s="20">
        <v>862.14227808354462</v>
      </c>
      <c r="H277" s="17">
        <v>45331</v>
      </c>
      <c r="I277" s="20">
        <v>1198.4580078125</v>
      </c>
      <c r="J277" s="21">
        <v>60</v>
      </c>
      <c r="K277" s="22">
        <v>2.9334724278633351</v>
      </c>
      <c r="L277" s="21">
        <v>5</v>
      </c>
      <c r="M277" s="23">
        <v>0.39009307196551291</v>
      </c>
      <c r="N277" s="24">
        <v>5.8500000000000002E-3</v>
      </c>
      <c r="O277" s="23">
        <v>0.38424307196551288</v>
      </c>
      <c r="P277" s="23">
        <v>0.23334724717963379</v>
      </c>
      <c r="Q277" s="18" t="s">
        <v>15</v>
      </c>
      <c r="R277" s="18" t="s">
        <v>155</v>
      </c>
    </row>
    <row r="278" spans="1:18" x14ac:dyDescent="0.25">
      <c r="A278" s="17">
        <v>45240</v>
      </c>
      <c r="B278" s="18" t="s">
        <v>499</v>
      </c>
      <c r="C278" s="18" t="s">
        <v>500</v>
      </c>
      <c r="D278" s="18" t="s">
        <v>154</v>
      </c>
      <c r="E278" s="19">
        <v>45239.512499999997</v>
      </c>
      <c r="F278" s="17">
        <v>45239</v>
      </c>
      <c r="G278" s="20">
        <v>1264.337191238795</v>
      </c>
      <c r="H278" s="17">
        <v>45331</v>
      </c>
      <c r="I278" s="20">
        <v>1650.508178710938</v>
      </c>
      <c r="J278" s="21">
        <v>60</v>
      </c>
      <c r="K278" s="22">
        <v>2.3244628968268368</v>
      </c>
      <c r="L278" s="21">
        <v>5</v>
      </c>
      <c r="M278" s="23">
        <v>0.30543354268790668</v>
      </c>
      <c r="N278" s="24">
        <v>5.8500000000000002E-3</v>
      </c>
      <c r="O278" s="23">
        <v>0.2995835426879066</v>
      </c>
      <c r="P278" s="23">
        <v>0.14868771790202759</v>
      </c>
      <c r="Q278" s="18" t="s">
        <v>15</v>
      </c>
      <c r="R278" s="18" t="s">
        <v>155</v>
      </c>
    </row>
    <row r="279" spans="1:18" x14ac:dyDescent="0.25">
      <c r="A279" s="17">
        <v>45240</v>
      </c>
      <c r="B279" s="18" t="s">
        <v>501</v>
      </c>
      <c r="C279" s="18" t="s">
        <v>502</v>
      </c>
      <c r="D279" s="18" t="s">
        <v>232</v>
      </c>
      <c r="E279" s="19">
        <v>45239.418749999997</v>
      </c>
      <c r="F279" s="17">
        <v>45239</v>
      </c>
      <c r="G279" s="20">
        <v>1205.5717639503921</v>
      </c>
      <c r="H279" s="17">
        <v>45331</v>
      </c>
      <c r="I279" s="20">
        <v>1303.879516601562</v>
      </c>
      <c r="J279" s="21">
        <v>60</v>
      </c>
      <c r="K279" s="22">
        <v>1.4558819844493349</v>
      </c>
      <c r="L279" s="21">
        <v>5</v>
      </c>
      <c r="M279" s="23">
        <v>8.1544504931865394E-2</v>
      </c>
      <c r="N279" s="24">
        <v>5.8500000000000002E-3</v>
      </c>
      <c r="O279" s="23">
        <v>7.5694504931865497E-2</v>
      </c>
      <c r="P279" s="23">
        <v>-7.5201319854013501E-2</v>
      </c>
      <c r="Q279" s="18" t="s">
        <v>15</v>
      </c>
      <c r="R279" s="18" t="s">
        <v>155</v>
      </c>
    </row>
    <row r="280" spans="1:18" x14ac:dyDescent="0.25">
      <c r="A280" s="17">
        <v>45243</v>
      </c>
      <c r="B280" s="18" t="s">
        <v>503</v>
      </c>
      <c r="C280" s="18" t="s">
        <v>504</v>
      </c>
      <c r="D280" s="18" t="s">
        <v>167</v>
      </c>
      <c r="E280" s="19">
        <v>45239.652777777781</v>
      </c>
      <c r="F280" s="17">
        <v>45240</v>
      </c>
      <c r="G280" s="20">
        <v>18936.839577084331</v>
      </c>
      <c r="H280" s="17">
        <v>45334</v>
      </c>
      <c r="I280" s="20">
        <v>24440.095703125</v>
      </c>
      <c r="J280" s="21">
        <v>60</v>
      </c>
      <c r="K280" s="22">
        <v>3.3003066721272738</v>
      </c>
      <c r="L280" s="21">
        <v>5</v>
      </c>
      <c r="M280" s="23">
        <v>0.29061111827235542</v>
      </c>
      <c r="N280" s="24">
        <v>5.8500000000000002E-3</v>
      </c>
      <c r="O280" s="23">
        <v>0.2847611182723554</v>
      </c>
      <c r="P280" s="23">
        <v>0.15453776361320259</v>
      </c>
      <c r="Q280" s="18" t="s">
        <v>15</v>
      </c>
      <c r="R280" s="18" t="s">
        <v>155</v>
      </c>
    </row>
    <row r="281" spans="1:18" x14ac:dyDescent="0.25">
      <c r="A281" s="17">
        <v>45245</v>
      </c>
      <c r="B281" s="18" t="s">
        <v>505</v>
      </c>
      <c r="C281" s="18" t="s">
        <v>506</v>
      </c>
      <c r="D281" s="18" t="s">
        <v>172</v>
      </c>
      <c r="E281" s="19">
        <v>45240.747916666667</v>
      </c>
      <c r="F281" s="17">
        <v>45243</v>
      </c>
      <c r="G281" s="20">
        <v>85.659271908296347</v>
      </c>
      <c r="H281" s="17">
        <v>45335</v>
      </c>
      <c r="I281" s="20">
        <v>97.710479736328125</v>
      </c>
      <c r="J281" s="21">
        <v>60</v>
      </c>
      <c r="K281" s="22">
        <v>2.6240713243774598</v>
      </c>
      <c r="L281" s="21">
        <v>5</v>
      </c>
      <c r="M281" s="23">
        <v>0.1406877219425044</v>
      </c>
      <c r="N281" s="24">
        <v>5.8500000000000002E-3</v>
      </c>
      <c r="O281" s="23">
        <v>0.1348377219425044</v>
      </c>
      <c r="P281" s="23">
        <v>1.07560619346793E-2</v>
      </c>
      <c r="Q281" s="18" t="s">
        <v>15</v>
      </c>
      <c r="R281" s="18" t="s">
        <v>155</v>
      </c>
    </row>
    <row r="282" spans="1:18" x14ac:dyDescent="0.25">
      <c r="A282" s="17">
        <v>45308</v>
      </c>
      <c r="B282" s="18" t="s">
        <v>366</v>
      </c>
      <c r="C282" s="18" t="s">
        <v>367</v>
      </c>
      <c r="D282" s="18" t="s">
        <v>232</v>
      </c>
      <c r="E282" s="19">
        <v>45307.61041666667</v>
      </c>
      <c r="F282" s="17">
        <v>45307</v>
      </c>
      <c r="G282" s="20">
        <v>382.17873085172818</v>
      </c>
      <c r="H282" s="17">
        <v>45401</v>
      </c>
      <c r="I282" s="20">
        <v>332.18426513671881</v>
      </c>
      <c r="J282" s="21">
        <v>60</v>
      </c>
      <c r="K282" s="22">
        <v>2.1773231845358891</v>
      </c>
      <c r="L282" s="21">
        <v>5</v>
      </c>
      <c r="M282" s="23">
        <v>-0.13081435903979041</v>
      </c>
      <c r="N282" s="24">
        <v>5.8500000000000002E-3</v>
      </c>
      <c r="O282" s="23">
        <v>-0.13666435903979041</v>
      </c>
      <c r="P282" s="23">
        <v>-0.1768744177437869</v>
      </c>
      <c r="Q282" s="18" t="s">
        <v>16</v>
      </c>
      <c r="R282" s="18" t="s">
        <v>173</v>
      </c>
    </row>
    <row r="283" spans="1:18" x14ac:dyDescent="0.25">
      <c r="A283" s="17">
        <v>45309</v>
      </c>
      <c r="B283" s="18" t="s">
        <v>473</v>
      </c>
      <c r="C283" s="18" t="s">
        <v>474</v>
      </c>
      <c r="D283" s="18" t="s">
        <v>198</v>
      </c>
      <c r="E283" s="19">
        <v>45308.505555555559</v>
      </c>
      <c r="F283" s="17">
        <v>45308</v>
      </c>
      <c r="G283" s="20">
        <v>5314.3726151404398</v>
      </c>
      <c r="H283" s="17">
        <v>45404</v>
      </c>
      <c r="I283" s="20">
        <v>5012.37158203125</v>
      </c>
      <c r="J283" s="21">
        <v>60</v>
      </c>
      <c r="K283" s="22">
        <v>2.624786250964759</v>
      </c>
      <c r="L283" s="21">
        <v>5</v>
      </c>
      <c r="M283" s="23">
        <v>-5.6827222135083399E-2</v>
      </c>
      <c r="N283" s="24">
        <v>5.8500000000000002E-3</v>
      </c>
      <c r="O283" s="23">
        <v>-6.2677222135083394E-2</v>
      </c>
      <c r="P283" s="23">
        <v>-0.11657803079651689</v>
      </c>
      <c r="Q283" s="18" t="s">
        <v>16</v>
      </c>
      <c r="R283" s="18" t="s">
        <v>173</v>
      </c>
    </row>
    <row r="284" spans="1:18" x14ac:dyDescent="0.25">
      <c r="A284" s="17">
        <v>45309</v>
      </c>
      <c r="B284" s="18" t="s">
        <v>392</v>
      </c>
      <c r="C284" s="18" t="s">
        <v>393</v>
      </c>
      <c r="D284" s="18" t="s">
        <v>161</v>
      </c>
      <c r="E284" s="19">
        <v>45308.463194444441</v>
      </c>
      <c r="F284" s="17">
        <v>45308</v>
      </c>
      <c r="G284" s="20">
        <v>255.10640225777721</v>
      </c>
      <c r="H284" s="17">
        <v>45404</v>
      </c>
      <c r="I284" s="20">
        <v>239.97398376464841</v>
      </c>
      <c r="J284" s="21">
        <v>60</v>
      </c>
      <c r="K284" s="22">
        <v>2.264193649585847</v>
      </c>
      <c r="L284" s="21">
        <v>5</v>
      </c>
      <c r="M284" s="23">
        <v>-5.9318066340953303E-2</v>
      </c>
      <c r="N284" s="24">
        <v>5.8500000000000002E-3</v>
      </c>
      <c r="O284" s="23">
        <v>-6.5168066340953304E-2</v>
      </c>
      <c r="P284" s="23">
        <v>-0.1190688750023869</v>
      </c>
      <c r="Q284" s="18" t="s">
        <v>16</v>
      </c>
      <c r="R284" s="18" t="s">
        <v>173</v>
      </c>
    </row>
    <row r="285" spans="1:18" x14ac:dyDescent="0.25">
      <c r="A285" s="17">
        <v>45316</v>
      </c>
      <c r="B285" s="18" t="s">
        <v>224</v>
      </c>
      <c r="C285" s="18" t="s">
        <v>225</v>
      </c>
      <c r="D285" s="18" t="s">
        <v>198</v>
      </c>
      <c r="E285" s="19">
        <v>45311.777083333327</v>
      </c>
      <c r="F285" s="17">
        <v>45315</v>
      </c>
      <c r="G285" s="20">
        <v>4170.2520676376253</v>
      </c>
      <c r="H285" s="17">
        <v>45408</v>
      </c>
      <c r="I285" s="20">
        <v>3346.09619140625</v>
      </c>
      <c r="J285" s="21">
        <v>60</v>
      </c>
      <c r="K285" s="22">
        <v>6.4526624455796346</v>
      </c>
      <c r="L285" s="21">
        <v>5</v>
      </c>
      <c r="M285" s="23">
        <v>-0.1976273527029854</v>
      </c>
      <c r="N285" s="24">
        <v>5.8500000000000002E-3</v>
      </c>
      <c r="O285" s="23">
        <v>-0.20347735270298539</v>
      </c>
      <c r="P285" s="23">
        <v>-0.27220838709683881</v>
      </c>
      <c r="Q285" s="18" t="s">
        <v>16</v>
      </c>
      <c r="R285" s="18" t="s">
        <v>173</v>
      </c>
    </row>
    <row r="286" spans="1:18" x14ac:dyDescent="0.25">
      <c r="A286" s="17">
        <v>45320</v>
      </c>
      <c r="B286" s="18" t="s">
        <v>217</v>
      </c>
      <c r="C286" s="18" t="s">
        <v>218</v>
      </c>
      <c r="D286" s="18" t="s">
        <v>198</v>
      </c>
      <c r="E286" s="19">
        <v>45315.803472222222</v>
      </c>
      <c r="F286" s="17">
        <v>45316</v>
      </c>
      <c r="G286" s="20">
        <v>792.37281851176283</v>
      </c>
      <c r="H286" s="17">
        <v>45411</v>
      </c>
      <c r="I286" s="20">
        <v>647.9776611328125</v>
      </c>
      <c r="J286" s="21">
        <v>60</v>
      </c>
      <c r="K286" s="22">
        <v>3.310178682658488</v>
      </c>
      <c r="L286" s="21">
        <v>5</v>
      </c>
      <c r="M286" s="23">
        <v>-0.18223133606495209</v>
      </c>
      <c r="N286" s="24">
        <v>5.8500000000000002E-3</v>
      </c>
      <c r="O286" s="23">
        <v>-0.18808133606495209</v>
      </c>
      <c r="P286" s="23">
        <v>-0.2471954562679792</v>
      </c>
      <c r="Q286" s="18" t="s">
        <v>16</v>
      </c>
      <c r="R286" s="18" t="s">
        <v>173</v>
      </c>
    </row>
    <row r="287" spans="1:18" x14ac:dyDescent="0.25">
      <c r="A287" s="17">
        <v>45320</v>
      </c>
      <c r="B287" s="18" t="s">
        <v>507</v>
      </c>
      <c r="C287" s="18" t="s">
        <v>508</v>
      </c>
      <c r="D287" s="18" t="s">
        <v>167</v>
      </c>
      <c r="E287" s="19">
        <v>45315.758333333331</v>
      </c>
      <c r="F287" s="17">
        <v>45316</v>
      </c>
      <c r="G287" s="20">
        <v>2506.8065379901091</v>
      </c>
      <c r="H287" s="17">
        <v>45411</v>
      </c>
      <c r="I287" s="20">
        <v>2359.288330078125</v>
      </c>
      <c r="J287" s="21">
        <v>60</v>
      </c>
      <c r="K287" s="22">
        <v>2.3266731463554771</v>
      </c>
      <c r="L287" s="21">
        <v>5</v>
      </c>
      <c r="M287" s="23">
        <v>-5.8847065250699403E-2</v>
      </c>
      <c r="N287" s="24">
        <v>5.8500000000000002E-3</v>
      </c>
      <c r="O287" s="23">
        <v>-6.4697065250699404E-2</v>
      </c>
      <c r="P287" s="23">
        <v>-0.1238111854537266</v>
      </c>
      <c r="Q287" s="18" t="s">
        <v>16</v>
      </c>
      <c r="R287" s="18" t="s">
        <v>173</v>
      </c>
    </row>
    <row r="288" spans="1:18" x14ac:dyDescent="0.25">
      <c r="A288" s="17">
        <v>45322</v>
      </c>
      <c r="B288" s="18" t="s">
        <v>267</v>
      </c>
      <c r="C288" s="18" t="s">
        <v>268</v>
      </c>
      <c r="D288" s="18" t="s">
        <v>198</v>
      </c>
      <c r="E288" s="19">
        <v>45321.609027777777</v>
      </c>
      <c r="F288" s="17">
        <v>45321</v>
      </c>
      <c r="G288" s="20">
        <v>1467.4381965930199</v>
      </c>
      <c r="H288" s="17">
        <v>45414</v>
      </c>
      <c r="I288" s="20">
        <v>1482.179443359375</v>
      </c>
      <c r="J288" s="21">
        <v>60</v>
      </c>
      <c r="K288" s="22">
        <v>4.2666327265416299</v>
      </c>
      <c r="L288" s="21">
        <v>5</v>
      </c>
      <c r="M288" s="23">
        <v>1.00455656671472E-2</v>
      </c>
      <c r="N288" s="24">
        <v>5.8500000000000002E-3</v>
      </c>
      <c r="O288" s="23">
        <v>4.1955656671472004E-3</v>
      </c>
      <c r="P288" s="23">
        <v>-5.4669792804934003E-2</v>
      </c>
      <c r="Q288" s="18" t="s">
        <v>16</v>
      </c>
      <c r="R288" s="18" t="s">
        <v>155</v>
      </c>
    </row>
    <row r="289" spans="1:18" x14ac:dyDescent="0.25">
      <c r="A289" s="17">
        <v>45323</v>
      </c>
      <c r="B289" s="18" t="s">
        <v>509</v>
      </c>
      <c r="C289" s="18" t="s">
        <v>510</v>
      </c>
      <c r="D289" s="18" t="s">
        <v>180</v>
      </c>
      <c r="E289" s="19">
        <v>45322.490277777782</v>
      </c>
      <c r="F289" s="17">
        <v>45322</v>
      </c>
      <c r="G289" s="20">
        <v>649.23069392201921</v>
      </c>
      <c r="H289" s="17">
        <v>45415</v>
      </c>
      <c r="I289" s="20">
        <v>735.1202392578125</v>
      </c>
      <c r="J289" s="21">
        <v>60</v>
      </c>
      <c r="K289" s="22">
        <v>1.76935225322066</v>
      </c>
      <c r="L289" s="21">
        <v>5</v>
      </c>
      <c r="M289" s="23">
        <v>0.13229433873024751</v>
      </c>
      <c r="N289" s="24">
        <v>5.8500000000000002E-3</v>
      </c>
      <c r="O289" s="23">
        <v>0.12644433873024749</v>
      </c>
      <c r="P289" s="23">
        <v>7.2518888530903297E-2</v>
      </c>
      <c r="Q289" s="18" t="s">
        <v>16</v>
      </c>
      <c r="R289" s="18" t="s">
        <v>155</v>
      </c>
    </row>
    <row r="290" spans="1:18" x14ac:dyDescent="0.25">
      <c r="A290" s="17">
        <v>45324</v>
      </c>
      <c r="B290" s="18" t="s">
        <v>511</v>
      </c>
      <c r="C290" s="18" t="s">
        <v>512</v>
      </c>
      <c r="D290" s="18" t="s">
        <v>241</v>
      </c>
      <c r="E290" s="19">
        <v>45322.729166666657</v>
      </c>
      <c r="F290" s="17">
        <v>45323</v>
      </c>
      <c r="G290" s="20">
        <v>6180.2294403435944</v>
      </c>
      <c r="H290" s="17">
        <v>45418</v>
      </c>
      <c r="I290" s="20">
        <v>8401.185546875</v>
      </c>
      <c r="J290" s="21">
        <v>60</v>
      </c>
      <c r="K290" s="22">
        <v>2.9335159505686978</v>
      </c>
      <c r="L290" s="21">
        <v>5</v>
      </c>
      <c r="M290" s="23">
        <v>0.35936466889616492</v>
      </c>
      <c r="N290" s="24">
        <v>5.8500000000000002E-3</v>
      </c>
      <c r="O290" s="23">
        <v>0.3535146688961649</v>
      </c>
      <c r="P290" s="23">
        <v>0.31144344021625248</v>
      </c>
      <c r="Q290" s="18" t="s">
        <v>16</v>
      </c>
      <c r="R290" s="18" t="s">
        <v>155</v>
      </c>
    </row>
    <row r="291" spans="1:18" x14ac:dyDescent="0.25">
      <c r="A291" s="17">
        <v>45324</v>
      </c>
      <c r="B291" s="18" t="s">
        <v>513</v>
      </c>
      <c r="C291" s="18" t="s">
        <v>514</v>
      </c>
      <c r="D291" s="18" t="s">
        <v>212</v>
      </c>
      <c r="E291" s="19">
        <v>45322.842361111107</v>
      </c>
      <c r="F291" s="17">
        <v>45323</v>
      </c>
      <c r="G291" s="20">
        <v>2111.8416314953579</v>
      </c>
      <c r="H291" s="17">
        <v>45418</v>
      </c>
      <c r="I291" s="20">
        <v>2344.800048828125</v>
      </c>
      <c r="J291" s="21">
        <v>60</v>
      </c>
      <c r="K291" s="22">
        <v>2.1900638832227521</v>
      </c>
      <c r="L291" s="21">
        <v>5</v>
      </c>
      <c r="M291" s="23">
        <v>0.11031055258050459</v>
      </c>
      <c r="N291" s="24">
        <v>5.8500000000000002E-3</v>
      </c>
      <c r="O291" s="23">
        <v>0.1044605525805046</v>
      </c>
      <c r="P291" s="23">
        <v>6.2389323900592097E-2</v>
      </c>
      <c r="Q291" s="18" t="s">
        <v>16</v>
      </c>
      <c r="R291" s="18" t="s">
        <v>155</v>
      </c>
    </row>
    <row r="292" spans="1:18" x14ac:dyDescent="0.25">
      <c r="A292" s="17">
        <v>45324</v>
      </c>
      <c r="B292" s="18" t="s">
        <v>152</v>
      </c>
      <c r="C292" s="18" t="s">
        <v>153</v>
      </c>
      <c r="D292" s="18" t="s">
        <v>154</v>
      </c>
      <c r="E292" s="19">
        <v>45322.822916666657</v>
      </c>
      <c r="F292" s="17">
        <v>45323</v>
      </c>
      <c r="G292" s="20">
        <v>29121.316261980879</v>
      </c>
      <c r="H292" s="17">
        <v>45418</v>
      </c>
      <c r="I292" s="20">
        <v>25254.1015625</v>
      </c>
      <c r="J292" s="21">
        <v>60</v>
      </c>
      <c r="K292" s="22">
        <v>1.6672919063332461</v>
      </c>
      <c r="L292" s="21">
        <v>5</v>
      </c>
      <c r="M292" s="23">
        <v>-0.13279670000801749</v>
      </c>
      <c r="N292" s="24">
        <v>5.8500000000000002E-3</v>
      </c>
      <c r="O292" s="23">
        <v>-0.13864670000801749</v>
      </c>
      <c r="P292" s="23">
        <v>-0.18071792868792999</v>
      </c>
      <c r="Q292" s="18" t="s">
        <v>16</v>
      </c>
      <c r="R292" s="18" t="s">
        <v>173</v>
      </c>
    </row>
    <row r="293" spans="1:18" x14ac:dyDescent="0.25">
      <c r="A293" s="17">
        <v>45327</v>
      </c>
      <c r="B293" s="18" t="s">
        <v>190</v>
      </c>
      <c r="C293" s="18" t="s">
        <v>191</v>
      </c>
      <c r="D293" s="18" t="s">
        <v>167</v>
      </c>
      <c r="E293" s="19">
        <v>45323.763888888891</v>
      </c>
      <c r="F293" s="17">
        <v>45324</v>
      </c>
      <c r="G293" s="20">
        <v>3632.2158641433111</v>
      </c>
      <c r="H293" s="17">
        <v>45419</v>
      </c>
      <c r="I293" s="20">
        <v>3990.09619140625</v>
      </c>
      <c r="J293" s="21">
        <v>60</v>
      </c>
      <c r="K293" s="22">
        <v>4.3879192891366952</v>
      </c>
      <c r="L293" s="21">
        <v>5</v>
      </c>
      <c r="M293" s="23">
        <v>9.8529476399208393E-2</v>
      </c>
      <c r="N293" s="24">
        <v>5.8500000000000002E-3</v>
      </c>
      <c r="O293" s="23">
        <v>9.2679476399208399E-2</v>
      </c>
      <c r="P293" s="23">
        <v>5.9113252559583197E-2</v>
      </c>
      <c r="Q293" s="18" t="s">
        <v>16</v>
      </c>
      <c r="R293" s="18" t="s">
        <v>155</v>
      </c>
    </row>
    <row r="294" spans="1:18" x14ac:dyDescent="0.25">
      <c r="A294" s="17">
        <v>45330</v>
      </c>
      <c r="B294" s="18" t="s">
        <v>499</v>
      </c>
      <c r="C294" s="18" t="s">
        <v>500</v>
      </c>
      <c r="D294" s="18" t="s">
        <v>154</v>
      </c>
      <c r="E294" s="19">
        <v>45329.458333333343</v>
      </c>
      <c r="F294" s="17">
        <v>45329</v>
      </c>
      <c r="G294" s="20">
        <v>1515.1025084861419</v>
      </c>
      <c r="H294" s="17">
        <v>45422</v>
      </c>
      <c r="I294" s="20">
        <v>1419.73974609375</v>
      </c>
      <c r="J294" s="21">
        <v>60</v>
      </c>
      <c r="K294" s="22">
        <v>1.852593925405664</v>
      </c>
      <c r="L294" s="21">
        <v>5</v>
      </c>
      <c r="M294" s="23">
        <v>-6.29414589826508E-2</v>
      </c>
      <c r="N294" s="24">
        <v>5.8500000000000002E-3</v>
      </c>
      <c r="O294" s="23">
        <v>-6.8791458982650794E-2</v>
      </c>
      <c r="P294" s="23">
        <v>-8.7033956562394196E-2</v>
      </c>
      <c r="Q294" s="18" t="s">
        <v>16</v>
      </c>
      <c r="R294" s="18" t="s">
        <v>173</v>
      </c>
    </row>
    <row r="295" spans="1:18" x14ac:dyDescent="0.25">
      <c r="A295" s="17">
        <v>45330</v>
      </c>
      <c r="B295" s="18" t="s">
        <v>463</v>
      </c>
      <c r="C295" s="18" t="s">
        <v>464</v>
      </c>
      <c r="D295" s="18" t="s">
        <v>241</v>
      </c>
      <c r="E295" s="19">
        <v>45328.741666666669</v>
      </c>
      <c r="F295" s="17">
        <v>45329</v>
      </c>
      <c r="G295" s="20">
        <v>544.47212597098746</v>
      </c>
      <c r="H295" s="17">
        <v>45422</v>
      </c>
      <c r="I295" s="20">
        <v>480.25811767578131</v>
      </c>
      <c r="J295" s="21">
        <v>60</v>
      </c>
      <c r="K295" s="22">
        <v>1.55031598594051</v>
      </c>
      <c r="L295" s="21">
        <v>5</v>
      </c>
      <c r="M295" s="23">
        <v>-0.1179381004687608</v>
      </c>
      <c r="N295" s="24">
        <v>5.8500000000000002E-3</v>
      </c>
      <c r="O295" s="23">
        <v>-0.12378810046876081</v>
      </c>
      <c r="P295" s="23">
        <v>-0.14203059804850421</v>
      </c>
      <c r="Q295" s="18" t="s">
        <v>16</v>
      </c>
      <c r="R295" s="18" t="s">
        <v>173</v>
      </c>
    </row>
    <row r="296" spans="1:18" x14ac:dyDescent="0.25">
      <c r="A296" s="17">
        <v>45331</v>
      </c>
      <c r="B296" s="18" t="s">
        <v>485</v>
      </c>
      <c r="C296" s="18" t="s">
        <v>486</v>
      </c>
      <c r="D296" s="18" t="s">
        <v>172</v>
      </c>
      <c r="E296" s="19">
        <v>45330.59375</v>
      </c>
      <c r="F296" s="17">
        <v>45330</v>
      </c>
      <c r="G296" s="20">
        <v>3256.046568028567</v>
      </c>
      <c r="H296" s="17">
        <v>45425</v>
      </c>
      <c r="I296" s="20">
        <v>4561.68212890625</v>
      </c>
      <c r="J296" s="21">
        <v>60</v>
      </c>
      <c r="K296" s="22">
        <v>4.4996231966084874</v>
      </c>
      <c r="L296" s="21">
        <v>5</v>
      </c>
      <c r="M296" s="23">
        <v>0.40098798760983451</v>
      </c>
      <c r="N296" s="24">
        <v>5.8500000000000002E-3</v>
      </c>
      <c r="O296" s="23">
        <v>0.39513798760983448</v>
      </c>
      <c r="P296" s="23">
        <v>0.37345999622642151</v>
      </c>
      <c r="Q296" s="18" t="s">
        <v>16</v>
      </c>
      <c r="R296" s="18" t="s">
        <v>155</v>
      </c>
    </row>
    <row r="297" spans="1:18" x14ac:dyDescent="0.25">
      <c r="A297" s="17">
        <v>45331</v>
      </c>
      <c r="B297" s="18" t="s">
        <v>515</v>
      </c>
      <c r="C297" s="18" t="s">
        <v>516</v>
      </c>
      <c r="D297" s="18" t="s">
        <v>241</v>
      </c>
      <c r="E297" s="19">
        <v>45329.707638888889</v>
      </c>
      <c r="F297" s="17">
        <v>45330</v>
      </c>
      <c r="G297" s="20">
        <v>3790.4700899408708</v>
      </c>
      <c r="H297" s="17">
        <v>45425</v>
      </c>
      <c r="I297" s="20">
        <v>4454.5009765625</v>
      </c>
      <c r="J297" s="21">
        <v>60</v>
      </c>
      <c r="K297" s="22">
        <v>2.4406018494443549</v>
      </c>
      <c r="L297" s="21">
        <v>5</v>
      </c>
      <c r="M297" s="23">
        <v>0.17518430982579969</v>
      </c>
      <c r="N297" s="24">
        <v>5.8500000000000002E-3</v>
      </c>
      <c r="O297" s="23">
        <v>0.16933430982579969</v>
      </c>
      <c r="P297" s="23">
        <v>0.14765631844238669</v>
      </c>
      <c r="Q297" s="18" t="s">
        <v>16</v>
      </c>
      <c r="R297" s="18" t="s">
        <v>155</v>
      </c>
    </row>
    <row r="298" spans="1:18" x14ac:dyDescent="0.25">
      <c r="A298" s="17">
        <v>45331</v>
      </c>
      <c r="B298" s="18" t="s">
        <v>489</v>
      </c>
      <c r="C298" s="18" t="s">
        <v>490</v>
      </c>
      <c r="D298" s="18" t="s">
        <v>167</v>
      </c>
      <c r="E298" s="19">
        <v>45329.662499999999</v>
      </c>
      <c r="F298" s="17">
        <v>45330</v>
      </c>
      <c r="G298" s="20">
        <v>119.2059111758672</v>
      </c>
      <c r="H298" s="17">
        <v>45425</v>
      </c>
      <c r="I298" s="20">
        <v>124.14906311035161</v>
      </c>
      <c r="J298" s="21">
        <v>60</v>
      </c>
      <c r="K298" s="22">
        <v>2.1128548849207189</v>
      </c>
      <c r="L298" s="21">
        <v>5</v>
      </c>
      <c r="M298" s="23">
        <v>4.1467339041531798E-2</v>
      </c>
      <c r="N298" s="24">
        <v>5.8500000000000002E-3</v>
      </c>
      <c r="O298" s="23">
        <v>3.5617339041531797E-2</v>
      </c>
      <c r="P298" s="23">
        <v>1.39393476581188E-2</v>
      </c>
      <c r="Q298" s="18" t="s">
        <v>16</v>
      </c>
      <c r="R298" s="18" t="s">
        <v>155</v>
      </c>
    </row>
    <row r="299" spans="1:18" x14ac:dyDescent="0.25">
      <c r="A299" s="17">
        <v>45331</v>
      </c>
      <c r="B299" s="18" t="s">
        <v>335</v>
      </c>
      <c r="C299" s="18" t="s">
        <v>336</v>
      </c>
      <c r="D299" s="18" t="s">
        <v>185</v>
      </c>
      <c r="E299" s="19">
        <v>45329.731249999997</v>
      </c>
      <c r="F299" s="17">
        <v>45330</v>
      </c>
      <c r="G299" s="20">
        <v>408.34074889242743</v>
      </c>
      <c r="H299" s="17">
        <v>45425</v>
      </c>
      <c r="I299" s="20">
        <v>468.95651245117188</v>
      </c>
      <c r="J299" s="21">
        <v>60</v>
      </c>
      <c r="K299" s="22">
        <v>1.886258092513994</v>
      </c>
      <c r="L299" s="21">
        <v>5</v>
      </c>
      <c r="M299" s="23">
        <v>0.14844407207254501</v>
      </c>
      <c r="N299" s="24">
        <v>5.8500000000000002E-3</v>
      </c>
      <c r="O299" s="23">
        <v>0.14259407207254499</v>
      </c>
      <c r="P299" s="23">
        <v>0.120916080689132</v>
      </c>
      <c r="Q299" s="18" t="s">
        <v>16</v>
      </c>
      <c r="R299" s="18" t="s">
        <v>155</v>
      </c>
    </row>
    <row r="300" spans="1:18" x14ac:dyDescent="0.25">
      <c r="A300" s="17">
        <v>45334</v>
      </c>
      <c r="B300" s="18" t="s">
        <v>517</v>
      </c>
      <c r="C300" s="18" t="s">
        <v>518</v>
      </c>
      <c r="D300" s="18" t="s">
        <v>212</v>
      </c>
      <c r="E300" s="19">
        <v>45331.613888888889</v>
      </c>
      <c r="F300" s="17">
        <v>45331</v>
      </c>
      <c r="G300" s="20">
        <v>1415.5201865743011</v>
      </c>
      <c r="H300" s="17">
        <v>45426</v>
      </c>
      <c r="I300" s="20">
        <v>1316.859619140625</v>
      </c>
      <c r="J300" s="21">
        <v>60</v>
      </c>
      <c r="K300" s="22">
        <v>2.8231402363127178</v>
      </c>
      <c r="L300" s="21">
        <v>5</v>
      </c>
      <c r="M300" s="23">
        <v>-6.9699159623038701E-2</v>
      </c>
      <c r="N300" s="24">
        <v>5.8500000000000002E-3</v>
      </c>
      <c r="O300" s="23">
        <v>-7.5549159623038695E-2</v>
      </c>
      <c r="P300" s="23">
        <v>-0.12096166267256291</v>
      </c>
      <c r="Q300" s="18" t="s">
        <v>16</v>
      </c>
      <c r="R300" s="18" t="s">
        <v>173</v>
      </c>
    </row>
    <row r="301" spans="1:18" x14ac:dyDescent="0.25">
      <c r="A301" s="17">
        <v>45334</v>
      </c>
      <c r="B301" s="18" t="s">
        <v>346</v>
      </c>
      <c r="C301" s="18" t="s">
        <v>347</v>
      </c>
      <c r="D301" s="18" t="s">
        <v>172</v>
      </c>
      <c r="E301" s="19">
        <v>45331.495138888888</v>
      </c>
      <c r="F301" s="17">
        <v>45331</v>
      </c>
      <c r="G301" s="20">
        <v>597.9000244140625</v>
      </c>
      <c r="H301" s="17">
        <v>45426</v>
      </c>
      <c r="I301" s="20">
        <v>818.54998779296875</v>
      </c>
      <c r="J301" s="21">
        <v>60</v>
      </c>
      <c r="K301" s="22">
        <v>2.279245169329045</v>
      </c>
      <c r="L301" s="21">
        <v>5</v>
      </c>
      <c r="M301" s="23">
        <v>0.3690415694415492</v>
      </c>
      <c r="N301" s="24">
        <v>5.8500000000000002E-3</v>
      </c>
      <c r="O301" s="23">
        <v>0.36319156944154918</v>
      </c>
      <c r="P301" s="23">
        <v>0.31777906639202502</v>
      </c>
      <c r="Q301" s="18" t="s">
        <v>16</v>
      </c>
      <c r="R301" s="18" t="s">
        <v>155</v>
      </c>
    </row>
    <row r="302" spans="1:18" x14ac:dyDescent="0.25">
      <c r="A302" s="17">
        <v>45334</v>
      </c>
      <c r="B302" s="18" t="s">
        <v>519</v>
      </c>
      <c r="C302" s="18" t="s">
        <v>520</v>
      </c>
      <c r="D302" s="18" t="s">
        <v>154</v>
      </c>
      <c r="E302" s="19">
        <v>45331.622916666667</v>
      </c>
      <c r="F302" s="17">
        <v>45331</v>
      </c>
      <c r="G302" s="20">
        <v>915.07379201960578</v>
      </c>
      <c r="H302" s="17">
        <v>45426</v>
      </c>
      <c r="I302" s="20">
        <v>748.701904296875</v>
      </c>
      <c r="J302" s="21">
        <v>60</v>
      </c>
      <c r="K302" s="22">
        <v>1.626163299883767</v>
      </c>
      <c r="L302" s="21">
        <v>5</v>
      </c>
      <c r="M302" s="23">
        <v>-0.18181253705839509</v>
      </c>
      <c r="N302" s="24">
        <v>5.8500000000000002E-3</v>
      </c>
      <c r="O302" s="23">
        <v>-0.18766253705839511</v>
      </c>
      <c r="P302" s="23">
        <v>-0.2330750401079193</v>
      </c>
      <c r="Q302" s="18" t="s">
        <v>16</v>
      </c>
      <c r="R302" s="18" t="s">
        <v>173</v>
      </c>
    </row>
    <row r="303" spans="1:18" x14ac:dyDescent="0.25">
      <c r="A303" s="17">
        <v>45335</v>
      </c>
      <c r="B303" s="18" t="s">
        <v>521</v>
      </c>
      <c r="C303" s="18" t="s">
        <v>522</v>
      </c>
      <c r="D303" s="18" t="s">
        <v>180</v>
      </c>
      <c r="E303" s="19">
        <v>45331.672222222223</v>
      </c>
      <c r="F303" s="17">
        <v>45334</v>
      </c>
      <c r="G303" s="20">
        <v>155.1777190390566</v>
      </c>
      <c r="H303" s="17">
        <v>45427</v>
      </c>
      <c r="I303" s="20">
        <v>181.84429931640619</v>
      </c>
      <c r="J303" s="21">
        <v>60</v>
      </c>
      <c r="K303" s="22">
        <v>27.361128532426999</v>
      </c>
      <c r="L303" s="21">
        <v>5</v>
      </c>
      <c r="M303" s="23">
        <v>0.17184541983529189</v>
      </c>
      <c r="N303" s="24">
        <v>5.8500000000000002E-3</v>
      </c>
      <c r="O303" s="23">
        <v>0.1659954198352919</v>
      </c>
      <c r="P303" s="23">
        <v>0.1233717380191781</v>
      </c>
      <c r="Q303" s="18" t="s">
        <v>16</v>
      </c>
      <c r="R303" s="18" t="s">
        <v>155</v>
      </c>
    </row>
    <row r="304" spans="1:18" x14ac:dyDescent="0.25">
      <c r="A304" s="17">
        <v>45335</v>
      </c>
      <c r="B304" s="18" t="s">
        <v>523</v>
      </c>
      <c r="C304" s="18" t="s">
        <v>524</v>
      </c>
      <c r="D304" s="18" t="s">
        <v>212</v>
      </c>
      <c r="E304" s="19">
        <v>45331.738194444442</v>
      </c>
      <c r="F304" s="17">
        <v>45334</v>
      </c>
      <c r="G304" s="20">
        <v>265.95643969980392</v>
      </c>
      <c r="H304" s="17">
        <v>45427</v>
      </c>
      <c r="I304" s="20">
        <v>310.680908203125</v>
      </c>
      <c r="J304" s="21">
        <v>60</v>
      </c>
      <c r="K304" s="22">
        <v>6.6777735489432004</v>
      </c>
      <c r="L304" s="21">
        <v>5</v>
      </c>
      <c r="M304" s="23">
        <v>0.1681646383663562</v>
      </c>
      <c r="N304" s="24">
        <v>5.8500000000000002E-3</v>
      </c>
      <c r="O304" s="23">
        <v>0.16231463836635621</v>
      </c>
      <c r="P304" s="23">
        <v>0.11969095655024239</v>
      </c>
      <c r="Q304" s="18" t="s">
        <v>16</v>
      </c>
      <c r="R304" s="18" t="s">
        <v>155</v>
      </c>
    </row>
    <row r="305" spans="1:18" x14ac:dyDescent="0.25">
      <c r="A305" s="17">
        <v>45335</v>
      </c>
      <c r="B305" s="18" t="s">
        <v>350</v>
      </c>
      <c r="C305" s="18" t="s">
        <v>351</v>
      </c>
      <c r="D305" s="18" t="s">
        <v>262</v>
      </c>
      <c r="E305" s="19">
        <v>45331.834722222222</v>
      </c>
      <c r="F305" s="17">
        <v>45334</v>
      </c>
      <c r="G305" s="20">
        <v>3394.6679614312011</v>
      </c>
      <c r="H305" s="17">
        <v>45427</v>
      </c>
      <c r="I305" s="20">
        <v>3622.063720703125</v>
      </c>
      <c r="J305" s="21">
        <v>60</v>
      </c>
      <c r="K305" s="22">
        <v>2.1343805759768411</v>
      </c>
      <c r="L305" s="21">
        <v>5</v>
      </c>
      <c r="M305" s="23">
        <v>6.6986156482901904E-2</v>
      </c>
      <c r="N305" s="24">
        <v>5.8500000000000002E-3</v>
      </c>
      <c r="O305" s="23">
        <v>6.1136156482901903E-2</v>
      </c>
      <c r="P305" s="23">
        <v>1.8512474666788101E-2</v>
      </c>
      <c r="Q305" s="18" t="s">
        <v>16</v>
      </c>
      <c r="R305" s="18" t="s">
        <v>155</v>
      </c>
    </row>
    <row r="306" spans="1:18" x14ac:dyDescent="0.25">
      <c r="A306" s="17">
        <v>45335</v>
      </c>
      <c r="B306" s="18" t="s">
        <v>525</v>
      </c>
      <c r="C306" s="18" t="s">
        <v>526</v>
      </c>
      <c r="D306" s="18" t="s">
        <v>167</v>
      </c>
      <c r="E306" s="19">
        <v>45332.581250000003</v>
      </c>
      <c r="F306" s="17">
        <v>45334</v>
      </c>
      <c r="G306" s="20">
        <v>4266.5931110848123</v>
      </c>
      <c r="H306" s="17">
        <v>45427</v>
      </c>
      <c r="I306" s="20">
        <v>4663.765625</v>
      </c>
      <c r="J306" s="21">
        <v>60</v>
      </c>
      <c r="K306" s="22">
        <v>1.4913976970354099</v>
      </c>
      <c r="L306" s="21">
        <v>5</v>
      </c>
      <c r="M306" s="23">
        <v>9.3088912763514803E-2</v>
      </c>
      <c r="N306" s="24">
        <v>5.8500000000000002E-3</v>
      </c>
      <c r="O306" s="23">
        <v>8.7238912763514795E-2</v>
      </c>
      <c r="P306" s="23">
        <v>4.4615230947400997E-2</v>
      </c>
      <c r="Q306" s="18" t="s">
        <v>16</v>
      </c>
      <c r="R306" s="18" t="s">
        <v>155</v>
      </c>
    </row>
    <row r="307" spans="1:18" x14ac:dyDescent="0.25">
      <c r="A307" s="17">
        <v>45336</v>
      </c>
      <c r="B307" s="18" t="s">
        <v>505</v>
      </c>
      <c r="C307" s="18" t="s">
        <v>506</v>
      </c>
      <c r="D307" s="18" t="s">
        <v>172</v>
      </c>
      <c r="E307" s="19">
        <v>45335.554166666669</v>
      </c>
      <c r="F307" s="17">
        <v>45335</v>
      </c>
      <c r="G307" s="20">
        <v>96.704162978043783</v>
      </c>
      <c r="H307" s="17">
        <v>45428</v>
      </c>
      <c r="I307" s="20">
        <v>140.8100891113281</v>
      </c>
      <c r="J307" s="21">
        <v>60</v>
      </c>
      <c r="K307" s="22">
        <v>4.4850035351924564</v>
      </c>
      <c r="L307" s="21">
        <v>5</v>
      </c>
      <c r="M307" s="23">
        <v>0.45609128681769762</v>
      </c>
      <c r="N307" s="24">
        <v>5.8500000000000002E-3</v>
      </c>
      <c r="O307" s="23">
        <v>0.45024128681769759</v>
      </c>
      <c r="P307" s="23">
        <v>0.40555746291182321</v>
      </c>
      <c r="Q307" s="18" t="s">
        <v>16</v>
      </c>
      <c r="R307" s="18" t="s">
        <v>155</v>
      </c>
    </row>
    <row r="308" spans="1:18" x14ac:dyDescent="0.25">
      <c r="A308" s="17">
        <v>45336</v>
      </c>
      <c r="B308" s="18" t="s">
        <v>194</v>
      </c>
      <c r="C308" s="18" t="s">
        <v>195</v>
      </c>
      <c r="D308" s="18" t="s">
        <v>172</v>
      </c>
      <c r="E308" s="19">
        <v>45332.779166666667</v>
      </c>
      <c r="F308" s="17">
        <v>45335</v>
      </c>
      <c r="G308" s="20">
        <v>361.78460622964178</v>
      </c>
      <c r="H308" s="17">
        <v>45428</v>
      </c>
      <c r="I308" s="20">
        <v>515.47821044921875</v>
      </c>
      <c r="J308" s="21">
        <v>60</v>
      </c>
      <c r="K308" s="22">
        <v>3.255952756898989</v>
      </c>
      <c r="L308" s="21">
        <v>5</v>
      </c>
      <c r="M308" s="23">
        <v>0.42482074022248573</v>
      </c>
      <c r="N308" s="24">
        <v>5.8500000000000002E-3</v>
      </c>
      <c r="O308" s="23">
        <v>0.4189707402224857</v>
      </c>
      <c r="P308" s="23">
        <v>0.37428691631661137</v>
      </c>
      <c r="Q308" s="18" t="s">
        <v>16</v>
      </c>
      <c r="R308" s="18" t="s">
        <v>155</v>
      </c>
    </row>
    <row r="309" spans="1:18" x14ac:dyDescent="0.25">
      <c r="A309" s="17">
        <v>45336</v>
      </c>
      <c r="B309" s="18" t="s">
        <v>527</v>
      </c>
      <c r="C309" s="18" t="s">
        <v>528</v>
      </c>
      <c r="D309" s="18" t="s">
        <v>172</v>
      </c>
      <c r="E309" s="19">
        <v>45334.724305555559</v>
      </c>
      <c r="F309" s="17">
        <v>45335</v>
      </c>
      <c r="G309" s="20">
        <v>1066.0310711912659</v>
      </c>
      <c r="H309" s="17">
        <v>45428</v>
      </c>
      <c r="I309" s="20">
        <v>1460.900756835938</v>
      </c>
      <c r="J309" s="21">
        <v>60</v>
      </c>
      <c r="K309" s="22">
        <v>2.0978458989690689</v>
      </c>
      <c r="L309" s="21">
        <v>5</v>
      </c>
      <c r="M309" s="23">
        <v>0.3704110474035367</v>
      </c>
      <c r="N309" s="24">
        <v>5.8500000000000002E-3</v>
      </c>
      <c r="O309" s="23">
        <v>0.36456104740353668</v>
      </c>
      <c r="P309" s="23">
        <v>0.31987722349766229</v>
      </c>
      <c r="Q309" s="18" t="s">
        <v>16</v>
      </c>
      <c r="R309" s="18" t="s">
        <v>155</v>
      </c>
    </row>
    <row r="310" spans="1:18" x14ac:dyDescent="0.25">
      <c r="A310" s="17">
        <v>45336</v>
      </c>
      <c r="B310" s="18" t="s">
        <v>529</v>
      </c>
      <c r="C310" s="18" t="s">
        <v>530</v>
      </c>
      <c r="D310" s="18" t="s">
        <v>232</v>
      </c>
      <c r="E310" s="19">
        <v>45334.682638888888</v>
      </c>
      <c r="F310" s="17">
        <v>45335</v>
      </c>
      <c r="G310" s="20">
        <v>3211.6842775635441</v>
      </c>
      <c r="H310" s="17">
        <v>45428</v>
      </c>
      <c r="I310" s="20">
        <v>4562.3671875</v>
      </c>
      <c r="J310" s="21">
        <v>60</v>
      </c>
      <c r="K310" s="22">
        <v>1.994544199163558</v>
      </c>
      <c r="L310" s="21">
        <v>5</v>
      </c>
      <c r="M310" s="23">
        <v>0.42055282935877941</v>
      </c>
      <c r="N310" s="24">
        <v>5.8500000000000002E-3</v>
      </c>
      <c r="O310" s="23">
        <v>0.41470282935877939</v>
      </c>
      <c r="P310" s="23">
        <v>0.37001900545290511</v>
      </c>
      <c r="Q310" s="18" t="s">
        <v>16</v>
      </c>
      <c r="R310" s="18" t="s">
        <v>155</v>
      </c>
    </row>
    <row r="311" spans="1:18" x14ac:dyDescent="0.25">
      <c r="A311" s="17">
        <v>45336</v>
      </c>
      <c r="B311" s="18" t="s">
        <v>531</v>
      </c>
      <c r="C311" s="18" t="s">
        <v>532</v>
      </c>
      <c r="D311" s="18" t="s">
        <v>185</v>
      </c>
      <c r="E311" s="19">
        <v>45335.05972222222</v>
      </c>
      <c r="F311" s="17">
        <v>45335</v>
      </c>
      <c r="G311" s="20">
        <v>150.945166819581</v>
      </c>
      <c r="H311" s="17">
        <v>45428</v>
      </c>
      <c r="I311" s="20">
        <v>180.90509033203119</v>
      </c>
      <c r="J311" s="21">
        <v>60</v>
      </c>
      <c r="K311" s="22">
        <v>1.9823671198749759</v>
      </c>
      <c r="L311" s="21">
        <v>5</v>
      </c>
      <c r="M311" s="23">
        <v>0.1984821650385151</v>
      </c>
      <c r="N311" s="24">
        <v>5.8500000000000002E-3</v>
      </c>
      <c r="O311" s="23">
        <v>0.1926321650385151</v>
      </c>
      <c r="P311" s="23">
        <v>0.14794834113264069</v>
      </c>
      <c r="Q311" s="18" t="s">
        <v>16</v>
      </c>
      <c r="R311" s="18" t="s">
        <v>155</v>
      </c>
    </row>
    <row r="312" spans="1:18" x14ac:dyDescent="0.25">
      <c r="A312" s="17">
        <v>45404</v>
      </c>
      <c r="B312" s="18" t="s">
        <v>204</v>
      </c>
      <c r="C312" s="18" t="s">
        <v>205</v>
      </c>
      <c r="D312" s="18" t="s">
        <v>198</v>
      </c>
      <c r="E312" s="19">
        <v>45401.475694444453</v>
      </c>
      <c r="F312" s="17">
        <v>45401</v>
      </c>
      <c r="G312" s="20">
        <v>1308.499135455761</v>
      </c>
      <c r="H312" s="17">
        <v>45492</v>
      </c>
      <c r="I312" s="20">
        <v>1685.339477539062</v>
      </c>
      <c r="J312" s="21">
        <v>60</v>
      </c>
      <c r="K312" s="22">
        <v>4.6344523530509818</v>
      </c>
      <c r="L312" s="21">
        <v>5</v>
      </c>
      <c r="M312" s="23">
        <v>0.28799433784268008</v>
      </c>
      <c r="N312" s="24">
        <v>5.8500000000000002E-3</v>
      </c>
      <c r="O312" s="23">
        <v>0.28214433784268012</v>
      </c>
      <c r="P312" s="23">
        <v>0.17724018896674651</v>
      </c>
      <c r="Q312" s="18" t="s">
        <v>16</v>
      </c>
      <c r="R312" s="18" t="s">
        <v>155</v>
      </c>
    </row>
    <row r="313" spans="1:18" x14ac:dyDescent="0.25">
      <c r="A313" s="17">
        <v>45405</v>
      </c>
      <c r="B313" s="18" t="s">
        <v>533</v>
      </c>
      <c r="C313" s="18" t="s">
        <v>534</v>
      </c>
      <c r="D313" s="18" t="s">
        <v>180</v>
      </c>
      <c r="E313" s="19">
        <v>45403.501388888893</v>
      </c>
      <c r="F313" s="17">
        <v>45404</v>
      </c>
      <c r="G313" s="20">
        <v>634</v>
      </c>
      <c r="H313" s="17">
        <v>45495</v>
      </c>
      <c r="I313" s="20">
        <v>663</v>
      </c>
      <c r="J313" s="21">
        <v>60</v>
      </c>
      <c r="K313" s="22">
        <v>1.7265582009900631</v>
      </c>
      <c r="L313" s="21">
        <v>5</v>
      </c>
      <c r="M313" s="23">
        <v>4.5741324921135501E-2</v>
      </c>
      <c r="N313" s="24">
        <v>5.8500000000000002E-3</v>
      </c>
      <c r="O313" s="23">
        <v>3.98913249211355E-2</v>
      </c>
      <c r="P313" s="23">
        <v>-6.5140329491252202E-2</v>
      </c>
      <c r="Q313" s="18" t="s">
        <v>16</v>
      </c>
      <c r="R313" s="18" t="s">
        <v>155</v>
      </c>
    </row>
    <row r="314" spans="1:18" x14ac:dyDescent="0.25">
      <c r="A314" s="17">
        <v>45406</v>
      </c>
      <c r="B314" s="18" t="s">
        <v>224</v>
      </c>
      <c r="C314" s="18" t="s">
        <v>225</v>
      </c>
      <c r="D314" s="18" t="s">
        <v>198</v>
      </c>
      <c r="E314" s="19">
        <v>45403.887499999997</v>
      </c>
      <c r="F314" s="17">
        <v>45405</v>
      </c>
      <c r="G314" s="20">
        <v>3496.3403555928312</v>
      </c>
      <c r="H314" s="17">
        <v>45496</v>
      </c>
      <c r="I314" s="20">
        <v>4747.79443359375</v>
      </c>
      <c r="J314" s="21">
        <v>60</v>
      </c>
      <c r="K314" s="22">
        <v>7.9539698747182568</v>
      </c>
      <c r="L314" s="21">
        <v>5</v>
      </c>
      <c r="M314" s="23">
        <v>0.3579325668335071</v>
      </c>
      <c r="N314" s="24">
        <v>5.8500000000000002E-3</v>
      </c>
      <c r="O314" s="23">
        <v>0.35208256683350708</v>
      </c>
      <c r="P314" s="23">
        <v>0.2549666685138694</v>
      </c>
      <c r="Q314" s="18" t="s">
        <v>16</v>
      </c>
      <c r="R314" s="18" t="s">
        <v>155</v>
      </c>
    </row>
    <row r="315" spans="1:18" x14ac:dyDescent="0.25">
      <c r="A315" s="17">
        <v>45411</v>
      </c>
      <c r="B315" s="18" t="s">
        <v>366</v>
      </c>
      <c r="C315" s="18" t="s">
        <v>367</v>
      </c>
      <c r="D315" s="18" t="s">
        <v>232</v>
      </c>
      <c r="E315" s="19">
        <v>45407.851388888892</v>
      </c>
      <c r="F315" s="17">
        <v>45408</v>
      </c>
      <c r="G315" s="20">
        <v>378.44405977520921</v>
      </c>
      <c r="H315" s="17">
        <v>45499</v>
      </c>
      <c r="I315" s="20">
        <v>421.49407958984381</v>
      </c>
      <c r="J315" s="21">
        <v>60</v>
      </c>
      <c r="K315" s="22">
        <v>2.6183359512175728</v>
      </c>
      <c r="L315" s="21">
        <v>5</v>
      </c>
      <c r="M315" s="23">
        <v>0.1137553059762801</v>
      </c>
      <c r="N315" s="24">
        <v>5.8500000000000002E-3</v>
      </c>
      <c r="O315" s="23">
        <v>0.10790530597628011</v>
      </c>
      <c r="P315" s="23">
        <v>4.1979465761220998E-3</v>
      </c>
      <c r="Q315" s="18" t="s">
        <v>16</v>
      </c>
      <c r="R315" s="18" t="s">
        <v>155</v>
      </c>
    </row>
    <row r="316" spans="1:18" x14ac:dyDescent="0.25">
      <c r="A316" s="17">
        <v>45412</v>
      </c>
      <c r="B316" s="18" t="s">
        <v>362</v>
      </c>
      <c r="C316" s="18" t="s">
        <v>363</v>
      </c>
      <c r="D316" s="18" t="s">
        <v>167</v>
      </c>
      <c r="E316" s="19">
        <v>45409.429166666669</v>
      </c>
      <c r="F316" s="17">
        <v>45411</v>
      </c>
      <c r="G316" s="20">
        <v>12406.14091116881</v>
      </c>
      <c r="H316" s="17">
        <v>45502</v>
      </c>
      <c r="I316" s="20">
        <v>12372.71484375</v>
      </c>
      <c r="J316" s="21">
        <v>60</v>
      </c>
      <c r="K316" s="22">
        <v>2.7932067032259602</v>
      </c>
      <c r="L316" s="21">
        <v>5</v>
      </c>
      <c r="M316" s="23">
        <v>-2.6943162791838999E-3</v>
      </c>
      <c r="N316" s="24">
        <v>5.8500000000000002E-3</v>
      </c>
      <c r="O316" s="23">
        <v>-8.5443162791838997E-3</v>
      </c>
      <c r="P316" s="23">
        <v>-0.11685239449913699</v>
      </c>
      <c r="Q316" s="18" t="s">
        <v>16</v>
      </c>
      <c r="R316" s="18" t="s">
        <v>173</v>
      </c>
    </row>
    <row r="317" spans="1:18" x14ac:dyDescent="0.25">
      <c r="A317" s="17">
        <v>45412</v>
      </c>
      <c r="B317" s="18" t="s">
        <v>535</v>
      </c>
      <c r="C317" s="18" t="s">
        <v>536</v>
      </c>
      <c r="D317" s="18" t="s">
        <v>154</v>
      </c>
      <c r="E317" s="19">
        <v>45408.744444444441</v>
      </c>
      <c r="F317" s="17">
        <v>45411</v>
      </c>
      <c r="G317" s="20">
        <v>2518.93936155656</v>
      </c>
      <c r="H317" s="17">
        <v>45502</v>
      </c>
      <c r="I317" s="20">
        <v>2578.907958984375</v>
      </c>
      <c r="J317" s="21">
        <v>60</v>
      </c>
      <c r="K317" s="22">
        <v>1.809334933537432</v>
      </c>
      <c r="L317" s="21">
        <v>5</v>
      </c>
      <c r="M317" s="23">
        <v>2.3807082593190199E-2</v>
      </c>
      <c r="N317" s="24">
        <v>5.8500000000000002E-3</v>
      </c>
      <c r="O317" s="23">
        <v>1.79570825931901E-2</v>
      </c>
      <c r="P317" s="23">
        <v>-9.0350995626762895E-2</v>
      </c>
      <c r="Q317" s="18" t="s">
        <v>16</v>
      </c>
      <c r="R317" s="18" t="s">
        <v>155</v>
      </c>
    </row>
    <row r="318" spans="1:18" x14ac:dyDescent="0.25">
      <c r="A318" s="17">
        <v>45418</v>
      </c>
      <c r="B318" s="18" t="s">
        <v>256</v>
      </c>
      <c r="C318" s="18" t="s">
        <v>257</v>
      </c>
      <c r="D318" s="18" t="s">
        <v>172</v>
      </c>
      <c r="E318" s="19">
        <v>45415.636111111111</v>
      </c>
      <c r="F318" s="17">
        <v>45415</v>
      </c>
      <c r="G318" s="20">
        <v>3930.6420560174561</v>
      </c>
      <c r="H318" s="17">
        <v>45505</v>
      </c>
      <c r="I318" s="20">
        <v>4324.55419921875</v>
      </c>
      <c r="J318" s="21">
        <v>60</v>
      </c>
      <c r="K318" s="22">
        <v>4.1163480190429853</v>
      </c>
      <c r="L318" s="21">
        <v>5</v>
      </c>
      <c r="M318" s="23">
        <v>0.1002157249598065</v>
      </c>
      <c r="N318" s="24">
        <v>5.8500000000000002E-3</v>
      </c>
      <c r="O318" s="23">
        <v>9.4365724959806496E-2</v>
      </c>
      <c r="P318" s="23">
        <v>-2.63913361642313E-2</v>
      </c>
      <c r="Q318" s="18" t="s">
        <v>16</v>
      </c>
      <c r="R318" s="18" t="s">
        <v>155</v>
      </c>
    </row>
    <row r="319" spans="1:18" x14ac:dyDescent="0.25">
      <c r="A319" s="17">
        <v>45418</v>
      </c>
      <c r="B319" s="18" t="s">
        <v>513</v>
      </c>
      <c r="C319" s="18" t="s">
        <v>514</v>
      </c>
      <c r="D319" s="18" t="s">
        <v>212</v>
      </c>
      <c r="E319" s="19">
        <v>45414.821527777778</v>
      </c>
      <c r="F319" s="17">
        <v>45415</v>
      </c>
      <c r="G319" s="20">
        <v>2319.4539143429461</v>
      </c>
      <c r="H319" s="17">
        <v>45505</v>
      </c>
      <c r="I319" s="20">
        <v>2711.832275390625</v>
      </c>
      <c r="J319" s="21">
        <v>60</v>
      </c>
      <c r="K319" s="22">
        <v>1.7976359655181799</v>
      </c>
      <c r="L319" s="21">
        <v>5</v>
      </c>
      <c r="M319" s="23">
        <v>0.16916842305911151</v>
      </c>
      <c r="N319" s="24">
        <v>5.8500000000000002E-3</v>
      </c>
      <c r="O319" s="23">
        <v>0.16331842305911151</v>
      </c>
      <c r="P319" s="23">
        <v>4.2561361935073497E-2</v>
      </c>
      <c r="Q319" s="18" t="s">
        <v>16</v>
      </c>
      <c r="R319" s="18" t="s">
        <v>155</v>
      </c>
    </row>
    <row r="320" spans="1:18" x14ac:dyDescent="0.25">
      <c r="A320" s="17">
        <v>45419</v>
      </c>
      <c r="B320" s="18" t="s">
        <v>537</v>
      </c>
      <c r="C320" s="18" t="s">
        <v>538</v>
      </c>
      <c r="D320" s="18" t="s">
        <v>539</v>
      </c>
      <c r="E320" s="19">
        <v>45416.537499999999</v>
      </c>
      <c r="F320" s="17">
        <v>45418</v>
      </c>
      <c r="G320" s="20">
        <v>98.344993430821162</v>
      </c>
      <c r="H320" s="17">
        <v>45506</v>
      </c>
      <c r="I320" s="20">
        <v>132.29246520996091</v>
      </c>
      <c r="J320" s="21">
        <v>60</v>
      </c>
      <c r="K320" s="22">
        <v>1.862153167287804</v>
      </c>
      <c r="L320" s="21">
        <v>5</v>
      </c>
      <c r="M320" s="23">
        <v>0.34518759516740882</v>
      </c>
      <c r="N320" s="24">
        <v>5.8500000000000002E-3</v>
      </c>
      <c r="O320" s="23">
        <v>0.3393375951674088</v>
      </c>
      <c r="P320" s="23">
        <v>0.21806055292822041</v>
      </c>
      <c r="Q320" s="18" t="s">
        <v>16</v>
      </c>
      <c r="R320" s="18" t="s">
        <v>155</v>
      </c>
    </row>
    <row r="321" spans="1:18" x14ac:dyDescent="0.25">
      <c r="A321" s="17">
        <v>45422</v>
      </c>
      <c r="B321" s="18" t="s">
        <v>540</v>
      </c>
      <c r="C321" s="18" t="s">
        <v>541</v>
      </c>
      <c r="D321" s="18" t="s">
        <v>172</v>
      </c>
      <c r="E321" s="19">
        <v>45420.883333333331</v>
      </c>
      <c r="F321" s="17">
        <v>45421</v>
      </c>
      <c r="G321" s="20">
        <v>4720.9106029175109</v>
      </c>
      <c r="H321" s="17">
        <v>45511</v>
      </c>
      <c r="I321" s="20">
        <v>5272.044921875</v>
      </c>
      <c r="J321" s="21">
        <v>60</v>
      </c>
      <c r="K321" s="22">
        <v>3.3184439508473371</v>
      </c>
      <c r="L321" s="21">
        <v>5</v>
      </c>
      <c r="M321" s="23">
        <v>0.1167432229317981</v>
      </c>
      <c r="N321" s="24">
        <v>5.8500000000000002E-3</v>
      </c>
      <c r="O321" s="23">
        <v>0.1108932229317981</v>
      </c>
      <c r="P321" s="23">
        <v>4.8017277326630001E-4</v>
      </c>
      <c r="Q321" s="18" t="s">
        <v>16</v>
      </c>
      <c r="R321" s="18" t="s">
        <v>155</v>
      </c>
    </row>
    <row r="322" spans="1:18" x14ac:dyDescent="0.25">
      <c r="A322" s="17">
        <v>45425</v>
      </c>
      <c r="B322" s="18" t="s">
        <v>542</v>
      </c>
      <c r="C322" s="18" t="s">
        <v>543</v>
      </c>
      <c r="D322" s="18" t="s">
        <v>180</v>
      </c>
      <c r="E322" s="19">
        <v>45421.661805555559</v>
      </c>
      <c r="F322" s="17">
        <v>45422</v>
      </c>
      <c r="G322" s="20">
        <v>3180.5501464486538</v>
      </c>
      <c r="H322" s="17">
        <v>45512</v>
      </c>
      <c r="I322" s="20">
        <v>3486.6591796875</v>
      </c>
      <c r="J322" s="21">
        <v>60</v>
      </c>
      <c r="K322" s="22">
        <v>2.3207445071224901</v>
      </c>
      <c r="L322" s="21">
        <v>5</v>
      </c>
      <c r="M322" s="23">
        <v>9.6244051860223404E-2</v>
      </c>
      <c r="N322" s="24">
        <v>5.8500000000000002E-3</v>
      </c>
      <c r="O322" s="23">
        <v>9.0394051860223396E-2</v>
      </c>
      <c r="P322" s="23">
        <v>-1.07570694892964E-2</v>
      </c>
      <c r="Q322" s="18" t="s">
        <v>16</v>
      </c>
      <c r="R322" s="18" t="s">
        <v>155</v>
      </c>
    </row>
    <row r="323" spans="1:18" x14ac:dyDescent="0.25">
      <c r="A323" s="17">
        <v>45426</v>
      </c>
      <c r="B323" s="18" t="s">
        <v>432</v>
      </c>
      <c r="C323" s="18" t="s">
        <v>433</v>
      </c>
      <c r="D323" s="18" t="s">
        <v>212</v>
      </c>
      <c r="E323" s="19">
        <v>45423.429861111108</v>
      </c>
      <c r="F323" s="17">
        <v>45425</v>
      </c>
      <c r="G323" s="20">
        <v>1370.510046800141</v>
      </c>
      <c r="H323" s="17">
        <v>45513</v>
      </c>
      <c r="I323" s="20">
        <v>1543.624145507812</v>
      </c>
      <c r="J323" s="21">
        <v>60</v>
      </c>
      <c r="K323" s="22">
        <v>2.8272626404038519</v>
      </c>
      <c r="L323" s="21">
        <v>5</v>
      </c>
      <c r="M323" s="23">
        <v>0.12631362981384739</v>
      </c>
      <c r="N323" s="24">
        <v>5.8500000000000002E-3</v>
      </c>
      <c r="O323" s="23">
        <v>0.12046362981384739</v>
      </c>
      <c r="P323" s="23">
        <v>1.8030819111751899E-2</v>
      </c>
      <c r="Q323" s="18" t="s">
        <v>16</v>
      </c>
      <c r="R323" s="18" t="s">
        <v>155</v>
      </c>
    </row>
    <row r="324" spans="1:18" x14ac:dyDescent="0.25">
      <c r="A324" s="17">
        <v>45426</v>
      </c>
      <c r="B324" s="18" t="s">
        <v>277</v>
      </c>
      <c r="C324" s="18" t="s">
        <v>278</v>
      </c>
      <c r="D324" s="18" t="s">
        <v>172</v>
      </c>
      <c r="E324" s="19">
        <v>45422.856249999997</v>
      </c>
      <c r="F324" s="17">
        <v>45425</v>
      </c>
      <c r="G324" s="20">
        <v>7835.5371202449169</v>
      </c>
      <c r="H324" s="17">
        <v>45513</v>
      </c>
      <c r="I324" s="20">
        <v>7774.19873046875</v>
      </c>
      <c r="J324" s="21">
        <v>60</v>
      </c>
      <c r="K324" s="22">
        <v>2.7599867671666849</v>
      </c>
      <c r="L324" s="21">
        <v>5</v>
      </c>
      <c r="M324" s="23">
        <v>-7.8282303861064006E-3</v>
      </c>
      <c r="N324" s="24">
        <v>5.8500000000000002E-3</v>
      </c>
      <c r="O324" s="23">
        <v>-1.36782303861064E-2</v>
      </c>
      <c r="P324" s="23">
        <v>-0.1161110410882019</v>
      </c>
      <c r="Q324" s="18" t="s">
        <v>16</v>
      </c>
      <c r="R324" s="18" t="s">
        <v>173</v>
      </c>
    </row>
    <row r="325" spans="1:18" x14ac:dyDescent="0.25">
      <c r="A325" s="17">
        <v>45426</v>
      </c>
      <c r="B325" s="18" t="s">
        <v>434</v>
      </c>
      <c r="C325" s="18" t="s">
        <v>435</v>
      </c>
      <c r="D325" s="18" t="s">
        <v>172</v>
      </c>
      <c r="E325" s="19">
        <v>45422.681250000001</v>
      </c>
      <c r="F325" s="17">
        <v>45425</v>
      </c>
      <c r="G325" s="20">
        <v>6334.8585034087146</v>
      </c>
      <c r="H325" s="17">
        <v>45513</v>
      </c>
      <c r="I325" s="20">
        <v>6582.4580078125</v>
      </c>
      <c r="J325" s="21">
        <v>60</v>
      </c>
      <c r="K325" s="22">
        <v>2.257524009251529</v>
      </c>
      <c r="L325" s="21">
        <v>5</v>
      </c>
      <c r="M325" s="23">
        <v>3.9085246224608697E-2</v>
      </c>
      <c r="N325" s="24">
        <v>5.8500000000000002E-3</v>
      </c>
      <c r="O325" s="23">
        <v>3.3235246224608703E-2</v>
      </c>
      <c r="P325" s="23">
        <v>-6.9197564477486706E-2</v>
      </c>
      <c r="Q325" s="18" t="s">
        <v>16</v>
      </c>
      <c r="R325" s="18" t="s">
        <v>155</v>
      </c>
    </row>
    <row r="326" spans="1:18" x14ac:dyDescent="0.25">
      <c r="A326" s="17">
        <v>45426</v>
      </c>
      <c r="B326" s="18" t="s">
        <v>430</v>
      </c>
      <c r="C326" s="18" t="s">
        <v>431</v>
      </c>
      <c r="D326" s="18" t="s">
        <v>167</v>
      </c>
      <c r="E326" s="19">
        <v>45423.578472222223</v>
      </c>
      <c r="F326" s="17">
        <v>45425</v>
      </c>
      <c r="G326" s="20">
        <v>4509.934220987675</v>
      </c>
      <c r="H326" s="17">
        <v>45513</v>
      </c>
      <c r="I326" s="20">
        <v>4719.34521484375</v>
      </c>
      <c r="J326" s="21">
        <v>60</v>
      </c>
      <c r="K326" s="22">
        <v>1.8578956739000321</v>
      </c>
      <c r="L326" s="21">
        <v>5</v>
      </c>
      <c r="M326" s="23">
        <v>4.6433270108807399E-2</v>
      </c>
      <c r="N326" s="24">
        <v>5.8500000000000002E-3</v>
      </c>
      <c r="O326" s="23">
        <v>4.0583270108807398E-2</v>
      </c>
      <c r="P326" s="23">
        <v>-6.1849540593287899E-2</v>
      </c>
      <c r="Q326" s="18" t="s">
        <v>16</v>
      </c>
      <c r="R326" s="18" t="s">
        <v>155</v>
      </c>
    </row>
    <row r="327" spans="1:18" x14ac:dyDescent="0.25">
      <c r="A327" s="17">
        <v>45427</v>
      </c>
      <c r="B327" s="18" t="s">
        <v>544</v>
      </c>
      <c r="C327" s="18" t="s">
        <v>545</v>
      </c>
      <c r="D327" s="18" t="s">
        <v>180</v>
      </c>
      <c r="E327" s="19">
        <v>45425.838194444441</v>
      </c>
      <c r="F327" s="17">
        <v>45426</v>
      </c>
      <c r="G327" s="20">
        <v>817.90611926120596</v>
      </c>
      <c r="H327" s="17">
        <v>45516</v>
      </c>
      <c r="I327" s="20">
        <v>819.099853515625</v>
      </c>
      <c r="J327" s="21">
        <v>60</v>
      </c>
      <c r="K327" s="22">
        <v>4.5530724083191592</v>
      </c>
      <c r="L327" s="21">
        <v>5</v>
      </c>
      <c r="M327" s="23">
        <v>1.4595003342159E-3</v>
      </c>
      <c r="N327" s="24">
        <v>5.8500000000000002E-3</v>
      </c>
      <c r="O327" s="23">
        <v>-4.3904996657839999E-3</v>
      </c>
      <c r="P327" s="23">
        <v>-0.1033527512248302</v>
      </c>
      <c r="Q327" s="18" t="s">
        <v>16</v>
      </c>
      <c r="R327" s="18" t="s">
        <v>173</v>
      </c>
    </row>
    <row r="328" spans="1:18" x14ac:dyDescent="0.25">
      <c r="A328" s="17">
        <v>45427</v>
      </c>
      <c r="B328" s="18" t="s">
        <v>546</v>
      </c>
      <c r="C328" s="18" t="s">
        <v>547</v>
      </c>
      <c r="D328" s="18" t="s">
        <v>172</v>
      </c>
      <c r="E328" s="19">
        <v>45424.732638888891</v>
      </c>
      <c r="F328" s="17">
        <v>45426</v>
      </c>
      <c r="G328" s="20">
        <v>1873.0935813612759</v>
      </c>
      <c r="H328" s="17">
        <v>45516</v>
      </c>
      <c r="I328" s="20">
        <v>1990.713745117188</v>
      </c>
      <c r="J328" s="21">
        <v>60</v>
      </c>
      <c r="K328" s="22">
        <v>2.015917699034695</v>
      </c>
      <c r="L328" s="21">
        <v>5</v>
      </c>
      <c r="M328" s="23">
        <v>6.2794600828449204E-2</v>
      </c>
      <c r="N328" s="24">
        <v>5.8500000000000002E-3</v>
      </c>
      <c r="O328" s="23">
        <v>5.6944600828449203E-2</v>
      </c>
      <c r="P328" s="23">
        <v>-4.2017650730596899E-2</v>
      </c>
      <c r="Q328" s="18" t="s">
        <v>16</v>
      </c>
      <c r="R328" s="18" t="s">
        <v>155</v>
      </c>
    </row>
    <row r="329" spans="1:18" x14ac:dyDescent="0.25">
      <c r="A329" s="17">
        <v>45428</v>
      </c>
      <c r="B329" s="18" t="s">
        <v>548</v>
      </c>
      <c r="C329" s="18" t="s">
        <v>549</v>
      </c>
      <c r="D329" s="18" t="s">
        <v>241</v>
      </c>
      <c r="E329" s="19">
        <v>45426.972222222219</v>
      </c>
      <c r="F329" s="17">
        <v>45427</v>
      </c>
      <c r="G329" s="20">
        <v>1534.4769432329699</v>
      </c>
      <c r="H329" s="17">
        <v>45517</v>
      </c>
      <c r="I329" s="20">
        <v>2200.83740234375</v>
      </c>
      <c r="J329" s="21">
        <v>60</v>
      </c>
      <c r="K329" s="22">
        <v>3.237979790710285</v>
      </c>
      <c r="L329" s="21">
        <v>5</v>
      </c>
      <c r="M329" s="23">
        <v>0.4342590236037262</v>
      </c>
      <c r="N329" s="24">
        <v>5.8500000000000002E-3</v>
      </c>
      <c r="O329" s="23">
        <v>0.42840902360372618</v>
      </c>
      <c r="P329" s="23">
        <v>0.3493650604281402</v>
      </c>
      <c r="Q329" s="18" t="s">
        <v>16</v>
      </c>
      <c r="R329" s="18" t="s">
        <v>155</v>
      </c>
    </row>
    <row r="330" spans="1:18" x14ac:dyDescent="0.25">
      <c r="A330" s="17">
        <v>45428</v>
      </c>
      <c r="B330" s="18" t="s">
        <v>441</v>
      </c>
      <c r="C330" s="18" t="s">
        <v>442</v>
      </c>
      <c r="D330" s="18" t="s">
        <v>241</v>
      </c>
      <c r="E330" s="19">
        <v>45426.862500000003</v>
      </c>
      <c r="F330" s="17">
        <v>45427</v>
      </c>
      <c r="G330" s="20">
        <v>2556.78013029982</v>
      </c>
      <c r="H330" s="17">
        <v>45517</v>
      </c>
      <c r="I330" s="20">
        <v>3318.00927734375</v>
      </c>
      <c r="J330" s="21">
        <v>60</v>
      </c>
      <c r="K330" s="22">
        <v>1.549281877479427</v>
      </c>
      <c r="L330" s="21">
        <v>5</v>
      </c>
      <c r="M330" s="23">
        <v>0.2977296084331913</v>
      </c>
      <c r="N330" s="24">
        <v>5.8500000000000002E-3</v>
      </c>
      <c r="O330" s="23">
        <v>0.29187960843319127</v>
      </c>
      <c r="P330" s="23">
        <v>0.2128356452576052</v>
      </c>
      <c r="Q330" s="18" t="s">
        <v>16</v>
      </c>
      <c r="R330" s="18" t="s">
        <v>155</v>
      </c>
    </row>
    <row r="331" spans="1:18" x14ac:dyDescent="0.25">
      <c r="A331" s="17">
        <v>45429</v>
      </c>
      <c r="B331" s="18" t="s">
        <v>380</v>
      </c>
      <c r="C331" s="18" t="s">
        <v>381</v>
      </c>
      <c r="D331" s="18" t="s">
        <v>172</v>
      </c>
      <c r="E331" s="19">
        <v>45427.786805555559</v>
      </c>
      <c r="F331" s="17">
        <v>45428</v>
      </c>
      <c r="G331" s="20">
        <v>52904.25587975081</v>
      </c>
      <c r="H331" s="17">
        <v>45518</v>
      </c>
      <c r="I331" s="20">
        <v>50791.10546875</v>
      </c>
      <c r="J331" s="21">
        <v>60</v>
      </c>
      <c r="K331" s="22">
        <v>1.652308189433437</v>
      </c>
      <c r="L331" s="21">
        <v>5</v>
      </c>
      <c r="M331" s="23">
        <v>-3.9942919068815801E-2</v>
      </c>
      <c r="N331" s="24">
        <v>5.8500000000000002E-3</v>
      </c>
      <c r="O331" s="23">
        <v>-4.5792919068815802E-2</v>
      </c>
      <c r="P331" s="23">
        <v>-0.1162844502194933</v>
      </c>
      <c r="Q331" s="18" t="s">
        <v>16</v>
      </c>
      <c r="R331" s="18" t="s">
        <v>173</v>
      </c>
    </row>
    <row r="332" spans="1:18" x14ac:dyDescent="0.25">
      <c r="A332" s="17">
        <v>45433</v>
      </c>
      <c r="B332" s="18" t="s">
        <v>517</v>
      </c>
      <c r="C332" s="18" t="s">
        <v>518</v>
      </c>
      <c r="D332" s="18" t="s">
        <v>212</v>
      </c>
      <c r="E332" s="19">
        <v>45429.576388888891</v>
      </c>
      <c r="F332" s="17">
        <v>45429</v>
      </c>
      <c r="G332" s="20">
        <v>1299.6237992888491</v>
      </c>
      <c r="H332" s="17">
        <v>45520</v>
      </c>
      <c r="I332" s="20">
        <v>1573.589965820312</v>
      </c>
      <c r="J332" s="21">
        <v>60</v>
      </c>
      <c r="K332" s="22">
        <v>5.1246415153862097</v>
      </c>
      <c r="L332" s="21">
        <v>5</v>
      </c>
      <c r="M332" s="23">
        <v>0.2108042086343577</v>
      </c>
      <c r="N332" s="24">
        <v>5.8500000000000002E-3</v>
      </c>
      <c r="O332" s="23">
        <v>0.20495420863435779</v>
      </c>
      <c r="P332" s="23">
        <v>0.12259952335779339</v>
      </c>
      <c r="Q332" s="18" t="s">
        <v>16</v>
      </c>
      <c r="R332" s="18" t="s">
        <v>155</v>
      </c>
    </row>
    <row r="333" spans="1:18" x14ac:dyDescent="0.25">
      <c r="A333" s="17">
        <v>45433</v>
      </c>
      <c r="B333" s="18" t="s">
        <v>550</v>
      </c>
      <c r="C333" s="18" t="s">
        <v>551</v>
      </c>
      <c r="D333" s="18" t="s">
        <v>172</v>
      </c>
      <c r="E333" s="19">
        <v>45428.712500000001</v>
      </c>
      <c r="F333" s="17">
        <v>45429</v>
      </c>
      <c r="G333" s="20">
        <v>4639.0812052381207</v>
      </c>
      <c r="H333" s="17">
        <v>45520</v>
      </c>
      <c r="I333" s="20">
        <v>4658.41748046875</v>
      </c>
      <c r="J333" s="21">
        <v>60</v>
      </c>
      <c r="K333" s="22">
        <v>2.644165364545068</v>
      </c>
      <c r="L333" s="21">
        <v>5</v>
      </c>
      <c r="M333" s="23">
        <v>4.1681260523735997E-3</v>
      </c>
      <c r="N333" s="24">
        <v>5.8500000000000002E-3</v>
      </c>
      <c r="O333" s="23">
        <v>-1.6818739476264001E-3</v>
      </c>
      <c r="P333" s="23">
        <v>-8.4036559224190704E-2</v>
      </c>
      <c r="Q333" s="18" t="s">
        <v>16</v>
      </c>
      <c r="R333" s="18" t="s">
        <v>173</v>
      </c>
    </row>
    <row r="334" spans="1:18" x14ac:dyDescent="0.25">
      <c r="A334" s="17">
        <v>45433</v>
      </c>
      <c r="B334" s="18" t="s">
        <v>552</v>
      </c>
      <c r="C334" s="18" t="s">
        <v>553</v>
      </c>
      <c r="D334" s="18" t="s">
        <v>167</v>
      </c>
      <c r="E334" s="19">
        <v>45429.628472222219</v>
      </c>
      <c r="F334" s="17">
        <v>45429</v>
      </c>
      <c r="G334" s="20">
        <v>2163.4062798545579</v>
      </c>
      <c r="H334" s="17">
        <v>45520</v>
      </c>
      <c r="I334" s="20">
        <v>2489.563232421875</v>
      </c>
      <c r="J334" s="21">
        <v>60</v>
      </c>
      <c r="K334" s="22">
        <v>2.2067931185247169</v>
      </c>
      <c r="L334" s="21">
        <v>5</v>
      </c>
      <c r="M334" s="23">
        <v>0.15076084210555371</v>
      </c>
      <c r="N334" s="24">
        <v>5.8500000000000002E-3</v>
      </c>
      <c r="O334" s="23">
        <v>0.14491084210555369</v>
      </c>
      <c r="P334" s="23">
        <v>6.2556156828989407E-2</v>
      </c>
      <c r="Q334" s="18" t="s">
        <v>16</v>
      </c>
      <c r="R334" s="18" t="s">
        <v>155</v>
      </c>
    </row>
    <row r="335" spans="1:18" x14ac:dyDescent="0.25">
      <c r="A335" s="17">
        <v>45434</v>
      </c>
      <c r="B335" s="18" t="s">
        <v>554</v>
      </c>
      <c r="C335" s="18" t="s">
        <v>555</v>
      </c>
      <c r="D335" s="18" t="s">
        <v>180</v>
      </c>
      <c r="E335" s="19">
        <v>45429.918749999997</v>
      </c>
      <c r="F335" s="17">
        <v>45433</v>
      </c>
      <c r="G335" s="20">
        <v>337.77687448684839</v>
      </c>
      <c r="H335" s="17">
        <v>45523</v>
      </c>
      <c r="I335" s="20">
        <v>564.76690673828125</v>
      </c>
      <c r="J335" s="21">
        <v>60</v>
      </c>
      <c r="K335" s="22">
        <v>2.5050375726623542</v>
      </c>
      <c r="L335" s="21">
        <v>5</v>
      </c>
      <c r="M335" s="23">
        <v>0.67201176100725313</v>
      </c>
      <c r="N335" s="24">
        <v>5.8500000000000002E-3</v>
      </c>
      <c r="O335" s="23">
        <v>0.66616176100725311</v>
      </c>
      <c r="P335" s="23">
        <v>0.58245425138405849</v>
      </c>
      <c r="Q335" s="18" t="s">
        <v>16</v>
      </c>
      <c r="R335" s="18" t="s">
        <v>155</v>
      </c>
    </row>
    <row r="336" spans="1:18" x14ac:dyDescent="0.25">
      <c r="A336" s="17">
        <v>45434</v>
      </c>
      <c r="B336" s="18" t="s">
        <v>507</v>
      </c>
      <c r="C336" s="18" t="s">
        <v>508</v>
      </c>
      <c r="D336" s="18" t="s">
        <v>167</v>
      </c>
      <c r="E336" s="19">
        <v>45429.820138888892</v>
      </c>
      <c r="F336" s="17">
        <v>45433</v>
      </c>
      <c r="G336" s="20">
        <v>3005.1381829101579</v>
      </c>
      <c r="H336" s="17">
        <v>45523</v>
      </c>
      <c r="I336" s="20">
        <v>2762.87353515625</v>
      </c>
      <c r="J336" s="21">
        <v>60</v>
      </c>
      <c r="K336" s="22">
        <v>1.880075061807617</v>
      </c>
      <c r="L336" s="21">
        <v>5</v>
      </c>
      <c r="M336" s="23">
        <v>-8.06168079496766E-2</v>
      </c>
      <c r="N336" s="24">
        <v>5.8500000000000002E-3</v>
      </c>
      <c r="O336" s="23">
        <v>-8.6466807949676594E-2</v>
      </c>
      <c r="P336" s="23">
        <v>-0.17017431757287119</v>
      </c>
      <c r="Q336" s="18" t="s">
        <v>16</v>
      </c>
      <c r="R336" s="18" t="s">
        <v>173</v>
      </c>
    </row>
    <row r="337" spans="1:18" x14ac:dyDescent="0.25">
      <c r="A337" s="17">
        <v>45434</v>
      </c>
      <c r="B337" s="18" t="s">
        <v>556</v>
      </c>
      <c r="C337" s="18" t="s">
        <v>557</v>
      </c>
      <c r="D337" s="18" t="s">
        <v>440</v>
      </c>
      <c r="E337" s="19">
        <v>45429.868750000001</v>
      </c>
      <c r="F337" s="17">
        <v>45433</v>
      </c>
      <c r="G337" s="20">
        <v>141.67529982941849</v>
      </c>
      <c r="H337" s="17">
        <v>45523</v>
      </c>
      <c r="I337" s="20">
        <v>128.1815185546875</v>
      </c>
      <c r="J337" s="21">
        <v>60</v>
      </c>
      <c r="K337" s="22">
        <v>1.5242260026574179</v>
      </c>
      <c r="L337" s="21">
        <v>5</v>
      </c>
      <c r="M337" s="23">
        <v>-9.5244416570693602E-2</v>
      </c>
      <c r="N337" s="24">
        <v>5.8500000000000002E-3</v>
      </c>
      <c r="O337" s="23">
        <v>-0.1010944165706936</v>
      </c>
      <c r="P337" s="23">
        <v>-0.18480192619388819</v>
      </c>
      <c r="Q337" s="18" t="s">
        <v>16</v>
      </c>
      <c r="R337" s="18" t="s">
        <v>173</v>
      </c>
    </row>
    <row r="338" spans="1:18" x14ac:dyDescent="0.25">
      <c r="A338" s="17">
        <v>45435</v>
      </c>
      <c r="B338" s="18" t="s">
        <v>265</v>
      </c>
      <c r="C338" s="18" t="s">
        <v>266</v>
      </c>
      <c r="D338" s="18" t="s">
        <v>172</v>
      </c>
      <c r="E338" s="19">
        <v>45432.767361111109</v>
      </c>
      <c r="F338" s="17">
        <v>45434</v>
      </c>
      <c r="G338" s="20">
        <v>281.71331539041842</v>
      </c>
      <c r="H338" s="17">
        <v>45524</v>
      </c>
      <c r="I338" s="20">
        <v>299.10134887695313</v>
      </c>
      <c r="J338" s="21">
        <v>60</v>
      </c>
      <c r="K338" s="22">
        <v>2.352721476860713</v>
      </c>
      <c r="L338" s="21">
        <v>5</v>
      </c>
      <c r="M338" s="23">
        <v>6.1722440994445397E-2</v>
      </c>
      <c r="N338" s="24">
        <v>5.8500000000000002E-3</v>
      </c>
      <c r="O338" s="23">
        <v>5.5872440994445403E-2</v>
      </c>
      <c r="P338" s="23">
        <v>-2.16110862315783E-2</v>
      </c>
      <c r="Q338" s="18" t="s">
        <v>16</v>
      </c>
      <c r="R338" s="18" t="s">
        <v>155</v>
      </c>
    </row>
    <row r="339" spans="1:18" x14ac:dyDescent="0.25">
      <c r="A339" s="17">
        <v>45435</v>
      </c>
      <c r="B339" s="18" t="s">
        <v>386</v>
      </c>
      <c r="C339" s="18" t="s">
        <v>387</v>
      </c>
      <c r="D339" s="18" t="s">
        <v>185</v>
      </c>
      <c r="E339" s="19">
        <v>45433.811805555553</v>
      </c>
      <c r="F339" s="17">
        <v>45434</v>
      </c>
      <c r="G339" s="20">
        <v>888.06373496437186</v>
      </c>
      <c r="H339" s="17">
        <v>45524</v>
      </c>
      <c r="I339" s="20">
        <v>911.56744384765625</v>
      </c>
      <c r="J339" s="21">
        <v>60</v>
      </c>
      <c r="K339" s="22">
        <v>1.9145178133482981</v>
      </c>
      <c r="L339" s="21">
        <v>5</v>
      </c>
      <c r="M339" s="23">
        <v>2.64662410567044E-2</v>
      </c>
      <c r="N339" s="24">
        <v>5.8500000000000002E-3</v>
      </c>
      <c r="O339" s="23">
        <v>2.0616241056704399E-2</v>
      </c>
      <c r="P339" s="23">
        <v>-5.6867286169319298E-2</v>
      </c>
      <c r="Q339" s="18" t="s">
        <v>16</v>
      </c>
      <c r="R339" s="18" t="s">
        <v>155</v>
      </c>
    </row>
    <row r="340" spans="1:18" x14ac:dyDescent="0.25">
      <c r="A340" s="17">
        <v>45436</v>
      </c>
      <c r="B340" s="18" t="s">
        <v>558</v>
      </c>
      <c r="C340" s="18" t="s">
        <v>559</v>
      </c>
      <c r="D340" s="18" t="s">
        <v>241</v>
      </c>
      <c r="E340" s="19">
        <v>45434.830555555563</v>
      </c>
      <c r="F340" s="17">
        <v>45435</v>
      </c>
      <c r="G340" s="20">
        <v>470.85999247832422</v>
      </c>
      <c r="H340" s="17">
        <v>45525</v>
      </c>
      <c r="I340" s="20">
        <v>643.79345703125</v>
      </c>
      <c r="J340" s="21">
        <v>60</v>
      </c>
      <c r="K340" s="22">
        <v>4.2530008436869542</v>
      </c>
      <c r="L340" s="21">
        <v>5</v>
      </c>
      <c r="M340" s="23">
        <v>0.36727151874320008</v>
      </c>
      <c r="N340" s="24">
        <v>5.8500000000000002E-3</v>
      </c>
      <c r="O340" s="23">
        <v>0.3614215187432</v>
      </c>
      <c r="P340" s="23">
        <v>0.27953543914815721</v>
      </c>
      <c r="Q340" s="18" t="s">
        <v>16</v>
      </c>
      <c r="R340" s="18" t="s">
        <v>155</v>
      </c>
    </row>
    <row r="341" spans="1:18" x14ac:dyDescent="0.25">
      <c r="A341" s="17">
        <v>45436</v>
      </c>
      <c r="B341" s="18" t="s">
        <v>560</v>
      </c>
      <c r="C341" s="18" t="s">
        <v>561</v>
      </c>
      <c r="D341" s="18" t="s">
        <v>172</v>
      </c>
      <c r="E341" s="19">
        <v>45434.761805555558</v>
      </c>
      <c r="F341" s="17">
        <v>45435</v>
      </c>
      <c r="G341" s="20">
        <v>1376.9791121523231</v>
      </c>
      <c r="H341" s="17">
        <v>45525</v>
      </c>
      <c r="I341" s="20">
        <v>1771.729248046875</v>
      </c>
      <c r="J341" s="21">
        <v>60</v>
      </c>
      <c r="K341" s="22">
        <v>3.757548771121987</v>
      </c>
      <c r="L341" s="21">
        <v>5</v>
      </c>
      <c r="M341" s="23">
        <v>0.28667837617197239</v>
      </c>
      <c r="N341" s="24">
        <v>5.8500000000000002E-3</v>
      </c>
      <c r="O341" s="23">
        <v>0.28082837617197243</v>
      </c>
      <c r="P341" s="23">
        <v>0.19894229657692961</v>
      </c>
      <c r="Q341" s="18" t="s">
        <v>16</v>
      </c>
      <c r="R341" s="18" t="s">
        <v>155</v>
      </c>
    </row>
    <row r="342" spans="1:18" x14ac:dyDescent="0.25">
      <c r="A342" s="17">
        <v>45495</v>
      </c>
      <c r="B342" s="18" t="s">
        <v>224</v>
      </c>
      <c r="C342" s="18" t="s">
        <v>225</v>
      </c>
      <c r="D342" s="18" t="s">
        <v>198</v>
      </c>
      <c r="E342" s="19">
        <v>45491.746527777781</v>
      </c>
      <c r="F342" s="17">
        <v>45492</v>
      </c>
      <c r="G342" s="20">
        <v>4524.0335186889979</v>
      </c>
      <c r="H342" s="17">
        <v>45581</v>
      </c>
      <c r="I342" s="20">
        <v>5471.9833984375</v>
      </c>
      <c r="J342" s="21">
        <v>60</v>
      </c>
      <c r="K342" s="22">
        <v>9.5215255995732235</v>
      </c>
      <c r="L342" s="21">
        <v>5</v>
      </c>
      <c r="M342" s="23">
        <v>0.20953644039825869</v>
      </c>
      <c r="N342" s="24">
        <v>5.8500000000000002E-3</v>
      </c>
      <c r="O342" s="23">
        <v>0.2036864403982587</v>
      </c>
      <c r="P342" s="23">
        <v>0.17769617783050809</v>
      </c>
      <c r="Q342" s="18" t="s">
        <v>16</v>
      </c>
      <c r="R342" s="18" t="s">
        <v>155</v>
      </c>
    </row>
    <row r="343" spans="1:18" x14ac:dyDescent="0.25">
      <c r="A343" s="17">
        <v>45497</v>
      </c>
      <c r="B343" s="18" t="s">
        <v>562</v>
      </c>
      <c r="C343" s="18" t="s">
        <v>563</v>
      </c>
      <c r="D343" s="18" t="s">
        <v>241</v>
      </c>
      <c r="E343" s="19">
        <v>45496.603472222218</v>
      </c>
      <c r="F343" s="17">
        <v>45496</v>
      </c>
      <c r="G343" s="20">
        <v>575.94457480404822</v>
      </c>
      <c r="H343" s="17">
        <v>45583</v>
      </c>
      <c r="I343" s="20">
        <v>621.51983642578125</v>
      </c>
      <c r="J343" s="21">
        <v>60</v>
      </c>
      <c r="K343" s="22">
        <v>2.709143214238209</v>
      </c>
      <c r="L343" s="21">
        <v>5</v>
      </c>
      <c r="M343" s="23">
        <v>7.9131332450243105E-2</v>
      </c>
      <c r="N343" s="24">
        <v>5.8500000000000002E-3</v>
      </c>
      <c r="O343" s="23">
        <v>7.3281332450243097E-2</v>
      </c>
      <c r="P343" s="23">
        <v>5.6477879025612597E-2</v>
      </c>
      <c r="Q343" s="18" t="s">
        <v>16</v>
      </c>
      <c r="R343" s="18" t="s">
        <v>155</v>
      </c>
    </row>
    <row r="344" spans="1:18" x14ac:dyDescent="0.25">
      <c r="A344" s="17">
        <v>45499</v>
      </c>
      <c r="B344" s="18" t="s">
        <v>267</v>
      </c>
      <c r="C344" s="18" t="s">
        <v>268</v>
      </c>
      <c r="D344" s="18" t="s">
        <v>198</v>
      </c>
      <c r="E344" s="19">
        <v>45497.78125</v>
      </c>
      <c r="F344" s="17">
        <v>45498</v>
      </c>
      <c r="G344" s="20">
        <v>1769.1667222787901</v>
      </c>
      <c r="H344" s="17">
        <v>45587</v>
      </c>
      <c r="I344" s="20">
        <v>1660.823974609375</v>
      </c>
      <c r="J344" s="21">
        <v>60</v>
      </c>
      <c r="K344" s="22">
        <v>4.8069652452568228</v>
      </c>
      <c r="L344" s="21">
        <v>5</v>
      </c>
      <c r="M344" s="23">
        <v>-6.12394220991581E-2</v>
      </c>
      <c r="N344" s="24">
        <v>5.8500000000000002E-3</v>
      </c>
      <c r="O344" s="23">
        <v>-6.7089422099158094E-2</v>
      </c>
      <c r="P344" s="23">
        <v>-4.0734571731757999E-2</v>
      </c>
      <c r="Q344" s="18" t="s">
        <v>16</v>
      </c>
      <c r="R344" s="18" t="s">
        <v>173</v>
      </c>
    </row>
    <row r="345" spans="1:18" x14ac:dyDescent="0.25">
      <c r="A345" s="17">
        <v>45502</v>
      </c>
      <c r="B345" s="18" t="s">
        <v>358</v>
      </c>
      <c r="C345" s="18" t="s">
        <v>359</v>
      </c>
      <c r="D345" s="18" t="s">
        <v>172</v>
      </c>
      <c r="E345" s="19">
        <v>45498.677083333343</v>
      </c>
      <c r="F345" s="17">
        <v>45499</v>
      </c>
      <c r="G345" s="20">
        <v>692.34225590069923</v>
      </c>
      <c r="H345" s="17">
        <v>45588</v>
      </c>
      <c r="I345" s="20">
        <v>719.32928466796875</v>
      </c>
      <c r="J345" s="21">
        <v>60</v>
      </c>
      <c r="K345" s="22">
        <v>2.9644881835445731</v>
      </c>
      <c r="L345" s="21">
        <v>5</v>
      </c>
      <c r="M345" s="23">
        <v>3.8979317725105198E-2</v>
      </c>
      <c r="N345" s="24">
        <v>5.8500000000000002E-3</v>
      </c>
      <c r="O345" s="23">
        <v>3.3129317725105203E-2</v>
      </c>
      <c r="P345" s="23">
        <v>6.2621929996522996E-2</v>
      </c>
      <c r="Q345" s="18" t="s">
        <v>16</v>
      </c>
      <c r="R345" s="18" t="s">
        <v>155</v>
      </c>
    </row>
    <row r="346" spans="1:18" x14ac:dyDescent="0.25">
      <c r="A346" s="17">
        <v>45503</v>
      </c>
      <c r="B346" s="18" t="s">
        <v>194</v>
      </c>
      <c r="C346" s="18" t="s">
        <v>195</v>
      </c>
      <c r="D346" s="18" t="s">
        <v>172</v>
      </c>
      <c r="E346" s="19">
        <v>45499.702777777777</v>
      </c>
      <c r="F346" s="17">
        <v>45502</v>
      </c>
      <c r="G346" s="20">
        <v>523.7733010415908</v>
      </c>
      <c r="H346" s="17">
        <v>45589</v>
      </c>
      <c r="I346" s="20">
        <v>543.0423583984375</v>
      </c>
      <c r="J346" s="21">
        <v>60</v>
      </c>
      <c r="K346" s="22">
        <v>2.3757536504602479</v>
      </c>
      <c r="L346" s="21">
        <v>5</v>
      </c>
      <c r="M346" s="23">
        <v>3.6788926275027098E-2</v>
      </c>
      <c r="N346" s="24">
        <v>5.8500000000000002E-3</v>
      </c>
      <c r="O346" s="23">
        <v>3.09389262750271E-2</v>
      </c>
      <c r="P346" s="23">
        <v>6.4648351467745904E-2</v>
      </c>
      <c r="Q346" s="18" t="s">
        <v>16</v>
      </c>
      <c r="R346" s="18" t="s">
        <v>155</v>
      </c>
    </row>
    <row r="347" spans="1:18" x14ac:dyDescent="0.25">
      <c r="A347" s="17">
        <v>45504</v>
      </c>
      <c r="B347" s="18" t="s">
        <v>256</v>
      </c>
      <c r="C347" s="18" t="s">
        <v>257</v>
      </c>
      <c r="D347" s="18" t="s">
        <v>172</v>
      </c>
      <c r="E347" s="19">
        <v>45502.761805555558</v>
      </c>
      <c r="F347" s="17">
        <v>45503</v>
      </c>
      <c r="G347" s="20">
        <v>4297.9106845821671</v>
      </c>
      <c r="H347" s="17">
        <v>45590</v>
      </c>
      <c r="I347" s="20">
        <v>3843.078125</v>
      </c>
      <c r="J347" s="21">
        <v>60</v>
      </c>
      <c r="K347" s="22">
        <v>3.796505772008866</v>
      </c>
      <c r="L347" s="21">
        <v>5</v>
      </c>
      <c r="M347" s="23">
        <v>-0.1058264335770823</v>
      </c>
      <c r="N347" s="24">
        <v>5.8500000000000002E-3</v>
      </c>
      <c r="O347" s="23">
        <v>-0.1116764335770823</v>
      </c>
      <c r="P347" s="23">
        <v>-6.1979645537576601E-2</v>
      </c>
      <c r="Q347" s="18" t="s">
        <v>16</v>
      </c>
      <c r="R347" s="18" t="s">
        <v>173</v>
      </c>
    </row>
    <row r="348" spans="1:18" x14ac:dyDescent="0.25">
      <c r="A348" s="17">
        <v>45506</v>
      </c>
      <c r="B348" s="18" t="s">
        <v>162</v>
      </c>
      <c r="C348" s="18" t="s">
        <v>163</v>
      </c>
      <c r="D348" s="18" t="s">
        <v>164</v>
      </c>
      <c r="E348" s="19">
        <v>45505.558333333327</v>
      </c>
      <c r="F348" s="17">
        <v>45505</v>
      </c>
      <c r="G348" s="20">
        <v>360.88513655745152</v>
      </c>
      <c r="H348" s="17">
        <v>45594</v>
      </c>
      <c r="I348" s="20">
        <v>424.44003295898438</v>
      </c>
      <c r="J348" s="21">
        <v>60</v>
      </c>
      <c r="K348" s="22">
        <v>71.5925208467647</v>
      </c>
      <c r="L348" s="21">
        <v>5</v>
      </c>
      <c r="M348" s="23">
        <v>0.1761083789922592</v>
      </c>
      <c r="N348" s="24">
        <v>5.8500000000000002E-3</v>
      </c>
      <c r="O348" s="23">
        <v>0.17025837899225929</v>
      </c>
      <c r="P348" s="23">
        <v>0.19607445729591649</v>
      </c>
      <c r="Q348" s="18" t="s">
        <v>16</v>
      </c>
      <c r="R348" s="18" t="s">
        <v>155</v>
      </c>
    </row>
    <row r="349" spans="1:18" x14ac:dyDescent="0.25">
      <c r="A349" s="17">
        <v>45506</v>
      </c>
      <c r="B349" s="18" t="s">
        <v>297</v>
      </c>
      <c r="C349" s="18" t="s">
        <v>298</v>
      </c>
      <c r="D349" s="18" t="s">
        <v>180</v>
      </c>
      <c r="E349" s="19">
        <v>45504.677083333343</v>
      </c>
      <c r="F349" s="17">
        <v>45505</v>
      </c>
      <c r="G349" s="20">
        <v>3097.9753499902872</v>
      </c>
      <c r="H349" s="17">
        <v>45594</v>
      </c>
      <c r="I349" s="20">
        <v>2931.62939453125</v>
      </c>
      <c r="J349" s="21">
        <v>60</v>
      </c>
      <c r="K349" s="22">
        <v>5.9589832877803151</v>
      </c>
      <c r="L349" s="21">
        <v>5</v>
      </c>
      <c r="M349" s="23">
        <v>-5.3695054565091598E-2</v>
      </c>
      <c r="N349" s="24">
        <v>5.8500000000000002E-3</v>
      </c>
      <c r="O349" s="23">
        <v>-5.9545054565091599E-2</v>
      </c>
      <c r="P349" s="23">
        <v>-3.3728976261434299E-2</v>
      </c>
      <c r="Q349" s="18" t="s">
        <v>16</v>
      </c>
      <c r="R349" s="18" t="s">
        <v>173</v>
      </c>
    </row>
    <row r="350" spans="1:18" x14ac:dyDescent="0.25">
      <c r="A350" s="17">
        <v>45509</v>
      </c>
      <c r="B350" s="18" t="s">
        <v>564</v>
      </c>
      <c r="C350" s="18" t="s">
        <v>565</v>
      </c>
      <c r="D350" s="18" t="s">
        <v>440</v>
      </c>
      <c r="E350" s="19">
        <v>45505.748611111107</v>
      </c>
      <c r="F350" s="17">
        <v>45506</v>
      </c>
      <c r="G350" s="20">
        <v>256.4415884435125</v>
      </c>
      <c r="H350" s="17">
        <v>45595</v>
      </c>
      <c r="I350" s="20">
        <v>191.55564880371091</v>
      </c>
      <c r="J350" s="21">
        <v>60</v>
      </c>
      <c r="K350" s="22">
        <v>2.7219577365502161</v>
      </c>
      <c r="L350" s="21">
        <v>5</v>
      </c>
      <c r="M350" s="23">
        <v>-0.25302424631523568</v>
      </c>
      <c r="N350" s="24">
        <v>5.8500000000000002E-3</v>
      </c>
      <c r="O350" s="23">
        <v>-0.2588742463152357</v>
      </c>
      <c r="P350" s="23">
        <v>-0.2622224479304105</v>
      </c>
      <c r="Q350" s="18" t="s">
        <v>16</v>
      </c>
      <c r="R350" s="18" t="s">
        <v>173</v>
      </c>
    </row>
    <row r="351" spans="1:18" x14ac:dyDescent="0.25">
      <c r="A351" s="17">
        <v>45512</v>
      </c>
      <c r="B351" s="18" t="s">
        <v>566</v>
      </c>
      <c r="C351" s="18" t="s">
        <v>567</v>
      </c>
      <c r="D351" s="18" t="s">
        <v>241</v>
      </c>
      <c r="E351" s="19">
        <v>45510.786111111112</v>
      </c>
      <c r="F351" s="17">
        <v>45511</v>
      </c>
      <c r="G351" s="20">
        <v>1489.5277712094739</v>
      </c>
      <c r="H351" s="17">
        <v>45600</v>
      </c>
      <c r="I351" s="20">
        <v>1509.32470703125</v>
      </c>
      <c r="J351" s="21">
        <v>60</v>
      </c>
      <c r="K351" s="22">
        <v>2.6342404043559329</v>
      </c>
      <c r="L351" s="21">
        <v>5</v>
      </c>
      <c r="M351" s="23">
        <v>1.3290746372389599E-2</v>
      </c>
      <c r="N351" s="24">
        <v>5.8500000000000002E-3</v>
      </c>
      <c r="O351" s="23">
        <v>7.4407463723895999E-3</v>
      </c>
      <c r="P351" s="23">
        <v>2.1544180532094101E-2</v>
      </c>
      <c r="Q351" s="18" t="s">
        <v>16</v>
      </c>
      <c r="R351" s="18" t="s">
        <v>155</v>
      </c>
    </row>
    <row r="352" spans="1:18" x14ac:dyDescent="0.25">
      <c r="A352" s="17">
        <v>45513</v>
      </c>
      <c r="B352" s="18" t="s">
        <v>517</v>
      </c>
      <c r="C352" s="18" t="s">
        <v>518</v>
      </c>
      <c r="D352" s="18" t="s">
        <v>212</v>
      </c>
      <c r="E352" s="19">
        <v>45511.736805555563</v>
      </c>
      <c r="F352" s="17">
        <v>45512</v>
      </c>
      <c r="G352" s="20">
        <v>1470.867382065197</v>
      </c>
      <c r="H352" s="17">
        <v>45601</v>
      </c>
      <c r="I352" s="20">
        <v>2009.102783203125</v>
      </c>
      <c r="J352" s="21">
        <v>60</v>
      </c>
      <c r="K352" s="22">
        <v>6.3229793416923918</v>
      </c>
      <c r="L352" s="21">
        <v>5</v>
      </c>
      <c r="M352" s="23">
        <v>0.3659306118966405</v>
      </c>
      <c r="N352" s="24">
        <v>5.8500000000000002E-3</v>
      </c>
      <c r="O352" s="23">
        <v>0.36008061189664048</v>
      </c>
      <c r="P352" s="23">
        <v>0.3765594425725845</v>
      </c>
      <c r="Q352" s="18" t="s">
        <v>16</v>
      </c>
      <c r="R352" s="18" t="s">
        <v>155</v>
      </c>
    </row>
    <row r="353" spans="1:18" x14ac:dyDescent="0.25">
      <c r="A353" s="17">
        <v>45516</v>
      </c>
      <c r="B353" s="18" t="s">
        <v>430</v>
      </c>
      <c r="C353" s="18" t="s">
        <v>431</v>
      </c>
      <c r="D353" s="18" t="s">
        <v>167</v>
      </c>
      <c r="E353" s="19">
        <v>45512.790277777778</v>
      </c>
      <c r="F353" s="17">
        <v>45513</v>
      </c>
      <c r="G353" s="20">
        <v>4688.4732598785877</v>
      </c>
      <c r="H353" s="17">
        <v>45602</v>
      </c>
      <c r="I353" s="20">
        <v>4803.90185546875</v>
      </c>
      <c r="J353" s="21">
        <v>60</v>
      </c>
      <c r="K353" s="22">
        <v>2.8414201616925059</v>
      </c>
      <c r="L353" s="21">
        <v>5</v>
      </c>
      <c r="M353" s="23">
        <v>2.46196553103839E-2</v>
      </c>
      <c r="N353" s="24">
        <v>5.8500000000000002E-3</v>
      </c>
      <c r="O353" s="23">
        <v>1.8769655310383899E-2</v>
      </c>
      <c r="P353" s="23">
        <v>1.9586021384520199E-2</v>
      </c>
      <c r="Q353" s="18" t="s">
        <v>16</v>
      </c>
      <c r="R353" s="18" t="s">
        <v>155</v>
      </c>
    </row>
    <row r="354" spans="1:18" x14ac:dyDescent="0.25">
      <c r="A354" s="17">
        <v>45516</v>
      </c>
      <c r="B354" s="18" t="s">
        <v>277</v>
      </c>
      <c r="C354" s="18" t="s">
        <v>278</v>
      </c>
      <c r="D354" s="18" t="s">
        <v>172</v>
      </c>
      <c r="E354" s="19">
        <v>45512.713194444441</v>
      </c>
      <c r="F354" s="17">
        <v>45513</v>
      </c>
      <c r="G354" s="20">
        <v>7791.605800808883</v>
      </c>
      <c r="H354" s="17">
        <v>45602</v>
      </c>
      <c r="I354" s="20">
        <v>6995.69580078125</v>
      </c>
      <c r="J354" s="21">
        <v>60</v>
      </c>
      <c r="K354" s="22">
        <v>2.4729752755756742</v>
      </c>
      <c r="L354" s="21">
        <v>5</v>
      </c>
      <c r="M354" s="23">
        <v>-0.10214967496751511</v>
      </c>
      <c r="N354" s="24">
        <v>5.8500000000000002E-3</v>
      </c>
      <c r="O354" s="23">
        <v>-0.1079996749675151</v>
      </c>
      <c r="P354" s="23">
        <v>-0.1071833088933787</v>
      </c>
      <c r="Q354" s="18" t="s">
        <v>16</v>
      </c>
      <c r="R354" s="18" t="s">
        <v>173</v>
      </c>
    </row>
    <row r="355" spans="1:18" x14ac:dyDescent="0.25">
      <c r="A355" s="17">
        <v>45516</v>
      </c>
      <c r="B355" s="18" t="s">
        <v>523</v>
      </c>
      <c r="C355" s="18" t="s">
        <v>524</v>
      </c>
      <c r="D355" s="18" t="s">
        <v>212</v>
      </c>
      <c r="E355" s="19">
        <v>45513.477083333331</v>
      </c>
      <c r="F355" s="17">
        <v>45513</v>
      </c>
      <c r="G355" s="20">
        <v>329.41505793371658</v>
      </c>
      <c r="H355" s="17">
        <v>45602</v>
      </c>
      <c r="I355" s="20">
        <v>322.03378295898438</v>
      </c>
      <c r="J355" s="21">
        <v>60</v>
      </c>
      <c r="K355" s="22">
        <v>2.2638988358156409</v>
      </c>
      <c r="L355" s="21">
        <v>5</v>
      </c>
      <c r="M355" s="23">
        <v>-2.24072178759279E-2</v>
      </c>
      <c r="N355" s="24">
        <v>5.8500000000000002E-3</v>
      </c>
      <c r="O355" s="23">
        <v>-2.8257217875927901E-2</v>
      </c>
      <c r="P355" s="23">
        <v>-2.74408518017915E-2</v>
      </c>
      <c r="Q355" s="18" t="s">
        <v>16</v>
      </c>
      <c r="R355" s="18" t="s">
        <v>173</v>
      </c>
    </row>
    <row r="356" spans="1:18" x14ac:dyDescent="0.25">
      <c r="A356" s="17">
        <v>45516</v>
      </c>
      <c r="B356" s="18" t="s">
        <v>568</v>
      </c>
      <c r="C356" s="18" t="s">
        <v>569</v>
      </c>
      <c r="D356" s="18" t="s">
        <v>262</v>
      </c>
      <c r="E356" s="19">
        <v>45513.540972222218</v>
      </c>
      <c r="F356" s="17">
        <v>45513</v>
      </c>
      <c r="G356" s="20">
        <v>3199.7873970289129</v>
      </c>
      <c r="H356" s="17">
        <v>45602</v>
      </c>
      <c r="I356" s="20">
        <v>3008.412353515625</v>
      </c>
      <c r="J356" s="21">
        <v>60</v>
      </c>
      <c r="K356" s="22">
        <v>1.6248125920488199</v>
      </c>
      <c r="L356" s="21">
        <v>5</v>
      </c>
      <c r="M356" s="23">
        <v>-5.98086746922575E-2</v>
      </c>
      <c r="N356" s="24">
        <v>5.8500000000000002E-3</v>
      </c>
      <c r="O356" s="23">
        <v>-6.5658674692257502E-2</v>
      </c>
      <c r="P356" s="23">
        <v>-6.4842308618121194E-2</v>
      </c>
      <c r="Q356" s="18" t="s">
        <v>16</v>
      </c>
      <c r="R356" s="18" t="s">
        <v>173</v>
      </c>
    </row>
    <row r="357" spans="1:18" x14ac:dyDescent="0.25">
      <c r="A357" s="17">
        <v>45517</v>
      </c>
      <c r="B357" s="18" t="s">
        <v>570</v>
      </c>
      <c r="C357" s="18" t="s">
        <v>571</v>
      </c>
      <c r="D357" s="18" t="s">
        <v>232</v>
      </c>
      <c r="E357" s="19">
        <v>45513.789583333331</v>
      </c>
      <c r="F357" s="17">
        <v>45516</v>
      </c>
      <c r="G357" s="20">
        <v>712.67958347327408</v>
      </c>
      <c r="H357" s="17">
        <v>45603</v>
      </c>
      <c r="I357" s="20">
        <v>512.66143798828125</v>
      </c>
      <c r="J357" s="21">
        <v>60</v>
      </c>
      <c r="K357" s="22">
        <v>1.510452325397881</v>
      </c>
      <c r="L357" s="21">
        <v>5</v>
      </c>
      <c r="M357" s="23">
        <v>-0.28065648311432739</v>
      </c>
      <c r="N357" s="24">
        <v>5.8500000000000002E-3</v>
      </c>
      <c r="O357" s="23">
        <v>-0.28650648311432741</v>
      </c>
      <c r="P357" s="23">
        <v>-0.28508046289041999</v>
      </c>
      <c r="Q357" s="18" t="s">
        <v>16</v>
      </c>
      <c r="R357" s="18" t="s">
        <v>173</v>
      </c>
    </row>
    <row r="358" spans="1:18" x14ac:dyDescent="0.25">
      <c r="A358" s="17">
        <v>45518</v>
      </c>
      <c r="B358" s="18" t="s">
        <v>572</v>
      </c>
      <c r="C358" s="18" t="s">
        <v>573</v>
      </c>
      <c r="D358" s="18" t="s">
        <v>180</v>
      </c>
      <c r="E358" s="19">
        <v>45514.722222222219</v>
      </c>
      <c r="F358" s="17">
        <v>45517</v>
      </c>
      <c r="G358" s="20">
        <v>483.53247411460018</v>
      </c>
      <c r="H358" s="17">
        <v>45604</v>
      </c>
      <c r="I358" s="20">
        <v>315.6312255859375</v>
      </c>
      <c r="J358" s="21">
        <v>60</v>
      </c>
      <c r="K358" s="22">
        <v>3.614878155339869</v>
      </c>
      <c r="L358" s="21">
        <v>5</v>
      </c>
      <c r="M358" s="23">
        <v>-0.34723882576058179</v>
      </c>
      <c r="N358" s="24">
        <v>5.8500000000000002E-3</v>
      </c>
      <c r="O358" s="23">
        <v>-0.35308882576058181</v>
      </c>
      <c r="P358" s="23">
        <v>-0.3460479636425674</v>
      </c>
      <c r="Q358" s="18" t="s">
        <v>16</v>
      </c>
      <c r="R358" s="18" t="s">
        <v>173</v>
      </c>
    </row>
    <row r="359" spans="1:18" x14ac:dyDescent="0.25">
      <c r="A359" s="17">
        <v>45518</v>
      </c>
      <c r="B359" s="18" t="s">
        <v>574</v>
      </c>
      <c r="C359" s="18" t="s">
        <v>575</v>
      </c>
      <c r="D359" s="18" t="s">
        <v>241</v>
      </c>
      <c r="E359" s="19">
        <v>45516.647916666669</v>
      </c>
      <c r="F359" s="17">
        <v>45517</v>
      </c>
      <c r="G359" s="20">
        <v>1566.308678275328</v>
      </c>
      <c r="H359" s="17">
        <v>45604</v>
      </c>
      <c r="I359" s="20">
        <v>1750.696899414062</v>
      </c>
      <c r="J359" s="21">
        <v>60</v>
      </c>
      <c r="K359" s="22">
        <v>2.248392113326267</v>
      </c>
      <c r="L359" s="21">
        <v>5</v>
      </c>
      <c r="M359" s="23">
        <v>0.11772150898235841</v>
      </c>
      <c r="N359" s="24">
        <v>5.8500000000000002E-3</v>
      </c>
      <c r="O359" s="23">
        <v>0.1118715089823584</v>
      </c>
      <c r="P359" s="23">
        <v>0.11891237110037289</v>
      </c>
      <c r="Q359" s="18" t="s">
        <v>16</v>
      </c>
      <c r="R359" s="18" t="s">
        <v>155</v>
      </c>
    </row>
    <row r="360" spans="1:18" x14ac:dyDescent="0.25">
      <c r="A360" s="17">
        <v>45518</v>
      </c>
      <c r="B360" s="18" t="s">
        <v>505</v>
      </c>
      <c r="C360" s="18" t="s">
        <v>506</v>
      </c>
      <c r="D360" s="18" t="s">
        <v>172</v>
      </c>
      <c r="E360" s="19">
        <v>45516.904861111107</v>
      </c>
      <c r="F360" s="17">
        <v>45517</v>
      </c>
      <c r="G360" s="20">
        <v>170.82765841544051</v>
      </c>
      <c r="H360" s="17">
        <v>45604</v>
      </c>
      <c r="I360" s="20">
        <v>199.8171081542969</v>
      </c>
      <c r="J360" s="21">
        <v>60</v>
      </c>
      <c r="K360" s="22">
        <v>2.1624797980112631</v>
      </c>
      <c r="L360" s="21">
        <v>5</v>
      </c>
      <c r="M360" s="23">
        <v>0.16969997720366839</v>
      </c>
      <c r="N360" s="24">
        <v>5.8500000000000002E-3</v>
      </c>
      <c r="O360" s="23">
        <v>0.1638499772036684</v>
      </c>
      <c r="P360" s="23">
        <v>0.17089083932168289</v>
      </c>
      <c r="Q360" s="18" t="s">
        <v>16</v>
      </c>
      <c r="R360" s="18" t="s">
        <v>155</v>
      </c>
    </row>
    <row r="361" spans="1:18" x14ac:dyDescent="0.25">
      <c r="A361" s="17">
        <v>45520</v>
      </c>
      <c r="B361" s="18" t="s">
        <v>525</v>
      </c>
      <c r="C361" s="18" t="s">
        <v>526</v>
      </c>
      <c r="D361" s="18" t="s">
        <v>167</v>
      </c>
      <c r="E361" s="19">
        <v>45517.838194444441</v>
      </c>
      <c r="F361" s="17">
        <v>45518</v>
      </c>
      <c r="G361" s="20">
        <v>4756.250762567498</v>
      </c>
      <c r="H361" s="17">
        <v>45607</v>
      </c>
      <c r="I361" s="20">
        <v>4419.50390625</v>
      </c>
      <c r="J361" s="21">
        <v>60</v>
      </c>
      <c r="K361" s="22">
        <v>2.1123423696295638</v>
      </c>
      <c r="L361" s="21">
        <v>5</v>
      </c>
      <c r="M361" s="23">
        <v>-7.0800904562844394E-2</v>
      </c>
      <c r="N361" s="24">
        <v>5.8500000000000002E-3</v>
      </c>
      <c r="O361" s="23">
        <v>-7.6650904562844402E-2</v>
      </c>
      <c r="P361" s="23">
        <v>-5.0628718845151001E-2</v>
      </c>
      <c r="Q361" s="18" t="s">
        <v>16</v>
      </c>
      <c r="R361" s="18" t="s">
        <v>173</v>
      </c>
    </row>
    <row r="362" spans="1:18" x14ac:dyDescent="0.25">
      <c r="A362" s="17">
        <v>45580</v>
      </c>
      <c r="B362" s="18" t="s">
        <v>412</v>
      </c>
      <c r="C362" s="18" t="s">
        <v>413</v>
      </c>
      <c r="D362" s="18" t="s">
        <v>198</v>
      </c>
      <c r="E362" s="19">
        <v>45576.81527777778</v>
      </c>
      <c r="F362" s="17">
        <v>45579</v>
      </c>
      <c r="G362" s="20">
        <v>1256.050048828125</v>
      </c>
      <c r="H362" s="17">
        <v>45667</v>
      </c>
      <c r="I362" s="20">
        <v>1035.099975585938</v>
      </c>
      <c r="J362" s="21">
        <v>60</v>
      </c>
      <c r="K362" s="22">
        <v>2.1548902704566841</v>
      </c>
      <c r="L362" s="21">
        <v>5</v>
      </c>
      <c r="M362" s="23">
        <v>-0.17590865383774351</v>
      </c>
      <c r="N362" s="24">
        <v>5.8500000000000002E-3</v>
      </c>
      <c r="O362" s="23">
        <v>-0.18175865383774351</v>
      </c>
      <c r="P362" s="23">
        <v>-9.4314262267240004E-2</v>
      </c>
      <c r="Q362" s="18" t="s">
        <v>16</v>
      </c>
      <c r="R362" s="18" t="s">
        <v>173</v>
      </c>
    </row>
    <row r="363" spans="1:18" x14ac:dyDescent="0.25">
      <c r="A363" s="17">
        <v>45581</v>
      </c>
      <c r="B363" s="18" t="s">
        <v>283</v>
      </c>
      <c r="C363" s="18" t="s">
        <v>284</v>
      </c>
      <c r="D363" s="18" t="s">
        <v>198</v>
      </c>
      <c r="E363" s="19">
        <v>45579.829861111109</v>
      </c>
      <c r="F363" s="17">
        <v>45580</v>
      </c>
      <c r="G363" s="20">
        <v>1724.9767759144429</v>
      </c>
      <c r="H363" s="17">
        <v>45670</v>
      </c>
      <c r="I363" s="20">
        <v>1848.12841796875</v>
      </c>
      <c r="J363" s="21">
        <v>60</v>
      </c>
      <c r="K363" s="22">
        <v>1.7333905165981101</v>
      </c>
      <c r="L363" s="21">
        <v>5</v>
      </c>
      <c r="M363" s="23">
        <v>7.1393217447244903E-2</v>
      </c>
      <c r="N363" s="24">
        <v>5.8500000000000002E-3</v>
      </c>
      <c r="O363" s="23">
        <v>6.5543217447244895E-2</v>
      </c>
      <c r="P363" s="23">
        <v>0.17402848144886701</v>
      </c>
      <c r="Q363" s="18" t="s">
        <v>16</v>
      </c>
      <c r="R363" s="18" t="s">
        <v>155</v>
      </c>
    </row>
    <row r="364" spans="1:18" x14ac:dyDescent="0.25">
      <c r="A364" s="17">
        <v>45583</v>
      </c>
      <c r="B364" s="18" t="s">
        <v>366</v>
      </c>
      <c r="C364" s="18" t="s">
        <v>367</v>
      </c>
      <c r="D364" s="18" t="s">
        <v>232</v>
      </c>
      <c r="E364" s="19">
        <v>45581.791666666657</v>
      </c>
      <c r="F364" s="17">
        <v>45582</v>
      </c>
      <c r="G364" s="20">
        <v>611.54544412426287</v>
      </c>
      <c r="H364" s="17">
        <v>45672</v>
      </c>
      <c r="I364" s="20">
        <v>538.63665771484375</v>
      </c>
      <c r="J364" s="21">
        <v>60</v>
      </c>
      <c r="K364" s="22">
        <v>2.9914624484250778</v>
      </c>
      <c r="L364" s="21">
        <v>5</v>
      </c>
      <c r="M364" s="23">
        <v>-0.1192205536153163</v>
      </c>
      <c r="N364" s="24">
        <v>5.8500000000000002E-3</v>
      </c>
      <c r="O364" s="23">
        <v>-0.1250705536153163</v>
      </c>
      <c r="P364" s="23">
        <v>-3.86128925813028E-2</v>
      </c>
      <c r="Q364" s="18" t="s">
        <v>16</v>
      </c>
      <c r="R364" s="18" t="s">
        <v>173</v>
      </c>
    </row>
    <row r="365" spans="1:18" x14ac:dyDescent="0.25">
      <c r="A365" s="17">
        <v>45583</v>
      </c>
      <c r="B365" s="18" t="s">
        <v>256</v>
      </c>
      <c r="C365" s="18" t="s">
        <v>257</v>
      </c>
      <c r="D365" s="18" t="s">
        <v>172</v>
      </c>
      <c r="E365" s="19">
        <v>45581.663194444453</v>
      </c>
      <c r="F365" s="17">
        <v>45582</v>
      </c>
      <c r="G365" s="20">
        <v>4102.7759057385119</v>
      </c>
      <c r="H365" s="17">
        <v>45672</v>
      </c>
      <c r="I365" s="20">
        <v>4059.717529296875</v>
      </c>
      <c r="J365" s="21">
        <v>60</v>
      </c>
      <c r="K365" s="22">
        <v>2.2871366264114918</v>
      </c>
      <c r="L365" s="21">
        <v>5</v>
      </c>
      <c r="M365" s="23">
        <v>-1.04949374352646E-2</v>
      </c>
      <c r="N365" s="24">
        <v>5.8500000000000002E-3</v>
      </c>
      <c r="O365" s="23">
        <v>-1.6344937435264599E-2</v>
      </c>
      <c r="P365" s="23">
        <v>7.0112723598748802E-2</v>
      </c>
      <c r="Q365" s="18" t="s">
        <v>16</v>
      </c>
      <c r="R365" s="18" t="s">
        <v>173</v>
      </c>
    </row>
    <row r="366" spans="1:18" x14ac:dyDescent="0.25">
      <c r="A366" s="17">
        <v>45586</v>
      </c>
      <c r="B366" s="18" t="s">
        <v>576</v>
      </c>
      <c r="C366" s="18" t="s">
        <v>577</v>
      </c>
      <c r="D366" s="18" t="s">
        <v>198</v>
      </c>
      <c r="E366" s="19">
        <v>45582.686111111107</v>
      </c>
      <c r="F366" s="17">
        <v>45583</v>
      </c>
      <c r="G366" s="20">
        <v>255.61577830712449</v>
      </c>
      <c r="H366" s="17">
        <v>45673</v>
      </c>
      <c r="I366" s="20">
        <v>266.96923828125</v>
      </c>
      <c r="J366" s="21">
        <v>60</v>
      </c>
      <c r="K366" s="22">
        <v>2.7716812966900779</v>
      </c>
      <c r="L366" s="21">
        <v>5</v>
      </c>
      <c r="M366" s="23">
        <v>4.44161156612334E-2</v>
      </c>
      <c r="N366" s="24">
        <v>5.8500000000000002E-3</v>
      </c>
      <c r="O366" s="23">
        <v>3.8566115661233399E-2</v>
      </c>
      <c r="P366" s="23">
        <v>0.1109889290041671</v>
      </c>
      <c r="Q366" s="18" t="s">
        <v>16</v>
      </c>
      <c r="R366" s="18" t="s">
        <v>155</v>
      </c>
    </row>
    <row r="367" spans="1:18" x14ac:dyDescent="0.25">
      <c r="A367" s="17">
        <v>45587</v>
      </c>
      <c r="B367" s="18" t="s">
        <v>578</v>
      </c>
      <c r="C367" s="18" t="s">
        <v>579</v>
      </c>
      <c r="D367" s="18" t="s">
        <v>198</v>
      </c>
      <c r="E367" s="19">
        <v>45584.265972222223</v>
      </c>
      <c r="F367" s="17">
        <v>45586</v>
      </c>
      <c r="G367" s="20">
        <v>1599.20428298774</v>
      </c>
      <c r="H367" s="17">
        <v>45674</v>
      </c>
      <c r="I367" s="20">
        <v>1572.741821289062</v>
      </c>
      <c r="J367" s="21">
        <v>60</v>
      </c>
      <c r="K367" s="22">
        <v>2.0525710260566479</v>
      </c>
      <c r="L367" s="21">
        <v>5</v>
      </c>
      <c r="M367" s="23">
        <v>-1.65472679007828E-2</v>
      </c>
      <c r="N367" s="24">
        <v>5.8500000000000002E-3</v>
      </c>
      <c r="O367" s="23">
        <v>-2.2397267900782801E-2</v>
      </c>
      <c r="P367" s="23">
        <v>3.3166838729006602E-2</v>
      </c>
      <c r="Q367" s="18" t="s">
        <v>16</v>
      </c>
      <c r="R367" s="18" t="s">
        <v>173</v>
      </c>
    </row>
    <row r="368" spans="1:18" x14ac:dyDescent="0.25">
      <c r="A368" s="17">
        <v>45588</v>
      </c>
      <c r="B368" s="18" t="s">
        <v>580</v>
      </c>
      <c r="C368" s="18" t="s">
        <v>581</v>
      </c>
      <c r="D368" s="18" t="s">
        <v>241</v>
      </c>
      <c r="E368" s="19">
        <v>45584.774305555547</v>
      </c>
      <c r="F368" s="17">
        <v>45587</v>
      </c>
      <c r="G368" s="20">
        <v>2383.7548203365941</v>
      </c>
      <c r="H368" s="17">
        <v>45677</v>
      </c>
      <c r="I368" s="20">
        <v>2161.03515625</v>
      </c>
      <c r="J368" s="21">
        <v>60</v>
      </c>
      <c r="K368" s="22">
        <v>2.3038029146106411</v>
      </c>
      <c r="L368" s="21">
        <v>5</v>
      </c>
      <c r="M368" s="23">
        <v>-9.3432286821823904E-2</v>
      </c>
      <c r="N368" s="24">
        <v>5.8500000000000002E-3</v>
      </c>
      <c r="O368" s="23">
        <v>-9.9282286821823898E-2</v>
      </c>
      <c r="P368" s="23">
        <v>-4.8246196834914302E-2</v>
      </c>
      <c r="Q368" s="18" t="s">
        <v>16</v>
      </c>
      <c r="R368" s="18" t="s">
        <v>173</v>
      </c>
    </row>
    <row r="369" spans="1:18" x14ac:dyDescent="0.25">
      <c r="A369" s="17">
        <v>45588</v>
      </c>
      <c r="B369" s="18" t="s">
        <v>287</v>
      </c>
      <c r="C369" s="18" t="s">
        <v>288</v>
      </c>
      <c r="D369" s="18" t="s">
        <v>241</v>
      </c>
      <c r="E369" s="19">
        <v>45587.604861111111</v>
      </c>
      <c r="F369" s="17">
        <v>45587</v>
      </c>
      <c r="G369" s="20">
        <v>596.31453466699804</v>
      </c>
      <c r="H369" s="17">
        <v>45677</v>
      </c>
      <c r="I369" s="20">
        <v>549.50384521484375</v>
      </c>
      <c r="J369" s="21">
        <v>60</v>
      </c>
      <c r="K369" s="22">
        <v>1.645874777339523</v>
      </c>
      <c r="L369" s="21">
        <v>5</v>
      </c>
      <c r="M369" s="23">
        <v>-7.8499997452342707E-2</v>
      </c>
      <c r="N369" s="24">
        <v>5.8500000000000002E-3</v>
      </c>
      <c r="O369" s="23">
        <v>-8.4349997452342701E-2</v>
      </c>
      <c r="P369" s="23">
        <v>-3.3313907465433099E-2</v>
      </c>
      <c r="Q369" s="18" t="s">
        <v>16</v>
      </c>
      <c r="R369" s="18" t="s">
        <v>173</v>
      </c>
    </row>
    <row r="370" spans="1:18" x14ac:dyDescent="0.25">
      <c r="A370" s="17">
        <v>45589</v>
      </c>
      <c r="B370" s="18" t="s">
        <v>224</v>
      </c>
      <c r="C370" s="18" t="s">
        <v>225</v>
      </c>
      <c r="D370" s="18" t="s">
        <v>198</v>
      </c>
      <c r="E370" s="19">
        <v>45587.84652777778</v>
      </c>
      <c r="F370" s="17">
        <v>45588</v>
      </c>
      <c r="G370" s="20">
        <v>5619.6446608456081</v>
      </c>
      <c r="H370" s="17">
        <v>45678</v>
      </c>
      <c r="I370" s="20">
        <v>5820.259765625</v>
      </c>
      <c r="J370" s="21">
        <v>60</v>
      </c>
      <c r="K370" s="22">
        <v>5.3420167435118966</v>
      </c>
      <c r="L370" s="21">
        <v>5</v>
      </c>
      <c r="M370" s="23">
        <v>3.5698895016825501E-2</v>
      </c>
      <c r="N370" s="24">
        <v>5.8500000000000002E-3</v>
      </c>
      <c r="O370" s="23">
        <v>2.98488950168255E-2</v>
      </c>
      <c r="P370" s="23">
        <v>9.5145047242682607E-2</v>
      </c>
      <c r="Q370" s="18" t="s">
        <v>16</v>
      </c>
      <c r="R370" s="18" t="s">
        <v>155</v>
      </c>
    </row>
    <row r="371" spans="1:18" x14ac:dyDescent="0.25">
      <c r="A371" s="17">
        <v>45590</v>
      </c>
      <c r="B371" s="18" t="s">
        <v>267</v>
      </c>
      <c r="C371" s="18" t="s">
        <v>268</v>
      </c>
      <c r="D371" s="18" t="s">
        <v>198</v>
      </c>
      <c r="E371" s="19">
        <v>45588.681250000001</v>
      </c>
      <c r="F371" s="17">
        <v>45589</v>
      </c>
      <c r="G371" s="20">
        <v>1410.309778751109</v>
      </c>
      <c r="H371" s="17">
        <v>45679</v>
      </c>
      <c r="I371" s="20">
        <v>1272.9150390625</v>
      </c>
      <c r="J371" s="21">
        <v>60</v>
      </c>
      <c r="K371" s="22">
        <v>3.735552368223769</v>
      </c>
      <c r="L371" s="21">
        <v>5</v>
      </c>
      <c r="M371" s="23">
        <v>-9.7421674130543395E-2</v>
      </c>
      <c r="N371" s="24">
        <v>5.8500000000000002E-3</v>
      </c>
      <c r="O371" s="23">
        <v>-0.1032716741305434</v>
      </c>
      <c r="P371" s="23">
        <v>-4.8419605154297697E-2</v>
      </c>
      <c r="Q371" s="18" t="s">
        <v>16</v>
      </c>
      <c r="R371" s="18" t="s">
        <v>173</v>
      </c>
    </row>
    <row r="372" spans="1:18" x14ac:dyDescent="0.25">
      <c r="A372" s="17">
        <v>45590</v>
      </c>
      <c r="B372" s="18" t="s">
        <v>339</v>
      </c>
      <c r="C372" s="18" t="s">
        <v>340</v>
      </c>
      <c r="D372" s="18" t="s">
        <v>167</v>
      </c>
      <c r="E372" s="19">
        <v>45588.709027777782</v>
      </c>
      <c r="F372" s="17">
        <v>45589</v>
      </c>
      <c r="G372" s="20">
        <v>2483.0882002660869</v>
      </c>
      <c r="H372" s="17">
        <v>45679</v>
      </c>
      <c r="I372" s="20">
        <v>2255.97705078125</v>
      </c>
      <c r="J372" s="21">
        <v>60</v>
      </c>
      <c r="K372" s="22">
        <v>2.91666834315025</v>
      </c>
      <c r="L372" s="21">
        <v>5</v>
      </c>
      <c r="M372" s="23">
        <v>-9.1463182604830398E-2</v>
      </c>
      <c r="N372" s="24">
        <v>5.8500000000000002E-3</v>
      </c>
      <c r="O372" s="23">
        <v>-9.7313182604830406E-2</v>
      </c>
      <c r="P372" s="23">
        <v>-4.24611136285847E-2</v>
      </c>
      <c r="Q372" s="18" t="s">
        <v>16</v>
      </c>
      <c r="R372" s="18" t="s">
        <v>173</v>
      </c>
    </row>
    <row r="373" spans="1:18" x14ac:dyDescent="0.25">
      <c r="A373" s="17">
        <v>45590</v>
      </c>
      <c r="B373" s="18" t="s">
        <v>297</v>
      </c>
      <c r="C373" s="18" t="s">
        <v>298</v>
      </c>
      <c r="D373" s="18" t="s">
        <v>180</v>
      </c>
      <c r="E373" s="19">
        <v>45588.824305555558</v>
      </c>
      <c r="F373" s="17">
        <v>45589</v>
      </c>
      <c r="G373" s="20">
        <v>2930.783362600333</v>
      </c>
      <c r="H373" s="17">
        <v>45679</v>
      </c>
      <c r="I373" s="20">
        <v>2229.77197265625</v>
      </c>
      <c r="J373" s="21">
        <v>60</v>
      </c>
      <c r="K373" s="22">
        <v>1.9529170877992219</v>
      </c>
      <c r="L373" s="21">
        <v>5</v>
      </c>
      <c r="M373" s="23">
        <v>-0.2391890846964928</v>
      </c>
      <c r="N373" s="24">
        <v>5.8500000000000002E-3</v>
      </c>
      <c r="O373" s="23">
        <v>-0.2450390846964928</v>
      </c>
      <c r="P373" s="23">
        <v>-0.1901870157202471</v>
      </c>
      <c r="Q373" s="18" t="s">
        <v>16</v>
      </c>
      <c r="R373" s="18" t="s">
        <v>173</v>
      </c>
    </row>
    <row r="374" spans="1:18" x14ac:dyDescent="0.25">
      <c r="A374" s="17">
        <v>45590</v>
      </c>
      <c r="B374" s="18" t="s">
        <v>562</v>
      </c>
      <c r="C374" s="18" t="s">
        <v>563</v>
      </c>
      <c r="D374" s="18" t="s">
        <v>241</v>
      </c>
      <c r="E374" s="19">
        <v>45588.745833333327</v>
      </c>
      <c r="F374" s="17">
        <v>45589</v>
      </c>
      <c r="G374" s="20">
        <v>530.04437255859375</v>
      </c>
      <c r="H374" s="17">
        <v>45679</v>
      </c>
      <c r="I374" s="20">
        <v>444.88775634765619</v>
      </c>
      <c r="J374" s="21">
        <v>60</v>
      </c>
      <c r="K374" s="22">
        <v>1.487090225472063</v>
      </c>
      <c r="L374" s="21">
        <v>5</v>
      </c>
      <c r="M374" s="23">
        <v>-0.16065941007896251</v>
      </c>
      <c r="N374" s="24">
        <v>5.8500000000000002E-3</v>
      </c>
      <c r="O374" s="23">
        <v>-0.1665094100789625</v>
      </c>
      <c r="P374" s="23">
        <v>-0.1116573411027168</v>
      </c>
      <c r="Q374" s="18" t="s">
        <v>16</v>
      </c>
      <c r="R374" s="18" t="s">
        <v>173</v>
      </c>
    </row>
    <row r="375" spans="1:18" x14ac:dyDescent="0.25">
      <c r="A375" s="17">
        <v>45593</v>
      </c>
      <c r="B375" s="18" t="s">
        <v>511</v>
      </c>
      <c r="C375" s="18" t="s">
        <v>512</v>
      </c>
      <c r="D375" s="18" t="s">
        <v>241</v>
      </c>
      <c r="E375" s="19">
        <v>45589.806944444441</v>
      </c>
      <c r="F375" s="17">
        <v>45590</v>
      </c>
      <c r="G375" s="20">
        <v>14082.890306208021</v>
      </c>
      <c r="H375" s="17">
        <v>45680</v>
      </c>
      <c r="I375" s="20">
        <v>15444.8349609375</v>
      </c>
      <c r="J375" s="21">
        <v>60</v>
      </c>
      <c r="K375" s="22">
        <v>12.10130197904847</v>
      </c>
      <c r="L375" s="21">
        <v>5</v>
      </c>
      <c r="M375" s="23">
        <v>9.6709171563248403E-2</v>
      </c>
      <c r="N375" s="24">
        <v>5.8500000000000002E-3</v>
      </c>
      <c r="O375" s="23">
        <v>9.0859171563248395E-2</v>
      </c>
      <c r="P375" s="23">
        <v>0.14579978765732371</v>
      </c>
      <c r="Q375" s="18" t="s">
        <v>16</v>
      </c>
      <c r="R375" s="18" t="s">
        <v>155</v>
      </c>
    </row>
    <row r="376" spans="1:18" x14ac:dyDescent="0.25">
      <c r="A376" s="17">
        <v>45593</v>
      </c>
      <c r="B376" s="18" t="s">
        <v>265</v>
      </c>
      <c r="C376" s="18" t="s">
        <v>266</v>
      </c>
      <c r="D376" s="18" t="s">
        <v>172</v>
      </c>
      <c r="E376" s="19">
        <v>45590.57916666667</v>
      </c>
      <c r="F376" s="17">
        <v>45590</v>
      </c>
      <c r="G376" s="20">
        <v>273.00463252193839</v>
      </c>
      <c r="H376" s="17">
        <v>45680</v>
      </c>
      <c r="I376" s="20">
        <v>270.29135131835938</v>
      </c>
      <c r="J376" s="21">
        <v>60</v>
      </c>
      <c r="K376" s="22">
        <v>2.260652267288771</v>
      </c>
      <c r="L376" s="21">
        <v>5</v>
      </c>
      <c r="M376" s="23">
        <v>-9.9385903400779005E-3</v>
      </c>
      <c r="N376" s="24">
        <v>5.8500000000000002E-3</v>
      </c>
      <c r="O376" s="23">
        <v>-1.5788590340077902E-2</v>
      </c>
      <c r="P376" s="23">
        <v>3.9152025753997302E-2</v>
      </c>
      <c r="Q376" s="18" t="s">
        <v>16</v>
      </c>
      <c r="R376" s="18" t="s">
        <v>173</v>
      </c>
    </row>
    <row r="377" spans="1:18" x14ac:dyDescent="0.25">
      <c r="A377" s="17">
        <v>45593</v>
      </c>
      <c r="B377" s="18" t="s">
        <v>582</v>
      </c>
      <c r="C377" s="18" t="s">
        <v>583</v>
      </c>
      <c r="D377" s="18" t="s">
        <v>212</v>
      </c>
      <c r="E377" s="19">
        <v>45589.729166666657</v>
      </c>
      <c r="F377" s="17">
        <v>45590</v>
      </c>
      <c r="G377" s="20">
        <v>1486.2911549669959</v>
      </c>
      <c r="H377" s="17">
        <v>45680</v>
      </c>
      <c r="I377" s="20">
        <v>622.75604248046875</v>
      </c>
      <c r="J377" s="21">
        <v>60</v>
      </c>
      <c r="K377" s="22">
        <v>1.9891280686449451</v>
      </c>
      <c r="L377" s="21">
        <v>5</v>
      </c>
      <c r="M377" s="23">
        <v>-0.58099996733527115</v>
      </c>
      <c r="N377" s="24">
        <v>5.8500000000000002E-3</v>
      </c>
      <c r="O377" s="23">
        <v>-0.58684996733527117</v>
      </c>
      <c r="P377" s="23">
        <v>-0.53190935124119587</v>
      </c>
      <c r="Q377" s="18" t="s">
        <v>16</v>
      </c>
      <c r="R377" s="18" t="s">
        <v>173</v>
      </c>
    </row>
    <row r="378" spans="1:18" x14ac:dyDescent="0.25">
      <c r="A378" s="17">
        <v>45595</v>
      </c>
      <c r="B378" s="18" t="s">
        <v>396</v>
      </c>
      <c r="C378" s="18" t="s">
        <v>397</v>
      </c>
      <c r="D378" s="18" t="s">
        <v>212</v>
      </c>
      <c r="E378" s="19">
        <v>45593.886111111111</v>
      </c>
      <c r="F378" s="17">
        <v>45594</v>
      </c>
      <c r="G378" s="20">
        <v>2560.052749492103</v>
      </c>
      <c r="H378" s="17">
        <v>45684</v>
      </c>
      <c r="I378" s="20">
        <v>2411.817138671875</v>
      </c>
      <c r="J378" s="21">
        <v>60</v>
      </c>
      <c r="K378" s="22">
        <v>2.8515101433059611</v>
      </c>
      <c r="L378" s="21">
        <v>5</v>
      </c>
      <c r="M378" s="23">
        <v>-5.7903342362627702E-2</v>
      </c>
      <c r="N378" s="24">
        <v>5.8500000000000002E-3</v>
      </c>
      <c r="O378" s="23">
        <v>-6.3753342362627696E-2</v>
      </c>
      <c r="P378" s="23">
        <v>2.2925939653038199E-2</v>
      </c>
      <c r="Q378" s="18" t="s">
        <v>16</v>
      </c>
      <c r="R378" s="18" t="s">
        <v>173</v>
      </c>
    </row>
    <row r="379" spans="1:18" x14ac:dyDescent="0.25">
      <c r="A379" s="17">
        <v>45595</v>
      </c>
      <c r="B379" s="18" t="s">
        <v>584</v>
      </c>
      <c r="C379" s="18" t="s">
        <v>585</v>
      </c>
      <c r="D379" s="18" t="s">
        <v>241</v>
      </c>
      <c r="E379" s="19">
        <v>45593.856249999997</v>
      </c>
      <c r="F379" s="17">
        <v>45594</v>
      </c>
      <c r="G379" s="20">
        <v>8973.546820151154</v>
      </c>
      <c r="H379" s="17">
        <v>45684</v>
      </c>
      <c r="I379" s="20">
        <v>8627.0234375</v>
      </c>
      <c r="J379" s="21">
        <v>60</v>
      </c>
      <c r="K379" s="22">
        <v>2.7085929444859982</v>
      </c>
      <c r="L379" s="21">
        <v>5</v>
      </c>
      <c r="M379" s="23">
        <v>-3.8616100143701801E-2</v>
      </c>
      <c r="N379" s="24">
        <v>5.8500000000000002E-3</v>
      </c>
      <c r="O379" s="23">
        <v>-4.4466100143701802E-2</v>
      </c>
      <c r="P379" s="23">
        <v>4.2213181871964101E-2</v>
      </c>
      <c r="Q379" s="18" t="s">
        <v>16</v>
      </c>
      <c r="R379" s="18" t="s">
        <v>173</v>
      </c>
    </row>
    <row r="380" spans="1:18" x14ac:dyDescent="0.25">
      <c r="A380" s="17">
        <v>45596</v>
      </c>
      <c r="B380" s="18" t="s">
        <v>418</v>
      </c>
      <c r="C380" s="18" t="s">
        <v>419</v>
      </c>
      <c r="D380" s="18" t="s">
        <v>241</v>
      </c>
      <c r="E380" s="19">
        <v>45594.775694444441</v>
      </c>
      <c r="F380" s="17">
        <v>45595</v>
      </c>
      <c r="G380" s="20">
        <v>637.17251397004588</v>
      </c>
      <c r="H380" s="17">
        <v>45685</v>
      </c>
      <c r="I380" s="20">
        <v>650.94732666015625</v>
      </c>
      <c r="J380" s="21">
        <v>60</v>
      </c>
      <c r="K380" s="22">
        <v>3.0189619515154211</v>
      </c>
      <c r="L380" s="21">
        <v>5</v>
      </c>
      <c r="M380" s="23">
        <v>2.1618654898158202E-2</v>
      </c>
      <c r="N380" s="24">
        <v>5.8500000000000002E-3</v>
      </c>
      <c r="O380" s="23">
        <v>1.5768654898158201E-2</v>
      </c>
      <c r="P380" s="23">
        <v>9.9390825542094594E-2</v>
      </c>
      <c r="Q380" s="18" t="s">
        <v>16</v>
      </c>
      <c r="R380" s="18" t="s">
        <v>155</v>
      </c>
    </row>
    <row r="381" spans="1:18" x14ac:dyDescent="0.25">
      <c r="A381" s="17">
        <v>45603</v>
      </c>
      <c r="B381" s="18" t="s">
        <v>586</v>
      </c>
      <c r="C381" s="18" t="s">
        <v>587</v>
      </c>
      <c r="D381" s="18" t="s">
        <v>232</v>
      </c>
      <c r="E381" s="19">
        <v>45601.788194444453</v>
      </c>
      <c r="F381" s="17">
        <v>45602</v>
      </c>
      <c r="G381" s="20">
        <v>2123.082874919382</v>
      </c>
      <c r="H381" s="17">
        <v>45691</v>
      </c>
      <c r="I381" s="20">
        <v>1728.456665039062</v>
      </c>
      <c r="J381" s="21">
        <v>60</v>
      </c>
      <c r="K381" s="22">
        <v>1.5972550123325751</v>
      </c>
      <c r="L381" s="21">
        <v>5</v>
      </c>
      <c r="M381" s="23">
        <v>-0.18587414299373711</v>
      </c>
      <c r="N381" s="24">
        <v>5.8500000000000002E-3</v>
      </c>
      <c r="O381" s="23">
        <v>-0.19172414299373711</v>
      </c>
      <c r="P381" s="23">
        <v>-0.1243252254820901</v>
      </c>
      <c r="Q381" s="18" t="s">
        <v>16</v>
      </c>
      <c r="R381" s="18" t="s">
        <v>173</v>
      </c>
    </row>
    <row r="382" spans="1:18" x14ac:dyDescent="0.25">
      <c r="A382" s="17">
        <v>45604</v>
      </c>
      <c r="B382" s="18" t="s">
        <v>552</v>
      </c>
      <c r="C382" s="18" t="s">
        <v>553</v>
      </c>
      <c r="D382" s="18" t="s">
        <v>167</v>
      </c>
      <c r="E382" s="19">
        <v>45602.851388888892</v>
      </c>
      <c r="F382" s="17">
        <v>45603</v>
      </c>
      <c r="G382" s="20">
        <v>2436.1442855383398</v>
      </c>
      <c r="H382" s="17">
        <v>45692</v>
      </c>
      <c r="I382" s="20">
        <v>1954.480590820312</v>
      </c>
      <c r="J382" s="21">
        <v>60</v>
      </c>
      <c r="K382" s="22">
        <v>1.7576843143625449</v>
      </c>
      <c r="L382" s="21">
        <v>5</v>
      </c>
      <c r="M382" s="23">
        <v>-0.19771558588599319</v>
      </c>
      <c r="N382" s="24">
        <v>5.8500000000000002E-3</v>
      </c>
      <c r="O382" s="23">
        <v>-0.20356558588599319</v>
      </c>
      <c r="P382" s="23">
        <v>-0.15716916747892601</v>
      </c>
      <c r="Q382" s="18" t="s">
        <v>16</v>
      </c>
      <c r="R382" s="18" t="s">
        <v>173</v>
      </c>
    </row>
    <row r="383" spans="1:18" x14ac:dyDescent="0.25">
      <c r="A383" s="17">
        <v>45607</v>
      </c>
      <c r="B383" s="18" t="s">
        <v>517</v>
      </c>
      <c r="C383" s="18" t="s">
        <v>518</v>
      </c>
      <c r="D383" s="18" t="s">
        <v>212</v>
      </c>
      <c r="E383" s="19">
        <v>45604.522222222222</v>
      </c>
      <c r="F383" s="17">
        <v>45604</v>
      </c>
      <c r="G383" s="20">
        <v>1987.538175031191</v>
      </c>
      <c r="H383" s="17">
        <v>45693</v>
      </c>
      <c r="I383" s="20">
        <v>2185.24853515625</v>
      </c>
      <c r="J383" s="21">
        <v>60</v>
      </c>
      <c r="K383" s="22">
        <v>5.2703645399361241</v>
      </c>
      <c r="L383" s="21">
        <v>5</v>
      </c>
      <c r="M383" s="23">
        <v>9.9475000082429293E-2</v>
      </c>
      <c r="N383" s="24">
        <v>5.8500000000000002E-3</v>
      </c>
      <c r="O383" s="23">
        <v>9.3625000082429299E-2</v>
      </c>
      <c r="P383" s="23">
        <v>0.1352031975380984</v>
      </c>
      <c r="Q383" s="18" t="s">
        <v>16</v>
      </c>
      <c r="R383" s="18" t="s">
        <v>155</v>
      </c>
    </row>
    <row r="384" spans="1:18" x14ac:dyDescent="0.25">
      <c r="A384" s="17">
        <v>45607</v>
      </c>
      <c r="B384" s="18" t="s">
        <v>588</v>
      </c>
      <c r="C384" s="18" t="s">
        <v>589</v>
      </c>
      <c r="D384" s="18" t="s">
        <v>185</v>
      </c>
      <c r="E384" s="19">
        <v>45603.709027777782</v>
      </c>
      <c r="F384" s="17">
        <v>45604</v>
      </c>
      <c r="G384" s="20">
        <v>732.52399631161609</v>
      </c>
      <c r="H384" s="17">
        <v>45693</v>
      </c>
      <c r="I384" s="20">
        <v>809.90087890625</v>
      </c>
      <c r="J384" s="21">
        <v>60</v>
      </c>
      <c r="K384" s="22">
        <v>3.49006994388423</v>
      </c>
      <c r="L384" s="21">
        <v>5</v>
      </c>
      <c r="M384" s="23">
        <v>0.1056305090130014</v>
      </c>
      <c r="N384" s="24">
        <v>5.8500000000000002E-3</v>
      </c>
      <c r="O384" s="23">
        <v>9.9780509013001395E-2</v>
      </c>
      <c r="P384" s="23">
        <v>0.14135870646867041</v>
      </c>
      <c r="Q384" s="18" t="s">
        <v>16</v>
      </c>
      <c r="R384" s="18" t="s">
        <v>155</v>
      </c>
    </row>
    <row r="385" spans="1:18" x14ac:dyDescent="0.25">
      <c r="A385" s="17">
        <v>45607</v>
      </c>
      <c r="B385" s="18" t="s">
        <v>170</v>
      </c>
      <c r="C385" s="18" t="s">
        <v>171</v>
      </c>
      <c r="D385" s="18" t="s">
        <v>172</v>
      </c>
      <c r="E385" s="19">
        <v>45604.513194444437</v>
      </c>
      <c r="F385" s="17">
        <v>45604</v>
      </c>
      <c r="G385" s="20">
        <v>3542.1156732935519</v>
      </c>
      <c r="H385" s="17">
        <v>45693</v>
      </c>
      <c r="I385" s="20">
        <v>2838.697021484375</v>
      </c>
      <c r="J385" s="21">
        <v>60</v>
      </c>
      <c r="K385" s="22">
        <v>2.344947776779057</v>
      </c>
      <c r="L385" s="21">
        <v>5</v>
      </c>
      <c r="M385" s="23">
        <v>-0.19858714866731619</v>
      </c>
      <c r="N385" s="24">
        <v>5.8500000000000002E-3</v>
      </c>
      <c r="O385" s="23">
        <v>-0.20443714866731619</v>
      </c>
      <c r="P385" s="23">
        <v>-0.16285895121164709</v>
      </c>
      <c r="Q385" s="18" t="s">
        <v>16</v>
      </c>
      <c r="R385" s="18" t="s">
        <v>173</v>
      </c>
    </row>
    <row r="386" spans="1:18" x14ac:dyDescent="0.25">
      <c r="A386" s="17">
        <v>45607</v>
      </c>
      <c r="B386" s="18" t="s">
        <v>321</v>
      </c>
      <c r="C386" s="18" t="s">
        <v>322</v>
      </c>
      <c r="D386" s="18" t="s">
        <v>180</v>
      </c>
      <c r="E386" s="19">
        <v>45604.62222222222</v>
      </c>
      <c r="F386" s="17">
        <v>45604</v>
      </c>
      <c r="G386" s="20">
        <v>298.61480506588788</v>
      </c>
      <c r="H386" s="17">
        <v>45693</v>
      </c>
      <c r="I386" s="20">
        <v>233.91899108886719</v>
      </c>
      <c r="J386" s="21">
        <v>60</v>
      </c>
      <c r="K386" s="22">
        <v>1.92838774003668</v>
      </c>
      <c r="L386" s="21">
        <v>5</v>
      </c>
      <c r="M386" s="23">
        <v>-0.21665306903569601</v>
      </c>
      <c r="N386" s="24">
        <v>5.8500000000000002E-3</v>
      </c>
      <c r="O386" s="23">
        <v>-0.222503069035696</v>
      </c>
      <c r="P386" s="23">
        <v>-0.18092487158002701</v>
      </c>
      <c r="Q386" s="18" t="s">
        <v>16</v>
      </c>
      <c r="R386" s="18" t="s">
        <v>173</v>
      </c>
    </row>
    <row r="387" spans="1:18" x14ac:dyDescent="0.25">
      <c r="A387" s="17">
        <v>45607</v>
      </c>
      <c r="B387" s="18" t="s">
        <v>590</v>
      </c>
      <c r="C387" s="18" t="s">
        <v>591</v>
      </c>
      <c r="D387" s="18" t="s">
        <v>164</v>
      </c>
      <c r="E387" s="19">
        <v>45603.734027777777</v>
      </c>
      <c r="F387" s="17">
        <v>45604</v>
      </c>
      <c r="G387" s="20">
        <v>7361.7465707480133</v>
      </c>
      <c r="H387" s="17">
        <v>45693</v>
      </c>
      <c r="I387" s="20">
        <v>6908.75048828125</v>
      </c>
      <c r="J387" s="21">
        <v>60</v>
      </c>
      <c r="K387" s="22">
        <v>1.423586276466104</v>
      </c>
      <c r="L387" s="21">
        <v>5</v>
      </c>
      <c r="M387" s="23">
        <v>-6.15337784469175E-2</v>
      </c>
      <c r="N387" s="24">
        <v>5.8500000000000002E-3</v>
      </c>
      <c r="O387" s="23">
        <v>-6.7383778446917494E-2</v>
      </c>
      <c r="P387" s="23">
        <v>-2.5805580991248502E-2</v>
      </c>
      <c r="Q387" s="18" t="s">
        <v>16</v>
      </c>
      <c r="R387" s="18" t="s">
        <v>173</v>
      </c>
    </row>
    <row r="388" spans="1:18" x14ac:dyDescent="0.25">
      <c r="A388" s="17">
        <v>45608</v>
      </c>
      <c r="B388" s="18" t="s">
        <v>592</v>
      </c>
      <c r="C388" s="18" t="s">
        <v>593</v>
      </c>
      <c r="D388" s="18" t="s">
        <v>161</v>
      </c>
      <c r="E388" s="19">
        <v>45605.431250000001</v>
      </c>
      <c r="F388" s="17">
        <v>45607</v>
      </c>
      <c r="G388" s="20">
        <v>418.37607862056558</v>
      </c>
      <c r="H388" s="17">
        <v>45694</v>
      </c>
      <c r="I388" s="20">
        <v>414.40213012695313</v>
      </c>
      <c r="J388" s="21">
        <v>60</v>
      </c>
      <c r="K388" s="22">
        <v>3.3121574529524631</v>
      </c>
      <c r="L388" s="21">
        <v>5</v>
      </c>
      <c r="M388" s="23">
        <v>-9.4985079135380002E-3</v>
      </c>
      <c r="N388" s="24">
        <v>5.8500000000000002E-3</v>
      </c>
      <c r="O388" s="23">
        <v>-1.5348507913538E-2</v>
      </c>
      <c r="P388" s="23">
        <v>1.99940596101565E-2</v>
      </c>
      <c r="Q388" s="18" t="s">
        <v>16</v>
      </c>
      <c r="R388" s="18" t="s">
        <v>173</v>
      </c>
    </row>
    <row r="389" spans="1:18" x14ac:dyDescent="0.25">
      <c r="A389" s="17">
        <v>45608</v>
      </c>
      <c r="B389" s="18" t="s">
        <v>422</v>
      </c>
      <c r="C389" s="18" t="s">
        <v>423</v>
      </c>
      <c r="D389" s="18" t="s">
        <v>185</v>
      </c>
      <c r="E389" s="19">
        <v>45604.816666666673</v>
      </c>
      <c r="F389" s="17">
        <v>45607</v>
      </c>
      <c r="G389" s="20">
        <v>219.6852152971303</v>
      </c>
      <c r="H389" s="17">
        <v>45694</v>
      </c>
      <c r="I389" s="20">
        <v>183.85078430175781</v>
      </c>
      <c r="J389" s="21">
        <v>60</v>
      </c>
      <c r="K389" s="22">
        <v>1.765811723663705</v>
      </c>
      <c r="L389" s="21">
        <v>5</v>
      </c>
      <c r="M389" s="23">
        <v>-0.16311717175370871</v>
      </c>
      <c r="N389" s="24">
        <v>5.8500000000000002E-3</v>
      </c>
      <c r="O389" s="23">
        <v>-0.16896717175370871</v>
      </c>
      <c r="P389" s="23">
        <v>-0.13362460423001421</v>
      </c>
      <c r="Q389" s="18" t="s">
        <v>16</v>
      </c>
      <c r="R389" s="18" t="s">
        <v>173</v>
      </c>
    </row>
    <row r="390" spans="1:18" x14ac:dyDescent="0.25">
      <c r="A390" s="17">
        <v>45609</v>
      </c>
      <c r="B390" s="18" t="s">
        <v>505</v>
      </c>
      <c r="C390" s="18" t="s">
        <v>506</v>
      </c>
      <c r="D390" s="18" t="s">
        <v>172</v>
      </c>
      <c r="E390" s="19">
        <v>45607.884027777778</v>
      </c>
      <c r="F390" s="17">
        <v>45608</v>
      </c>
      <c r="G390" s="20">
        <v>195.37782205627019</v>
      </c>
      <c r="H390" s="17">
        <v>45695</v>
      </c>
      <c r="I390" s="20">
        <v>200.2117004394531</v>
      </c>
      <c r="J390" s="21">
        <v>60</v>
      </c>
      <c r="K390" s="22">
        <v>2.5330945544981489</v>
      </c>
      <c r="L390" s="21">
        <v>5</v>
      </c>
      <c r="M390" s="23">
        <v>2.4741182659876199E-2</v>
      </c>
      <c r="N390" s="24">
        <v>5.8500000000000002E-3</v>
      </c>
      <c r="O390" s="23">
        <v>1.8891182659876202E-2</v>
      </c>
      <c r="P390" s="23">
        <v>3.7006782170712398E-2</v>
      </c>
      <c r="Q390" s="18" t="s">
        <v>16</v>
      </c>
      <c r="R390" s="18" t="s">
        <v>155</v>
      </c>
    </row>
    <row r="391" spans="1:18" x14ac:dyDescent="0.25">
      <c r="A391" s="17">
        <v>45610</v>
      </c>
      <c r="B391" s="18" t="s">
        <v>178</v>
      </c>
      <c r="C391" s="18" t="s">
        <v>179</v>
      </c>
      <c r="D391" s="18" t="s">
        <v>180</v>
      </c>
      <c r="E391" s="19">
        <v>45609.638888888891</v>
      </c>
      <c r="F391" s="17">
        <v>45609</v>
      </c>
      <c r="G391" s="20">
        <v>308.1413795647311</v>
      </c>
      <c r="H391" s="17">
        <v>45698</v>
      </c>
      <c r="I391" s="20">
        <v>280.3323974609375</v>
      </c>
      <c r="J391" s="21">
        <v>60</v>
      </c>
      <c r="K391" s="22">
        <v>7.1617200004378327</v>
      </c>
      <c r="L391" s="21">
        <v>5</v>
      </c>
      <c r="M391" s="23">
        <v>-9.0247477125842399E-2</v>
      </c>
      <c r="N391" s="24">
        <v>5.8500000000000002E-3</v>
      </c>
      <c r="O391" s="23">
        <v>-9.6097477125842407E-2</v>
      </c>
      <c r="P391" s="23">
        <v>-6.3302282686077599E-2</v>
      </c>
      <c r="Q391" s="18" t="s">
        <v>16</v>
      </c>
      <c r="R391" s="18" t="s">
        <v>173</v>
      </c>
    </row>
    <row r="392" spans="1:18" x14ac:dyDescent="0.25">
      <c r="A392" s="17">
        <v>45670</v>
      </c>
      <c r="B392" s="18" t="s">
        <v>202</v>
      </c>
      <c r="C392" s="18" t="s">
        <v>203</v>
      </c>
      <c r="D392" s="18" t="s">
        <v>198</v>
      </c>
      <c r="E392" s="19">
        <v>45666.9</v>
      </c>
      <c r="F392" s="17">
        <v>45667</v>
      </c>
      <c r="G392" s="20">
        <v>3953.483696782027</v>
      </c>
      <c r="H392" s="17">
        <v>45756</v>
      </c>
      <c r="I392" s="20">
        <v>3079.283935546875</v>
      </c>
      <c r="J392" s="21">
        <v>60</v>
      </c>
      <c r="K392" s="22">
        <v>3.007825435646029</v>
      </c>
      <c r="L392" s="21">
        <v>5</v>
      </c>
      <c r="M392" s="23">
        <v>-0.22112137757054989</v>
      </c>
      <c r="N392" s="24">
        <v>5.8500000000000002E-3</v>
      </c>
      <c r="O392" s="23">
        <v>-0.22697137757054989</v>
      </c>
      <c r="P392" s="23">
        <v>-0.17938145302910299</v>
      </c>
      <c r="Q392" s="18" t="s">
        <v>16</v>
      </c>
      <c r="R392" s="18" t="s">
        <v>173</v>
      </c>
    </row>
    <row r="393" spans="1:18" x14ac:dyDescent="0.25">
      <c r="A393" s="17">
        <v>45672</v>
      </c>
      <c r="B393" s="18" t="s">
        <v>366</v>
      </c>
      <c r="C393" s="18" t="s">
        <v>367</v>
      </c>
      <c r="D393" s="18" t="s">
        <v>232</v>
      </c>
      <c r="E393" s="19">
        <v>45671.498611111107</v>
      </c>
      <c r="F393" s="17">
        <v>45671</v>
      </c>
      <c r="G393" s="20">
        <v>548.56063038507705</v>
      </c>
      <c r="H393" s="17">
        <v>45762</v>
      </c>
      <c r="I393" s="20">
        <v>448.32366943359381</v>
      </c>
      <c r="J393" s="21">
        <v>60</v>
      </c>
      <c r="K393" s="22">
        <v>3.208189507991615</v>
      </c>
      <c r="L393" s="21">
        <v>5</v>
      </c>
      <c r="M393" s="23">
        <v>-0.18272722357256879</v>
      </c>
      <c r="N393" s="24">
        <v>5.8500000000000002E-3</v>
      </c>
      <c r="O393" s="23">
        <v>-0.18857722357256879</v>
      </c>
      <c r="P393" s="23">
        <v>-0.170115396852943</v>
      </c>
      <c r="Q393" s="18" t="s">
        <v>16</v>
      </c>
      <c r="R393" s="18" t="s">
        <v>173</v>
      </c>
    </row>
    <row r="394" spans="1:18" x14ac:dyDescent="0.25">
      <c r="A394" s="17">
        <v>45678</v>
      </c>
      <c r="B394" s="18" t="s">
        <v>576</v>
      </c>
      <c r="C394" s="18" t="s">
        <v>577</v>
      </c>
      <c r="D394" s="18" t="s">
        <v>198</v>
      </c>
      <c r="E394" s="19">
        <v>45674.683333333327</v>
      </c>
      <c r="F394" s="17">
        <v>45677</v>
      </c>
      <c r="G394" s="20">
        <v>280.2690647195534</v>
      </c>
      <c r="H394" s="17">
        <v>45769</v>
      </c>
      <c r="I394" s="20">
        <v>221.3261413574219</v>
      </c>
      <c r="J394" s="21">
        <v>60</v>
      </c>
      <c r="K394" s="22">
        <v>2.2506955435828639</v>
      </c>
      <c r="L394" s="21">
        <v>5</v>
      </c>
      <c r="M394" s="23">
        <v>-0.2103083457359512</v>
      </c>
      <c r="N394" s="24">
        <v>5.8500000000000002E-3</v>
      </c>
      <c r="O394" s="23">
        <v>-0.21615834573595119</v>
      </c>
      <c r="P394" s="23">
        <v>-0.24072610883245579</v>
      </c>
      <c r="Q394" s="18" t="s">
        <v>16</v>
      </c>
      <c r="R394" s="18" t="s">
        <v>173</v>
      </c>
    </row>
    <row r="395" spans="1:18" x14ac:dyDescent="0.25">
      <c r="A395" s="17">
        <v>45680</v>
      </c>
      <c r="B395" s="18" t="s">
        <v>256</v>
      </c>
      <c r="C395" s="18" t="s">
        <v>257</v>
      </c>
      <c r="D395" s="18" t="s">
        <v>172</v>
      </c>
      <c r="E395" s="19">
        <v>45678.796527777777</v>
      </c>
      <c r="F395" s="17">
        <v>45679</v>
      </c>
      <c r="G395" s="20">
        <v>4108.3640791282987</v>
      </c>
      <c r="H395" s="17">
        <v>45771</v>
      </c>
      <c r="I395" s="20">
        <v>2976.97509765625</v>
      </c>
      <c r="J395" s="21">
        <v>60</v>
      </c>
      <c r="K395" s="22">
        <v>2.1712356329677851</v>
      </c>
      <c r="L395" s="21">
        <v>5</v>
      </c>
      <c r="M395" s="23">
        <v>-0.27538673780637851</v>
      </c>
      <c r="N395" s="24">
        <v>5.8500000000000002E-3</v>
      </c>
      <c r="O395" s="23">
        <v>-0.28123673780637859</v>
      </c>
      <c r="P395" s="23">
        <v>-0.30522230787887827</v>
      </c>
      <c r="Q395" s="18" t="s">
        <v>16</v>
      </c>
      <c r="R395" s="18" t="s">
        <v>173</v>
      </c>
    </row>
    <row r="396" spans="1:18" x14ac:dyDescent="0.25">
      <c r="A396" s="17">
        <v>45681</v>
      </c>
      <c r="B396" s="18" t="s">
        <v>224</v>
      </c>
      <c r="C396" s="18" t="s">
        <v>225</v>
      </c>
      <c r="D396" s="18" t="s">
        <v>198</v>
      </c>
      <c r="E396" s="19">
        <v>45679.879861111112</v>
      </c>
      <c r="F396" s="17">
        <v>45680</v>
      </c>
      <c r="G396" s="20">
        <v>6206.1907868729577</v>
      </c>
      <c r="H396" s="17">
        <v>45772</v>
      </c>
      <c r="I396" s="20">
        <v>5222.38330078125</v>
      </c>
      <c r="J396" s="21">
        <v>60</v>
      </c>
      <c r="K396" s="22">
        <v>7.4477408879385862</v>
      </c>
      <c r="L396" s="21">
        <v>5</v>
      </c>
      <c r="M396" s="23">
        <v>-0.15852034200634149</v>
      </c>
      <c r="N396" s="24">
        <v>5.8500000000000002E-3</v>
      </c>
      <c r="O396" s="23">
        <v>-0.16437034200634151</v>
      </c>
      <c r="P396" s="23">
        <v>-0.1833457316840453</v>
      </c>
      <c r="Q396" s="18" t="s">
        <v>16</v>
      </c>
      <c r="R396" s="18" t="s">
        <v>173</v>
      </c>
    </row>
    <row r="397" spans="1:18" x14ac:dyDescent="0.25">
      <c r="A397" s="17">
        <v>45681</v>
      </c>
      <c r="B397" s="18" t="s">
        <v>242</v>
      </c>
      <c r="C397" s="18" t="s">
        <v>243</v>
      </c>
      <c r="D397" s="18" t="s">
        <v>241</v>
      </c>
      <c r="E397" s="19">
        <v>45679.834027777782</v>
      </c>
      <c r="F397" s="17">
        <v>45680</v>
      </c>
      <c r="G397" s="20">
        <v>2267.5025558634729</v>
      </c>
      <c r="H397" s="17">
        <v>45772</v>
      </c>
      <c r="I397" s="20">
        <v>2266.87060546875</v>
      </c>
      <c r="J397" s="21">
        <v>60</v>
      </c>
      <c r="K397" s="22">
        <v>3.843759235502902</v>
      </c>
      <c r="L397" s="21">
        <v>5</v>
      </c>
      <c r="M397" s="23">
        <v>-2.7869886765470001E-4</v>
      </c>
      <c r="N397" s="24">
        <v>5.8500000000000002E-3</v>
      </c>
      <c r="O397" s="23">
        <v>-6.1286988676547E-3</v>
      </c>
      <c r="P397" s="23">
        <v>-2.5104088545358502E-2</v>
      </c>
      <c r="Q397" s="18" t="s">
        <v>16</v>
      </c>
      <c r="R397" s="18" t="s">
        <v>173</v>
      </c>
    </row>
    <row r="398" spans="1:18" x14ac:dyDescent="0.25">
      <c r="A398" s="17">
        <v>45684</v>
      </c>
      <c r="B398" s="18" t="s">
        <v>436</v>
      </c>
      <c r="C398" s="18" t="s">
        <v>437</v>
      </c>
      <c r="D398" s="18" t="s">
        <v>241</v>
      </c>
      <c r="E398" s="19">
        <v>45681.506944444453</v>
      </c>
      <c r="F398" s="17">
        <v>45681</v>
      </c>
      <c r="G398" s="20">
        <v>6925.75</v>
      </c>
      <c r="H398" s="17">
        <v>45775</v>
      </c>
      <c r="I398" s="20">
        <v>6381</v>
      </c>
      <c r="J398" s="21">
        <v>60</v>
      </c>
      <c r="K398" s="22">
        <v>1.5561058732182971</v>
      </c>
      <c r="L398" s="21">
        <v>5</v>
      </c>
      <c r="M398" s="23">
        <v>-7.8655741255459696E-2</v>
      </c>
      <c r="N398" s="24">
        <v>5.8500000000000002E-3</v>
      </c>
      <c r="O398" s="23">
        <v>-8.4505741255459704E-2</v>
      </c>
      <c r="P398" s="23">
        <v>-0.13560676452317341</v>
      </c>
      <c r="Q398" s="18" t="s">
        <v>16</v>
      </c>
      <c r="R398" s="18" t="s">
        <v>173</v>
      </c>
    </row>
    <row r="399" spans="1:18" x14ac:dyDescent="0.25">
      <c r="A399" s="17">
        <v>45684</v>
      </c>
      <c r="B399" s="18" t="s">
        <v>293</v>
      </c>
      <c r="C399" s="18" t="s">
        <v>294</v>
      </c>
      <c r="D399" s="18" t="s">
        <v>198</v>
      </c>
      <c r="E399" s="19">
        <v>45681.544444444437</v>
      </c>
      <c r="F399" s="17">
        <v>45681</v>
      </c>
      <c r="G399" s="20">
        <v>2829.4407550288829</v>
      </c>
      <c r="H399" s="17">
        <v>45775</v>
      </c>
      <c r="I399" s="20">
        <v>2390.275146484375</v>
      </c>
      <c r="J399" s="21">
        <v>60</v>
      </c>
      <c r="K399" s="22">
        <v>1.4757626254427529</v>
      </c>
      <c r="L399" s="21">
        <v>5</v>
      </c>
      <c r="M399" s="23">
        <v>-0.15521286592198841</v>
      </c>
      <c r="N399" s="24">
        <v>5.8500000000000002E-3</v>
      </c>
      <c r="O399" s="23">
        <v>-0.1610628659219884</v>
      </c>
      <c r="P399" s="23">
        <v>-0.21216388918970219</v>
      </c>
      <c r="Q399" s="18" t="s">
        <v>16</v>
      </c>
      <c r="R399" s="18" t="s">
        <v>173</v>
      </c>
    </row>
    <row r="400" spans="1:18" x14ac:dyDescent="0.25">
      <c r="A400" s="17">
        <v>45685</v>
      </c>
      <c r="B400" s="18" t="s">
        <v>544</v>
      </c>
      <c r="C400" s="18" t="s">
        <v>545</v>
      </c>
      <c r="D400" s="18" t="s">
        <v>180</v>
      </c>
      <c r="E400" s="19">
        <v>45681.824305555558</v>
      </c>
      <c r="F400" s="17">
        <v>45684</v>
      </c>
      <c r="G400" s="20">
        <v>708.85048918827397</v>
      </c>
      <c r="H400" s="17">
        <v>45776</v>
      </c>
      <c r="I400" s="20">
        <v>645.9559326171875</v>
      </c>
      <c r="J400" s="21">
        <v>60</v>
      </c>
      <c r="K400" s="22">
        <v>1.763905726578785</v>
      </c>
      <c r="L400" s="21">
        <v>5</v>
      </c>
      <c r="M400" s="23">
        <v>-8.8727534974418806E-2</v>
      </c>
      <c r="N400" s="24">
        <v>5.8500000000000002E-3</v>
      </c>
      <c r="O400" s="23">
        <v>-9.45775349744188E-2</v>
      </c>
      <c r="P400" s="23">
        <v>-0.14548568023302411</v>
      </c>
      <c r="Q400" s="18" t="s">
        <v>16</v>
      </c>
      <c r="R400" s="18" t="s">
        <v>173</v>
      </c>
    </row>
    <row r="401" spans="1:18" x14ac:dyDescent="0.25">
      <c r="A401" s="17">
        <v>45686</v>
      </c>
      <c r="B401" s="18" t="s">
        <v>535</v>
      </c>
      <c r="C401" s="18" t="s">
        <v>536</v>
      </c>
      <c r="D401" s="18" t="s">
        <v>154</v>
      </c>
      <c r="E401" s="19">
        <v>45685.492361111108</v>
      </c>
      <c r="F401" s="17">
        <v>45685</v>
      </c>
      <c r="G401" s="20">
        <v>1980.54928751479</v>
      </c>
      <c r="H401" s="17">
        <v>45777</v>
      </c>
      <c r="I401" s="20">
        <v>1869.591796875</v>
      </c>
      <c r="J401" s="21">
        <v>60</v>
      </c>
      <c r="K401" s="22">
        <v>1.5564224199215251</v>
      </c>
      <c r="L401" s="21">
        <v>5</v>
      </c>
      <c r="M401" s="23">
        <v>-5.6023594736700898E-2</v>
      </c>
      <c r="N401" s="24">
        <v>5.8500000000000002E-3</v>
      </c>
      <c r="O401" s="23">
        <v>-6.1873594736700899E-2</v>
      </c>
      <c r="P401" s="23">
        <v>-9.2951414745644001E-2</v>
      </c>
      <c r="Q401" s="18" t="s">
        <v>16</v>
      </c>
      <c r="R401" s="18" t="s">
        <v>173</v>
      </c>
    </row>
    <row r="402" spans="1:18" x14ac:dyDescent="0.25">
      <c r="A402" s="17">
        <v>45687</v>
      </c>
      <c r="B402" s="18" t="s">
        <v>432</v>
      </c>
      <c r="C402" s="18" t="s">
        <v>433</v>
      </c>
      <c r="D402" s="18" t="s">
        <v>212</v>
      </c>
      <c r="E402" s="19">
        <v>45686.438194444447</v>
      </c>
      <c r="F402" s="17">
        <v>45686</v>
      </c>
      <c r="G402" s="20">
        <v>1402.7155459682749</v>
      </c>
      <c r="H402" s="17">
        <v>45779</v>
      </c>
      <c r="I402" s="20">
        <v>1484.565063476562</v>
      </c>
      <c r="J402" s="21">
        <v>60</v>
      </c>
      <c r="K402" s="22">
        <v>3.9809573530010631</v>
      </c>
      <c r="L402" s="21">
        <v>5</v>
      </c>
      <c r="M402" s="23">
        <v>5.8350759527505E-2</v>
      </c>
      <c r="N402" s="24">
        <v>5.8500000000000002E-3</v>
      </c>
      <c r="O402" s="23">
        <v>5.2500759527504999E-2</v>
      </c>
      <c r="P402" s="23">
        <v>2.5083944173590101E-2</v>
      </c>
      <c r="Q402" s="18" t="s">
        <v>16</v>
      </c>
      <c r="R402" s="18" t="s">
        <v>155</v>
      </c>
    </row>
    <row r="403" spans="1:18" x14ac:dyDescent="0.25">
      <c r="A403" s="17">
        <v>45687</v>
      </c>
      <c r="B403" s="18" t="s">
        <v>594</v>
      </c>
      <c r="C403" s="18" t="s">
        <v>595</v>
      </c>
      <c r="D403" s="18" t="s">
        <v>185</v>
      </c>
      <c r="E403" s="19">
        <v>45686.479166666657</v>
      </c>
      <c r="F403" s="17">
        <v>45686</v>
      </c>
      <c r="G403" s="20">
        <v>318.51295484154753</v>
      </c>
      <c r="H403" s="17">
        <v>45779</v>
      </c>
      <c r="I403" s="20">
        <v>319.10098266601563</v>
      </c>
      <c r="J403" s="21">
        <v>60</v>
      </c>
      <c r="K403" s="22">
        <v>1.59344015038298</v>
      </c>
      <c r="L403" s="21">
        <v>5</v>
      </c>
      <c r="M403" s="23">
        <v>1.8461661151605001E-3</v>
      </c>
      <c r="N403" s="24">
        <v>5.8500000000000002E-3</v>
      </c>
      <c r="O403" s="23">
        <v>-4.0038338848393997E-3</v>
      </c>
      <c r="P403" s="23">
        <v>-3.1420649238754303E-2</v>
      </c>
      <c r="Q403" s="18" t="s">
        <v>16</v>
      </c>
      <c r="R403" s="18" t="s">
        <v>173</v>
      </c>
    </row>
    <row r="404" spans="1:18" x14ac:dyDescent="0.25">
      <c r="A404" s="17">
        <v>45687</v>
      </c>
      <c r="B404" s="18" t="s">
        <v>339</v>
      </c>
      <c r="C404" s="18" t="s">
        <v>340</v>
      </c>
      <c r="D404" s="18" t="s">
        <v>167</v>
      </c>
      <c r="E404" s="19">
        <v>45685.675000000003</v>
      </c>
      <c r="F404" s="17">
        <v>45686</v>
      </c>
      <c r="G404" s="20">
        <v>2440.3651686247099</v>
      </c>
      <c r="H404" s="17">
        <v>45779</v>
      </c>
      <c r="I404" s="20">
        <v>2710.52587890625</v>
      </c>
      <c r="J404" s="21">
        <v>60</v>
      </c>
      <c r="K404" s="22">
        <v>1.57361302124629</v>
      </c>
      <c r="L404" s="21">
        <v>5</v>
      </c>
      <c r="M404" s="23">
        <v>0.1107050345394788</v>
      </c>
      <c r="N404" s="24">
        <v>5.8500000000000002E-3</v>
      </c>
      <c r="O404" s="23">
        <v>0.10485503453947879</v>
      </c>
      <c r="P404" s="23">
        <v>7.7438219185563997E-2</v>
      </c>
      <c r="Q404" s="18" t="s">
        <v>16</v>
      </c>
      <c r="R404" s="18" t="s">
        <v>155</v>
      </c>
    </row>
    <row r="405" spans="1:18" x14ac:dyDescent="0.25">
      <c r="A405" s="17">
        <v>45688</v>
      </c>
      <c r="B405" s="18" t="s">
        <v>271</v>
      </c>
      <c r="C405" s="18" t="s">
        <v>272</v>
      </c>
      <c r="D405" s="18" t="s">
        <v>180</v>
      </c>
      <c r="E405" s="19">
        <v>45686.788194444453</v>
      </c>
      <c r="F405" s="17">
        <v>45687</v>
      </c>
      <c r="G405" s="20">
        <v>838.68369880823047</v>
      </c>
      <c r="H405" s="17">
        <v>45782</v>
      </c>
      <c r="I405" s="20">
        <v>760.928466796875</v>
      </c>
      <c r="J405" s="21">
        <v>60</v>
      </c>
      <c r="K405" s="22">
        <v>3.039680738018812</v>
      </c>
      <c r="L405" s="21">
        <v>5</v>
      </c>
      <c r="M405" s="23">
        <v>-9.2711032922001002E-2</v>
      </c>
      <c r="N405" s="24">
        <v>5.8500000000000002E-3</v>
      </c>
      <c r="O405" s="23">
        <v>-9.8561032922000996E-2</v>
      </c>
      <c r="P405" s="23">
        <v>-0.1211737013000574</v>
      </c>
      <c r="Q405" s="18" t="s">
        <v>16</v>
      </c>
      <c r="R405" s="18" t="s">
        <v>173</v>
      </c>
    </row>
    <row r="406" spans="1:18" x14ac:dyDescent="0.25">
      <c r="A406" s="17">
        <v>45688</v>
      </c>
      <c r="B406" s="18" t="s">
        <v>596</v>
      </c>
      <c r="C406" s="18" t="s">
        <v>597</v>
      </c>
      <c r="D406" s="18" t="s">
        <v>154</v>
      </c>
      <c r="E406" s="19">
        <v>45686.710416666669</v>
      </c>
      <c r="F406" s="17">
        <v>45687</v>
      </c>
      <c r="G406" s="20">
        <v>506.62846627146962</v>
      </c>
      <c r="H406" s="17">
        <v>45782</v>
      </c>
      <c r="I406" s="20">
        <v>536.76837158203125</v>
      </c>
      <c r="J406" s="21">
        <v>60</v>
      </c>
      <c r="K406" s="22">
        <v>2.6958680518806299</v>
      </c>
      <c r="L406" s="21">
        <v>5</v>
      </c>
      <c r="M406" s="23">
        <v>5.94911405835052E-2</v>
      </c>
      <c r="N406" s="24">
        <v>5.8500000000000002E-3</v>
      </c>
      <c r="O406" s="23">
        <v>5.3641140583505199E-2</v>
      </c>
      <c r="P406" s="23">
        <v>3.1028472205448701E-2</v>
      </c>
      <c r="Q406" s="18" t="s">
        <v>16</v>
      </c>
      <c r="R406" s="18" t="s">
        <v>155</v>
      </c>
    </row>
    <row r="407" spans="1:18" x14ac:dyDescent="0.25">
      <c r="A407" s="17">
        <v>45688</v>
      </c>
      <c r="B407" s="18" t="s">
        <v>267</v>
      </c>
      <c r="C407" s="18" t="s">
        <v>268</v>
      </c>
      <c r="D407" s="18" t="s">
        <v>198</v>
      </c>
      <c r="E407" s="19">
        <v>45686.690972222219</v>
      </c>
      <c r="F407" s="17">
        <v>45687</v>
      </c>
      <c r="G407" s="20">
        <v>1405.3956578586969</v>
      </c>
      <c r="H407" s="17">
        <v>45782</v>
      </c>
      <c r="I407" s="20">
        <v>1239.13623046875</v>
      </c>
      <c r="J407" s="21">
        <v>60</v>
      </c>
      <c r="K407" s="22">
        <v>2.256144237029142</v>
      </c>
      <c r="L407" s="21">
        <v>5</v>
      </c>
      <c r="M407" s="23">
        <v>-0.1183007976865849</v>
      </c>
      <c r="N407" s="24">
        <v>5.8500000000000002E-3</v>
      </c>
      <c r="O407" s="23">
        <v>-0.12415079768658489</v>
      </c>
      <c r="P407" s="23">
        <v>-0.14676346606464141</v>
      </c>
      <c r="Q407" s="18" t="s">
        <v>16</v>
      </c>
      <c r="R407" s="18" t="s">
        <v>173</v>
      </c>
    </row>
    <row r="408" spans="1:18" x14ac:dyDescent="0.25">
      <c r="A408" s="17">
        <v>45688</v>
      </c>
      <c r="B408" s="18" t="s">
        <v>598</v>
      </c>
      <c r="C408" s="18" t="s">
        <v>599</v>
      </c>
      <c r="D408" s="18" t="s">
        <v>167</v>
      </c>
      <c r="E408" s="19">
        <v>45687.525694444441</v>
      </c>
      <c r="F408" s="17">
        <v>45687</v>
      </c>
      <c r="G408" s="20">
        <v>645.28877187467117</v>
      </c>
      <c r="H408" s="17">
        <v>45782</v>
      </c>
      <c r="I408" s="20">
        <v>733.4478759765625</v>
      </c>
      <c r="J408" s="21">
        <v>60</v>
      </c>
      <c r="K408" s="22">
        <v>1.869075209594582</v>
      </c>
      <c r="L408" s="21">
        <v>5</v>
      </c>
      <c r="M408" s="23">
        <v>0.13661961581289339</v>
      </c>
      <c r="N408" s="24">
        <v>5.8500000000000002E-3</v>
      </c>
      <c r="O408" s="23">
        <v>0.1307696158128934</v>
      </c>
      <c r="P408" s="23">
        <v>0.10815694743483691</v>
      </c>
      <c r="Q408" s="18" t="s">
        <v>16</v>
      </c>
      <c r="R408" s="18" t="s">
        <v>155</v>
      </c>
    </row>
    <row r="409" spans="1:18" x14ac:dyDescent="0.25">
      <c r="A409" s="17">
        <v>45688</v>
      </c>
      <c r="B409" s="18" t="s">
        <v>600</v>
      </c>
      <c r="C409" s="18" t="s">
        <v>601</v>
      </c>
      <c r="D409" s="18" t="s">
        <v>241</v>
      </c>
      <c r="E409" s="19">
        <v>45686.700694444437</v>
      </c>
      <c r="F409" s="17">
        <v>45687</v>
      </c>
      <c r="G409" s="20">
        <v>2195.2885963518179</v>
      </c>
      <c r="H409" s="17">
        <v>45782</v>
      </c>
      <c r="I409" s="20">
        <v>2523.333984375</v>
      </c>
      <c r="J409" s="21">
        <v>60</v>
      </c>
      <c r="K409" s="22">
        <v>1.732439424046843</v>
      </c>
      <c r="L409" s="21">
        <v>5</v>
      </c>
      <c r="M409" s="23">
        <v>0.1494315547251214</v>
      </c>
      <c r="N409" s="24">
        <v>5.8500000000000002E-3</v>
      </c>
      <c r="O409" s="23">
        <v>0.14358155472512149</v>
      </c>
      <c r="P409" s="23">
        <v>0.120968886347065</v>
      </c>
      <c r="Q409" s="18" t="s">
        <v>16</v>
      </c>
      <c r="R409" s="18" t="s">
        <v>155</v>
      </c>
    </row>
    <row r="410" spans="1:18" x14ac:dyDescent="0.25">
      <c r="A410" s="17">
        <v>45689</v>
      </c>
      <c r="B410" s="18" t="s">
        <v>265</v>
      </c>
      <c r="C410" s="18" t="s">
        <v>266</v>
      </c>
      <c r="D410" s="18" t="s">
        <v>172</v>
      </c>
      <c r="E410" s="19">
        <v>45687.647916666669</v>
      </c>
      <c r="F410" s="17">
        <v>45688</v>
      </c>
      <c r="G410" s="20">
        <v>291.99754735418651</v>
      </c>
      <c r="H410" s="17">
        <v>45783</v>
      </c>
      <c r="I410" s="20">
        <v>308.0499267578125</v>
      </c>
      <c r="J410" s="21">
        <v>60</v>
      </c>
      <c r="K410" s="22">
        <v>3.9208992568556971</v>
      </c>
      <c r="L410" s="21">
        <v>5</v>
      </c>
      <c r="M410" s="23">
        <v>5.49743638228401E-2</v>
      </c>
      <c r="N410" s="24">
        <v>5.8500000000000002E-3</v>
      </c>
      <c r="O410" s="23">
        <v>4.9124363822840099E-2</v>
      </c>
      <c r="P410" s="23">
        <v>3.7605522093137903E-2</v>
      </c>
      <c r="Q410" s="18" t="s">
        <v>16</v>
      </c>
      <c r="R410" s="18" t="s">
        <v>155</v>
      </c>
    </row>
    <row r="411" spans="1:18" x14ac:dyDescent="0.25">
      <c r="A411" s="17">
        <v>45693</v>
      </c>
      <c r="B411" s="18" t="s">
        <v>396</v>
      </c>
      <c r="C411" s="18" t="s">
        <v>397</v>
      </c>
      <c r="D411" s="18" t="s">
        <v>212</v>
      </c>
      <c r="E411" s="19">
        <v>45691.8125</v>
      </c>
      <c r="F411" s="17">
        <v>45692</v>
      </c>
      <c r="G411" s="20">
        <v>2406.636582959472</v>
      </c>
      <c r="H411" s="17">
        <v>45786</v>
      </c>
      <c r="I411" s="20">
        <v>2517.2158203125</v>
      </c>
      <c r="J411" s="21">
        <v>60</v>
      </c>
      <c r="K411" s="22">
        <v>2.5190172617099931</v>
      </c>
      <c r="L411" s="21">
        <v>5</v>
      </c>
      <c r="M411" s="23">
        <v>4.5947625884190199E-2</v>
      </c>
      <c r="N411" s="24">
        <v>5.8500000000000002E-3</v>
      </c>
      <c r="O411" s="23">
        <v>4.0097625884190198E-2</v>
      </c>
      <c r="P411" s="23">
        <v>5.0937469463840701E-2</v>
      </c>
      <c r="Q411" s="18" t="s">
        <v>16</v>
      </c>
      <c r="R411" s="18" t="s">
        <v>155</v>
      </c>
    </row>
    <row r="412" spans="1:18" x14ac:dyDescent="0.25">
      <c r="A412" s="17">
        <v>45695</v>
      </c>
      <c r="B412" s="18" t="s">
        <v>299</v>
      </c>
      <c r="C412" s="18" t="s">
        <v>300</v>
      </c>
      <c r="D412" s="18" t="s">
        <v>232</v>
      </c>
      <c r="E412" s="19">
        <v>45694.424305555563</v>
      </c>
      <c r="F412" s="17">
        <v>45694</v>
      </c>
      <c r="G412" s="20">
        <v>9244.0020603278699</v>
      </c>
      <c r="H412" s="17">
        <v>45790</v>
      </c>
      <c r="I412" s="20">
        <v>13575.84765625</v>
      </c>
      <c r="J412" s="21">
        <v>60</v>
      </c>
      <c r="K412" s="22">
        <v>2.5701730487949321</v>
      </c>
      <c r="L412" s="21">
        <v>5</v>
      </c>
      <c r="M412" s="23">
        <v>0.46861149182483919</v>
      </c>
      <c r="N412" s="24">
        <v>5.8500000000000002E-3</v>
      </c>
      <c r="O412" s="23">
        <v>0.46276149182483911</v>
      </c>
      <c r="P412" s="23">
        <v>0.43612303544807007</v>
      </c>
      <c r="Q412" s="18" t="s">
        <v>16</v>
      </c>
      <c r="R412" s="18" t="s">
        <v>155</v>
      </c>
    </row>
    <row r="413" spans="1:18" x14ac:dyDescent="0.25">
      <c r="A413" s="17">
        <v>45695</v>
      </c>
      <c r="B413" s="18" t="s">
        <v>495</v>
      </c>
      <c r="C413" s="18" t="s">
        <v>496</v>
      </c>
      <c r="D413" s="18" t="s">
        <v>161</v>
      </c>
      <c r="E413" s="19">
        <v>45693.828472222223</v>
      </c>
      <c r="F413" s="17">
        <v>45694</v>
      </c>
      <c r="G413" s="20">
        <v>736.56774967052047</v>
      </c>
      <c r="H413" s="17">
        <v>45790</v>
      </c>
      <c r="I413" s="20">
        <v>760.40960693359375</v>
      </c>
      <c r="J413" s="21">
        <v>60</v>
      </c>
      <c r="K413" s="22">
        <v>2.0241407743279831</v>
      </c>
      <c r="L413" s="21">
        <v>5</v>
      </c>
      <c r="M413" s="23">
        <v>3.2368858497725701E-2</v>
      </c>
      <c r="N413" s="24">
        <v>5.8500000000000002E-3</v>
      </c>
      <c r="O413" s="23">
        <v>2.65188584977257E-2</v>
      </c>
      <c r="P413" s="23">
        <v>-1.195978790433E-4</v>
      </c>
      <c r="Q413" s="18" t="s">
        <v>16</v>
      </c>
      <c r="R413" s="18" t="s">
        <v>155</v>
      </c>
    </row>
    <row r="414" spans="1:18" x14ac:dyDescent="0.25">
      <c r="A414" s="17">
        <v>45695</v>
      </c>
      <c r="B414" s="18" t="s">
        <v>449</v>
      </c>
      <c r="C414" s="18" t="s">
        <v>450</v>
      </c>
      <c r="D414" s="18" t="s">
        <v>241</v>
      </c>
      <c r="E414" s="19">
        <v>45693.870138888888</v>
      </c>
      <c r="F414" s="17">
        <v>45694</v>
      </c>
      <c r="G414" s="20">
        <v>243.58316850490209</v>
      </c>
      <c r="H414" s="17">
        <v>45790</v>
      </c>
      <c r="I414" s="20">
        <v>253.2136535644531</v>
      </c>
      <c r="J414" s="21">
        <v>60</v>
      </c>
      <c r="K414" s="22">
        <v>1.7306067631577751</v>
      </c>
      <c r="L414" s="21">
        <v>5</v>
      </c>
      <c r="M414" s="23">
        <v>3.9536742701321702E-2</v>
      </c>
      <c r="N414" s="24">
        <v>5.8500000000000002E-3</v>
      </c>
      <c r="O414" s="23">
        <v>3.3686742701321701E-2</v>
      </c>
      <c r="P414" s="23">
        <v>7.0482863245526E-3</v>
      </c>
      <c r="Q414" s="18" t="s">
        <v>16</v>
      </c>
      <c r="R414" s="18" t="s">
        <v>155</v>
      </c>
    </row>
    <row r="415" spans="1:18" x14ac:dyDescent="0.25">
      <c r="A415" s="17">
        <v>45695</v>
      </c>
      <c r="B415" s="18" t="s">
        <v>170</v>
      </c>
      <c r="C415" s="18" t="s">
        <v>171</v>
      </c>
      <c r="D415" s="18" t="s">
        <v>172</v>
      </c>
      <c r="E415" s="19">
        <v>45694.481249999997</v>
      </c>
      <c r="F415" s="17">
        <v>45694</v>
      </c>
      <c r="G415" s="20">
        <v>2905.3124166014368</v>
      </c>
      <c r="H415" s="17">
        <v>45790</v>
      </c>
      <c r="I415" s="20">
        <v>2816.221435546875</v>
      </c>
      <c r="J415" s="21">
        <v>60</v>
      </c>
      <c r="K415" s="22">
        <v>1.4045026306061681</v>
      </c>
      <c r="L415" s="21">
        <v>5</v>
      </c>
      <c r="M415" s="23">
        <v>-3.0664853991426599E-2</v>
      </c>
      <c r="N415" s="24">
        <v>5.8500000000000002E-3</v>
      </c>
      <c r="O415" s="23">
        <v>-3.65148539914266E-2</v>
      </c>
      <c r="P415" s="23">
        <v>-6.31533103681957E-2</v>
      </c>
      <c r="Q415" s="18" t="s">
        <v>16</v>
      </c>
      <c r="R415" s="18" t="s">
        <v>173</v>
      </c>
    </row>
    <row r="416" spans="1:18" x14ac:dyDescent="0.25">
      <c r="A416" s="17">
        <v>45698</v>
      </c>
      <c r="B416" s="18" t="s">
        <v>602</v>
      </c>
      <c r="C416" s="18" t="s">
        <v>603</v>
      </c>
      <c r="D416" s="18" t="s">
        <v>539</v>
      </c>
      <c r="E416" s="19">
        <v>45694.929861111108</v>
      </c>
      <c r="F416" s="17">
        <v>45695</v>
      </c>
      <c r="G416" s="20">
        <v>1663.825861152181</v>
      </c>
      <c r="H416" s="17">
        <v>45791</v>
      </c>
      <c r="I416" s="20">
        <v>1796.385498046875</v>
      </c>
      <c r="J416" s="21">
        <v>60</v>
      </c>
      <c r="K416" s="22">
        <v>7.6658614397707749</v>
      </c>
      <c r="L416" s="21">
        <v>5</v>
      </c>
      <c r="M416" s="23">
        <v>7.9671581016836399E-2</v>
      </c>
      <c r="N416" s="24">
        <v>5.8500000000000002E-3</v>
      </c>
      <c r="O416" s="23">
        <v>7.3821581016836404E-2</v>
      </c>
      <c r="P416" s="23">
        <v>2.6881156475512199E-2</v>
      </c>
      <c r="Q416" s="18" t="s">
        <v>16</v>
      </c>
      <c r="R416" s="18" t="s">
        <v>155</v>
      </c>
    </row>
    <row r="417" spans="1:18" x14ac:dyDescent="0.25">
      <c r="A417" s="17">
        <v>45698</v>
      </c>
      <c r="B417" s="18" t="s">
        <v>237</v>
      </c>
      <c r="C417" s="18" t="s">
        <v>238</v>
      </c>
      <c r="D417" s="18" t="s">
        <v>198</v>
      </c>
      <c r="E417" s="19">
        <v>45694.683333333327</v>
      </c>
      <c r="F417" s="17">
        <v>45695</v>
      </c>
      <c r="G417" s="20">
        <v>473.21597140042712</v>
      </c>
      <c r="H417" s="17">
        <v>45791</v>
      </c>
      <c r="I417" s="20">
        <v>377.90924072265619</v>
      </c>
      <c r="J417" s="21">
        <v>60</v>
      </c>
      <c r="K417" s="22">
        <v>2.496115523142481</v>
      </c>
      <c r="L417" s="21">
        <v>5</v>
      </c>
      <c r="M417" s="23">
        <v>-0.2014021851285403</v>
      </c>
      <c r="N417" s="24">
        <v>5.8500000000000002E-3</v>
      </c>
      <c r="O417" s="23">
        <v>-0.20725218512854029</v>
      </c>
      <c r="P417" s="23">
        <v>-0.25419260966986451</v>
      </c>
      <c r="Q417" s="18" t="s">
        <v>16</v>
      </c>
      <c r="R417" s="18" t="s">
        <v>173</v>
      </c>
    </row>
    <row r="418" spans="1:18" x14ac:dyDescent="0.25">
      <c r="A418" s="17">
        <v>45698</v>
      </c>
      <c r="B418" s="18" t="s">
        <v>208</v>
      </c>
      <c r="C418" s="18" t="s">
        <v>209</v>
      </c>
      <c r="D418" s="18" t="s">
        <v>154</v>
      </c>
      <c r="E418" s="19">
        <v>45694.804861111108</v>
      </c>
      <c r="F418" s="17">
        <v>45695</v>
      </c>
      <c r="G418" s="20">
        <v>887.04441855315713</v>
      </c>
      <c r="H418" s="17">
        <v>45791</v>
      </c>
      <c r="I418" s="20">
        <v>989.88580322265625</v>
      </c>
      <c r="J418" s="21">
        <v>60</v>
      </c>
      <c r="K418" s="22">
        <v>2.3828729610724739</v>
      </c>
      <c r="L418" s="21">
        <v>5</v>
      </c>
      <c r="M418" s="23">
        <v>0.11593713067632171</v>
      </c>
      <c r="N418" s="24">
        <v>5.8500000000000002E-3</v>
      </c>
      <c r="O418" s="23">
        <v>0.1100871306763217</v>
      </c>
      <c r="P418" s="23">
        <v>6.3146706134997496E-2</v>
      </c>
      <c r="Q418" s="18" t="s">
        <v>16</v>
      </c>
      <c r="R418" s="18" t="s">
        <v>155</v>
      </c>
    </row>
    <row r="419" spans="1:18" x14ac:dyDescent="0.25">
      <c r="A419" s="17">
        <v>45698</v>
      </c>
      <c r="B419" s="18" t="s">
        <v>479</v>
      </c>
      <c r="C419" s="18" t="s">
        <v>480</v>
      </c>
      <c r="D419" s="18" t="s">
        <v>201</v>
      </c>
      <c r="E419" s="19">
        <v>45695.51666666667</v>
      </c>
      <c r="F419" s="17">
        <v>45695</v>
      </c>
      <c r="G419" s="20">
        <v>1045.074953536184</v>
      </c>
      <c r="H419" s="17">
        <v>45791</v>
      </c>
      <c r="I419" s="20">
        <v>1122.527954101562</v>
      </c>
      <c r="J419" s="21">
        <v>60</v>
      </c>
      <c r="K419" s="22">
        <v>2.0552614873686239</v>
      </c>
      <c r="L419" s="21">
        <v>5</v>
      </c>
      <c r="M419" s="23">
        <v>7.4112388114654495E-2</v>
      </c>
      <c r="N419" s="24">
        <v>5.8500000000000002E-3</v>
      </c>
      <c r="O419" s="23">
        <v>6.8262388114654599E-2</v>
      </c>
      <c r="P419" s="23">
        <v>2.1321963573330299E-2</v>
      </c>
      <c r="Q419" s="18" t="s">
        <v>16</v>
      </c>
      <c r="R419" s="18" t="s">
        <v>155</v>
      </c>
    </row>
    <row r="420" spans="1:18" x14ac:dyDescent="0.25">
      <c r="A420" s="17">
        <v>45699</v>
      </c>
      <c r="B420" s="18" t="s">
        <v>517</v>
      </c>
      <c r="C420" s="18" t="s">
        <v>518</v>
      </c>
      <c r="D420" s="18" t="s">
        <v>212</v>
      </c>
      <c r="E420" s="19">
        <v>45695.754166666673</v>
      </c>
      <c r="F420" s="17">
        <v>45698</v>
      </c>
      <c r="G420" s="20">
        <v>2107.7344732514448</v>
      </c>
      <c r="H420" s="17">
        <v>45792</v>
      </c>
      <c r="I420" s="20">
        <v>1988.134399414062</v>
      </c>
      <c r="J420" s="21">
        <v>60</v>
      </c>
      <c r="K420" s="22">
        <v>6.9421044707231792</v>
      </c>
      <c r="L420" s="21">
        <v>5</v>
      </c>
      <c r="M420" s="23">
        <v>-5.6743425395934299E-2</v>
      </c>
      <c r="N420" s="24">
        <v>5.8500000000000002E-3</v>
      </c>
      <c r="O420" s="23">
        <v>-6.2593425395934293E-2</v>
      </c>
      <c r="P420" s="23">
        <v>-0.14449094394565509</v>
      </c>
      <c r="Q420" s="18" t="s">
        <v>16</v>
      </c>
      <c r="R420" s="18" t="s">
        <v>173</v>
      </c>
    </row>
    <row r="421" spans="1:18" x14ac:dyDescent="0.25">
      <c r="A421" s="17">
        <v>45699</v>
      </c>
      <c r="B421" s="18" t="s">
        <v>285</v>
      </c>
      <c r="C421" s="18" t="s">
        <v>286</v>
      </c>
      <c r="D421" s="18" t="s">
        <v>241</v>
      </c>
      <c r="E421" s="19">
        <v>45695.727777777778</v>
      </c>
      <c r="F421" s="17">
        <v>45698</v>
      </c>
      <c r="G421" s="20">
        <v>296.89004121248638</v>
      </c>
      <c r="H421" s="17">
        <v>45792</v>
      </c>
      <c r="I421" s="20">
        <v>267.76959228515619</v>
      </c>
      <c r="J421" s="21">
        <v>60</v>
      </c>
      <c r="K421" s="22">
        <v>4.9408933265634936</v>
      </c>
      <c r="L421" s="21">
        <v>5</v>
      </c>
      <c r="M421" s="23">
        <v>-9.8084963740796102E-2</v>
      </c>
      <c r="N421" s="24">
        <v>5.8500000000000002E-3</v>
      </c>
      <c r="O421" s="23">
        <v>-0.1039349637407961</v>
      </c>
      <c r="P421" s="23">
        <v>-0.1858324822905168</v>
      </c>
      <c r="Q421" s="18" t="s">
        <v>16</v>
      </c>
      <c r="R421" s="18" t="s">
        <v>173</v>
      </c>
    </row>
    <row r="422" spans="1:18" x14ac:dyDescent="0.25">
      <c r="A422" s="17">
        <v>45768</v>
      </c>
      <c r="B422" s="18" t="s">
        <v>576</v>
      </c>
      <c r="C422" s="18" t="s">
        <v>577</v>
      </c>
      <c r="D422" s="18" t="s">
        <v>198</v>
      </c>
      <c r="E422" s="19">
        <v>45763.787349537037</v>
      </c>
      <c r="F422" s="17">
        <v>45764</v>
      </c>
      <c r="G422" s="20">
        <v>224.39814345384781</v>
      </c>
      <c r="H422" s="17">
        <v>45853</v>
      </c>
      <c r="I422" s="20">
        <v>243.30279541015619</v>
      </c>
      <c r="J422" s="21">
        <v>60</v>
      </c>
      <c r="K422" s="22">
        <v>1.908853649925897</v>
      </c>
      <c r="L422" s="21">
        <v>5</v>
      </c>
      <c r="M422" s="23">
        <v>8.4246026572838195E-2</v>
      </c>
      <c r="N422" s="24">
        <v>5.8500000000000002E-3</v>
      </c>
      <c r="O422" s="23">
        <v>7.8396026572838201E-2</v>
      </c>
      <c r="P422" s="23">
        <v>1.8654079013677501E-2</v>
      </c>
      <c r="Q422" s="18" t="s">
        <v>16</v>
      </c>
      <c r="R422" s="18" t="s">
        <v>155</v>
      </c>
    </row>
    <row r="423" spans="1:18" x14ac:dyDescent="0.25">
      <c r="A423" s="17">
        <v>45770</v>
      </c>
      <c r="B423" s="18" t="s">
        <v>366</v>
      </c>
      <c r="C423" s="18" t="s">
        <v>367</v>
      </c>
      <c r="D423" s="18" t="s">
        <v>232</v>
      </c>
      <c r="E423" s="19">
        <v>45769.528877314813</v>
      </c>
      <c r="F423" s="17">
        <v>45769</v>
      </c>
      <c r="G423" s="20">
        <v>482.73338267024928</v>
      </c>
      <c r="H423" s="17">
        <v>45855</v>
      </c>
      <c r="I423" s="20">
        <v>516.9986572265625</v>
      </c>
      <c r="J423" s="21">
        <v>60</v>
      </c>
      <c r="K423" s="22">
        <v>3.6646704082293509</v>
      </c>
      <c r="L423" s="21">
        <v>5</v>
      </c>
      <c r="M423" s="23">
        <v>7.0981779562818204E-2</v>
      </c>
      <c r="N423" s="24">
        <v>5.8500000000000002E-3</v>
      </c>
      <c r="O423" s="23">
        <v>6.5131779562818196E-2</v>
      </c>
      <c r="P423" s="23">
        <v>1.7824064701502201E-2</v>
      </c>
      <c r="Q423" s="18" t="s">
        <v>16</v>
      </c>
      <c r="R423" s="18" t="s">
        <v>155</v>
      </c>
    </row>
    <row r="424" spans="1:18" x14ac:dyDescent="0.25">
      <c r="A424" s="17">
        <v>45771</v>
      </c>
      <c r="B424" s="18" t="s">
        <v>604</v>
      </c>
      <c r="C424" s="18" t="s">
        <v>605</v>
      </c>
      <c r="D424" s="18" t="s">
        <v>539</v>
      </c>
      <c r="E424" s="19">
        <v>45769.884699074071</v>
      </c>
      <c r="F424" s="17">
        <v>45770</v>
      </c>
      <c r="G424" s="20">
        <v>1559.624125391189</v>
      </c>
      <c r="H424" s="17">
        <v>45856</v>
      </c>
      <c r="I424" s="20">
        <v>1747.905883789062</v>
      </c>
      <c r="J424" s="21">
        <v>60</v>
      </c>
      <c r="K424" s="22">
        <v>3.788372486060446</v>
      </c>
      <c r="L424" s="21">
        <v>5</v>
      </c>
      <c r="M424" s="23">
        <v>0.1207225223902255</v>
      </c>
      <c r="N424" s="24">
        <v>5.8500000000000002E-3</v>
      </c>
      <c r="O424" s="23">
        <v>0.1148725223902255</v>
      </c>
      <c r="P424" s="23">
        <v>7.1377710583538201E-2</v>
      </c>
      <c r="Q424" s="18" t="s">
        <v>16</v>
      </c>
      <c r="R424" s="18" t="s">
        <v>155</v>
      </c>
    </row>
    <row r="425" spans="1:18" x14ac:dyDescent="0.25">
      <c r="A425" s="17">
        <v>45772</v>
      </c>
      <c r="B425" s="18" t="s">
        <v>606</v>
      </c>
      <c r="C425" s="18" t="s">
        <v>607</v>
      </c>
      <c r="D425" s="18" t="s">
        <v>241</v>
      </c>
      <c r="E425" s="19">
        <v>45770.918946759259</v>
      </c>
      <c r="F425" s="17">
        <v>45771</v>
      </c>
      <c r="G425" s="20">
        <v>1142.0011908717649</v>
      </c>
      <c r="H425" s="17">
        <v>45859</v>
      </c>
      <c r="I425" s="20">
        <v>1081.151733398438</v>
      </c>
      <c r="J425" s="21">
        <v>60</v>
      </c>
      <c r="K425" s="22">
        <v>2.7038900719894392</v>
      </c>
      <c r="L425" s="21">
        <v>5</v>
      </c>
      <c r="M425" s="23">
        <v>-5.3283182154019497E-2</v>
      </c>
      <c r="N425" s="24">
        <v>5.8500000000000002E-3</v>
      </c>
      <c r="O425" s="23">
        <v>-5.9133182154019498E-2</v>
      </c>
      <c r="P425" s="23">
        <v>-0.1233257258018797</v>
      </c>
      <c r="Q425" s="18" t="s">
        <v>16</v>
      </c>
      <c r="R425" s="18" t="s">
        <v>173</v>
      </c>
    </row>
    <row r="426" spans="1:18" x14ac:dyDescent="0.25">
      <c r="A426" s="17">
        <v>45775</v>
      </c>
      <c r="B426" s="18" t="s">
        <v>224</v>
      </c>
      <c r="C426" s="18" t="s">
        <v>225</v>
      </c>
      <c r="D426" s="18" t="s">
        <v>198</v>
      </c>
      <c r="E426" s="19">
        <v>45771.855740740742</v>
      </c>
      <c r="F426" s="17">
        <v>45772</v>
      </c>
      <c r="G426" s="20">
        <v>5242.188947203932</v>
      </c>
      <c r="H426" s="17">
        <v>45860</v>
      </c>
      <c r="I426" s="20">
        <v>5673.37353515625</v>
      </c>
      <c r="J426" s="21">
        <v>60</v>
      </c>
      <c r="K426" s="22">
        <v>5.021646084191361</v>
      </c>
      <c r="L426" s="21">
        <v>5</v>
      </c>
      <c r="M426" s="23">
        <v>8.2252774994366007E-2</v>
      </c>
      <c r="N426" s="24">
        <v>5.8500000000000002E-3</v>
      </c>
      <c r="O426" s="23">
        <v>7.6402774994365999E-2</v>
      </c>
      <c r="P426" s="23">
        <v>2.70967586427934E-2</v>
      </c>
      <c r="Q426" s="18" t="s">
        <v>16</v>
      </c>
      <c r="R426" s="18" t="s">
        <v>155</v>
      </c>
    </row>
    <row r="427" spans="1:18" x14ac:dyDescent="0.25">
      <c r="A427" s="17">
        <v>45775</v>
      </c>
      <c r="B427" s="18" t="s">
        <v>608</v>
      </c>
      <c r="C427" s="18" t="s">
        <v>609</v>
      </c>
      <c r="D427" s="18" t="s">
        <v>212</v>
      </c>
      <c r="E427" s="19">
        <v>45772.444293981483</v>
      </c>
      <c r="F427" s="17">
        <v>45772</v>
      </c>
      <c r="G427" s="20">
        <v>623.66096639094451</v>
      </c>
      <c r="H427" s="17">
        <v>45860</v>
      </c>
      <c r="I427" s="20">
        <v>821.8529052734375</v>
      </c>
      <c r="J427" s="21">
        <v>60</v>
      </c>
      <c r="K427" s="22">
        <v>1.4846638015363549</v>
      </c>
      <c r="L427" s="21">
        <v>5</v>
      </c>
      <c r="M427" s="23">
        <v>0.31778794820109918</v>
      </c>
      <c r="N427" s="24">
        <v>5.8500000000000002E-3</v>
      </c>
      <c r="O427" s="23">
        <v>0.31193794820109921</v>
      </c>
      <c r="P427" s="23">
        <v>0.26263193184952671</v>
      </c>
      <c r="Q427" s="18" t="s">
        <v>16</v>
      </c>
      <c r="R427" s="18" t="s">
        <v>155</v>
      </c>
    </row>
    <row r="428" spans="1:18" x14ac:dyDescent="0.25">
      <c r="A428" s="17">
        <v>45776</v>
      </c>
      <c r="B428" s="18" t="s">
        <v>610</v>
      </c>
      <c r="C428" s="18" t="s">
        <v>611</v>
      </c>
      <c r="D428" s="18" t="s">
        <v>164</v>
      </c>
      <c r="E428" s="19">
        <v>45772.928900462961</v>
      </c>
      <c r="F428" s="17">
        <v>45775</v>
      </c>
      <c r="G428" s="20">
        <v>1398.072376953892</v>
      </c>
      <c r="H428" s="17">
        <v>45861</v>
      </c>
      <c r="I428" s="20">
        <v>1491.055053710938</v>
      </c>
      <c r="J428" s="21">
        <v>60</v>
      </c>
      <c r="K428" s="22">
        <v>5.4286880782527032</v>
      </c>
      <c r="L428" s="21">
        <v>5</v>
      </c>
      <c r="M428" s="23">
        <v>6.6507770477259198E-2</v>
      </c>
      <c r="N428" s="24">
        <v>5.8500000000000002E-3</v>
      </c>
      <c r="O428" s="23">
        <v>6.0657770477259197E-2</v>
      </c>
      <c r="P428" s="23">
        <v>6.9936517022731997E-3</v>
      </c>
      <c r="Q428" s="18" t="s">
        <v>16</v>
      </c>
      <c r="R428" s="18" t="s">
        <v>155</v>
      </c>
    </row>
    <row r="429" spans="1:18" x14ac:dyDescent="0.25">
      <c r="A429" s="17">
        <v>45776</v>
      </c>
      <c r="B429" s="18" t="s">
        <v>612</v>
      </c>
      <c r="C429" s="18" t="s">
        <v>613</v>
      </c>
      <c r="D429" s="18" t="s">
        <v>161</v>
      </c>
      <c r="E429" s="19">
        <v>45772.922986111109</v>
      </c>
      <c r="F429" s="17">
        <v>45775</v>
      </c>
      <c r="G429" s="20">
        <v>435.2360758115675</v>
      </c>
      <c r="H429" s="17">
        <v>45861</v>
      </c>
      <c r="I429" s="20">
        <v>438.8321533203125</v>
      </c>
      <c r="J429" s="21">
        <v>60</v>
      </c>
      <c r="K429" s="22">
        <v>1.4129529186488501</v>
      </c>
      <c r="L429" s="21">
        <v>5</v>
      </c>
      <c r="M429" s="23">
        <v>8.2623608395502E-3</v>
      </c>
      <c r="N429" s="24">
        <v>5.8500000000000002E-3</v>
      </c>
      <c r="O429" s="23">
        <v>2.4123608395501999E-3</v>
      </c>
      <c r="P429" s="23">
        <v>-5.1251757935435599E-2</v>
      </c>
      <c r="Q429" s="18" t="s">
        <v>16</v>
      </c>
      <c r="R429" s="18" t="s">
        <v>155</v>
      </c>
    </row>
    <row r="430" spans="1:18" x14ac:dyDescent="0.25">
      <c r="A430" s="17">
        <v>45777</v>
      </c>
      <c r="B430" s="18" t="s">
        <v>267</v>
      </c>
      <c r="C430" s="18" t="s">
        <v>268</v>
      </c>
      <c r="D430" s="18" t="s">
        <v>198</v>
      </c>
      <c r="E430" s="19">
        <v>45775.973275462973</v>
      </c>
      <c r="F430" s="17">
        <v>45776</v>
      </c>
      <c r="G430" s="20">
        <v>1249.375493098928</v>
      </c>
      <c r="H430" s="17">
        <v>45862</v>
      </c>
      <c r="I430" s="20">
        <v>1233.622924804688</v>
      </c>
      <c r="J430" s="21">
        <v>60</v>
      </c>
      <c r="K430" s="22">
        <v>5.5949515813244792</v>
      </c>
      <c r="L430" s="21">
        <v>5</v>
      </c>
      <c r="M430" s="23">
        <v>-1.26083538385789E-2</v>
      </c>
      <c r="N430" s="24">
        <v>5.8500000000000002E-3</v>
      </c>
      <c r="O430" s="23">
        <v>-1.8458353838578901E-2</v>
      </c>
      <c r="P430" s="23">
        <v>-7.0304546085078495E-2</v>
      </c>
      <c r="Q430" s="18" t="s">
        <v>16</v>
      </c>
      <c r="R430" s="18" t="s">
        <v>173</v>
      </c>
    </row>
    <row r="431" spans="1:18" x14ac:dyDescent="0.25">
      <c r="A431" s="17">
        <v>45779</v>
      </c>
      <c r="B431" s="18" t="s">
        <v>580</v>
      </c>
      <c r="C431" s="18" t="s">
        <v>581</v>
      </c>
      <c r="D431" s="18" t="s">
        <v>241</v>
      </c>
      <c r="E431" s="19">
        <v>45776.970300925917</v>
      </c>
      <c r="F431" s="17">
        <v>45777</v>
      </c>
      <c r="G431" s="20">
        <v>2197.3062094832981</v>
      </c>
      <c r="H431" s="17">
        <v>45863</v>
      </c>
      <c r="I431" s="20">
        <v>2488.633056640625</v>
      </c>
      <c r="J431" s="21">
        <v>60</v>
      </c>
      <c r="K431" s="22">
        <v>2.608165761267887</v>
      </c>
      <c r="L431" s="21">
        <v>5</v>
      </c>
      <c r="M431" s="23">
        <v>0.13258363622693881</v>
      </c>
      <c r="N431" s="24">
        <v>5.8500000000000002E-3</v>
      </c>
      <c r="O431" s="23">
        <v>0.12673363622693881</v>
      </c>
      <c r="P431" s="23">
        <v>8.6741593147778601E-2</v>
      </c>
      <c r="Q431" s="18" t="s">
        <v>16</v>
      </c>
      <c r="R431" s="18" t="s">
        <v>155</v>
      </c>
    </row>
    <row r="432" spans="1:18" x14ac:dyDescent="0.25">
      <c r="A432" s="17">
        <v>45782</v>
      </c>
      <c r="B432" s="18" t="s">
        <v>287</v>
      </c>
      <c r="C432" s="18" t="s">
        <v>288</v>
      </c>
      <c r="D432" s="18" t="s">
        <v>241</v>
      </c>
      <c r="E432" s="19">
        <v>45777.70957175926</v>
      </c>
      <c r="F432" s="17">
        <v>45779</v>
      </c>
      <c r="G432" s="20">
        <v>530.31238104821352</v>
      </c>
      <c r="H432" s="17">
        <v>45866</v>
      </c>
      <c r="I432" s="20">
        <v>484.67599487304688</v>
      </c>
      <c r="J432" s="21">
        <v>60</v>
      </c>
      <c r="K432" s="22">
        <v>2.6307807066761701</v>
      </c>
      <c r="L432" s="21">
        <v>5</v>
      </c>
      <c r="M432" s="23">
        <v>-8.6055667953597301E-2</v>
      </c>
      <c r="N432" s="24">
        <v>5.8500000000000002E-3</v>
      </c>
      <c r="O432" s="23">
        <v>-9.1905667953597295E-2</v>
      </c>
      <c r="P432" s="23">
        <v>-0.11542244402855049</v>
      </c>
      <c r="Q432" s="18" t="s">
        <v>16</v>
      </c>
      <c r="R432" s="18" t="s">
        <v>173</v>
      </c>
    </row>
    <row r="433" spans="1:18" x14ac:dyDescent="0.25">
      <c r="A433" s="17">
        <v>45783</v>
      </c>
      <c r="B433" s="18" t="s">
        <v>368</v>
      </c>
      <c r="C433" s="18" t="s">
        <v>369</v>
      </c>
      <c r="D433" s="18" t="s">
        <v>185</v>
      </c>
      <c r="E433" s="19">
        <v>45778.914351851847</v>
      </c>
      <c r="F433" s="17">
        <v>45782</v>
      </c>
      <c r="G433" s="20">
        <v>1337.8255385354189</v>
      </c>
      <c r="H433" s="17">
        <v>45867</v>
      </c>
      <c r="I433" s="20">
        <v>1390.041748046875</v>
      </c>
      <c r="J433" s="21">
        <v>60</v>
      </c>
      <c r="K433" s="22">
        <v>2.4958145736116601</v>
      </c>
      <c r="L433" s="21">
        <v>5</v>
      </c>
      <c r="M433" s="23">
        <v>3.9030656843806098E-2</v>
      </c>
      <c r="N433" s="24">
        <v>5.8500000000000002E-3</v>
      </c>
      <c r="O433" s="23">
        <v>3.3180656843806097E-2</v>
      </c>
      <c r="P433" s="23">
        <v>-8.8251131752313996E-3</v>
      </c>
      <c r="Q433" s="18" t="s">
        <v>16</v>
      </c>
      <c r="R433" s="18" t="s">
        <v>155</v>
      </c>
    </row>
    <row r="434" spans="1:18" x14ac:dyDescent="0.25">
      <c r="A434" s="17">
        <v>45783</v>
      </c>
      <c r="B434" s="18" t="s">
        <v>614</v>
      </c>
      <c r="C434" s="18" t="s">
        <v>615</v>
      </c>
      <c r="D434" s="18" t="s">
        <v>241</v>
      </c>
      <c r="E434" s="19">
        <v>45779.753136574072</v>
      </c>
      <c r="F434" s="17">
        <v>45782</v>
      </c>
      <c r="G434" s="20">
        <v>787.94520808954167</v>
      </c>
      <c r="H434" s="17">
        <v>45867</v>
      </c>
      <c r="I434" s="20">
        <v>795.93450927734375</v>
      </c>
      <c r="J434" s="21">
        <v>60</v>
      </c>
      <c r="K434" s="22">
        <v>1.6235213982564529</v>
      </c>
      <c r="L434" s="21">
        <v>5</v>
      </c>
      <c r="M434" s="23">
        <v>1.01394121136582E-2</v>
      </c>
      <c r="N434" s="24">
        <v>5.8500000000000002E-3</v>
      </c>
      <c r="O434" s="23">
        <v>4.2894121136582003E-3</v>
      </c>
      <c r="P434" s="23">
        <v>-3.7716357905379402E-2</v>
      </c>
      <c r="Q434" s="18" t="s">
        <v>16</v>
      </c>
      <c r="R434" s="18" t="s">
        <v>155</v>
      </c>
    </row>
    <row r="435" spans="1:18" x14ac:dyDescent="0.25">
      <c r="A435" s="17">
        <v>45785</v>
      </c>
      <c r="B435" s="18" t="s">
        <v>256</v>
      </c>
      <c r="C435" s="18" t="s">
        <v>257</v>
      </c>
      <c r="D435" s="18" t="s">
        <v>172</v>
      </c>
      <c r="E435" s="19">
        <v>45783.887731481482</v>
      </c>
      <c r="F435" s="17">
        <v>45784</v>
      </c>
      <c r="G435" s="20">
        <v>3296.0972676697529</v>
      </c>
      <c r="H435" s="17">
        <v>45869</v>
      </c>
      <c r="I435" s="20">
        <v>3839.65380859375</v>
      </c>
      <c r="J435" s="21">
        <v>60</v>
      </c>
      <c r="K435" s="22">
        <v>7.9339953831671393</v>
      </c>
      <c r="L435" s="21">
        <v>5</v>
      </c>
      <c r="M435" s="23">
        <v>0.16490913246267011</v>
      </c>
      <c r="N435" s="24">
        <v>5.8500000000000002E-3</v>
      </c>
      <c r="O435" s="23">
        <v>0.15905913246267009</v>
      </c>
      <c r="P435" s="23">
        <v>0.1158363152507879</v>
      </c>
      <c r="Q435" s="18" t="s">
        <v>16</v>
      </c>
      <c r="R435" s="18" t="s">
        <v>155</v>
      </c>
    </row>
    <row r="436" spans="1:18" x14ac:dyDescent="0.25">
      <c r="A436" s="17">
        <v>45785</v>
      </c>
      <c r="B436" s="18" t="s">
        <v>600</v>
      </c>
      <c r="C436" s="18" t="s">
        <v>601</v>
      </c>
      <c r="D436" s="18" t="s">
        <v>241</v>
      </c>
      <c r="E436" s="19">
        <v>45783.855694444443</v>
      </c>
      <c r="F436" s="17">
        <v>45784</v>
      </c>
      <c r="G436" s="20">
        <v>2434.0615405651588</v>
      </c>
      <c r="H436" s="17">
        <v>45869</v>
      </c>
      <c r="I436" s="20">
        <v>2728.4462890625</v>
      </c>
      <c r="J436" s="21">
        <v>60</v>
      </c>
      <c r="K436" s="22">
        <v>4.6121609106595534</v>
      </c>
      <c r="L436" s="21">
        <v>5</v>
      </c>
      <c r="M436" s="23">
        <v>0.1209438395830324</v>
      </c>
      <c r="N436" s="24">
        <v>5.8500000000000002E-3</v>
      </c>
      <c r="O436" s="23">
        <v>0.1150938395830324</v>
      </c>
      <c r="P436" s="23">
        <v>7.1871022371150201E-2</v>
      </c>
      <c r="Q436" s="18" t="s">
        <v>16</v>
      </c>
      <c r="R436" s="18" t="s">
        <v>155</v>
      </c>
    </row>
    <row r="437" spans="1:18" x14ac:dyDescent="0.25">
      <c r="A437" s="17">
        <v>45785</v>
      </c>
      <c r="B437" s="18" t="s">
        <v>396</v>
      </c>
      <c r="C437" s="18" t="s">
        <v>397</v>
      </c>
      <c r="D437" s="18" t="s">
        <v>212</v>
      </c>
      <c r="E437" s="19">
        <v>45784.121620370373</v>
      </c>
      <c r="F437" s="17">
        <v>45784</v>
      </c>
      <c r="G437" s="20">
        <v>2775.432456847087</v>
      </c>
      <c r="H437" s="17">
        <v>45869</v>
      </c>
      <c r="I437" s="20">
        <v>1930.449951171875</v>
      </c>
      <c r="J437" s="21">
        <v>60</v>
      </c>
      <c r="K437" s="22">
        <v>2.9703525026893809</v>
      </c>
      <c r="L437" s="21">
        <v>5</v>
      </c>
      <c r="M437" s="23">
        <v>-0.30445075454479559</v>
      </c>
      <c r="N437" s="24">
        <v>5.8500000000000002E-3</v>
      </c>
      <c r="O437" s="23">
        <v>-0.31030075454479561</v>
      </c>
      <c r="P437" s="23">
        <v>-0.35352357175667781</v>
      </c>
      <c r="Q437" s="18" t="s">
        <v>16</v>
      </c>
      <c r="R437" s="18" t="s">
        <v>173</v>
      </c>
    </row>
    <row r="438" spans="1:18" x14ac:dyDescent="0.25">
      <c r="A438" s="17">
        <v>45785</v>
      </c>
      <c r="B438" s="18" t="s">
        <v>616</v>
      </c>
      <c r="C438" s="18" t="s">
        <v>617</v>
      </c>
      <c r="D438" s="18" t="s">
        <v>241</v>
      </c>
      <c r="E438" s="19">
        <v>45783.962650462963</v>
      </c>
      <c r="F438" s="17">
        <v>45784</v>
      </c>
      <c r="G438" s="20">
        <v>1211.6455696619651</v>
      </c>
      <c r="H438" s="17">
        <v>45869</v>
      </c>
      <c r="I438" s="20">
        <v>1229.941040039062</v>
      </c>
      <c r="J438" s="21">
        <v>60</v>
      </c>
      <c r="K438" s="22">
        <v>2.7213921410718931</v>
      </c>
      <c r="L438" s="21">
        <v>5</v>
      </c>
      <c r="M438" s="23">
        <v>1.50996882547107E-2</v>
      </c>
      <c r="N438" s="24">
        <v>5.8500000000000002E-3</v>
      </c>
      <c r="O438" s="23">
        <v>9.2496882547106994E-3</v>
      </c>
      <c r="P438" s="23">
        <v>-3.3973128957171403E-2</v>
      </c>
      <c r="Q438" s="18" t="s">
        <v>16</v>
      </c>
      <c r="R438" s="18" t="s">
        <v>155</v>
      </c>
    </row>
    <row r="439" spans="1:18" x14ac:dyDescent="0.25">
      <c r="A439" s="17">
        <v>45785</v>
      </c>
      <c r="B439" s="18" t="s">
        <v>434</v>
      </c>
      <c r="C439" s="18" t="s">
        <v>435</v>
      </c>
      <c r="D439" s="18" t="s">
        <v>172</v>
      </c>
      <c r="E439" s="19">
        <v>45783.801689814813</v>
      </c>
      <c r="F439" s="17">
        <v>45784</v>
      </c>
      <c r="G439" s="20">
        <v>5877.0705611719422</v>
      </c>
      <c r="H439" s="17">
        <v>45869</v>
      </c>
      <c r="I439" s="20">
        <v>6788.78857421875</v>
      </c>
      <c r="J439" s="21">
        <v>60</v>
      </c>
      <c r="K439" s="22">
        <v>2.716644164851207</v>
      </c>
      <c r="L439" s="21">
        <v>5</v>
      </c>
      <c r="M439" s="23">
        <v>0.1551313709027517</v>
      </c>
      <c r="N439" s="24">
        <v>5.8500000000000002E-3</v>
      </c>
      <c r="O439" s="23">
        <v>0.1492813709027517</v>
      </c>
      <c r="P439" s="23">
        <v>0.1060585536908695</v>
      </c>
      <c r="Q439" s="18" t="s">
        <v>16</v>
      </c>
      <c r="R439" s="18" t="s">
        <v>155</v>
      </c>
    </row>
    <row r="440" spans="1:18" x14ac:dyDescent="0.25">
      <c r="A440" s="17">
        <v>45785</v>
      </c>
      <c r="B440" s="18" t="s">
        <v>239</v>
      </c>
      <c r="C440" s="18" t="s">
        <v>240</v>
      </c>
      <c r="D440" s="18" t="s">
        <v>241</v>
      </c>
      <c r="E440" s="19">
        <v>45783.649351851847</v>
      </c>
      <c r="F440" s="17">
        <v>45784</v>
      </c>
      <c r="G440" s="20">
        <v>753.39335243655205</v>
      </c>
      <c r="H440" s="17">
        <v>45869</v>
      </c>
      <c r="I440" s="20">
        <v>843.2724609375</v>
      </c>
      <c r="J440" s="21">
        <v>60</v>
      </c>
      <c r="K440" s="22">
        <v>2.3204204603069649</v>
      </c>
      <c r="L440" s="21">
        <v>5</v>
      </c>
      <c r="M440" s="23">
        <v>0.11929904638827719</v>
      </c>
      <c r="N440" s="24">
        <v>5.8500000000000002E-3</v>
      </c>
      <c r="O440" s="23">
        <v>0.1134490463882772</v>
      </c>
      <c r="P440" s="23">
        <v>7.0226229176395094E-2</v>
      </c>
      <c r="Q440" s="18" t="s">
        <v>16</v>
      </c>
      <c r="R440" s="18" t="s">
        <v>155</v>
      </c>
    </row>
    <row r="441" spans="1:18" x14ac:dyDescent="0.25">
      <c r="A441" s="17">
        <v>45789</v>
      </c>
      <c r="B441" s="18" t="s">
        <v>618</v>
      </c>
      <c r="C441" s="18" t="s">
        <v>619</v>
      </c>
      <c r="D441" s="18" t="s">
        <v>180</v>
      </c>
      <c r="E441" s="19">
        <v>45785.94798611111</v>
      </c>
      <c r="F441" s="17">
        <v>45786</v>
      </c>
      <c r="G441" s="20">
        <v>465.29782736571622</v>
      </c>
      <c r="H441" s="17">
        <v>45873</v>
      </c>
      <c r="I441" s="20">
        <v>482.361083984375</v>
      </c>
      <c r="J441" s="21">
        <v>60</v>
      </c>
      <c r="K441" s="22">
        <v>3.9742062864746708</v>
      </c>
      <c r="L441" s="21">
        <v>5</v>
      </c>
      <c r="M441" s="23">
        <v>3.6671687712926497E-2</v>
      </c>
      <c r="N441" s="24">
        <v>5.8500000000000002E-3</v>
      </c>
      <c r="O441" s="23">
        <v>3.0821687712926499E-2</v>
      </c>
      <c r="P441" s="23">
        <v>2.1168431584920301E-2</v>
      </c>
      <c r="Q441" s="18" t="s">
        <v>16</v>
      </c>
      <c r="R441" s="18" t="s">
        <v>155</v>
      </c>
    </row>
    <row r="442" spans="1:18" x14ac:dyDescent="0.25">
      <c r="A442" s="17">
        <v>45791</v>
      </c>
      <c r="B442" s="18" t="s">
        <v>301</v>
      </c>
      <c r="C442" s="18" t="s">
        <v>302</v>
      </c>
      <c r="D442" s="18" t="s">
        <v>212</v>
      </c>
      <c r="E442" s="19">
        <v>45789.963449074072</v>
      </c>
      <c r="F442" s="17">
        <v>45790</v>
      </c>
      <c r="G442" s="20">
        <v>117.73574217607499</v>
      </c>
      <c r="H442" s="17">
        <v>45875</v>
      </c>
      <c r="I442" s="20">
        <v>172.5674133300781</v>
      </c>
      <c r="J442" s="21">
        <v>60</v>
      </c>
      <c r="K442" s="22">
        <v>1.4266081503254191</v>
      </c>
      <c r="L442" s="21">
        <v>5</v>
      </c>
      <c r="M442" s="23">
        <v>0.46571814251615978</v>
      </c>
      <c r="N442" s="24">
        <v>5.8500000000000002E-3</v>
      </c>
      <c r="O442" s="23">
        <v>0.45986814251615982</v>
      </c>
      <c r="P442" s="23">
        <v>0.45828019945075837</v>
      </c>
      <c r="Q442" s="18" t="s">
        <v>16</v>
      </c>
      <c r="R442" s="18" t="s">
        <v>155</v>
      </c>
    </row>
    <row r="443" spans="1:18" x14ac:dyDescent="0.25">
      <c r="A443" s="17">
        <v>45792</v>
      </c>
      <c r="B443" s="18" t="s">
        <v>560</v>
      </c>
      <c r="C443" s="18" t="s">
        <v>561</v>
      </c>
      <c r="D443" s="18" t="s">
        <v>172</v>
      </c>
      <c r="E443" s="19">
        <v>45790.793055555558</v>
      </c>
      <c r="F443" s="17">
        <v>45791</v>
      </c>
      <c r="G443" s="20">
        <v>2196.22357478806</v>
      </c>
      <c r="H443" s="17">
        <v>45876</v>
      </c>
      <c r="I443" s="20">
        <v>2522.092529296875</v>
      </c>
      <c r="J443" s="21">
        <v>60</v>
      </c>
      <c r="K443" s="22">
        <v>8.5188584167150534</v>
      </c>
      <c r="L443" s="21">
        <v>5</v>
      </c>
      <c r="M443" s="23">
        <v>0.1483769495281288</v>
      </c>
      <c r="N443" s="24">
        <v>5.8500000000000002E-3</v>
      </c>
      <c r="O443" s="23">
        <v>0.1425269495281288</v>
      </c>
      <c r="P443" s="23">
        <v>0.15253249962291221</v>
      </c>
      <c r="Q443" s="18" t="s">
        <v>16</v>
      </c>
      <c r="R443" s="18" t="s">
        <v>155</v>
      </c>
    </row>
    <row r="444" spans="1:18" x14ac:dyDescent="0.25">
      <c r="A444" s="17">
        <v>45792</v>
      </c>
      <c r="B444" s="18" t="s">
        <v>602</v>
      </c>
      <c r="C444" s="18" t="s">
        <v>603</v>
      </c>
      <c r="D444" s="18" t="s">
        <v>539</v>
      </c>
      <c r="E444" s="19">
        <v>45790.828576388893</v>
      </c>
      <c r="F444" s="17">
        <v>45791</v>
      </c>
      <c r="G444" s="20">
        <v>1811.7618129469199</v>
      </c>
      <c r="H444" s="17">
        <v>45876</v>
      </c>
      <c r="I444" s="20">
        <v>1898.704345703125</v>
      </c>
      <c r="J444" s="21">
        <v>60</v>
      </c>
      <c r="K444" s="22">
        <v>2.1265533796669009</v>
      </c>
      <c r="L444" s="21">
        <v>5</v>
      </c>
      <c r="M444" s="23">
        <v>4.7987838210801201E-2</v>
      </c>
      <c r="N444" s="24">
        <v>5.8500000000000002E-3</v>
      </c>
      <c r="O444" s="23">
        <v>4.21378382108012E-2</v>
      </c>
      <c r="P444" s="23">
        <v>5.2143388305584598E-2</v>
      </c>
      <c r="Q444" s="18" t="s">
        <v>16</v>
      </c>
      <c r="R444" s="18" t="s">
        <v>155</v>
      </c>
    </row>
    <row r="445" spans="1:18" x14ac:dyDescent="0.25">
      <c r="A445" s="17">
        <v>45792</v>
      </c>
      <c r="B445" s="18" t="s">
        <v>432</v>
      </c>
      <c r="C445" s="18" t="s">
        <v>433</v>
      </c>
      <c r="D445" s="18" t="s">
        <v>212</v>
      </c>
      <c r="E445" s="19">
        <v>45790.895277777781</v>
      </c>
      <c r="F445" s="17">
        <v>45791</v>
      </c>
      <c r="G445" s="20">
        <v>1465.450538362438</v>
      </c>
      <c r="H445" s="17">
        <v>45876</v>
      </c>
      <c r="I445" s="20">
        <v>1477.142211914062</v>
      </c>
      <c r="J445" s="21">
        <v>60</v>
      </c>
      <c r="K445" s="22">
        <v>2.0092338792621418</v>
      </c>
      <c r="L445" s="21">
        <v>5</v>
      </c>
      <c r="M445" s="23">
        <v>7.9782109634964002E-3</v>
      </c>
      <c r="N445" s="24">
        <v>5.8500000000000002E-3</v>
      </c>
      <c r="O445" s="23">
        <v>2.1282109634964E-3</v>
      </c>
      <c r="P445" s="23">
        <v>1.21337610582799E-2</v>
      </c>
      <c r="Q445" s="18" t="s">
        <v>16</v>
      </c>
      <c r="R445" s="18" t="s">
        <v>155</v>
      </c>
    </row>
    <row r="446" spans="1:18" x14ac:dyDescent="0.25">
      <c r="A446" s="17">
        <v>45792</v>
      </c>
      <c r="B446" s="18" t="s">
        <v>620</v>
      </c>
      <c r="C446" s="18" t="s">
        <v>621</v>
      </c>
      <c r="D446" s="18" t="s">
        <v>241</v>
      </c>
      <c r="E446" s="19">
        <v>45790.65115740741</v>
      </c>
      <c r="F446" s="17">
        <v>45791</v>
      </c>
      <c r="G446" s="20">
        <v>626.56260640936068</v>
      </c>
      <c r="H446" s="17">
        <v>45876</v>
      </c>
      <c r="I446" s="20">
        <v>609.457763671875</v>
      </c>
      <c r="J446" s="21">
        <v>60</v>
      </c>
      <c r="K446" s="22">
        <v>2.0051699032465669</v>
      </c>
      <c r="L446" s="21">
        <v>5</v>
      </c>
      <c r="M446" s="23">
        <v>-2.7299494994615699E-2</v>
      </c>
      <c r="N446" s="24">
        <v>5.8500000000000002E-3</v>
      </c>
      <c r="O446" s="23">
        <v>-3.3149494994615697E-2</v>
      </c>
      <c r="P446" s="23">
        <v>-2.3143944899832201E-2</v>
      </c>
      <c r="Q446" s="18" t="s">
        <v>16</v>
      </c>
      <c r="R446" s="18" t="s">
        <v>173</v>
      </c>
    </row>
    <row r="447" spans="1:18" x14ac:dyDescent="0.25">
      <c r="A447" s="17">
        <v>45792</v>
      </c>
      <c r="B447" s="18" t="s">
        <v>525</v>
      </c>
      <c r="C447" s="18" t="s">
        <v>526</v>
      </c>
      <c r="D447" s="18" t="s">
        <v>167</v>
      </c>
      <c r="E447" s="19">
        <v>45790.865115740737</v>
      </c>
      <c r="F447" s="17">
        <v>45791</v>
      </c>
      <c r="G447" s="20">
        <v>3888.0904057532521</v>
      </c>
      <c r="H447" s="17">
        <v>45876</v>
      </c>
      <c r="I447" s="20">
        <v>4505.3232421875</v>
      </c>
      <c r="J447" s="21">
        <v>60</v>
      </c>
      <c r="K447" s="22">
        <v>1.6769539035895751</v>
      </c>
      <c r="L447" s="21">
        <v>5</v>
      </c>
      <c r="M447" s="23">
        <v>0.15874961022534889</v>
      </c>
      <c r="N447" s="24">
        <v>5.8500000000000002E-3</v>
      </c>
      <c r="O447" s="23">
        <v>0.1528996102253489</v>
      </c>
      <c r="P447" s="23">
        <v>0.1629051603201323</v>
      </c>
      <c r="Q447" s="18" t="s">
        <v>16</v>
      </c>
      <c r="R447" s="18" t="s">
        <v>155</v>
      </c>
    </row>
    <row r="448" spans="1:18" x14ac:dyDescent="0.25">
      <c r="A448" s="17">
        <v>45793</v>
      </c>
      <c r="B448" s="18" t="s">
        <v>196</v>
      </c>
      <c r="C448" s="18" t="s">
        <v>197</v>
      </c>
      <c r="D448" s="18" t="s">
        <v>198</v>
      </c>
      <c r="E448" s="19">
        <v>45791.856620370367</v>
      </c>
      <c r="F448" s="17">
        <v>45792</v>
      </c>
      <c r="G448" s="20">
        <v>1586.223583689738</v>
      </c>
      <c r="H448" s="17">
        <v>45877</v>
      </c>
      <c r="I448" s="20">
        <v>2052.997802734375</v>
      </c>
      <c r="J448" s="21">
        <v>60</v>
      </c>
      <c r="K448" s="22">
        <v>4.0123429637410366</v>
      </c>
      <c r="L448" s="21">
        <v>5</v>
      </c>
      <c r="M448" s="23">
        <v>0.29426760757072218</v>
      </c>
      <c r="N448" s="24">
        <v>5.8500000000000002E-3</v>
      </c>
      <c r="O448" s="23">
        <v>0.28841760757072221</v>
      </c>
      <c r="P448" s="23">
        <v>0.31297041331951209</v>
      </c>
      <c r="Q448" s="18" t="s">
        <v>16</v>
      </c>
      <c r="R448" s="18" t="s">
        <v>155</v>
      </c>
    </row>
    <row r="449" spans="1:18" x14ac:dyDescent="0.25">
      <c r="A449" s="17">
        <v>45793</v>
      </c>
      <c r="B449" s="18" t="s">
        <v>430</v>
      </c>
      <c r="C449" s="18" t="s">
        <v>431</v>
      </c>
      <c r="D449" s="18" t="s">
        <v>167</v>
      </c>
      <c r="E449" s="19">
        <v>45791.917395833327</v>
      </c>
      <c r="F449" s="17">
        <v>45792</v>
      </c>
      <c r="G449" s="20">
        <v>5377.2360468282059</v>
      </c>
      <c r="H449" s="17">
        <v>45877</v>
      </c>
      <c r="I449" s="20">
        <v>5604.3125</v>
      </c>
      <c r="J449" s="21">
        <v>60</v>
      </c>
      <c r="K449" s="22">
        <v>3.191730360894335</v>
      </c>
      <c r="L449" s="21">
        <v>5</v>
      </c>
      <c r="M449" s="23">
        <v>4.2229214264405603E-2</v>
      </c>
      <c r="N449" s="24">
        <v>5.8500000000000002E-3</v>
      </c>
      <c r="O449" s="23">
        <v>3.6379214264405602E-2</v>
      </c>
      <c r="P449" s="23">
        <v>6.0932020013195497E-2</v>
      </c>
      <c r="Q449" s="18" t="s">
        <v>16</v>
      </c>
      <c r="R449" s="18" t="s">
        <v>155</v>
      </c>
    </row>
    <row r="450" spans="1:18" x14ac:dyDescent="0.25">
      <c r="A450" s="17">
        <v>45793</v>
      </c>
      <c r="B450" s="18" t="s">
        <v>275</v>
      </c>
      <c r="C450" s="18" t="s">
        <v>276</v>
      </c>
      <c r="D450" s="18" t="s">
        <v>158</v>
      </c>
      <c r="E450" s="19">
        <v>45791.762326388889</v>
      </c>
      <c r="F450" s="17">
        <v>45792</v>
      </c>
      <c r="G450" s="20">
        <v>393.1852077373627</v>
      </c>
      <c r="H450" s="17">
        <v>45877</v>
      </c>
      <c r="I450" s="20">
        <v>376.46719360351563</v>
      </c>
      <c r="J450" s="21">
        <v>60</v>
      </c>
      <c r="K450" s="22">
        <v>2.8035955262328618</v>
      </c>
      <c r="L450" s="21">
        <v>5</v>
      </c>
      <c r="M450" s="23">
        <v>-4.2519438180426798E-2</v>
      </c>
      <c r="N450" s="24">
        <v>5.8500000000000002E-3</v>
      </c>
      <c r="O450" s="23">
        <v>-4.8369438180426799E-2</v>
      </c>
      <c r="P450" s="23">
        <v>-2.38166324316368E-2</v>
      </c>
      <c r="Q450" s="18" t="s">
        <v>16</v>
      </c>
      <c r="R450" s="18" t="s">
        <v>173</v>
      </c>
    </row>
    <row r="451" spans="1:18" x14ac:dyDescent="0.25">
      <c r="A451" s="17">
        <v>45793</v>
      </c>
      <c r="B451" s="18" t="s">
        <v>598</v>
      </c>
      <c r="C451" s="18" t="s">
        <v>599</v>
      </c>
      <c r="D451" s="18" t="s">
        <v>167</v>
      </c>
      <c r="E451" s="19">
        <v>45791.94971064815</v>
      </c>
      <c r="F451" s="17">
        <v>45792</v>
      </c>
      <c r="G451" s="20">
        <v>759.63168916423535</v>
      </c>
      <c r="H451" s="17">
        <v>45877</v>
      </c>
      <c r="I451" s="20">
        <v>822.35357666015625</v>
      </c>
      <c r="J451" s="21">
        <v>60</v>
      </c>
      <c r="K451" s="22">
        <v>2.6226930975255072</v>
      </c>
      <c r="L451" s="21">
        <v>5</v>
      </c>
      <c r="M451" s="23">
        <v>8.2568813795707893E-2</v>
      </c>
      <c r="N451" s="24">
        <v>5.8500000000000002E-3</v>
      </c>
      <c r="O451" s="23">
        <v>7.6718813795707899E-2</v>
      </c>
      <c r="P451" s="23">
        <v>0.1012716195444978</v>
      </c>
      <c r="Q451" s="18" t="s">
        <v>16</v>
      </c>
      <c r="R451" s="18" t="s">
        <v>155</v>
      </c>
    </row>
    <row r="452" spans="1:18" x14ac:dyDescent="0.25">
      <c r="A452" s="17">
        <v>45854</v>
      </c>
      <c r="B452" s="18" t="s">
        <v>622</v>
      </c>
      <c r="C452" s="18" t="s">
        <v>623</v>
      </c>
      <c r="D452" s="18" t="s">
        <v>262</v>
      </c>
      <c r="E452" s="19">
        <v>45852.86822916667</v>
      </c>
      <c r="F452" s="17">
        <v>45853</v>
      </c>
      <c r="G452" s="20">
        <v>351.0026809453625</v>
      </c>
      <c r="H452" s="17">
        <v>45943</v>
      </c>
      <c r="I452" s="20">
        <v>291.02120971679688</v>
      </c>
      <c r="J452" s="21">
        <v>60</v>
      </c>
      <c r="K452" s="22">
        <v>2.0240757697192251</v>
      </c>
      <c r="L452" s="21">
        <v>5</v>
      </c>
      <c r="M452" s="23">
        <v>-0.17088607718612389</v>
      </c>
      <c r="N452" s="24">
        <v>5.8500000000000002E-3</v>
      </c>
      <c r="O452" s="23">
        <v>-0.17673607718612391</v>
      </c>
      <c r="P452" s="23">
        <v>-0.16331551589099119</v>
      </c>
      <c r="Q452" s="18" t="s">
        <v>16</v>
      </c>
      <c r="R452" s="18" t="s">
        <v>173</v>
      </c>
    </row>
    <row r="453" spans="1:18" x14ac:dyDescent="0.25">
      <c r="A453" s="17">
        <v>45859</v>
      </c>
      <c r="B453" s="18" t="s">
        <v>434</v>
      </c>
      <c r="C453" s="18" t="s">
        <v>435</v>
      </c>
      <c r="D453" s="18" t="s">
        <v>172</v>
      </c>
      <c r="E453" s="19">
        <v>45855.665023148147</v>
      </c>
      <c r="F453" s="17">
        <v>45856</v>
      </c>
      <c r="G453" s="20">
        <v>6922.1554805514006</v>
      </c>
      <c r="H453" s="17">
        <v>45946</v>
      </c>
      <c r="I453" s="20">
        <v>7542.21337890625</v>
      </c>
      <c r="J453" s="21">
        <v>60</v>
      </c>
      <c r="K453" s="22">
        <v>2.6524119812280009</v>
      </c>
      <c r="L453" s="21">
        <v>5</v>
      </c>
      <c r="M453" s="23">
        <v>8.95758409496831E-2</v>
      </c>
      <c r="N453" s="24">
        <v>5.8500000000000002E-3</v>
      </c>
      <c r="O453" s="23">
        <v>8.3725840949683106E-2</v>
      </c>
      <c r="P453" s="23">
        <v>8.1647599342561994E-2</v>
      </c>
      <c r="Q453" s="18" t="s">
        <v>16</v>
      </c>
      <c r="R453" s="18" t="s">
        <v>155</v>
      </c>
    </row>
    <row r="454" spans="1:18" x14ac:dyDescent="0.25">
      <c r="A454" s="17">
        <v>45860</v>
      </c>
      <c r="B454" s="18" t="s">
        <v>244</v>
      </c>
      <c r="C454" s="18" t="s">
        <v>245</v>
      </c>
      <c r="D454" s="18" t="s">
        <v>201</v>
      </c>
      <c r="E454" s="19">
        <v>45856.843946759262</v>
      </c>
      <c r="F454" s="17">
        <v>45859</v>
      </c>
      <c r="G454" s="20">
        <v>1415.1785834470591</v>
      </c>
      <c r="H454" s="17">
        <v>45947</v>
      </c>
      <c r="I454" s="20">
        <v>1410.279541015625</v>
      </c>
      <c r="J454" s="21">
        <v>60</v>
      </c>
      <c r="K454" s="22">
        <v>7.0016615038782861</v>
      </c>
      <c r="L454" s="21">
        <v>5</v>
      </c>
      <c r="M454" s="23">
        <v>-3.4617838969136002E-3</v>
      </c>
      <c r="N454" s="24">
        <v>5.8500000000000002E-3</v>
      </c>
      <c r="O454" s="23">
        <v>-9.3117838969135995E-3</v>
      </c>
      <c r="P454" s="23">
        <v>-1.53459736151492E-2</v>
      </c>
      <c r="Q454" s="18" t="s">
        <v>16</v>
      </c>
      <c r="R454" s="18" t="s">
        <v>173</v>
      </c>
    </row>
    <row r="455" spans="1:18" x14ac:dyDescent="0.25">
      <c r="A455" s="17">
        <v>45862</v>
      </c>
      <c r="B455" s="18" t="s">
        <v>256</v>
      </c>
      <c r="C455" s="18" t="s">
        <v>257</v>
      </c>
      <c r="D455" s="18" t="s">
        <v>172</v>
      </c>
      <c r="E455" s="19">
        <v>45860.740740740737</v>
      </c>
      <c r="F455" s="17">
        <v>45861</v>
      </c>
      <c r="G455" s="20">
        <v>3965.704363591859</v>
      </c>
      <c r="H455" s="17">
        <v>45951</v>
      </c>
      <c r="I455" s="20">
        <v>4138.8994140625</v>
      </c>
      <c r="J455" s="21">
        <v>60</v>
      </c>
      <c r="K455" s="22">
        <v>3.1604726353218351</v>
      </c>
      <c r="L455" s="21">
        <v>5</v>
      </c>
      <c r="M455" s="23">
        <v>4.3673212774179897E-2</v>
      </c>
      <c r="N455" s="24">
        <v>5.8500000000000002E-3</v>
      </c>
      <c r="O455" s="23">
        <v>3.7823212774179903E-2</v>
      </c>
      <c r="P455" s="23">
        <v>2.4013196723435298E-2</v>
      </c>
      <c r="Q455" s="18" t="s">
        <v>16</v>
      </c>
      <c r="R455" s="18" t="s">
        <v>155</v>
      </c>
    </row>
    <row r="456" spans="1:18" x14ac:dyDescent="0.25">
      <c r="A456" s="17">
        <v>45862</v>
      </c>
      <c r="B456" s="18" t="s">
        <v>624</v>
      </c>
      <c r="C456" s="18" t="s">
        <v>625</v>
      </c>
      <c r="D456" s="18" t="s">
        <v>154</v>
      </c>
      <c r="E456" s="19">
        <v>45860.805567129632</v>
      </c>
      <c r="F456" s="17">
        <v>45861</v>
      </c>
      <c r="G456" s="20">
        <v>2239.2196871737901</v>
      </c>
      <c r="H456" s="17">
        <v>45951</v>
      </c>
      <c r="I456" s="20">
        <v>2174.92919921875</v>
      </c>
      <c r="J456" s="21">
        <v>60</v>
      </c>
      <c r="K456" s="22">
        <v>1.7876045172688391</v>
      </c>
      <c r="L456" s="21">
        <v>5</v>
      </c>
      <c r="M456" s="23">
        <v>-2.8711112323321498E-2</v>
      </c>
      <c r="N456" s="24">
        <v>5.8500000000000002E-3</v>
      </c>
      <c r="O456" s="23">
        <v>-3.45611123233215E-2</v>
      </c>
      <c r="P456" s="23">
        <v>-4.8371128374066097E-2</v>
      </c>
      <c r="Q456" s="18" t="s">
        <v>16</v>
      </c>
      <c r="R456" s="18" t="s">
        <v>173</v>
      </c>
    </row>
    <row r="457" spans="1:18" x14ac:dyDescent="0.25">
      <c r="A457" s="17">
        <v>45863</v>
      </c>
      <c r="B457" s="18" t="s">
        <v>224</v>
      </c>
      <c r="C457" s="18" t="s">
        <v>225</v>
      </c>
      <c r="D457" s="18" t="s">
        <v>198</v>
      </c>
      <c r="E457" s="19">
        <v>45861.854166666657</v>
      </c>
      <c r="F457" s="17">
        <v>45862</v>
      </c>
      <c r="G457" s="20">
        <v>5137.6621038764442</v>
      </c>
      <c r="H457" s="17">
        <v>45953</v>
      </c>
      <c r="I457" s="20">
        <v>5794.91357421875</v>
      </c>
      <c r="J457" s="21">
        <v>60</v>
      </c>
      <c r="K457" s="22">
        <v>7.1752145630018953</v>
      </c>
      <c r="L457" s="21">
        <v>5</v>
      </c>
      <c r="M457" s="23">
        <v>0.12792812315282459</v>
      </c>
      <c r="N457" s="24">
        <v>5.8500000000000002E-3</v>
      </c>
      <c r="O457" s="23">
        <v>0.1220781231528246</v>
      </c>
      <c r="P457" s="23">
        <v>9.5727104677756303E-2</v>
      </c>
      <c r="Q457" s="18" t="s">
        <v>16</v>
      </c>
      <c r="R457" s="18" t="s">
        <v>155</v>
      </c>
    </row>
    <row r="458" spans="1:18" x14ac:dyDescent="0.25">
      <c r="A458" s="17">
        <v>45863</v>
      </c>
      <c r="B458" s="18" t="s">
        <v>192</v>
      </c>
      <c r="C458" s="18" t="s">
        <v>193</v>
      </c>
      <c r="D458" s="18" t="s">
        <v>164</v>
      </c>
      <c r="E458" s="19">
        <v>45861.76190972222</v>
      </c>
      <c r="F458" s="17">
        <v>45862</v>
      </c>
      <c r="G458" s="20">
        <v>433.55395161183338</v>
      </c>
      <c r="H458" s="17">
        <v>45953</v>
      </c>
      <c r="I458" s="20">
        <v>409.63485717773438</v>
      </c>
      <c r="J458" s="21">
        <v>60</v>
      </c>
      <c r="K458" s="22">
        <v>1.567161415783664</v>
      </c>
      <c r="L458" s="21">
        <v>5</v>
      </c>
      <c r="M458" s="23">
        <v>-5.5169822222065998E-2</v>
      </c>
      <c r="N458" s="24">
        <v>5.8500000000000002E-3</v>
      </c>
      <c r="O458" s="23">
        <v>-6.1019822222065999E-2</v>
      </c>
      <c r="P458" s="23">
        <v>-8.73708406971343E-2</v>
      </c>
      <c r="Q458" s="18" t="s">
        <v>16</v>
      </c>
      <c r="R458" s="18" t="s">
        <v>173</v>
      </c>
    </row>
    <row r="459" spans="1:18" x14ac:dyDescent="0.25">
      <c r="A459" s="17">
        <v>45866</v>
      </c>
      <c r="B459" s="18" t="s">
        <v>196</v>
      </c>
      <c r="C459" s="18" t="s">
        <v>197</v>
      </c>
      <c r="D459" s="18" t="s">
        <v>198</v>
      </c>
      <c r="E459" s="19">
        <v>45862.853425925918</v>
      </c>
      <c r="F459" s="17">
        <v>45863</v>
      </c>
      <c r="G459" s="20">
        <v>1840.1693146892139</v>
      </c>
      <c r="H459" s="17">
        <v>45954</v>
      </c>
      <c r="I459" s="20">
        <v>2222.068115234375</v>
      </c>
      <c r="J459" s="21">
        <v>60</v>
      </c>
      <c r="K459" s="22">
        <v>3.737424134286083</v>
      </c>
      <c r="L459" s="21">
        <v>5</v>
      </c>
      <c r="M459" s="23">
        <v>0.207534598852747</v>
      </c>
      <c r="N459" s="24">
        <v>5.8500000000000002E-3</v>
      </c>
      <c r="O459" s="23">
        <v>0.201684598852747</v>
      </c>
      <c r="P459" s="23">
        <v>0.17078352266971181</v>
      </c>
      <c r="Q459" s="18" t="s">
        <v>16</v>
      </c>
      <c r="R459" s="18" t="s">
        <v>155</v>
      </c>
    </row>
    <row r="460" spans="1:18" x14ac:dyDescent="0.25">
      <c r="A460" s="17">
        <v>45867</v>
      </c>
      <c r="B460" s="18" t="s">
        <v>626</v>
      </c>
      <c r="C460" s="18" t="s">
        <v>627</v>
      </c>
      <c r="D460" s="18" t="s">
        <v>154</v>
      </c>
      <c r="E460" s="19">
        <v>45864.482233796298</v>
      </c>
      <c r="F460" s="17">
        <v>45866</v>
      </c>
      <c r="G460" s="20">
        <v>243.9572722406738</v>
      </c>
      <c r="H460" s="17">
        <v>45957</v>
      </c>
      <c r="I460" s="20">
        <v>212.11033630371091</v>
      </c>
      <c r="J460" s="21">
        <v>60</v>
      </c>
      <c r="K460" s="22">
        <v>7.2956668264391453</v>
      </c>
      <c r="L460" s="21">
        <v>5</v>
      </c>
      <c r="M460" s="23">
        <v>-0.13054308914203869</v>
      </c>
      <c r="N460" s="24">
        <v>5.8500000000000002E-3</v>
      </c>
      <c r="O460" s="23">
        <v>-0.13639308914203871</v>
      </c>
      <c r="P460" s="23">
        <v>-0.16677281572941191</v>
      </c>
      <c r="Q460" s="18" t="s">
        <v>16</v>
      </c>
      <c r="R460" s="18" t="s">
        <v>173</v>
      </c>
    </row>
    <row r="461" spans="1:18" x14ac:dyDescent="0.25">
      <c r="A461" s="17">
        <v>45868</v>
      </c>
      <c r="B461" s="18" t="s">
        <v>628</v>
      </c>
      <c r="C461" s="18" t="s">
        <v>629</v>
      </c>
      <c r="D461" s="18" t="s">
        <v>212</v>
      </c>
      <c r="E461" s="19">
        <v>45866.721608796302</v>
      </c>
      <c r="F461" s="17">
        <v>45867</v>
      </c>
      <c r="G461" s="20">
        <v>3749.686319373161</v>
      </c>
      <c r="H461" s="17">
        <v>45958</v>
      </c>
      <c r="I461" s="20">
        <v>3545.0986328125</v>
      </c>
      <c r="J461" s="21">
        <v>60</v>
      </c>
      <c r="K461" s="22">
        <v>1.962458677795182</v>
      </c>
      <c r="L461" s="21">
        <v>5</v>
      </c>
      <c r="M461" s="23">
        <v>-5.4561280367276699E-2</v>
      </c>
      <c r="N461" s="24">
        <v>5.8500000000000002E-3</v>
      </c>
      <c r="O461" s="23">
        <v>-6.04112803672767E-2</v>
      </c>
      <c r="P461" s="23">
        <v>-8.8381512159597095E-2</v>
      </c>
      <c r="Q461" s="18" t="s">
        <v>16</v>
      </c>
      <c r="R461" s="18" t="s">
        <v>173</v>
      </c>
    </row>
    <row r="462" spans="1:18" x14ac:dyDescent="0.25">
      <c r="A462" s="17">
        <v>45868</v>
      </c>
      <c r="B462" s="18" t="s">
        <v>265</v>
      </c>
      <c r="C462" s="18" t="s">
        <v>266</v>
      </c>
      <c r="D462" s="18" t="s">
        <v>172</v>
      </c>
      <c r="E462" s="19">
        <v>45866.67260416667</v>
      </c>
      <c r="F462" s="17">
        <v>45867</v>
      </c>
      <c r="G462" s="20">
        <v>387.8651549803505</v>
      </c>
      <c r="H462" s="17">
        <v>45958</v>
      </c>
      <c r="I462" s="20">
        <v>411.23861694335938</v>
      </c>
      <c r="J462" s="21">
        <v>60</v>
      </c>
      <c r="K462" s="22">
        <v>1.7060143777872969</v>
      </c>
      <c r="L462" s="21">
        <v>5</v>
      </c>
      <c r="M462" s="23">
        <v>6.0261824664793601E-2</v>
      </c>
      <c r="N462" s="24">
        <v>5.8500000000000002E-3</v>
      </c>
      <c r="O462" s="23">
        <v>5.44118246647936E-2</v>
      </c>
      <c r="P462" s="23">
        <v>2.6441592872473201E-2</v>
      </c>
      <c r="Q462" s="18" t="s">
        <v>16</v>
      </c>
      <c r="R462" s="18" t="s">
        <v>155</v>
      </c>
    </row>
    <row r="463" spans="1:18" x14ac:dyDescent="0.25">
      <c r="A463" s="17">
        <v>45869</v>
      </c>
      <c r="B463" s="18" t="s">
        <v>542</v>
      </c>
      <c r="C463" s="18" t="s">
        <v>543</v>
      </c>
      <c r="D463" s="18" t="s">
        <v>180</v>
      </c>
      <c r="E463" s="19">
        <v>45867.809351851851</v>
      </c>
      <c r="F463" s="17">
        <v>45868</v>
      </c>
      <c r="G463" s="20">
        <v>3589.9357013552908</v>
      </c>
      <c r="H463" s="17">
        <v>45959</v>
      </c>
      <c r="I463" s="20">
        <v>3919.81396484375</v>
      </c>
      <c r="J463" s="21">
        <v>60</v>
      </c>
      <c r="K463" s="22">
        <v>2.9816591061734599</v>
      </c>
      <c r="L463" s="21">
        <v>5</v>
      </c>
      <c r="M463" s="23">
        <v>9.1889741469163899E-2</v>
      </c>
      <c r="N463" s="24">
        <v>5.8500000000000002E-3</v>
      </c>
      <c r="O463" s="23">
        <v>8.6039741469163905E-2</v>
      </c>
      <c r="P463" s="23">
        <v>4.6615804585164497E-2</v>
      </c>
      <c r="Q463" s="18" t="s">
        <v>16</v>
      </c>
      <c r="R463" s="18" t="s">
        <v>155</v>
      </c>
    </row>
    <row r="464" spans="1:18" x14ac:dyDescent="0.25">
      <c r="A464" s="17">
        <v>45869</v>
      </c>
      <c r="B464" s="18" t="s">
        <v>386</v>
      </c>
      <c r="C464" s="18" t="s">
        <v>387</v>
      </c>
      <c r="D464" s="18" t="s">
        <v>185</v>
      </c>
      <c r="E464" s="19">
        <v>45868.504953703698</v>
      </c>
      <c r="F464" s="17">
        <v>45868</v>
      </c>
      <c r="G464" s="20">
        <v>1271.8098522414371</v>
      </c>
      <c r="H464" s="17">
        <v>45959</v>
      </c>
      <c r="I464" s="20">
        <v>1352.29150390625</v>
      </c>
      <c r="J464" s="21">
        <v>60</v>
      </c>
      <c r="K464" s="22">
        <v>1.7731032179243129</v>
      </c>
      <c r="L464" s="21">
        <v>5</v>
      </c>
      <c r="M464" s="23">
        <v>6.3281198461367399E-2</v>
      </c>
      <c r="N464" s="24">
        <v>5.8500000000000002E-3</v>
      </c>
      <c r="O464" s="23">
        <v>5.7431198461367398E-2</v>
      </c>
      <c r="P464" s="23">
        <v>1.8007261577368001E-2</v>
      </c>
      <c r="Q464" s="18" t="s">
        <v>16</v>
      </c>
      <c r="R464" s="18" t="s">
        <v>155</v>
      </c>
    </row>
    <row r="465" spans="1:18" x14ac:dyDescent="0.25">
      <c r="A465" s="17">
        <v>45870</v>
      </c>
      <c r="B465" s="18" t="s">
        <v>630</v>
      </c>
      <c r="C465" s="18" t="s">
        <v>631</v>
      </c>
      <c r="D465" s="18" t="s">
        <v>232</v>
      </c>
      <c r="E465" s="19">
        <v>45868.710138888891</v>
      </c>
      <c r="F465" s="17">
        <v>45869</v>
      </c>
      <c r="G465" s="20">
        <v>5040.5360272934749</v>
      </c>
      <c r="H465" s="17">
        <v>45960</v>
      </c>
      <c r="I465" s="20">
        <v>4965.505859375</v>
      </c>
      <c r="J465" s="21">
        <v>60</v>
      </c>
      <c r="K465" s="22">
        <v>2.4313232840612131</v>
      </c>
      <c r="L465" s="21">
        <v>5</v>
      </c>
      <c r="M465" s="23">
        <v>-1.4885354952767301E-2</v>
      </c>
      <c r="N465" s="24">
        <v>5.8500000000000002E-3</v>
      </c>
      <c r="O465" s="23">
        <v>-2.07353549527673E-2</v>
      </c>
      <c r="P465" s="23">
        <v>-6.6383459580826698E-2</v>
      </c>
      <c r="Q465" s="18" t="s">
        <v>16</v>
      </c>
      <c r="R465" s="18" t="s">
        <v>173</v>
      </c>
    </row>
    <row r="466" spans="1:18" x14ac:dyDescent="0.25">
      <c r="A466" s="17">
        <v>45870</v>
      </c>
      <c r="B466" s="18" t="s">
        <v>584</v>
      </c>
      <c r="C466" s="18" t="s">
        <v>585</v>
      </c>
      <c r="D466" s="18" t="s">
        <v>241</v>
      </c>
      <c r="E466" s="19">
        <v>45869.549398148149</v>
      </c>
      <c r="F466" s="17">
        <v>45869</v>
      </c>
      <c r="G466" s="20">
        <v>10449.87279051823</v>
      </c>
      <c r="H466" s="17">
        <v>45960</v>
      </c>
      <c r="I466" s="20">
        <v>8846.9931640625</v>
      </c>
      <c r="J466" s="21">
        <v>60</v>
      </c>
      <c r="K466" s="22">
        <v>2.0471768055457589</v>
      </c>
      <c r="L466" s="21">
        <v>5</v>
      </c>
      <c r="M466" s="23">
        <v>-0.15338747739686481</v>
      </c>
      <c r="N466" s="24">
        <v>5.8500000000000002E-3</v>
      </c>
      <c r="O466" s="23">
        <v>-0.15923747739686481</v>
      </c>
      <c r="P466" s="23">
        <v>-0.20488558202492421</v>
      </c>
      <c r="Q466" s="18" t="s">
        <v>16</v>
      </c>
      <c r="R466" s="18" t="s">
        <v>173</v>
      </c>
    </row>
    <row r="467" spans="1:18" x14ac:dyDescent="0.25">
      <c r="A467" s="17">
        <v>45870</v>
      </c>
      <c r="B467" s="18" t="s">
        <v>426</v>
      </c>
      <c r="C467" s="18" t="s">
        <v>427</v>
      </c>
      <c r="D467" s="18" t="s">
        <v>241</v>
      </c>
      <c r="E467" s="19">
        <v>45868.738333333327</v>
      </c>
      <c r="F467" s="17">
        <v>45869</v>
      </c>
      <c r="G467" s="20">
        <v>13298.263458062511</v>
      </c>
      <c r="H467" s="17">
        <v>45960</v>
      </c>
      <c r="I467" s="20">
        <v>13095.984375</v>
      </c>
      <c r="J467" s="21">
        <v>60</v>
      </c>
      <c r="K467" s="22">
        <v>1.9729977088747981</v>
      </c>
      <c r="L467" s="21">
        <v>5</v>
      </c>
      <c r="M467" s="23">
        <v>-1.5210939661439399E-2</v>
      </c>
      <c r="N467" s="24">
        <v>5.8500000000000002E-3</v>
      </c>
      <c r="O467" s="23">
        <v>-2.1060939661439401E-2</v>
      </c>
      <c r="P467" s="23">
        <v>-6.6709044289498795E-2</v>
      </c>
      <c r="Q467" s="18" t="s">
        <v>16</v>
      </c>
      <c r="R467" s="18" t="s">
        <v>173</v>
      </c>
    </row>
    <row r="468" spans="1:18" x14ac:dyDescent="0.25">
      <c r="A468" s="17">
        <v>45870</v>
      </c>
      <c r="B468" s="18" t="s">
        <v>632</v>
      </c>
      <c r="C468" s="18" t="s">
        <v>633</v>
      </c>
      <c r="D468" s="18" t="s">
        <v>172</v>
      </c>
      <c r="E468" s="19">
        <v>45868.81459490741</v>
      </c>
      <c r="F468" s="17">
        <v>45869</v>
      </c>
      <c r="G468" s="20">
        <v>570.72926861635381</v>
      </c>
      <c r="H468" s="17">
        <v>45960</v>
      </c>
      <c r="I468" s="20">
        <v>585.54046630859375</v>
      </c>
      <c r="J468" s="21">
        <v>60</v>
      </c>
      <c r="K468" s="22">
        <v>1.5808454651211421</v>
      </c>
      <c r="L468" s="21">
        <v>5</v>
      </c>
      <c r="M468" s="23">
        <v>2.5951354708244299E-2</v>
      </c>
      <c r="N468" s="24">
        <v>5.8500000000000002E-3</v>
      </c>
      <c r="O468" s="23">
        <v>2.0101354708244298E-2</v>
      </c>
      <c r="P468" s="23">
        <v>-2.5546749919814898E-2</v>
      </c>
      <c r="Q468" s="18" t="s">
        <v>16</v>
      </c>
      <c r="R468" s="18" t="s">
        <v>155</v>
      </c>
    </row>
    <row r="469" spans="1:18" x14ac:dyDescent="0.25">
      <c r="A469" s="17">
        <v>45873</v>
      </c>
      <c r="B469" s="18" t="s">
        <v>600</v>
      </c>
      <c r="C469" s="18" t="s">
        <v>601</v>
      </c>
      <c r="D469" s="18" t="s">
        <v>241</v>
      </c>
      <c r="E469" s="19">
        <v>45869.646909722222</v>
      </c>
      <c r="F469" s="17">
        <v>45870</v>
      </c>
      <c r="G469" s="20">
        <v>2858.6572667191131</v>
      </c>
      <c r="H469" s="17">
        <v>45961</v>
      </c>
      <c r="I469" s="20">
        <v>3124.5673828125</v>
      </c>
      <c r="J469" s="21">
        <v>60</v>
      </c>
      <c r="K469" s="22">
        <v>5.277756437597473</v>
      </c>
      <c r="L469" s="21">
        <v>5</v>
      </c>
      <c r="M469" s="23">
        <v>9.3019236404849798E-2</v>
      </c>
      <c r="N469" s="24">
        <v>5.8500000000000002E-3</v>
      </c>
      <c r="O469" s="23">
        <v>8.7169236404849804E-2</v>
      </c>
      <c r="P469" s="23">
        <v>5.5837034868568801E-2</v>
      </c>
      <c r="Q469" s="18" t="s">
        <v>16</v>
      </c>
      <c r="R469" s="18" t="s">
        <v>155</v>
      </c>
    </row>
    <row r="470" spans="1:18" x14ac:dyDescent="0.25">
      <c r="A470" s="17">
        <v>45873</v>
      </c>
      <c r="B470" s="18" t="s">
        <v>295</v>
      </c>
      <c r="C470" s="18" t="s">
        <v>296</v>
      </c>
      <c r="D470" s="18" t="s">
        <v>158</v>
      </c>
      <c r="E470" s="19">
        <v>45870.50503472222</v>
      </c>
      <c r="F470" s="17">
        <v>45870</v>
      </c>
      <c r="G470" s="20">
        <v>513.25440470576746</v>
      </c>
      <c r="H470" s="17">
        <v>45961</v>
      </c>
      <c r="I470" s="20">
        <v>525.66217041015625</v>
      </c>
      <c r="J470" s="21">
        <v>60</v>
      </c>
      <c r="K470" s="22">
        <v>1.893080704859909</v>
      </c>
      <c r="L470" s="21">
        <v>5</v>
      </c>
      <c r="M470" s="23">
        <v>2.4174689180703299E-2</v>
      </c>
      <c r="N470" s="24">
        <v>5.8500000000000002E-3</v>
      </c>
      <c r="O470" s="23">
        <v>1.8324689180703301E-2</v>
      </c>
      <c r="P470" s="23">
        <v>-1.30075123555777E-2</v>
      </c>
      <c r="Q470" s="18" t="s">
        <v>16</v>
      </c>
      <c r="R470" s="18" t="s">
        <v>155</v>
      </c>
    </row>
    <row r="471" spans="1:18" x14ac:dyDescent="0.25">
      <c r="A471" s="17">
        <v>45874</v>
      </c>
      <c r="B471" s="18" t="s">
        <v>406</v>
      </c>
      <c r="C471" s="18" t="s">
        <v>407</v>
      </c>
      <c r="D471" s="18" t="s">
        <v>212</v>
      </c>
      <c r="E471" s="19">
        <v>45870.651782407411</v>
      </c>
      <c r="F471" s="17">
        <v>45873</v>
      </c>
      <c r="G471" s="20">
        <v>6068.86001859313</v>
      </c>
      <c r="H471" s="17">
        <v>45964</v>
      </c>
      <c r="I471" s="20">
        <v>5861.810546875</v>
      </c>
      <c r="J471" s="21">
        <v>60</v>
      </c>
      <c r="K471" s="22">
        <v>3.6193985892118739</v>
      </c>
      <c r="L471" s="21">
        <v>5</v>
      </c>
      <c r="M471" s="23">
        <v>-3.4116699196190599E-2</v>
      </c>
      <c r="N471" s="24">
        <v>5.8500000000000002E-3</v>
      </c>
      <c r="O471" s="23">
        <v>-3.99666991961906E-2</v>
      </c>
      <c r="P471" s="23">
        <v>-7.8514356936831495E-2</v>
      </c>
      <c r="Q471" s="18" t="s">
        <v>16</v>
      </c>
      <c r="R471" s="18" t="s">
        <v>173</v>
      </c>
    </row>
    <row r="472" spans="1:18" x14ac:dyDescent="0.25">
      <c r="A472" s="17">
        <v>45876</v>
      </c>
      <c r="B472" s="18" t="s">
        <v>378</v>
      </c>
      <c r="C472" s="18" t="s">
        <v>379</v>
      </c>
      <c r="D472" s="18" t="s">
        <v>212</v>
      </c>
      <c r="E472" s="19">
        <v>45874.892106481479</v>
      </c>
      <c r="F472" s="17">
        <v>45875</v>
      </c>
      <c r="G472" s="20">
        <v>1842.540175307395</v>
      </c>
      <c r="H472" s="17">
        <v>45967</v>
      </c>
      <c r="I472" s="20">
        <v>1941.423217773437</v>
      </c>
      <c r="J472" s="21">
        <v>60</v>
      </c>
      <c r="K472" s="22">
        <v>3.97502699010992</v>
      </c>
      <c r="L472" s="21">
        <v>5</v>
      </c>
      <c r="M472" s="23">
        <v>5.3666695462716497E-2</v>
      </c>
      <c r="N472" s="24">
        <v>5.8500000000000002E-3</v>
      </c>
      <c r="O472" s="23">
        <v>4.7816695462716503E-2</v>
      </c>
      <c r="P472" s="23">
        <v>1.7575817216828701E-2</v>
      </c>
      <c r="Q472" s="18" t="s">
        <v>16</v>
      </c>
      <c r="R472" s="18" t="s">
        <v>155</v>
      </c>
    </row>
    <row r="473" spans="1:18" x14ac:dyDescent="0.25">
      <c r="A473" s="17">
        <v>45877</v>
      </c>
      <c r="B473" s="18" t="s">
        <v>525</v>
      </c>
      <c r="C473" s="18" t="s">
        <v>526</v>
      </c>
      <c r="D473" s="18" t="s">
        <v>167</v>
      </c>
      <c r="E473" s="19">
        <v>45875.811180555553</v>
      </c>
      <c r="F473" s="17">
        <v>45876</v>
      </c>
      <c r="G473" s="20">
        <v>4504.6463851284288</v>
      </c>
      <c r="H473" s="17">
        <v>45968</v>
      </c>
      <c r="I473" s="20">
        <v>5119.443359375</v>
      </c>
      <c r="J473" s="21">
        <v>60</v>
      </c>
      <c r="K473" s="22">
        <v>4.9948379022582943</v>
      </c>
      <c r="L473" s="21">
        <v>5</v>
      </c>
      <c r="M473" s="23">
        <v>0.1364806294843148</v>
      </c>
      <c r="N473" s="24">
        <v>5.8500000000000002E-3</v>
      </c>
      <c r="O473" s="23">
        <v>0.13063062948431481</v>
      </c>
      <c r="P473" s="23">
        <v>8.8432561365534706E-2</v>
      </c>
      <c r="Q473" s="18" t="s">
        <v>16</v>
      </c>
      <c r="R473" s="18" t="s">
        <v>155</v>
      </c>
    </row>
    <row r="474" spans="1:18" x14ac:dyDescent="0.25">
      <c r="A474" s="17">
        <v>45877</v>
      </c>
      <c r="B474" s="18" t="s">
        <v>501</v>
      </c>
      <c r="C474" s="18" t="s">
        <v>502</v>
      </c>
      <c r="D474" s="18" t="s">
        <v>232</v>
      </c>
      <c r="E474" s="19">
        <v>45875.743946759263</v>
      </c>
      <c r="F474" s="17">
        <v>45876</v>
      </c>
      <c r="G474" s="20">
        <v>1523.0332595542111</v>
      </c>
      <c r="H474" s="17">
        <v>45968</v>
      </c>
      <c r="I474" s="20">
        <v>1444.399536132812</v>
      </c>
      <c r="J474" s="21">
        <v>60</v>
      </c>
      <c r="K474" s="22">
        <v>1.916391703072998</v>
      </c>
      <c r="L474" s="21">
        <v>5</v>
      </c>
      <c r="M474" s="23">
        <v>-5.1629682364529902E-2</v>
      </c>
      <c r="N474" s="24">
        <v>5.8500000000000002E-3</v>
      </c>
      <c r="O474" s="23">
        <v>-5.7479682364529897E-2</v>
      </c>
      <c r="P474" s="23">
        <v>-9.9677750483309902E-2</v>
      </c>
      <c r="Q474" s="18" t="s">
        <v>16</v>
      </c>
      <c r="R474" s="18" t="s">
        <v>173</v>
      </c>
    </row>
    <row r="475" spans="1:18" x14ac:dyDescent="0.25">
      <c r="A475" s="17">
        <v>45877</v>
      </c>
      <c r="B475" s="18" t="s">
        <v>188</v>
      </c>
      <c r="C475" s="18" t="s">
        <v>189</v>
      </c>
      <c r="D475" s="18" t="s">
        <v>164</v>
      </c>
      <c r="E475" s="19">
        <v>45875.900370370371</v>
      </c>
      <c r="F475" s="17">
        <v>45876</v>
      </c>
      <c r="G475" s="20">
        <v>883.11315414407136</v>
      </c>
      <c r="H475" s="17">
        <v>45968</v>
      </c>
      <c r="I475" s="20">
        <v>1018.919067382812</v>
      </c>
      <c r="J475" s="21">
        <v>60</v>
      </c>
      <c r="K475" s="22">
        <v>1.7861129294281639</v>
      </c>
      <c r="L475" s="21">
        <v>5</v>
      </c>
      <c r="M475" s="23">
        <v>0.15378087462683809</v>
      </c>
      <c r="N475" s="24">
        <v>5.8500000000000002E-3</v>
      </c>
      <c r="O475" s="23">
        <v>0.1479308746268381</v>
      </c>
      <c r="P475" s="23">
        <v>0.105732806508058</v>
      </c>
      <c r="Q475" s="18" t="s">
        <v>16</v>
      </c>
      <c r="R475" s="18" t="s">
        <v>155</v>
      </c>
    </row>
    <row r="476" spans="1:18" x14ac:dyDescent="0.25">
      <c r="A476" s="17">
        <v>45880</v>
      </c>
      <c r="B476" s="18" t="s">
        <v>517</v>
      </c>
      <c r="C476" s="18" t="s">
        <v>518</v>
      </c>
      <c r="D476" s="18" t="s">
        <v>212</v>
      </c>
      <c r="E476" s="19">
        <v>45876.682928240742</v>
      </c>
      <c r="F476" s="17">
        <v>45877</v>
      </c>
      <c r="G476" s="20">
        <v>2088.9186656777711</v>
      </c>
      <c r="H476" s="17">
        <v>45971</v>
      </c>
      <c r="I476" s="20">
        <v>1936.370849609375</v>
      </c>
      <c r="J476" s="21">
        <v>60</v>
      </c>
      <c r="K476" s="22">
        <v>8.1432985482521278</v>
      </c>
      <c r="L476" s="21">
        <v>5</v>
      </c>
      <c r="M476" s="23">
        <v>-7.3027168828949995E-2</v>
      </c>
      <c r="N476" s="24">
        <v>5.8500000000000002E-3</v>
      </c>
      <c r="O476" s="23">
        <v>-7.8877168828949906E-2</v>
      </c>
      <c r="P476" s="23">
        <v>-0.11559469609500971</v>
      </c>
      <c r="Q476" s="18" t="s">
        <v>16</v>
      </c>
      <c r="R476" s="18" t="s">
        <v>173</v>
      </c>
    </row>
    <row r="477" spans="1:18" x14ac:dyDescent="0.25">
      <c r="A477" s="17">
        <v>45880</v>
      </c>
      <c r="B477" s="18" t="s">
        <v>269</v>
      </c>
      <c r="C477" s="18" t="s">
        <v>270</v>
      </c>
      <c r="D477" s="18" t="s">
        <v>241</v>
      </c>
      <c r="E477" s="19">
        <v>45877.52443287037</v>
      </c>
      <c r="F477" s="17">
        <v>45877</v>
      </c>
      <c r="G477" s="20">
        <v>3461.6412787114641</v>
      </c>
      <c r="H477" s="17">
        <v>45971</v>
      </c>
      <c r="I477" s="20">
        <v>3790.56201171875</v>
      </c>
      <c r="J477" s="21">
        <v>60</v>
      </c>
      <c r="K477" s="22">
        <v>3.415335989897931</v>
      </c>
      <c r="L477" s="21">
        <v>5</v>
      </c>
      <c r="M477" s="23">
        <v>9.5018722774683706E-2</v>
      </c>
      <c r="N477" s="24">
        <v>5.8500000000000002E-3</v>
      </c>
      <c r="O477" s="23">
        <v>8.9168722774683698E-2</v>
      </c>
      <c r="P477" s="23">
        <v>5.2451195508623899E-2</v>
      </c>
      <c r="Q477" s="18" t="s">
        <v>16</v>
      </c>
      <c r="R477" s="18" t="s">
        <v>155</v>
      </c>
    </row>
    <row r="478" spans="1:18" x14ac:dyDescent="0.25">
      <c r="A478" s="17">
        <v>45880</v>
      </c>
      <c r="B478" s="18" t="s">
        <v>170</v>
      </c>
      <c r="C478" s="18" t="s">
        <v>171</v>
      </c>
      <c r="D478" s="18" t="s">
        <v>172</v>
      </c>
      <c r="E478" s="19">
        <v>45876.806608796287</v>
      </c>
      <c r="F478" s="17">
        <v>45877</v>
      </c>
      <c r="G478" s="20">
        <v>3758.4935558906959</v>
      </c>
      <c r="H478" s="17">
        <v>45971</v>
      </c>
      <c r="I478" s="20">
        <v>4293.8984375</v>
      </c>
      <c r="J478" s="21">
        <v>60</v>
      </c>
      <c r="K478" s="22">
        <v>2.281314924021427</v>
      </c>
      <c r="L478" s="21">
        <v>5</v>
      </c>
      <c r="M478" s="23">
        <v>0.14245198871504319</v>
      </c>
      <c r="N478" s="24">
        <v>5.8500000000000002E-3</v>
      </c>
      <c r="O478" s="23">
        <v>0.1366019887150432</v>
      </c>
      <c r="P478" s="23">
        <v>9.9884461448983497E-2</v>
      </c>
      <c r="Q478" s="18" t="s">
        <v>16</v>
      </c>
      <c r="R478" s="18" t="s">
        <v>155</v>
      </c>
    </row>
    <row r="479" spans="1:18" x14ac:dyDescent="0.25">
      <c r="A479" s="17">
        <v>45881</v>
      </c>
      <c r="B479" s="18" t="s">
        <v>396</v>
      </c>
      <c r="C479" s="18" t="s">
        <v>397</v>
      </c>
      <c r="D479" s="18" t="s">
        <v>212</v>
      </c>
      <c r="E479" s="19">
        <v>45877.744467592587</v>
      </c>
      <c r="F479" s="17">
        <v>45880</v>
      </c>
      <c r="G479" s="20">
        <v>1965.7154315136579</v>
      </c>
      <c r="H479" s="17">
        <v>45972</v>
      </c>
      <c r="I479" s="20">
        <v>2059.18310546875</v>
      </c>
      <c r="J479" s="21">
        <v>60</v>
      </c>
      <c r="K479" s="22">
        <v>2.3938941595593861</v>
      </c>
      <c r="L479" s="21">
        <v>5</v>
      </c>
      <c r="M479" s="23">
        <v>4.7548934325208403E-2</v>
      </c>
      <c r="N479" s="24">
        <v>5.8500000000000002E-3</v>
      </c>
      <c r="O479" s="23">
        <v>4.1698934325208402E-2</v>
      </c>
      <c r="P479" s="23">
        <v>-1.8138972195043E-3</v>
      </c>
      <c r="Q479" s="18" t="s">
        <v>16</v>
      </c>
      <c r="R479" s="18" t="s">
        <v>155</v>
      </c>
    </row>
    <row r="480" spans="1:18" x14ac:dyDescent="0.25">
      <c r="A480" s="17">
        <v>45881</v>
      </c>
      <c r="B480" s="18" t="s">
        <v>348</v>
      </c>
      <c r="C480" s="18" t="s">
        <v>349</v>
      </c>
      <c r="D480" s="18" t="s">
        <v>185</v>
      </c>
      <c r="E480" s="19">
        <v>45877.946122685193</v>
      </c>
      <c r="F480" s="17">
        <v>45880</v>
      </c>
      <c r="G480" s="20">
        <v>142.80000305175781</v>
      </c>
      <c r="H480" s="17">
        <v>45972</v>
      </c>
      <c r="I480" s="20">
        <v>159.55000305175781</v>
      </c>
      <c r="J480" s="21">
        <v>60</v>
      </c>
      <c r="K480" s="22">
        <v>1.857248819659197</v>
      </c>
      <c r="L480" s="21">
        <v>5</v>
      </c>
      <c r="M480" s="23">
        <v>0.1172969162607717</v>
      </c>
      <c r="N480" s="24">
        <v>5.8500000000000002E-3</v>
      </c>
      <c r="O480" s="23">
        <v>0.1114469162607717</v>
      </c>
      <c r="P480" s="23">
        <v>6.7934084716058996E-2</v>
      </c>
      <c r="Q480" s="18" t="s">
        <v>16</v>
      </c>
      <c r="R480" s="18" t="s">
        <v>155</v>
      </c>
    </row>
    <row r="481" spans="1:18" x14ac:dyDescent="0.25">
      <c r="A481" s="17">
        <v>45881</v>
      </c>
      <c r="B481" s="18" t="s">
        <v>248</v>
      </c>
      <c r="C481" s="18" t="s">
        <v>249</v>
      </c>
      <c r="D481" s="18" t="s">
        <v>154</v>
      </c>
      <c r="E481" s="19">
        <v>45877.794918981483</v>
      </c>
      <c r="F481" s="17">
        <v>45880</v>
      </c>
      <c r="G481" s="20">
        <v>260.8899873947762</v>
      </c>
      <c r="H481" s="17">
        <v>45972</v>
      </c>
      <c r="I481" s="20">
        <v>240.99613952636719</v>
      </c>
      <c r="J481" s="21">
        <v>60</v>
      </c>
      <c r="K481" s="22">
        <v>1.6953144428849449</v>
      </c>
      <c r="L481" s="21">
        <v>5</v>
      </c>
      <c r="M481" s="23">
        <v>-7.6253780634002705E-2</v>
      </c>
      <c r="N481" s="24">
        <v>5.8500000000000002E-3</v>
      </c>
      <c r="O481" s="23">
        <v>-8.2103780634002699E-2</v>
      </c>
      <c r="P481" s="23">
        <v>-0.1256166121787155</v>
      </c>
      <c r="Q481" s="18" t="s">
        <v>16</v>
      </c>
      <c r="R481" s="18" t="s">
        <v>173</v>
      </c>
    </row>
    <row r="482" spans="1:18" x14ac:dyDescent="0.25">
      <c r="A482" s="17">
        <v>45946</v>
      </c>
      <c r="B482" s="18" t="s">
        <v>224</v>
      </c>
      <c r="C482" s="18" t="s">
        <v>225</v>
      </c>
      <c r="D482" s="18" t="s">
        <v>198</v>
      </c>
      <c r="E482" s="19">
        <v>45944.844502314823</v>
      </c>
      <c r="F482" s="17">
        <v>45945</v>
      </c>
      <c r="G482" s="20">
        <v>5681.9132635037722</v>
      </c>
      <c r="H482" s="17">
        <v>46035</v>
      </c>
      <c r="I482" s="20">
        <v>6312.8505859375</v>
      </c>
      <c r="J482" s="21">
        <v>60</v>
      </c>
      <c r="K482" s="22">
        <v>6.088051997171684</v>
      </c>
      <c r="L482" s="21">
        <v>5</v>
      </c>
      <c r="M482" s="23">
        <v>0.1110431105110989</v>
      </c>
      <c r="N482" s="24">
        <v>5.8500000000000002E-3</v>
      </c>
      <c r="O482" s="23">
        <v>0.10519311051109891</v>
      </c>
      <c r="P482" s="23">
        <v>0.11457182829006481</v>
      </c>
      <c r="Q482" s="18" t="s">
        <v>16</v>
      </c>
      <c r="R482" s="18" t="s">
        <v>155</v>
      </c>
    </row>
    <row r="483" spans="1:18" x14ac:dyDescent="0.25">
      <c r="A483" s="17">
        <v>45947</v>
      </c>
      <c r="B483" s="18" t="s">
        <v>256</v>
      </c>
      <c r="C483" s="18" t="s">
        <v>257</v>
      </c>
      <c r="D483" s="18" t="s">
        <v>172</v>
      </c>
      <c r="E483" s="19">
        <v>45945.832442129627</v>
      </c>
      <c r="F483" s="17">
        <v>45946</v>
      </c>
      <c r="G483" s="20">
        <v>4167.6652745227566</v>
      </c>
      <c r="H483" s="17">
        <v>46036</v>
      </c>
      <c r="I483" s="20">
        <v>4379.4150390625</v>
      </c>
      <c r="J483" s="21">
        <v>60</v>
      </c>
      <c r="K483" s="22">
        <v>3.2351112091457601</v>
      </c>
      <c r="L483" s="21">
        <v>5</v>
      </c>
      <c r="M483" s="23">
        <v>5.0807766601167398E-2</v>
      </c>
      <c r="N483" s="24">
        <v>5.8500000000000002E-3</v>
      </c>
      <c r="O483" s="23">
        <v>4.4957766601167397E-2</v>
      </c>
      <c r="P483" s="23">
        <v>5.5986160578636E-2</v>
      </c>
      <c r="Q483" s="18" t="s">
        <v>16</v>
      </c>
      <c r="R483" s="18" t="s">
        <v>155</v>
      </c>
    </row>
    <row r="484" spans="1:18" x14ac:dyDescent="0.25">
      <c r="A484" s="17">
        <v>45950</v>
      </c>
      <c r="B484" s="18" t="s">
        <v>634</v>
      </c>
      <c r="C484" s="18" t="s">
        <v>635</v>
      </c>
      <c r="D484" s="18" t="s">
        <v>180</v>
      </c>
      <c r="E484" s="19">
        <v>45946.922685185193</v>
      </c>
      <c r="F484" s="17">
        <v>45947</v>
      </c>
      <c r="G484" s="20">
        <v>1238.1266489538759</v>
      </c>
      <c r="H484" s="17">
        <v>46038</v>
      </c>
      <c r="I484" s="20">
        <v>993.96643066406239</v>
      </c>
      <c r="J484" s="21">
        <v>60</v>
      </c>
      <c r="K484" s="22">
        <v>1.383903400458554</v>
      </c>
      <c r="L484" s="21">
        <v>5</v>
      </c>
      <c r="M484" s="23">
        <v>-0.19720132709857291</v>
      </c>
      <c r="N484" s="24">
        <v>5.8500000000000002E-3</v>
      </c>
      <c r="O484" s="23">
        <v>-0.2030513270985729</v>
      </c>
      <c r="P484" s="23">
        <v>-0.18746954151831319</v>
      </c>
      <c r="Q484" s="18" t="s">
        <v>16</v>
      </c>
      <c r="R484" s="18" t="s">
        <v>173</v>
      </c>
    </row>
    <row r="485" spans="1:18" x14ac:dyDescent="0.25">
      <c r="A485" s="17">
        <v>45958</v>
      </c>
      <c r="B485" s="18" t="s">
        <v>196</v>
      </c>
      <c r="C485" s="18" t="s">
        <v>197</v>
      </c>
      <c r="D485" s="18" t="s">
        <v>198</v>
      </c>
      <c r="E485" s="19">
        <v>45954.865914351853</v>
      </c>
      <c r="F485" s="17">
        <v>45957</v>
      </c>
      <c r="G485" s="20">
        <v>2348.2482337484398</v>
      </c>
      <c r="H485" s="17">
        <v>46045</v>
      </c>
      <c r="I485" s="20">
        <v>2160.751953125</v>
      </c>
      <c r="J485" s="21">
        <v>60</v>
      </c>
      <c r="K485" s="22">
        <v>3.8724808482426369</v>
      </c>
      <c r="L485" s="21">
        <v>5</v>
      </c>
      <c r="M485" s="23">
        <v>-7.9845170509995594E-2</v>
      </c>
      <c r="N485" s="24">
        <v>5.8500000000000002E-3</v>
      </c>
      <c r="O485" s="23">
        <v>-8.5695170509995602E-2</v>
      </c>
      <c r="P485" s="23">
        <v>-3.33843756770189E-2</v>
      </c>
      <c r="Q485" s="18" t="s">
        <v>16</v>
      </c>
      <c r="R485" s="18" t="s">
        <v>173</v>
      </c>
    </row>
    <row r="486" spans="1:18" x14ac:dyDescent="0.25">
      <c r="A486" s="17">
        <v>45958</v>
      </c>
      <c r="B486" s="18" t="s">
        <v>477</v>
      </c>
      <c r="C486" s="18" t="s">
        <v>478</v>
      </c>
      <c r="D486" s="18" t="s">
        <v>201</v>
      </c>
      <c r="E486" s="19">
        <v>45957.616539351853</v>
      </c>
      <c r="F486" s="17">
        <v>45957</v>
      </c>
      <c r="G486" s="20">
        <v>741.53256003316392</v>
      </c>
      <c r="H486" s="17">
        <v>46045</v>
      </c>
      <c r="I486" s="20">
        <v>800.6650390625</v>
      </c>
      <c r="J486" s="21">
        <v>60</v>
      </c>
      <c r="K486" s="22">
        <v>1.6312281481854809</v>
      </c>
      <c r="L486" s="21">
        <v>5</v>
      </c>
      <c r="M486" s="23">
        <v>7.9743604281774905E-2</v>
      </c>
      <c r="N486" s="24">
        <v>5.8500000000000002E-3</v>
      </c>
      <c r="O486" s="23">
        <v>7.3893604281774897E-2</v>
      </c>
      <c r="P486" s="23">
        <v>0.12620439911475159</v>
      </c>
      <c r="Q486" s="18" t="s">
        <v>16</v>
      </c>
      <c r="R486" s="18" t="s">
        <v>155</v>
      </c>
    </row>
    <row r="487" spans="1:18" x14ac:dyDescent="0.25">
      <c r="A487" s="17">
        <v>45959</v>
      </c>
      <c r="B487" s="18" t="s">
        <v>475</v>
      </c>
      <c r="C487" s="18" t="s">
        <v>476</v>
      </c>
      <c r="D487" s="18" t="s">
        <v>241</v>
      </c>
      <c r="E487" s="19">
        <v>45957.686319444438</v>
      </c>
      <c r="F487" s="17">
        <v>45958</v>
      </c>
      <c r="G487" s="20">
        <v>1094.8857036878589</v>
      </c>
      <c r="H487" s="17">
        <v>46049</v>
      </c>
      <c r="I487" s="20">
        <v>870.6058349609375</v>
      </c>
      <c r="J487" s="21">
        <v>60</v>
      </c>
      <c r="K487" s="22">
        <v>1.8501988956167921</v>
      </c>
      <c r="L487" s="21">
        <v>5</v>
      </c>
      <c r="M487" s="23">
        <v>-0.2048431794948907</v>
      </c>
      <c r="N487" s="24">
        <v>5.8500000000000002E-3</v>
      </c>
      <c r="O487" s="23">
        <v>-0.21069317949489069</v>
      </c>
      <c r="P487" s="23">
        <v>-0.15753476781171899</v>
      </c>
      <c r="Q487" s="18" t="s">
        <v>16</v>
      </c>
      <c r="R487" s="18" t="s">
        <v>173</v>
      </c>
    </row>
    <row r="488" spans="1:18" x14ac:dyDescent="0.25">
      <c r="A488" s="17">
        <v>45960</v>
      </c>
      <c r="B488" s="18" t="s">
        <v>339</v>
      </c>
      <c r="C488" s="18" t="s">
        <v>340</v>
      </c>
      <c r="D488" s="18" t="s">
        <v>167</v>
      </c>
      <c r="E488" s="19">
        <v>45958.827094907407</v>
      </c>
      <c r="F488" s="17">
        <v>45959</v>
      </c>
      <c r="G488" s="20">
        <v>3493.6883324304199</v>
      </c>
      <c r="H488" s="17">
        <v>46050</v>
      </c>
      <c r="I488" s="20">
        <v>3715.413330078125</v>
      </c>
      <c r="J488" s="21">
        <v>60</v>
      </c>
      <c r="K488" s="22">
        <v>2.8538125105871219</v>
      </c>
      <c r="L488" s="21">
        <v>5</v>
      </c>
      <c r="M488" s="23">
        <v>6.3464446896858595E-2</v>
      </c>
      <c r="N488" s="24">
        <v>5.8500000000000002E-3</v>
      </c>
      <c r="O488" s="23">
        <v>5.7614446896858497E-2</v>
      </c>
      <c r="P488" s="23">
        <v>9.5308348026410999E-2</v>
      </c>
      <c r="Q488" s="18" t="s">
        <v>16</v>
      </c>
      <c r="R488" s="18" t="s">
        <v>155</v>
      </c>
    </row>
    <row r="489" spans="1:18" x14ac:dyDescent="0.25">
      <c r="A489" s="17">
        <v>45960</v>
      </c>
      <c r="B489" s="18" t="s">
        <v>636</v>
      </c>
      <c r="C489" s="18" t="s">
        <v>637</v>
      </c>
      <c r="D489" s="18" t="s">
        <v>185</v>
      </c>
      <c r="E489" s="19">
        <v>45958.879432870373</v>
      </c>
      <c r="F489" s="17">
        <v>45959</v>
      </c>
      <c r="G489" s="20">
        <v>6598</v>
      </c>
      <c r="H489" s="17">
        <v>46050</v>
      </c>
      <c r="I489" s="20">
        <v>5504.5</v>
      </c>
      <c r="J489" s="21">
        <v>60</v>
      </c>
      <c r="K489" s="22">
        <v>1.8237231265362941</v>
      </c>
      <c r="L489" s="21">
        <v>5</v>
      </c>
      <c r="M489" s="23">
        <v>-0.16573204001212491</v>
      </c>
      <c r="N489" s="24">
        <v>5.8500000000000002E-3</v>
      </c>
      <c r="O489" s="23">
        <v>-0.1715820400121249</v>
      </c>
      <c r="P489" s="23">
        <v>-0.13388813888257239</v>
      </c>
      <c r="Q489" s="18" t="s">
        <v>16</v>
      </c>
      <c r="R489" s="18" t="s">
        <v>173</v>
      </c>
    </row>
    <row r="490" spans="1:18" x14ac:dyDescent="0.25">
      <c r="A490" s="17">
        <v>45960</v>
      </c>
      <c r="B490" s="18" t="s">
        <v>287</v>
      </c>
      <c r="C490" s="18" t="s">
        <v>288</v>
      </c>
      <c r="D490" s="18" t="s">
        <v>241</v>
      </c>
      <c r="E490" s="19">
        <v>45959.60324074074</v>
      </c>
      <c r="F490" s="17">
        <v>45959</v>
      </c>
      <c r="G490" s="20">
        <v>493.36286447516181</v>
      </c>
      <c r="H490" s="17">
        <v>46050</v>
      </c>
      <c r="I490" s="20">
        <v>466.850830078125</v>
      </c>
      <c r="J490" s="21">
        <v>60</v>
      </c>
      <c r="K490" s="22">
        <v>1.6717286055799589</v>
      </c>
      <c r="L490" s="21">
        <v>5</v>
      </c>
      <c r="M490" s="23">
        <v>-5.37373935211767E-2</v>
      </c>
      <c r="N490" s="24">
        <v>5.8500000000000002E-3</v>
      </c>
      <c r="O490" s="23">
        <v>-5.9587393521176701E-2</v>
      </c>
      <c r="P490" s="23">
        <v>-2.1893492391624299E-2</v>
      </c>
      <c r="Q490" s="18" t="s">
        <v>16</v>
      </c>
      <c r="R490" s="18" t="s">
        <v>173</v>
      </c>
    </row>
    <row r="491" spans="1:18" x14ac:dyDescent="0.25">
      <c r="A491" s="17">
        <v>45960</v>
      </c>
      <c r="B491" s="18" t="s">
        <v>313</v>
      </c>
      <c r="C491" s="18" t="s">
        <v>314</v>
      </c>
      <c r="D491" s="18" t="s">
        <v>241</v>
      </c>
      <c r="E491" s="19">
        <v>45958.87159722222</v>
      </c>
      <c r="F491" s="17">
        <v>45959</v>
      </c>
      <c r="G491" s="20">
        <v>1321.858296062715</v>
      </c>
      <c r="H491" s="17">
        <v>46050</v>
      </c>
      <c r="I491" s="20">
        <v>1152.318115234375</v>
      </c>
      <c r="J491" s="21">
        <v>60</v>
      </c>
      <c r="K491" s="22">
        <v>1.506782772312024</v>
      </c>
      <c r="L491" s="21">
        <v>5</v>
      </c>
      <c r="M491" s="23">
        <v>-0.12825896794938749</v>
      </c>
      <c r="N491" s="24">
        <v>5.8500000000000002E-3</v>
      </c>
      <c r="O491" s="23">
        <v>-0.13410896794938751</v>
      </c>
      <c r="P491" s="23">
        <v>-9.6415066819834999E-2</v>
      </c>
      <c r="Q491" s="18" t="s">
        <v>16</v>
      </c>
      <c r="R491" s="18" t="s">
        <v>173</v>
      </c>
    </row>
    <row r="492" spans="1:18" x14ac:dyDescent="0.25">
      <c r="A492" s="17">
        <v>45961</v>
      </c>
      <c r="B492" s="18" t="s">
        <v>638</v>
      </c>
      <c r="C492" s="18" t="s">
        <v>639</v>
      </c>
      <c r="D492" s="18" t="s">
        <v>161</v>
      </c>
      <c r="E492" s="19">
        <v>45959.762662037043</v>
      </c>
      <c r="F492" s="17">
        <v>45960</v>
      </c>
      <c r="G492" s="20">
        <v>1778.847330918815</v>
      </c>
      <c r="H492" s="17">
        <v>46051</v>
      </c>
      <c r="I492" s="20">
        <v>2045.52001953125</v>
      </c>
      <c r="J492" s="21">
        <v>60</v>
      </c>
      <c r="K492" s="22">
        <v>3.1002734459302879</v>
      </c>
      <c r="L492" s="21">
        <v>5</v>
      </c>
      <c r="M492" s="23">
        <v>0.1499131960215449</v>
      </c>
      <c r="N492" s="24">
        <v>5.8500000000000002E-3</v>
      </c>
      <c r="O492" s="23">
        <v>0.14406319602154491</v>
      </c>
      <c r="P492" s="23">
        <v>0.1741894629761303</v>
      </c>
      <c r="Q492" s="18" t="s">
        <v>16</v>
      </c>
      <c r="R492" s="18" t="s">
        <v>155</v>
      </c>
    </row>
    <row r="493" spans="1:18" x14ac:dyDescent="0.25">
      <c r="A493" s="17">
        <v>45961</v>
      </c>
      <c r="B493" s="18" t="s">
        <v>542</v>
      </c>
      <c r="C493" s="18" t="s">
        <v>543</v>
      </c>
      <c r="D493" s="18" t="s">
        <v>180</v>
      </c>
      <c r="E493" s="19">
        <v>45959.829976851863</v>
      </c>
      <c r="F493" s="17">
        <v>45960</v>
      </c>
      <c r="G493" s="20">
        <v>3962.397869574173</v>
      </c>
      <c r="H493" s="17">
        <v>46051</v>
      </c>
      <c r="I493" s="20">
        <v>3894.857421875</v>
      </c>
      <c r="J493" s="21">
        <v>60</v>
      </c>
      <c r="K493" s="22">
        <v>1.9698961785573941</v>
      </c>
      <c r="L493" s="21">
        <v>5</v>
      </c>
      <c r="M493" s="23">
        <v>-1.7045347267570399E-2</v>
      </c>
      <c r="N493" s="24">
        <v>5.8500000000000002E-3</v>
      </c>
      <c r="O493" s="23">
        <v>-2.28953472675704E-2</v>
      </c>
      <c r="P493" s="23">
        <v>7.2309196870149004E-3</v>
      </c>
      <c r="Q493" s="18" t="s">
        <v>16</v>
      </c>
      <c r="R493" s="18" t="s">
        <v>173</v>
      </c>
    </row>
    <row r="494" spans="1:18" x14ac:dyDescent="0.25">
      <c r="A494" s="17">
        <v>45964</v>
      </c>
      <c r="B494" s="18" t="s">
        <v>640</v>
      </c>
      <c r="C494" s="18" t="s">
        <v>641</v>
      </c>
      <c r="D494" s="18" t="s">
        <v>241</v>
      </c>
      <c r="E494" s="19">
        <v>45960.750057870369</v>
      </c>
      <c r="F494" s="17">
        <v>45961</v>
      </c>
      <c r="G494" s="20">
        <v>263.39888671875002</v>
      </c>
      <c r="H494" s="17">
        <v>46052</v>
      </c>
      <c r="I494" s="20">
        <v>219.54740905761719</v>
      </c>
      <c r="J494" s="21">
        <v>60</v>
      </c>
      <c r="K494" s="22">
        <v>2.709376107519291</v>
      </c>
      <c r="L494" s="21">
        <v>5</v>
      </c>
      <c r="M494" s="23">
        <v>-0.1664831549115704</v>
      </c>
      <c r="N494" s="24">
        <v>5.8500000000000002E-3</v>
      </c>
      <c r="O494" s="23">
        <v>-0.17233315491157039</v>
      </c>
      <c r="P494" s="23">
        <v>-0.1357742719303896</v>
      </c>
      <c r="Q494" s="18" t="s">
        <v>16</v>
      </c>
      <c r="R494" s="18" t="s">
        <v>173</v>
      </c>
    </row>
    <row r="495" spans="1:18" x14ac:dyDescent="0.25">
      <c r="A495" s="17">
        <v>45964</v>
      </c>
      <c r="B495" s="18" t="s">
        <v>630</v>
      </c>
      <c r="C495" s="18" t="s">
        <v>631</v>
      </c>
      <c r="D495" s="18" t="s">
        <v>232</v>
      </c>
      <c r="E495" s="19">
        <v>45960.739884259259</v>
      </c>
      <c r="F495" s="17">
        <v>45961</v>
      </c>
      <c r="G495" s="20">
        <v>5687.0654458105791</v>
      </c>
      <c r="H495" s="17">
        <v>46052</v>
      </c>
      <c r="I495" s="20">
        <v>6091.67138671875</v>
      </c>
      <c r="J495" s="21">
        <v>60</v>
      </c>
      <c r="K495" s="22">
        <v>2.338400527181582</v>
      </c>
      <c r="L495" s="21">
        <v>5</v>
      </c>
      <c r="M495" s="23">
        <v>7.1144941932438296E-2</v>
      </c>
      <c r="N495" s="24">
        <v>5.8500000000000002E-3</v>
      </c>
      <c r="O495" s="23">
        <v>6.5294941932438302E-2</v>
      </c>
      <c r="P495" s="23">
        <v>0.10185382491361911</v>
      </c>
      <c r="Q495" s="18" t="s">
        <v>16</v>
      </c>
      <c r="R495" s="18" t="s">
        <v>155</v>
      </c>
    </row>
    <row r="496" spans="1:18" x14ac:dyDescent="0.25">
      <c r="A496" s="17">
        <v>45964</v>
      </c>
      <c r="B496" s="18" t="s">
        <v>265</v>
      </c>
      <c r="C496" s="18" t="s">
        <v>266</v>
      </c>
      <c r="D496" s="18" t="s">
        <v>172</v>
      </c>
      <c r="E496" s="19">
        <v>45961.620775462958</v>
      </c>
      <c r="F496" s="17">
        <v>45961</v>
      </c>
      <c r="G496" s="20">
        <v>425.60788227946881</v>
      </c>
      <c r="H496" s="17">
        <v>46052</v>
      </c>
      <c r="I496" s="20">
        <v>446.49050903320313</v>
      </c>
      <c r="J496" s="21">
        <v>60</v>
      </c>
      <c r="K496" s="22">
        <v>1.88146567167523</v>
      </c>
      <c r="L496" s="21">
        <v>5</v>
      </c>
      <c r="M496" s="23">
        <v>4.90654135489485E-2</v>
      </c>
      <c r="N496" s="24">
        <v>5.8500000000000002E-3</v>
      </c>
      <c r="O496" s="23">
        <v>4.3215413548948499E-2</v>
      </c>
      <c r="P496" s="23">
        <v>7.9774296530129296E-2</v>
      </c>
      <c r="Q496" s="18" t="s">
        <v>16</v>
      </c>
      <c r="R496" s="18" t="s">
        <v>155</v>
      </c>
    </row>
    <row r="497" spans="1:18" x14ac:dyDescent="0.25">
      <c r="A497" s="17">
        <v>45965</v>
      </c>
      <c r="B497" s="18" t="s">
        <v>642</v>
      </c>
      <c r="C497" s="18" t="s">
        <v>643</v>
      </c>
      <c r="D497" s="18" t="s">
        <v>172</v>
      </c>
      <c r="E497" s="19">
        <v>45961.69332175926</v>
      </c>
      <c r="F497" s="17">
        <v>45964</v>
      </c>
      <c r="G497" s="20">
        <v>4190.5208022832558</v>
      </c>
      <c r="H497" s="17">
        <v>46055</v>
      </c>
      <c r="I497" s="20">
        <v>3630.0322265625</v>
      </c>
      <c r="J497" s="21">
        <v>60</v>
      </c>
      <c r="K497" s="22">
        <v>2.9190733781149509</v>
      </c>
      <c r="L497" s="21">
        <v>5</v>
      </c>
      <c r="M497" s="23">
        <v>-0.13375153165099829</v>
      </c>
      <c r="N497" s="24">
        <v>5.8500000000000002E-3</v>
      </c>
      <c r="O497" s="23">
        <v>-0.1396015316509982</v>
      </c>
      <c r="P497" s="23">
        <v>-9.8337210064713701E-2</v>
      </c>
      <c r="Q497" s="18" t="s">
        <v>16</v>
      </c>
      <c r="R497" s="18" t="s">
        <v>173</v>
      </c>
    </row>
    <row r="498" spans="1:18" x14ac:dyDescent="0.25">
      <c r="A498" s="17">
        <v>45965</v>
      </c>
      <c r="B498" s="18" t="s">
        <v>535</v>
      </c>
      <c r="C498" s="18" t="s">
        <v>536</v>
      </c>
      <c r="D498" s="18" t="s">
        <v>154</v>
      </c>
      <c r="E498" s="19">
        <v>45961.882511574076</v>
      </c>
      <c r="F498" s="17">
        <v>45964</v>
      </c>
      <c r="G498" s="20">
        <v>1859.639840724514</v>
      </c>
      <c r="H498" s="17">
        <v>46055</v>
      </c>
      <c r="I498" s="20">
        <v>1626.58837890625</v>
      </c>
      <c r="J498" s="21">
        <v>60</v>
      </c>
      <c r="K498" s="22">
        <v>2.505387176432647</v>
      </c>
      <c r="L498" s="21">
        <v>5</v>
      </c>
      <c r="M498" s="23">
        <v>-0.1253207512092597</v>
      </c>
      <c r="N498" s="24">
        <v>5.8500000000000002E-3</v>
      </c>
      <c r="O498" s="23">
        <v>-0.1311707512092597</v>
      </c>
      <c r="P498" s="23">
        <v>-8.9906429622975195E-2</v>
      </c>
      <c r="Q498" s="18" t="s">
        <v>16</v>
      </c>
      <c r="R498" s="18" t="s">
        <v>173</v>
      </c>
    </row>
    <row r="499" spans="1:18" x14ac:dyDescent="0.25">
      <c r="A499" s="17">
        <v>45965</v>
      </c>
      <c r="B499" s="18" t="s">
        <v>644</v>
      </c>
      <c r="C499" s="18" t="s">
        <v>645</v>
      </c>
      <c r="D499" s="18" t="s">
        <v>180</v>
      </c>
      <c r="E499" s="19">
        <v>45961.843495370369</v>
      </c>
      <c r="F499" s="17">
        <v>45964</v>
      </c>
      <c r="G499" s="20">
        <v>1743.590603822495</v>
      </c>
      <c r="H499" s="17">
        <v>46055</v>
      </c>
      <c r="I499" s="20">
        <v>1629.341918945312</v>
      </c>
      <c r="J499" s="21">
        <v>60</v>
      </c>
      <c r="K499" s="22">
        <v>1.496467960783664</v>
      </c>
      <c r="L499" s="21">
        <v>5</v>
      </c>
      <c r="M499" s="23">
        <v>-6.5524948704537206E-2</v>
      </c>
      <c r="N499" s="24">
        <v>5.8500000000000002E-3</v>
      </c>
      <c r="O499" s="23">
        <v>-7.13749487045372E-2</v>
      </c>
      <c r="P499" s="23">
        <v>-3.01106271182527E-2</v>
      </c>
      <c r="Q499" s="18" t="s">
        <v>16</v>
      </c>
      <c r="R499" s="18" t="s">
        <v>173</v>
      </c>
    </row>
    <row r="500" spans="1:18" x14ac:dyDescent="0.25">
      <c r="A500" s="17">
        <v>45967</v>
      </c>
      <c r="B500" s="18" t="s">
        <v>457</v>
      </c>
      <c r="C500" s="18" t="s">
        <v>458</v>
      </c>
      <c r="D500" s="18" t="s">
        <v>198</v>
      </c>
      <c r="E500" s="19">
        <v>45962.703402777777</v>
      </c>
      <c r="F500" s="17">
        <v>45965</v>
      </c>
      <c r="G500" s="20">
        <v>1832</v>
      </c>
      <c r="H500" s="17">
        <v>46056</v>
      </c>
      <c r="I500" s="20">
        <v>1646.099975585938</v>
      </c>
      <c r="J500" s="21">
        <v>60</v>
      </c>
      <c r="K500" s="22">
        <v>2.6041498294795251</v>
      </c>
      <c r="L500" s="21">
        <v>5</v>
      </c>
      <c r="M500" s="23">
        <v>-0.1014738124530908</v>
      </c>
      <c r="N500" s="24">
        <v>5.8500000000000002E-3</v>
      </c>
      <c r="O500" s="23">
        <v>-0.10732381245309081</v>
      </c>
      <c r="P500" s="23">
        <v>-9.8630722522562497E-2</v>
      </c>
      <c r="Q500" s="18" t="s">
        <v>16</v>
      </c>
      <c r="R500" s="18" t="s">
        <v>173</v>
      </c>
    </row>
    <row r="501" spans="1:18" x14ac:dyDescent="0.25">
      <c r="A501" s="17">
        <v>45967</v>
      </c>
      <c r="B501" s="18" t="s">
        <v>596</v>
      </c>
      <c r="C501" s="18" t="s">
        <v>597</v>
      </c>
      <c r="D501" s="18" t="s">
        <v>154</v>
      </c>
      <c r="E501" s="19">
        <v>45964.767465277779</v>
      </c>
      <c r="F501" s="17">
        <v>45965</v>
      </c>
      <c r="G501" s="20">
        <v>564.75455397993892</v>
      </c>
      <c r="H501" s="17">
        <v>46056</v>
      </c>
      <c r="I501" s="20">
        <v>525.64813232421875</v>
      </c>
      <c r="J501" s="21">
        <v>60</v>
      </c>
      <c r="K501" s="22">
        <v>2.5575563407736821</v>
      </c>
      <c r="L501" s="21">
        <v>5</v>
      </c>
      <c r="M501" s="23">
        <v>-6.9244986835660494E-2</v>
      </c>
      <c r="N501" s="24">
        <v>5.8500000000000002E-3</v>
      </c>
      <c r="O501" s="23">
        <v>-7.5094986835660404E-2</v>
      </c>
      <c r="P501" s="23">
        <v>-6.6401896905132193E-2</v>
      </c>
      <c r="Q501" s="18" t="s">
        <v>16</v>
      </c>
      <c r="R501" s="18" t="s">
        <v>173</v>
      </c>
    </row>
    <row r="502" spans="1:18" x14ac:dyDescent="0.25">
      <c r="A502" s="17">
        <v>45968</v>
      </c>
      <c r="B502" s="18" t="s">
        <v>646</v>
      </c>
      <c r="C502" s="18" t="s">
        <v>647</v>
      </c>
      <c r="D502" s="18" t="s">
        <v>172</v>
      </c>
      <c r="E502" s="19">
        <v>45965.889097222222</v>
      </c>
      <c r="F502" s="17">
        <v>45967</v>
      </c>
      <c r="G502" s="20">
        <v>59.5</v>
      </c>
      <c r="H502" s="17">
        <v>46057</v>
      </c>
      <c r="I502" s="20">
        <v>49.770000457763672</v>
      </c>
      <c r="J502" s="21">
        <v>60</v>
      </c>
      <c r="K502" s="22">
        <v>3.4865767805168661</v>
      </c>
      <c r="L502" s="21">
        <v>5</v>
      </c>
      <c r="M502" s="23">
        <v>-0.1635294040711987</v>
      </c>
      <c r="N502" s="24">
        <v>5.8500000000000002E-3</v>
      </c>
      <c r="O502" s="23">
        <v>-0.1693794040711987</v>
      </c>
      <c r="P502" s="23">
        <v>-0.16410122134475699</v>
      </c>
      <c r="Q502" s="18" t="s">
        <v>16</v>
      </c>
      <c r="R502" s="18" t="s">
        <v>173</v>
      </c>
    </row>
    <row r="503" spans="1:18" x14ac:dyDescent="0.25">
      <c r="A503" s="17">
        <v>45971</v>
      </c>
      <c r="B503" s="18" t="s">
        <v>517</v>
      </c>
      <c r="C503" s="18" t="s">
        <v>518</v>
      </c>
      <c r="D503" s="18" t="s">
        <v>212</v>
      </c>
      <c r="E503" s="19">
        <v>45966.793124999997</v>
      </c>
      <c r="F503" s="17">
        <v>45968</v>
      </c>
      <c r="G503" s="20">
        <v>1949.524533059946</v>
      </c>
      <c r="H503" s="17">
        <v>46058</v>
      </c>
      <c r="I503" s="20">
        <v>1897.208862304688</v>
      </c>
      <c r="J503" s="21">
        <v>60</v>
      </c>
      <c r="K503" s="22">
        <v>8.4785385907446482</v>
      </c>
      <c r="L503" s="21">
        <v>5</v>
      </c>
      <c r="M503" s="23">
        <v>-2.6835092284345299E-2</v>
      </c>
      <c r="N503" s="24">
        <v>5.8500000000000002E-3</v>
      </c>
      <c r="O503" s="23">
        <v>-3.2685092284345303E-2</v>
      </c>
      <c r="P503" s="23">
        <v>-1.8986603711693799E-2</v>
      </c>
      <c r="Q503" s="18" t="s">
        <v>16</v>
      </c>
      <c r="R503" s="18" t="s">
        <v>173</v>
      </c>
    </row>
    <row r="504" spans="1:18" x14ac:dyDescent="0.25">
      <c r="A504" s="17">
        <v>45971</v>
      </c>
      <c r="B504" s="18" t="s">
        <v>648</v>
      </c>
      <c r="C504" s="18" t="s">
        <v>649</v>
      </c>
      <c r="D504" s="18" t="s">
        <v>232</v>
      </c>
      <c r="E504" s="19">
        <v>45967.791388888887</v>
      </c>
      <c r="F504" s="17">
        <v>45968</v>
      </c>
      <c r="G504" s="20">
        <v>5899.9945451985041</v>
      </c>
      <c r="H504" s="17">
        <v>46058</v>
      </c>
      <c r="I504" s="20">
        <v>5958.3955078125</v>
      </c>
      <c r="J504" s="21">
        <v>60</v>
      </c>
      <c r="K504" s="22">
        <v>6.0667510643913181</v>
      </c>
      <c r="L504" s="21">
        <v>5</v>
      </c>
      <c r="M504" s="23">
        <v>9.8984773912245E-3</v>
      </c>
      <c r="N504" s="24">
        <v>5.8500000000000002E-3</v>
      </c>
      <c r="O504" s="23">
        <v>4.0484773912244998E-3</v>
      </c>
      <c r="P504" s="23">
        <v>1.7746965963876E-2</v>
      </c>
      <c r="Q504" s="18" t="s">
        <v>16</v>
      </c>
      <c r="R504" s="18" t="s">
        <v>155</v>
      </c>
    </row>
    <row r="505" spans="1:18" x14ac:dyDescent="0.25">
      <c r="A505" s="17">
        <v>45971</v>
      </c>
      <c r="B505" s="18" t="s">
        <v>378</v>
      </c>
      <c r="C505" s="18" t="s">
        <v>379</v>
      </c>
      <c r="D505" s="18" t="s">
        <v>212</v>
      </c>
      <c r="E505" s="19">
        <v>45967.834305555552</v>
      </c>
      <c r="F505" s="17">
        <v>45968</v>
      </c>
      <c r="G505" s="20">
        <v>1965.8461425992109</v>
      </c>
      <c r="H505" s="17">
        <v>46058</v>
      </c>
      <c r="I505" s="20">
        <v>2202.530029296875</v>
      </c>
      <c r="J505" s="21">
        <v>60</v>
      </c>
      <c r="K505" s="22">
        <v>5.7465512106311838</v>
      </c>
      <c r="L505" s="21">
        <v>5</v>
      </c>
      <c r="M505" s="23">
        <v>0.1203979709137992</v>
      </c>
      <c r="N505" s="24">
        <v>5.8500000000000002E-3</v>
      </c>
      <c r="O505" s="23">
        <v>0.1145479709137992</v>
      </c>
      <c r="P505" s="23">
        <v>0.12824645948645069</v>
      </c>
      <c r="Q505" s="18" t="s">
        <v>16</v>
      </c>
      <c r="R505" s="18" t="s">
        <v>155</v>
      </c>
    </row>
    <row r="506" spans="1:18" x14ac:dyDescent="0.25">
      <c r="A506" s="17">
        <v>45972</v>
      </c>
      <c r="B506" s="18" t="s">
        <v>628</v>
      </c>
      <c r="C506" s="18" t="s">
        <v>629</v>
      </c>
      <c r="D506" s="18" t="s">
        <v>212</v>
      </c>
      <c r="E506" s="19">
        <v>45968.802708333344</v>
      </c>
      <c r="F506" s="17">
        <v>45971</v>
      </c>
      <c r="G506" s="20">
        <v>3783.9827855910189</v>
      </c>
      <c r="H506" s="17">
        <v>46059</v>
      </c>
      <c r="I506" s="20">
        <v>3904.415771484375</v>
      </c>
      <c r="J506" s="21">
        <v>60</v>
      </c>
      <c r="K506" s="22">
        <v>3.1410606605172209</v>
      </c>
      <c r="L506" s="21">
        <v>5</v>
      </c>
      <c r="M506" s="23">
        <v>3.1827043810016997E-2</v>
      </c>
      <c r="N506" s="24">
        <v>5.8500000000000002E-3</v>
      </c>
      <c r="O506" s="23">
        <v>2.5977043810016899E-2</v>
      </c>
      <c r="P506" s="23">
        <v>4.2326291149313897E-2</v>
      </c>
      <c r="Q506" s="18" t="s">
        <v>16</v>
      </c>
      <c r="R506" s="18" t="s">
        <v>155</v>
      </c>
    </row>
    <row r="507" spans="1:18" x14ac:dyDescent="0.25">
      <c r="A507" s="17">
        <v>45972</v>
      </c>
      <c r="B507" s="18" t="s">
        <v>650</v>
      </c>
      <c r="C507" s="18" t="s">
        <v>651</v>
      </c>
      <c r="D507" s="18" t="s">
        <v>167</v>
      </c>
      <c r="E507" s="19">
        <v>45968.748854166668</v>
      </c>
      <c r="F507" s="17">
        <v>45971</v>
      </c>
      <c r="G507" s="20">
        <v>8696.61038801205</v>
      </c>
      <c r="H507" s="17">
        <v>46059</v>
      </c>
      <c r="I507" s="20">
        <v>9386.40234375</v>
      </c>
      <c r="J507" s="21">
        <v>60</v>
      </c>
      <c r="K507" s="22">
        <v>1.955195178336846</v>
      </c>
      <c r="L507" s="21">
        <v>5</v>
      </c>
      <c r="M507" s="23">
        <v>7.9317334566212302E-2</v>
      </c>
      <c r="N507" s="24">
        <v>5.8500000000000002E-3</v>
      </c>
      <c r="O507" s="23">
        <v>7.3467334566212295E-2</v>
      </c>
      <c r="P507" s="23">
        <v>8.9816581905509299E-2</v>
      </c>
      <c r="Q507" s="18" t="s">
        <v>16</v>
      </c>
      <c r="R507" s="18" t="s">
        <v>155</v>
      </c>
    </row>
    <row r="508" spans="1:18" x14ac:dyDescent="0.25">
      <c r="A508" s="17">
        <v>45972</v>
      </c>
      <c r="B508" s="18" t="s">
        <v>279</v>
      </c>
      <c r="C508" s="18" t="s">
        <v>280</v>
      </c>
      <c r="D508" s="18" t="s">
        <v>212</v>
      </c>
      <c r="E508" s="19">
        <v>45968.747743055559</v>
      </c>
      <c r="F508" s="17">
        <v>45971</v>
      </c>
      <c r="G508" s="20">
        <v>6683.4397388735042</v>
      </c>
      <c r="H508" s="17">
        <v>46059</v>
      </c>
      <c r="I508" s="20">
        <v>5999.7587890625</v>
      </c>
      <c r="J508" s="21">
        <v>60</v>
      </c>
      <c r="K508" s="22">
        <v>1.5068691412397739</v>
      </c>
      <c r="L508" s="21">
        <v>5</v>
      </c>
      <c r="M508" s="23">
        <v>-0.1022947728299916</v>
      </c>
      <c r="N508" s="24">
        <v>5.8500000000000002E-3</v>
      </c>
      <c r="O508" s="23">
        <v>-0.1081447728299916</v>
      </c>
      <c r="P508" s="23">
        <v>-9.1795525490694696E-2</v>
      </c>
      <c r="Q508" s="18" t="s">
        <v>16</v>
      </c>
      <c r="R508" s="18" t="s">
        <v>173</v>
      </c>
    </row>
    <row r="509" spans="1:18" x14ac:dyDescent="0.25">
      <c r="A509" s="17">
        <v>45973</v>
      </c>
      <c r="B509" s="18" t="s">
        <v>165</v>
      </c>
      <c r="C509" s="18" t="s">
        <v>166</v>
      </c>
      <c r="D509" s="18" t="s">
        <v>167</v>
      </c>
      <c r="E509" s="19">
        <v>45971.778923611113</v>
      </c>
      <c r="F509" s="17">
        <v>45972</v>
      </c>
      <c r="G509" s="20">
        <v>448.64210469369601</v>
      </c>
      <c r="H509" s="17">
        <v>46062</v>
      </c>
      <c r="I509" s="20">
        <v>446.3095703125</v>
      </c>
      <c r="J509" s="21">
        <v>60</v>
      </c>
      <c r="K509" s="22">
        <v>2.6584874364139122</v>
      </c>
      <c r="L509" s="21">
        <v>5</v>
      </c>
      <c r="M509" s="23">
        <v>-5.1990982495690998E-3</v>
      </c>
      <c r="N509" s="24">
        <v>5.8500000000000002E-3</v>
      </c>
      <c r="O509" s="23">
        <v>-1.10490982495691E-2</v>
      </c>
      <c r="P509" s="23">
        <v>1.2404975032342001E-3</v>
      </c>
      <c r="Q509" s="18" t="s">
        <v>16</v>
      </c>
      <c r="R509" s="18" t="s">
        <v>173</v>
      </c>
    </row>
    <row r="510" spans="1:18" x14ac:dyDescent="0.25">
      <c r="A510" s="17">
        <v>45973</v>
      </c>
      <c r="B510" s="18" t="s">
        <v>652</v>
      </c>
      <c r="C510" s="18" t="s">
        <v>653</v>
      </c>
      <c r="D510" s="18" t="s">
        <v>161</v>
      </c>
      <c r="E510" s="19">
        <v>45972.600312499999</v>
      </c>
      <c r="F510" s="17">
        <v>45972</v>
      </c>
      <c r="G510" s="20">
        <v>357.96574753017262</v>
      </c>
      <c r="H510" s="17">
        <v>46062</v>
      </c>
      <c r="I510" s="20">
        <v>594.7861328125</v>
      </c>
      <c r="J510" s="21">
        <v>60</v>
      </c>
      <c r="K510" s="22">
        <v>2.59890552111009</v>
      </c>
      <c r="L510" s="21">
        <v>5</v>
      </c>
      <c r="M510" s="23">
        <v>0.66157275358410117</v>
      </c>
      <c r="N510" s="24">
        <v>5.8500000000000002E-3</v>
      </c>
      <c r="O510" s="23">
        <v>0.65572275358410115</v>
      </c>
      <c r="P510" s="23">
        <v>0.66801234933690457</v>
      </c>
      <c r="Q510" s="18" t="s">
        <v>16</v>
      </c>
      <c r="R510" s="18" t="s">
        <v>155</v>
      </c>
    </row>
    <row r="511" spans="1:18" x14ac:dyDescent="0.25">
      <c r="A511" s="17">
        <v>45973</v>
      </c>
      <c r="B511" s="18" t="s">
        <v>509</v>
      </c>
      <c r="C511" s="18" t="s">
        <v>510</v>
      </c>
      <c r="D511" s="18" t="s">
        <v>180</v>
      </c>
      <c r="E511" s="19">
        <v>45971.890439814822</v>
      </c>
      <c r="F511" s="17">
        <v>45972</v>
      </c>
      <c r="G511" s="20">
        <v>763.8529360151565</v>
      </c>
      <c r="H511" s="17">
        <v>46062</v>
      </c>
      <c r="I511" s="20">
        <v>621.560302734375</v>
      </c>
      <c r="J511" s="21">
        <v>60</v>
      </c>
      <c r="K511" s="22">
        <v>2.0509855508507671</v>
      </c>
      <c r="L511" s="21">
        <v>5</v>
      </c>
      <c r="M511" s="23">
        <v>-0.1862827601646582</v>
      </c>
      <c r="N511" s="24">
        <v>5.8500000000000002E-3</v>
      </c>
      <c r="O511" s="23">
        <v>-0.19213276016465819</v>
      </c>
      <c r="P511" s="23">
        <v>-0.1798431644118548</v>
      </c>
      <c r="Q511" s="18" t="s">
        <v>16</v>
      </c>
      <c r="R511" s="18" t="s">
        <v>173</v>
      </c>
    </row>
    <row r="512" spans="1:18" x14ac:dyDescent="0.25">
      <c r="A512" s="17">
        <v>46036</v>
      </c>
      <c r="B512" s="18" t="s">
        <v>364</v>
      </c>
      <c r="C512" s="18" t="s">
        <v>365</v>
      </c>
      <c r="D512" s="18" t="s">
        <v>241</v>
      </c>
      <c r="E512" s="19">
        <v>46032.744618055563</v>
      </c>
      <c r="F512" s="17">
        <v>46035</v>
      </c>
      <c r="G512" s="20">
        <v>3822</v>
      </c>
      <c r="H512" s="17">
        <v>46129</v>
      </c>
      <c r="I512" s="20">
        <v>4628.5</v>
      </c>
      <c r="J512" s="21">
        <v>60</v>
      </c>
      <c r="K512" s="22">
        <v>2.6700978435692249</v>
      </c>
      <c r="L512" s="21">
        <v>5</v>
      </c>
      <c r="M512" s="23">
        <v>0.21101517530088951</v>
      </c>
      <c r="N512" s="24">
        <v>5.8500000000000002E-3</v>
      </c>
      <c r="O512" s="23">
        <v>0.20516517530088951</v>
      </c>
      <c r="P512" s="23">
        <v>0.23684810573791301</v>
      </c>
      <c r="Q512" s="18" t="s">
        <v>16</v>
      </c>
      <c r="R512" s="18" t="s">
        <v>155</v>
      </c>
    </row>
    <row r="513" spans="1:18" x14ac:dyDescent="0.25">
      <c r="A513" s="17">
        <v>46042</v>
      </c>
      <c r="B513" s="18" t="s">
        <v>366</v>
      </c>
      <c r="C513" s="18" t="s">
        <v>367</v>
      </c>
      <c r="D513" s="18" t="s">
        <v>232</v>
      </c>
      <c r="E513" s="19">
        <v>46038.715787037043</v>
      </c>
      <c r="F513" s="17">
        <v>46041</v>
      </c>
      <c r="G513" s="20">
        <v>461.37413659285579</v>
      </c>
      <c r="H513" s="17">
        <v>46134</v>
      </c>
      <c r="I513" s="20">
        <v>522.391357421875</v>
      </c>
      <c r="J513" s="21">
        <v>60</v>
      </c>
      <c r="K513" s="22">
        <v>6.9029193276673677</v>
      </c>
      <c r="L513" s="21">
        <v>5</v>
      </c>
      <c r="M513" s="23">
        <v>0.13225106478576731</v>
      </c>
      <c r="N513" s="24">
        <v>5.8500000000000002E-3</v>
      </c>
      <c r="O513" s="23">
        <v>0.12640106478576729</v>
      </c>
      <c r="P513" s="23">
        <v>0.13029653111745421</v>
      </c>
      <c r="Q513" s="18" t="s">
        <v>16</v>
      </c>
      <c r="R513" s="18" t="s">
        <v>155</v>
      </c>
    </row>
    <row r="514" spans="1:18" x14ac:dyDescent="0.25">
      <c r="A514" s="17">
        <v>46042</v>
      </c>
      <c r="B514" s="18" t="s">
        <v>434</v>
      </c>
      <c r="C514" s="18" t="s">
        <v>435</v>
      </c>
      <c r="D514" s="18" t="s">
        <v>172</v>
      </c>
      <c r="E514" s="19">
        <v>46038.718136574083</v>
      </c>
      <c r="F514" s="17">
        <v>46041</v>
      </c>
      <c r="G514" s="20">
        <v>7384.9597158478509</v>
      </c>
      <c r="H514" s="17">
        <v>46134</v>
      </c>
      <c r="I514" s="20">
        <v>8000.041015625</v>
      </c>
      <c r="J514" s="21">
        <v>60</v>
      </c>
      <c r="K514" s="22">
        <v>1.789707043948054</v>
      </c>
      <c r="L514" s="21">
        <v>5</v>
      </c>
      <c r="M514" s="23">
        <v>8.3288375758801603E-2</v>
      </c>
      <c r="N514" s="24">
        <v>5.8500000000000002E-3</v>
      </c>
      <c r="O514" s="23">
        <v>7.7438375758801595E-2</v>
      </c>
      <c r="P514" s="23">
        <v>8.1333842090488495E-2</v>
      </c>
      <c r="Q514" s="18" t="s">
        <v>16</v>
      </c>
      <c r="R514" s="18" t="s">
        <v>155</v>
      </c>
    </row>
    <row r="515" spans="1:18" x14ac:dyDescent="0.25">
      <c r="A515" s="17">
        <v>46049</v>
      </c>
      <c r="B515" s="18" t="s">
        <v>600</v>
      </c>
      <c r="C515" s="18" t="s">
        <v>601</v>
      </c>
      <c r="D515" s="18" t="s">
        <v>241</v>
      </c>
      <c r="E515" s="19">
        <v>46044.712893518517</v>
      </c>
      <c r="F515" s="17">
        <v>46045</v>
      </c>
      <c r="G515" s="20">
        <v>2894.9767898571481</v>
      </c>
      <c r="H515" s="17">
        <v>46140</v>
      </c>
      <c r="I515" s="20">
        <v>3391.674560546875</v>
      </c>
      <c r="J515" s="21">
        <v>60</v>
      </c>
      <c r="K515" s="22">
        <v>3.6294913622854161</v>
      </c>
      <c r="L515" s="21">
        <v>5</v>
      </c>
      <c r="M515" s="23">
        <v>0.17157228079684761</v>
      </c>
      <c r="N515" s="24">
        <v>5.8500000000000002E-3</v>
      </c>
      <c r="O515" s="23">
        <v>0.16572228079684759</v>
      </c>
      <c r="P515" s="23">
        <v>0.17392336595521171</v>
      </c>
      <c r="Q515" s="18" t="s">
        <v>16</v>
      </c>
      <c r="R515" s="18" t="s">
        <v>155</v>
      </c>
    </row>
    <row r="516" spans="1:18" x14ac:dyDescent="0.25">
      <c r="A516" s="17">
        <v>46050</v>
      </c>
      <c r="B516" s="18" t="s">
        <v>295</v>
      </c>
      <c r="C516" s="18" t="s">
        <v>296</v>
      </c>
      <c r="D516" s="18" t="s">
        <v>158</v>
      </c>
      <c r="E516" s="19">
        <v>46045.794421296298</v>
      </c>
      <c r="F516" s="17">
        <v>46049</v>
      </c>
      <c r="G516" s="20">
        <v>440.50183221726189</v>
      </c>
      <c r="H516" s="17">
        <v>46141</v>
      </c>
      <c r="I516" s="20">
        <v>558.50054931640625</v>
      </c>
      <c r="J516" s="21">
        <v>60</v>
      </c>
      <c r="K516" s="22">
        <v>2.8054161561669488</v>
      </c>
      <c r="L516" s="21">
        <v>5</v>
      </c>
      <c r="M516" s="23">
        <v>0.267873385464026</v>
      </c>
      <c r="N516" s="24">
        <v>5.8500000000000002E-3</v>
      </c>
      <c r="O516" s="23">
        <v>0.26202338546402598</v>
      </c>
      <c r="P516" s="23">
        <v>0.2770190004643942</v>
      </c>
      <c r="Q516" s="18" t="s">
        <v>16</v>
      </c>
      <c r="R516" s="18" t="s">
        <v>155</v>
      </c>
    </row>
    <row r="517" spans="1:18" x14ac:dyDescent="0.25">
      <c r="A517" s="17">
        <v>46050</v>
      </c>
      <c r="B517" s="18" t="s">
        <v>606</v>
      </c>
      <c r="C517" s="18" t="s">
        <v>607</v>
      </c>
      <c r="D517" s="18" t="s">
        <v>241</v>
      </c>
      <c r="E517" s="19">
        <v>46049.641064814823</v>
      </c>
      <c r="F517" s="17">
        <v>46049</v>
      </c>
      <c r="G517" s="20">
        <v>1180.015080288352</v>
      </c>
      <c r="H517" s="17">
        <v>46141</v>
      </c>
      <c r="I517" s="20">
        <v>1158.19970703125</v>
      </c>
      <c r="J517" s="21">
        <v>60</v>
      </c>
      <c r="K517" s="22">
        <v>1.4587727740083529</v>
      </c>
      <c r="L517" s="21">
        <v>5</v>
      </c>
      <c r="M517" s="23">
        <v>-1.8487368188355301E-2</v>
      </c>
      <c r="N517" s="24">
        <v>5.8500000000000002E-3</v>
      </c>
      <c r="O517" s="23">
        <v>-2.4337368188355302E-2</v>
      </c>
      <c r="P517" s="23">
        <v>-9.3417531879872E-3</v>
      </c>
      <c r="Q517" s="18" t="s">
        <v>16</v>
      </c>
      <c r="R517" s="18" t="s">
        <v>173</v>
      </c>
    </row>
    <row r="518" spans="1:18" x14ac:dyDescent="0.25">
      <c r="A518" s="17">
        <v>46051</v>
      </c>
      <c r="B518" s="18" t="s">
        <v>418</v>
      </c>
      <c r="C518" s="18" t="s">
        <v>419</v>
      </c>
      <c r="D518" s="18" t="s">
        <v>241</v>
      </c>
      <c r="E518" s="19">
        <v>46049.71943287037</v>
      </c>
      <c r="F518" s="17">
        <v>46050</v>
      </c>
      <c r="G518" s="20">
        <v>730.65868768270514</v>
      </c>
      <c r="H518" s="17">
        <v>46142</v>
      </c>
      <c r="I518" s="20">
        <v>771.4720458984375</v>
      </c>
      <c r="J518" s="21">
        <v>60</v>
      </c>
      <c r="K518" s="22">
        <v>2.3257905557655998</v>
      </c>
      <c r="L518" s="21">
        <v>5</v>
      </c>
      <c r="M518" s="23">
        <v>5.5858308268628802E-2</v>
      </c>
      <c r="N518" s="24">
        <v>5.8500000000000002E-3</v>
      </c>
      <c r="O518" s="23">
        <v>5.0008308268628801E-2</v>
      </c>
      <c r="P518" s="23">
        <v>7.5363555774550603E-2</v>
      </c>
      <c r="Q518" s="18" t="s">
        <v>16</v>
      </c>
      <c r="R518" s="18" t="s">
        <v>155</v>
      </c>
    </row>
    <row r="519" spans="1:18" x14ac:dyDescent="0.25">
      <c r="A519" s="17">
        <v>46051</v>
      </c>
      <c r="B519" s="18" t="s">
        <v>654</v>
      </c>
      <c r="C519" s="18" t="s">
        <v>655</v>
      </c>
      <c r="D519" s="18" t="s">
        <v>185</v>
      </c>
      <c r="E519" s="19">
        <v>46049.803657407407</v>
      </c>
      <c r="F519" s="17">
        <v>46050</v>
      </c>
      <c r="G519" s="20">
        <v>333.8403257901046</v>
      </c>
      <c r="H519" s="17">
        <v>46142</v>
      </c>
      <c r="I519" s="20">
        <v>400.90646362304688</v>
      </c>
      <c r="J519" s="21">
        <v>60</v>
      </c>
      <c r="K519" s="22">
        <v>1.402525439848848</v>
      </c>
      <c r="L519" s="21">
        <v>5</v>
      </c>
      <c r="M519" s="23">
        <v>0.20089286000490181</v>
      </c>
      <c r="N519" s="24">
        <v>5.8500000000000002E-3</v>
      </c>
      <c r="O519" s="23">
        <v>0.19504286000490181</v>
      </c>
      <c r="P519" s="23">
        <v>0.22039810751082359</v>
      </c>
      <c r="Q519" s="18" t="s">
        <v>16</v>
      </c>
      <c r="R519" s="18" t="s">
        <v>155</v>
      </c>
    </row>
    <row r="520" spans="1:18" x14ac:dyDescent="0.25">
      <c r="A520" s="17">
        <v>46052</v>
      </c>
      <c r="B520" s="18" t="s">
        <v>339</v>
      </c>
      <c r="C520" s="18" t="s">
        <v>340</v>
      </c>
      <c r="D520" s="18" t="s">
        <v>167</v>
      </c>
      <c r="E520" s="19">
        <v>46050.745462962957</v>
      </c>
      <c r="F520" s="17">
        <v>46051</v>
      </c>
      <c r="G520" s="20">
        <v>3652.2343525001929</v>
      </c>
      <c r="H520" s="17">
        <v>46146</v>
      </c>
      <c r="I520" s="20">
        <v>3495.5</v>
      </c>
      <c r="J520" s="21">
        <v>60</v>
      </c>
      <c r="K520" s="22">
        <v>3.3485887220927242</v>
      </c>
      <c r="L520" s="21">
        <v>5</v>
      </c>
      <c r="M520" s="23">
        <v>-4.2914648232498603E-2</v>
      </c>
      <c r="N520" s="24">
        <v>5.8500000000000002E-3</v>
      </c>
      <c r="O520" s="23">
        <v>-4.8764648232498597E-2</v>
      </c>
      <c r="P520" s="23">
        <v>-3.2136685105047899E-2</v>
      </c>
      <c r="Q520" s="18" t="s">
        <v>16</v>
      </c>
      <c r="R520" s="18" t="s">
        <v>173</v>
      </c>
    </row>
    <row r="521" spans="1:18" x14ac:dyDescent="0.25">
      <c r="A521" s="17">
        <v>46052</v>
      </c>
      <c r="B521" s="18" t="s">
        <v>196</v>
      </c>
      <c r="C521" s="18" t="s">
        <v>197</v>
      </c>
      <c r="D521" s="18" t="s">
        <v>198</v>
      </c>
      <c r="E521" s="19">
        <v>46050.793240740742</v>
      </c>
      <c r="F521" s="17">
        <v>46051</v>
      </c>
      <c r="G521" s="20">
        <v>2348.6979062233809</v>
      </c>
      <c r="H521" s="17">
        <v>46146</v>
      </c>
      <c r="I521" s="20">
        <v>1418.513671875</v>
      </c>
      <c r="J521" s="21">
        <v>60</v>
      </c>
      <c r="K521" s="22">
        <v>3.264080049398006</v>
      </c>
      <c r="L521" s="21">
        <v>5</v>
      </c>
      <c r="M521" s="23">
        <v>-0.39604251865838402</v>
      </c>
      <c r="N521" s="24">
        <v>5.8500000000000002E-3</v>
      </c>
      <c r="O521" s="23">
        <v>-0.40189251865838399</v>
      </c>
      <c r="P521" s="23">
        <v>-0.38526455553093331</v>
      </c>
      <c r="Q521" s="18" t="s">
        <v>16</v>
      </c>
      <c r="R521" s="18" t="s">
        <v>173</v>
      </c>
    </row>
    <row r="522" spans="1:18" x14ac:dyDescent="0.25">
      <c r="A522" s="17">
        <v>46052</v>
      </c>
      <c r="B522" s="18" t="s">
        <v>640</v>
      </c>
      <c r="C522" s="18" t="s">
        <v>641</v>
      </c>
      <c r="D522" s="18" t="s">
        <v>241</v>
      </c>
      <c r="E522" s="19">
        <v>46050.678946759261</v>
      </c>
      <c r="F522" s="17">
        <v>46051</v>
      </c>
      <c r="G522" s="20">
        <v>214.5349554896911</v>
      </c>
      <c r="H522" s="17">
        <v>46146</v>
      </c>
      <c r="I522" s="20">
        <v>220.8931579589844</v>
      </c>
      <c r="J522" s="21">
        <v>60</v>
      </c>
      <c r="K522" s="22">
        <v>2.9626129824371281</v>
      </c>
      <c r="L522" s="21">
        <v>5</v>
      </c>
      <c r="M522" s="23">
        <v>2.9637139806798701E-2</v>
      </c>
      <c r="N522" s="24">
        <v>5.8500000000000002E-3</v>
      </c>
      <c r="O522" s="23">
        <v>2.37871398067987E-2</v>
      </c>
      <c r="P522" s="23">
        <v>4.0415102934249401E-2</v>
      </c>
      <c r="Q522" s="18" t="s">
        <v>16</v>
      </c>
      <c r="R522" s="18" t="s">
        <v>155</v>
      </c>
    </row>
    <row r="523" spans="1:18" x14ac:dyDescent="0.25">
      <c r="A523" s="17">
        <v>46052</v>
      </c>
      <c r="B523" s="18" t="s">
        <v>265</v>
      </c>
      <c r="C523" s="18" t="s">
        <v>266</v>
      </c>
      <c r="D523" s="18" t="s">
        <v>172</v>
      </c>
      <c r="E523" s="19">
        <v>46050.772465277783</v>
      </c>
      <c r="F523" s="17">
        <v>46051</v>
      </c>
      <c r="G523" s="20">
        <v>444.35253159609942</v>
      </c>
      <c r="H523" s="17">
        <v>46146</v>
      </c>
      <c r="I523" s="20">
        <v>432.96221923828131</v>
      </c>
      <c r="J523" s="21">
        <v>60</v>
      </c>
      <c r="K523" s="22">
        <v>2.7192283008551228</v>
      </c>
      <c r="L523" s="21">
        <v>5</v>
      </c>
      <c r="M523" s="23">
        <v>-2.56335039138956E-2</v>
      </c>
      <c r="N523" s="24">
        <v>5.8500000000000002E-3</v>
      </c>
      <c r="O523" s="23">
        <v>-3.1483503913895601E-2</v>
      </c>
      <c r="P523" s="23">
        <v>-1.4855540786444899E-2</v>
      </c>
      <c r="Q523" s="18" t="s">
        <v>16</v>
      </c>
      <c r="R523" s="18" t="s">
        <v>173</v>
      </c>
    </row>
    <row r="524" spans="1:18" x14ac:dyDescent="0.25">
      <c r="A524" s="17">
        <v>46055</v>
      </c>
      <c r="B524" s="18" t="s">
        <v>584</v>
      </c>
      <c r="C524" s="18" t="s">
        <v>585</v>
      </c>
      <c r="D524" s="18" t="s">
        <v>241</v>
      </c>
      <c r="E524" s="19">
        <v>46051.687662037039</v>
      </c>
      <c r="F524" s="17">
        <v>46052</v>
      </c>
      <c r="G524" s="20">
        <v>8471.3839336009478</v>
      </c>
      <c r="H524" s="17">
        <v>46147</v>
      </c>
      <c r="I524" s="20">
        <v>7889.85888671875</v>
      </c>
      <c r="J524" s="21">
        <v>60</v>
      </c>
      <c r="K524" s="22">
        <v>3.2324250170309159</v>
      </c>
      <c r="L524" s="21">
        <v>5</v>
      </c>
      <c r="M524" s="23">
        <v>-6.8645814124376203E-2</v>
      </c>
      <c r="N524" s="24">
        <v>5.8500000000000002E-3</v>
      </c>
      <c r="O524" s="23">
        <v>-7.4495814124376197E-2</v>
      </c>
      <c r="P524" s="23">
        <v>-6.7386892199429796E-2</v>
      </c>
      <c r="Q524" s="18" t="s">
        <v>16</v>
      </c>
      <c r="R524" s="18" t="s">
        <v>173</v>
      </c>
    </row>
    <row r="525" spans="1:18" x14ac:dyDescent="0.25">
      <c r="A525" s="17">
        <v>46056</v>
      </c>
      <c r="B525" s="18" t="s">
        <v>281</v>
      </c>
      <c r="C525" s="18" t="s">
        <v>282</v>
      </c>
      <c r="D525" s="18" t="s">
        <v>180</v>
      </c>
      <c r="E525" s="19">
        <v>46052.948703703703</v>
      </c>
      <c r="F525" s="17">
        <v>46055</v>
      </c>
      <c r="G525" s="20">
        <v>153.00999450683591</v>
      </c>
      <c r="H525" s="17">
        <v>46148</v>
      </c>
      <c r="I525" s="20">
        <v>138.02000427246091</v>
      </c>
      <c r="J525" s="21">
        <v>60</v>
      </c>
      <c r="K525" s="22">
        <v>5.3272642277245348</v>
      </c>
      <c r="L525" s="21">
        <v>5</v>
      </c>
      <c r="M525" s="23">
        <v>-9.7967392801293698E-2</v>
      </c>
      <c r="N525" s="24">
        <v>5.8500000000000002E-3</v>
      </c>
      <c r="O525" s="23">
        <v>-0.10381739280129371</v>
      </c>
      <c r="P525" s="23">
        <v>-8.4622003550111194E-2</v>
      </c>
      <c r="Q525" s="18" t="s">
        <v>16</v>
      </c>
      <c r="R525" s="18" t="s">
        <v>173</v>
      </c>
    </row>
    <row r="526" spans="1:18" x14ac:dyDescent="0.25">
      <c r="A526" s="17">
        <v>46056</v>
      </c>
      <c r="B526" s="18" t="s">
        <v>156</v>
      </c>
      <c r="C526" s="18" t="s">
        <v>157</v>
      </c>
      <c r="D526" s="18" t="s">
        <v>158</v>
      </c>
      <c r="E526" s="19">
        <v>46052.982789351852</v>
      </c>
      <c r="F526" s="17">
        <v>46055</v>
      </c>
      <c r="G526" s="20">
        <v>272.98538278950781</v>
      </c>
      <c r="H526" s="17">
        <v>46148</v>
      </c>
      <c r="I526" s="20">
        <v>315.95001220703119</v>
      </c>
      <c r="J526" s="21">
        <v>60</v>
      </c>
      <c r="K526" s="22">
        <v>1.638646262549903</v>
      </c>
      <c r="L526" s="21">
        <v>5</v>
      </c>
      <c r="M526" s="23">
        <v>0.15738802194640719</v>
      </c>
      <c r="N526" s="24">
        <v>5.8500000000000002E-3</v>
      </c>
      <c r="O526" s="23">
        <v>0.1515380219464072</v>
      </c>
      <c r="P526" s="23">
        <v>0.17073341119758961</v>
      </c>
      <c r="Q526" s="18" t="s">
        <v>16</v>
      </c>
      <c r="R526" s="18" t="s">
        <v>155</v>
      </c>
    </row>
    <row r="527" spans="1:18" x14ac:dyDescent="0.25">
      <c r="A527" s="17">
        <v>46056</v>
      </c>
      <c r="B527" s="18" t="s">
        <v>582</v>
      </c>
      <c r="C527" s="18" t="s">
        <v>583</v>
      </c>
      <c r="D527" s="18" t="s">
        <v>212</v>
      </c>
      <c r="E527" s="19">
        <v>46052.714004629634</v>
      </c>
      <c r="F527" s="17">
        <v>46055</v>
      </c>
      <c r="G527" s="20">
        <v>865.9451895233974</v>
      </c>
      <c r="H527" s="17">
        <v>46148</v>
      </c>
      <c r="I527" s="20">
        <v>1092.882568359375</v>
      </c>
      <c r="J527" s="21">
        <v>60</v>
      </c>
      <c r="K527" s="22">
        <v>1.5954762946194081</v>
      </c>
      <c r="L527" s="21">
        <v>5</v>
      </c>
      <c r="M527" s="23">
        <v>0.26206898725412442</v>
      </c>
      <c r="N527" s="24">
        <v>5.8500000000000002E-3</v>
      </c>
      <c r="O527" s="23">
        <v>0.2562189872541244</v>
      </c>
      <c r="P527" s="23">
        <v>0.27541437650530681</v>
      </c>
      <c r="Q527" s="18" t="s">
        <v>16</v>
      </c>
      <c r="R527" s="18" t="s">
        <v>155</v>
      </c>
    </row>
    <row r="528" spans="1:18" x14ac:dyDescent="0.25">
      <c r="A528" s="17">
        <v>46056</v>
      </c>
      <c r="B528" s="18" t="s">
        <v>513</v>
      </c>
      <c r="C528" s="18" t="s">
        <v>514</v>
      </c>
      <c r="D528" s="18" t="s">
        <v>212</v>
      </c>
      <c r="E528" s="19">
        <v>46052.666863425933</v>
      </c>
      <c r="F528" s="17">
        <v>46055</v>
      </c>
      <c r="G528" s="20">
        <v>2830.6686489559638</v>
      </c>
      <c r="H528" s="17">
        <v>46148</v>
      </c>
      <c r="I528" s="20">
        <v>3068.192626953125</v>
      </c>
      <c r="J528" s="21">
        <v>60</v>
      </c>
      <c r="K528" s="22">
        <v>1.5627125451688799</v>
      </c>
      <c r="L528" s="21">
        <v>5</v>
      </c>
      <c r="M528" s="23">
        <v>8.3910908500282003E-2</v>
      </c>
      <c r="N528" s="24">
        <v>5.8500000000000002E-3</v>
      </c>
      <c r="O528" s="23">
        <v>7.8060908500281995E-2</v>
      </c>
      <c r="P528" s="23">
        <v>9.7256297751464493E-2</v>
      </c>
      <c r="Q528" s="18" t="s">
        <v>16</v>
      </c>
      <c r="R528" s="18" t="s">
        <v>155</v>
      </c>
    </row>
    <row r="529" spans="1:18" x14ac:dyDescent="0.25">
      <c r="A529" s="17">
        <v>46057</v>
      </c>
      <c r="B529" s="18" t="s">
        <v>457</v>
      </c>
      <c r="C529" s="18" t="s">
        <v>458</v>
      </c>
      <c r="D529" s="18" t="s">
        <v>198</v>
      </c>
      <c r="E529" s="19">
        <v>46053.680659722217</v>
      </c>
      <c r="F529" s="17">
        <v>46056</v>
      </c>
      <c r="G529" s="20">
        <v>1638</v>
      </c>
      <c r="H529" s="17">
        <v>46149</v>
      </c>
      <c r="I529" s="20">
        <v>1488.699951171875</v>
      </c>
      <c r="J529" s="21">
        <v>60</v>
      </c>
      <c r="K529" s="22">
        <v>3.290940247156195</v>
      </c>
      <c r="L529" s="21">
        <v>5</v>
      </c>
      <c r="M529" s="23">
        <v>-9.1147770957341195E-2</v>
      </c>
      <c r="N529" s="24">
        <v>5.8500000000000002E-3</v>
      </c>
      <c r="O529" s="23">
        <v>-9.6997770957341203E-2</v>
      </c>
      <c r="P529" s="23">
        <v>-7.7510605805088895E-2</v>
      </c>
      <c r="Q529" s="18" t="s">
        <v>16</v>
      </c>
      <c r="R529" s="18" t="s">
        <v>173</v>
      </c>
    </row>
    <row r="530" spans="1:18" x14ac:dyDescent="0.25">
      <c r="A530" s="17">
        <v>46057</v>
      </c>
      <c r="B530" s="18" t="s">
        <v>570</v>
      </c>
      <c r="C530" s="18" t="s">
        <v>571</v>
      </c>
      <c r="D530" s="18" t="s">
        <v>232</v>
      </c>
      <c r="E530" s="19">
        <v>46055.819618055553</v>
      </c>
      <c r="F530" s="17">
        <v>46056</v>
      </c>
      <c r="G530" s="20">
        <v>428.84750771904021</v>
      </c>
      <c r="H530" s="17">
        <v>46149</v>
      </c>
      <c r="I530" s="20">
        <v>487.1815185546875</v>
      </c>
      <c r="J530" s="21">
        <v>60</v>
      </c>
      <c r="K530" s="22">
        <v>1.4344626184051339</v>
      </c>
      <c r="L530" s="21">
        <v>5</v>
      </c>
      <c r="M530" s="23">
        <v>0.13602506668609329</v>
      </c>
      <c r="N530" s="24">
        <v>5.8500000000000002E-3</v>
      </c>
      <c r="O530" s="23">
        <v>0.1301750666860933</v>
      </c>
      <c r="P530" s="23">
        <v>0.14966223183834571</v>
      </c>
      <c r="Q530" s="18" t="s">
        <v>16</v>
      </c>
      <c r="R530" s="18" t="s">
        <v>155</v>
      </c>
    </row>
    <row r="531" spans="1:18" x14ac:dyDescent="0.25">
      <c r="A531" s="17">
        <v>46058</v>
      </c>
      <c r="B531" s="18" t="s">
        <v>299</v>
      </c>
      <c r="C531" s="18" t="s">
        <v>300</v>
      </c>
      <c r="D531" s="18" t="s">
        <v>232</v>
      </c>
      <c r="E531" s="19">
        <v>46056.68136574074</v>
      </c>
      <c r="F531" s="17">
        <v>46057</v>
      </c>
      <c r="G531" s="20">
        <v>13572.980350182001</v>
      </c>
      <c r="H531" s="17">
        <v>46150</v>
      </c>
      <c r="I531" s="20">
        <v>16095.490234375</v>
      </c>
      <c r="J531" s="21">
        <v>60</v>
      </c>
      <c r="K531" s="22">
        <v>3.124921427141139</v>
      </c>
      <c r="L531" s="21">
        <v>5</v>
      </c>
      <c r="M531" s="23">
        <v>0.1858478992168561</v>
      </c>
      <c r="N531" s="24">
        <v>5.8500000000000002E-3</v>
      </c>
      <c r="O531" s="23">
        <v>0.17999789921685619</v>
      </c>
      <c r="P531" s="23">
        <v>0.1984932859252114</v>
      </c>
      <c r="Q531" s="18" t="s">
        <v>16</v>
      </c>
      <c r="R531" s="18" t="s">
        <v>155</v>
      </c>
    </row>
    <row r="532" spans="1:18" x14ac:dyDescent="0.25">
      <c r="A532" s="17">
        <v>46058</v>
      </c>
      <c r="B532" s="18" t="s">
        <v>376</v>
      </c>
      <c r="C532" s="18" t="s">
        <v>377</v>
      </c>
      <c r="D532" s="18" t="s">
        <v>185</v>
      </c>
      <c r="E532" s="19">
        <v>46057.623703703714</v>
      </c>
      <c r="F532" s="17">
        <v>46057</v>
      </c>
      <c r="G532" s="20">
        <v>1489.699951171875</v>
      </c>
      <c r="H532" s="17">
        <v>46150</v>
      </c>
      <c r="I532" s="20">
        <v>1354.099975585938</v>
      </c>
      <c r="J532" s="21">
        <v>60</v>
      </c>
      <c r="K532" s="22">
        <v>2.6968722958684528</v>
      </c>
      <c r="L532" s="21">
        <v>5</v>
      </c>
      <c r="M532" s="23">
        <v>-9.1025025193340103E-2</v>
      </c>
      <c r="N532" s="24">
        <v>5.8500000000000002E-3</v>
      </c>
      <c r="O532" s="23">
        <v>-9.6875025193340097E-2</v>
      </c>
      <c r="P532" s="23">
        <v>-7.8379638484984804E-2</v>
      </c>
      <c r="Q532" s="18" t="s">
        <v>16</v>
      </c>
      <c r="R532" s="18" t="s">
        <v>173</v>
      </c>
    </row>
    <row r="533" spans="1:18" x14ac:dyDescent="0.25">
      <c r="A533" s="17">
        <v>46059</v>
      </c>
      <c r="B533" s="18" t="s">
        <v>652</v>
      </c>
      <c r="C533" s="18" t="s">
        <v>653</v>
      </c>
      <c r="D533" s="18" t="s">
        <v>161</v>
      </c>
      <c r="E533" s="19">
        <v>46058.63616898148</v>
      </c>
      <c r="F533" s="17">
        <v>46058</v>
      </c>
      <c r="G533" s="20">
        <v>584.24311458920363</v>
      </c>
      <c r="H533" s="17">
        <v>46153</v>
      </c>
      <c r="I533" s="20">
        <v>570.734619140625</v>
      </c>
      <c r="J533" s="21">
        <v>60</v>
      </c>
      <c r="K533" s="22">
        <v>2.4860981019502622</v>
      </c>
      <c r="L533" s="21">
        <v>5</v>
      </c>
      <c r="M533" s="23">
        <v>-2.3121360117486001E-2</v>
      </c>
      <c r="N533" s="24">
        <v>5.8500000000000002E-3</v>
      </c>
      <c r="O533" s="23">
        <v>-2.8971360117486002E-2</v>
      </c>
      <c r="P533" s="23">
        <v>4.1147071352236999E-3</v>
      </c>
      <c r="Q533" s="18" t="s">
        <v>16</v>
      </c>
      <c r="R533" s="18" t="s">
        <v>173</v>
      </c>
    </row>
    <row r="534" spans="1:18" x14ac:dyDescent="0.25">
      <c r="A534" s="17">
        <v>46059</v>
      </c>
      <c r="B534" s="18" t="s">
        <v>239</v>
      </c>
      <c r="C534" s="18" t="s">
        <v>240</v>
      </c>
      <c r="D534" s="18" t="s">
        <v>241</v>
      </c>
      <c r="E534" s="19">
        <v>46057.908379629633</v>
      </c>
      <c r="F534" s="17">
        <v>46058</v>
      </c>
      <c r="G534" s="20">
        <v>988.07097669991879</v>
      </c>
      <c r="H534" s="17">
        <v>46153</v>
      </c>
      <c r="I534" s="20">
        <v>1096.14599609375</v>
      </c>
      <c r="J534" s="21">
        <v>60</v>
      </c>
      <c r="K534" s="22">
        <v>1.998490934190434</v>
      </c>
      <c r="L534" s="21">
        <v>5</v>
      </c>
      <c r="M534" s="23">
        <v>0.1093798137405002</v>
      </c>
      <c r="N534" s="24">
        <v>5.8500000000000002E-3</v>
      </c>
      <c r="O534" s="23">
        <v>0.1035298137405002</v>
      </c>
      <c r="P534" s="23">
        <v>0.1366158809932099</v>
      </c>
      <c r="Q534" s="18" t="s">
        <v>16</v>
      </c>
      <c r="R534" s="18" t="s">
        <v>155</v>
      </c>
    </row>
    <row r="535" spans="1:18" x14ac:dyDescent="0.25">
      <c r="A535" s="17">
        <v>46059</v>
      </c>
      <c r="B535" s="18" t="s">
        <v>656</v>
      </c>
      <c r="C535" s="18" t="s">
        <v>657</v>
      </c>
      <c r="D535" s="18" t="s">
        <v>164</v>
      </c>
      <c r="E535" s="19">
        <v>46057.749525462961</v>
      </c>
      <c r="F535" s="17">
        <v>46058</v>
      </c>
      <c r="G535" s="20">
        <v>492.52738263350312</v>
      </c>
      <c r="H535" s="17">
        <v>46153</v>
      </c>
      <c r="I535" s="20">
        <v>558.79656982421875</v>
      </c>
      <c r="J535" s="21">
        <v>60</v>
      </c>
      <c r="K535" s="22">
        <v>1.458208443448473</v>
      </c>
      <c r="L535" s="21">
        <v>5</v>
      </c>
      <c r="M535" s="23">
        <v>0.13454924442247199</v>
      </c>
      <c r="N535" s="24">
        <v>5.8500000000000002E-3</v>
      </c>
      <c r="O535" s="23">
        <v>0.12869924442247199</v>
      </c>
      <c r="P535" s="23">
        <v>0.16178531167518179</v>
      </c>
      <c r="Q535" s="18" t="s">
        <v>16</v>
      </c>
      <c r="R535" s="18" t="s">
        <v>155</v>
      </c>
    </row>
    <row r="536" spans="1:18" x14ac:dyDescent="0.25">
      <c r="A536" s="17">
        <v>46062</v>
      </c>
      <c r="B536" s="18" t="s">
        <v>517</v>
      </c>
      <c r="C536" s="18" t="s">
        <v>518</v>
      </c>
      <c r="D536" s="18" t="s">
        <v>212</v>
      </c>
      <c r="E536" s="19">
        <v>46058.747013888889</v>
      </c>
      <c r="F536" s="17">
        <v>46059</v>
      </c>
      <c r="G536" s="20">
        <v>1819.2837460931889</v>
      </c>
      <c r="H536" s="17">
        <v>46154</v>
      </c>
      <c r="I536" s="20">
        <v>1808.621337890625</v>
      </c>
      <c r="J536" s="21">
        <v>60</v>
      </c>
      <c r="K536" s="22">
        <v>5.8378523929597321</v>
      </c>
      <c r="L536" s="21">
        <v>5</v>
      </c>
      <c r="M536" s="23">
        <v>-5.8607725295521003E-3</v>
      </c>
      <c r="N536" s="24">
        <v>5.8500000000000002E-3</v>
      </c>
      <c r="O536" s="23">
        <v>-1.17107725295521E-2</v>
      </c>
      <c r="P536" s="23">
        <v>5.2555671055405997E-2</v>
      </c>
      <c r="Q536" s="18" t="s">
        <v>16</v>
      </c>
      <c r="R536" s="18" t="s">
        <v>173</v>
      </c>
    </row>
    <row r="537" spans="1:18" x14ac:dyDescent="0.25">
      <c r="A537" s="17">
        <v>46062</v>
      </c>
      <c r="B537" s="18" t="s">
        <v>372</v>
      </c>
      <c r="C537" s="18" t="s">
        <v>373</v>
      </c>
      <c r="D537" s="18" t="s">
        <v>172</v>
      </c>
      <c r="E537" s="19">
        <v>46059.638379629629</v>
      </c>
      <c r="F537" s="17">
        <v>46059</v>
      </c>
      <c r="G537" s="20">
        <v>1622.7964010706421</v>
      </c>
      <c r="H537" s="17">
        <v>46154</v>
      </c>
      <c r="I537" s="20">
        <v>1769.900146484375</v>
      </c>
      <c r="J537" s="21">
        <v>60</v>
      </c>
      <c r="K537" s="22">
        <v>2.6634547077447448</v>
      </c>
      <c r="L537" s="21">
        <v>5</v>
      </c>
      <c r="M537" s="23">
        <v>9.0648306415198304E-2</v>
      </c>
      <c r="N537" s="24">
        <v>5.8500000000000002E-3</v>
      </c>
      <c r="O537" s="23">
        <v>8.4798306415198393E-2</v>
      </c>
      <c r="P537" s="23">
        <v>0.14906475000015659</v>
      </c>
      <c r="Q537" s="18" t="s">
        <v>16</v>
      </c>
      <c r="R537" s="18" t="s">
        <v>155</v>
      </c>
    </row>
    <row r="538" spans="1:18" x14ac:dyDescent="0.25">
      <c r="A538" s="17">
        <v>46063</v>
      </c>
      <c r="B538" s="18" t="s">
        <v>422</v>
      </c>
      <c r="C538" s="18" t="s">
        <v>423</v>
      </c>
      <c r="D538" s="18" t="s">
        <v>185</v>
      </c>
      <c r="E538" s="19">
        <v>46059.904999999999</v>
      </c>
      <c r="F538" s="17">
        <v>46062</v>
      </c>
      <c r="G538" s="20">
        <v>256.72892041481589</v>
      </c>
      <c r="H538" s="17">
        <v>46155</v>
      </c>
      <c r="I538" s="20">
        <v>330.62521362304688</v>
      </c>
      <c r="J538" s="21">
        <v>60</v>
      </c>
      <c r="K538" s="22">
        <v>2.4816818889009409</v>
      </c>
      <c r="L538" s="21">
        <v>5</v>
      </c>
      <c r="M538" s="23">
        <v>0.28783782165574179</v>
      </c>
      <c r="N538" s="24">
        <v>5.8500000000000002E-3</v>
      </c>
      <c r="O538" s="23">
        <v>0.28198782165574171</v>
      </c>
      <c r="P538" s="23">
        <v>0.34578235672915131</v>
      </c>
      <c r="Q538" s="18" t="s">
        <v>16</v>
      </c>
      <c r="R538" s="18" t="s">
        <v>155</v>
      </c>
    </row>
    <row r="539" spans="1:18" x14ac:dyDescent="0.25">
      <c r="A539" s="17">
        <v>46063</v>
      </c>
      <c r="B539" s="18" t="s">
        <v>451</v>
      </c>
      <c r="C539" s="18" t="s">
        <v>452</v>
      </c>
      <c r="D539" s="18" t="s">
        <v>167</v>
      </c>
      <c r="E539" s="19">
        <v>46059.679293981477</v>
      </c>
      <c r="F539" s="17">
        <v>46062</v>
      </c>
      <c r="G539" s="20">
        <v>145163.7368726453</v>
      </c>
      <c r="H539" s="17">
        <v>46155</v>
      </c>
      <c r="I539" s="20">
        <v>126259.625</v>
      </c>
      <c r="J539" s="21">
        <v>60</v>
      </c>
      <c r="K539" s="22">
        <v>2.3160695625124061</v>
      </c>
      <c r="L539" s="21">
        <v>5</v>
      </c>
      <c r="M539" s="23">
        <v>-0.1302261314010551</v>
      </c>
      <c r="N539" s="24">
        <v>5.8500000000000002E-3</v>
      </c>
      <c r="O539" s="23">
        <v>-0.13607613140105509</v>
      </c>
      <c r="P539" s="23">
        <v>-7.2281596327645498E-2</v>
      </c>
      <c r="Q539" s="18" t="s">
        <v>16</v>
      </c>
      <c r="R539" s="18" t="s">
        <v>173</v>
      </c>
    </row>
    <row r="540" spans="1:18" x14ac:dyDescent="0.25">
      <c r="A540" s="17">
        <v>46064</v>
      </c>
      <c r="B540" s="18" t="s">
        <v>618</v>
      </c>
      <c r="C540" s="18" t="s">
        <v>619</v>
      </c>
      <c r="D540" s="18" t="s">
        <v>180</v>
      </c>
      <c r="E540" s="19">
        <v>46063.637604166674</v>
      </c>
      <c r="F540" s="17">
        <v>46063</v>
      </c>
      <c r="G540" s="20">
        <v>478.5</v>
      </c>
      <c r="H540" s="17">
        <v>46156</v>
      </c>
      <c r="I540" s="20">
        <v>472.29998779296881</v>
      </c>
      <c r="J540" s="21">
        <v>60</v>
      </c>
      <c r="K540" s="22">
        <v>6.8550163091582634</v>
      </c>
      <c r="L540" s="21">
        <v>5</v>
      </c>
      <c r="M540" s="23">
        <v>-1.29571832957809E-2</v>
      </c>
      <c r="N540" s="24">
        <v>5.8500000000000002E-3</v>
      </c>
      <c r="O540" s="23">
        <v>-1.8807183295780901E-2</v>
      </c>
      <c r="P540" s="23">
        <v>3.6235413953100003E-2</v>
      </c>
      <c r="Q540" s="18" t="s">
        <v>16</v>
      </c>
      <c r="R540" s="18" t="s">
        <v>173</v>
      </c>
    </row>
    <row r="541" spans="1:18" x14ac:dyDescent="0.25">
      <c r="A541" s="17">
        <v>46064</v>
      </c>
      <c r="B541" s="18" t="s">
        <v>208</v>
      </c>
      <c r="C541" s="18" t="s">
        <v>209</v>
      </c>
      <c r="D541" s="18" t="s">
        <v>154</v>
      </c>
      <c r="E541" s="19">
        <v>46062.757835648154</v>
      </c>
      <c r="F541" s="17">
        <v>46063</v>
      </c>
      <c r="G541" s="20">
        <v>1158.3388447678919</v>
      </c>
      <c r="H541" s="17">
        <v>46156</v>
      </c>
      <c r="I541" s="20">
        <v>930.859619140625</v>
      </c>
      <c r="J541" s="21">
        <v>60</v>
      </c>
      <c r="K541" s="22">
        <v>3.0899460831301848</v>
      </c>
      <c r="L541" s="21">
        <v>5</v>
      </c>
      <c r="M541" s="23">
        <v>-0.1963840085781198</v>
      </c>
      <c r="N541" s="24">
        <v>5.8500000000000002E-3</v>
      </c>
      <c r="O541" s="23">
        <v>-0.20223400857811979</v>
      </c>
      <c r="P541" s="23">
        <v>-0.1471914113292388</v>
      </c>
      <c r="Q541" s="18" t="s">
        <v>16</v>
      </c>
      <c r="R541" s="18" t="s">
        <v>173</v>
      </c>
    </row>
    <row r="542" spans="1:18" x14ac:dyDescent="0.25">
      <c r="A542" s="17">
        <v>46133</v>
      </c>
      <c r="B542" s="18" t="s">
        <v>467</v>
      </c>
      <c r="C542" s="18" t="s">
        <v>468</v>
      </c>
      <c r="D542" s="18" t="s">
        <v>241</v>
      </c>
      <c r="E542" s="19">
        <v>46129.862025462957</v>
      </c>
      <c r="F542" s="17">
        <v>46132</v>
      </c>
      <c r="G542" s="20">
        <v>470</v>
      </c>
      <c r="H542" s="17">
        <v>46220</v>
      </c>
      <c r="I542" s="20">
        <v>525.6500244140625</v>
      </c>
      <c r="J542" s="21">
        <v>60</v>
      </c>
      <c r="K542" s="22">
        <v>2.9923823331317632</v>
      </c>
      <c r="L542" s="21">
        <v>5</v>
      </c>
      <c r="M542" s="23">
        <v>0.1184043072639626</v>
      </c>
      <c r="N542" s="24">
        <v>5.8500000000000002E-3</v>
      </c>
      <c r="O542" s="23">
        <v>0.11255430726396259</v>
      </c>
      <c r="P542" s="23">
        <v>0.10564736190031709</v>
      </c>
      <c r="Q542" s="18" t="s">
        <v>16</v>
      </c>
      <c r="R542" s="18" t="s">
        <v>155</v>
      </c>
    </row>
    <row r="543" spans="1:18" x14ac:dyDescent="0.25">
      <c r="A543" s="17">
        <v>46135</v>
      </c>
      <c r="B543" s="18" t="s">
        <v>224</v>
      </c>
      <c r="C543" s="18" t="s">
        <v>225</v>
      </c>
      <c r="D543" s="18" t="s">
        <v>198</v>
      </c>
      <c r="E543" s="19">
        <v>46133.800879629627</v>
      </c>
      <c r="F543" s="17">
        <v>46134</v>
      </c>
      <c r="G543" s="20">
        <v>5063.4135752246339</v>
      </c>
      <c r="H543" s="17">
        <v>46224</v>
      </c>
      <c r="I543" s="20">
        <v>5200.93603515625</v>
      </c>
      <c r="J543" s="21">
        <v>60</v>
      </c>
      <c r="K543" s="22">
        <v>4.4659889170551974</v>
      </c>
      <c r="L543" s="21">
        <v>5</v>
      </c>
      <c r="M543" s="23">
        <v>2.7160029076928702E-2</v>
      </c>
      <c r="N543" s="24">
        <v>5.8500000000000002E-3</v>
      </c>
      <c r="O543" s="23">
        <v>2.1310029076928701E-2</v>
      </c>
      <c r="P543" s="23">
        <v>3.4300935418651E-3</v>
      </c>
      <c r="Q543" s="18" t="s">
        <v>16</v>
      </c>
      <c r="R543" s="18" t="s">
        <v>155</v>
      </c>
    </row>
    <row r="544" spans="1:18" x14ac:dyDescent="0.25">
      <c r="A544" s="17">
        <v>46135</v>
      </c>
      <c r="B544" s="18" t="s">
        <v>658</v>
      </c>
      <c r="C544" s="18" t="s">
        <v>659</v>
      </c>
      <c r="D544" s="18" t="s">
        <v>241</v>
      </c>
      <c r="E544" s="19">
        <v>46133.814108796287</v>
      </c>
      <c r="F544" s="17">
        <v>46134</v>
      </c>
      <c r="G544" s="20">
        <v>1382.2554353137609</v>
      </c>
      <c r="H544" s="17">
        <v>46224</v>
      </c>
      <c r="I544" s="20">
        <v>1451.900024414062</v>
      </c>
      <c r="J544" s="21">
        <v>60</v>
      </c>
      <c r="K544" s="22">
        <v>1.442060555870516</v>
      </c>
      <c r="L544" s="21">
        <v>5</v>
      </c>
      <c r="M544" s="23">
        <v>5.0384746061419697E-2</v>
      </c>
      <c r="N544" s="24">
        <v>5.8500000000000002E-3</v>
      </c>
      <c r="O544" s="23">
        <v>4.4534746061419703E-2</v>
      </c>
      <c r="P544" s="23">
        <v>2.6654810526356199E-2</v>
      </c>
      <c r="Q544" s="18" t="s">
        <v>16</v>
      </c>
      <c r="R544" s="18" t="s">
        <v>155</v>
      </c>
    </row>
    <row r="545" spans="1:18" x14ac:dyDescent="0.25">
      <c r="A545" s="17">
        <v>46141</v>
      </c>
      <c r="B545" s="18" t="s">
        <v>660</v>
      </c>
      <c r="C545" s="18" t="s">
        <v>661</v>
      </c>
      <c r="D545" s="18" t="s">
        <v>172</v>
      </c>
      <c r="E545" s="19">
        <v>46139.756458333337</v>
      </c>
      <c r="F545" s="17">
        <v>46140</v>
      </c>
      <c r="G545" s="20">
        <v>3644.7270427895501</v>
      </c>
      <c r="H545" s="17">
        <v>46230</v>
      </c>
      <c r="I545" s="20">
        <v>3338.199951171875</v>
      </c>
      <c r="J545" s="21">
        <v>60</v>
      </c>
      <c r="K545" s="22">
        <v>3.2803412307902189</v>
      </c>
      <c r="L545" s="21">
        <v>5</v>
      </c>
      <c r="M545" s="23">
        <v>-8.4101522012213395E-2</v>
      </c>
      <c r="N545" s="24">
        <v>5.8500000000000002E-3</v>
      </c>
      <c r="O545" s="23">
        <v>-8.9951522012213403E-2</v>
      </c>
      <c r="P545" s="23">
        <v>-9.6435919283867494E-2</v>
      </c>
      <c r="Q545" s="18" t="s">
        <v>16</v>
      </c>
      <c r="R545" s="18" t="s">
        <v>173</v>
      </c>
    </row>
    <row r="546" spans="1:18" x14ac:dyDescent="0.25">
      <c r="A546" s="17">
        <v>46142</v>
      </c>
      <c r="B546" s="18" t="s">
        <v>471</v>
      </c>
      <c r="C546" s="18" t="s">
        <v>472</v>
      </c>
      <c r="D546" s="18" t="s">
        <v>167</v>
      </c>
      <c r="E546" s="19">
        <v>46140.936331018522</v>
      </c>
      <c r="F546" s="17">
        <v>46141</v>
      </c>
      <c r="G546" s="20">
        <v>3496.2138335261689</v>
      </c>
      <c r="H546" s="17">
        <v>46231</v>
      </c>
      <c r="I546" s="20">
        <v>3367.032470703125</v>
      </c>
      <c r="J546" s="21">
        <v>60</v>
      </c>
      <c r="K546" s="22">
        <v>2.5174701538473609</v>
      </c>
      <c r="L546" s="21">
        <v>5</v>
      </c>
      <c r="M546" s="23">
        <v>-3.6948930750255501E-2</v>
      </c>
      <c r="N546" s="24">
        <v>5.8500000000000002E-3</v>
      </c>
      <c r="O546" s="23">
        <v>-4.2798930750255502E-2</v>
      </c>
      <c r="P546" s="23">
        <v>-5.59649136982509E-2</v>
      </c>
      <c r="Q546" s="18" t="s">
        <v>16</v>
      </c>
      <c r="R546" s="18" t="s">
        <v>173</v>
      </c>
    </row>
    <row r="547" spans="1:18" x14ac:dyDescent="0.25">
      <c r="A547" s="17">
        <v>46146</v>
      </c>
      <c r="B547" s="18" t="s">
        <v>293</v>
      </c>
      <c r="C547" s="18" t="s">
        <v>294</v>
      </c>
      <c r="D547" s="18" t="s">
        <v>198</v>
      </c>
      <c r="E547" s="19">
        <v>46141.998368055552</v>
      </c>
      <c r="F547" s="17">
        <v>46142</v>
      </c>
      <c r="G547" s="20">
        <v>2227.1898162539378</v>
      </c>
      <c r="H547" s="17">
        <v>46232</v>
      </c>
      <c r="I547" s="20">
        <v>2361.300048828125</v>
      </c>
      <c r="J547" s="21">
        <v>60</v>
      </c>
      <c r="K547" s="22">
        <v>2.6746966724570438</v>
      </c>
      <c r="L547" s="21">
        <v>5</v>
      </c>
      <c r="M547" s="23">
        <v>6.0214999007024803E-2</v>
      </c>
      <c r="N547" s="24">
        <v>5.8500000000000002E-3</v>
      </c>
      <c r="O547" s="23">
        <v>5.4364999007024802E-2</v>
      </c>
      <c r="P547" s="23">
        <v>3.7357668433127801E-2</v>
      </c>
      <c r="Q547" s="18" t="s">
        <v>16</v>
      </c>
      <c r="R547" s="18" t="s">
        <v>155</v>
      </c>
    </row>
    <row r="548" spans="1:18" x14ac:dyDescent="0.25">
      <c r="A548" s="17">
        <v>46146</v>
      </c>
      <c r="B548" s="18" t="s">
        <v>642</v>
      </c>
      <c r="C548" s="18" t="s">
        <v>643</v>
      </c>
      <c r="D548" s="18" t="s">
        <v>172</v>
      </c>
      <c r="E548" s="19">
        <v>46141.7578125</v>
      </c>
      <c r="F548" s="17">
        <v>46142</v>
      </c>
      <c r="G548" s="20">
        <v>4192.2001953125</v>
      </c>
      <c r="H548" s="17">
        <v>46232</v>
      </c>
      <c r="I548" s="20">
        <v>4159.7998046875</v>
      </c>
      <c r="J548" s="21">
        <v>60</v>
      </c>
      <c r="K548" s="22">
        <v>2.106811835269522</v>
      </c>
      <c r="L548" s="21">
        <v>5</v>
      </c>
      <c r="M548" s="23">
        <v>-7.7287317197372004E-3</v>
      </c>
      <c r="N548" s="24">
        <v>5.8500000000000002E-3</v>
      </c>
      <c r="O548" s="23">
        <v>-1.3578731719737201E-2</v>
      </c>
      <c r="P548" s="23">
        <v>-3.0586062293634201E-2</v>
      </c>
      <c r="Q548" s="18" t="s">
        <v>16</v>
      </c>
      <c r="R548" s="18" t="s">
        <v>173</v>
      </c>
    </row>
    <row r="549" spans="1:18" x14ac:dyDescent="0.25">
      <c r="A549" s="17">
        <v>46146</v>
      </c>
      <c r="B549" s="18" t="s">
        <v>630</v>
      </c>
      <c r="C549" s="18" t="s">
        <v>631</v>
      </c>
      <c r="D549" s="18" t="s">
        <v>232</v>
      </c>
      <c r="E549" s="19">
        <v>46141.788321759261</v>
      </c>
      <c r="F549" s="17">
        <v>46142</v>
      </c>
      <c r="G549" s="20">
        <v>6846.7627114771849</v>
      </c>
      <c r="H549" s="17">
        <v>46232</v>
      </c>
      <c r="I549" s="20">
        <v>7594.5</v>
      </c>
      <c r="J549" s="21">
        <v>60</v>
      </c>
      <c r="K549" s="22">
        <v>2.0821676019042759</v>
      </c>
      <c r="L549" s="21">
        <v>5</v>
      </c>
      <c r="M549" s="23">
        <v>0.1092103407161151</v>
      </c>
      <c r="N549" s="24">
        <v>5.8500000000000002E-3</v>
      </c>
      <c r="O549" s="23">
        <v>0.10336034071611511</v>
      </c>
      <c r="P549" s="23">
        <v>8.6353010142217995E-2</v>
      </c>
      <c r="Q549" s="18" t="s">
        <v>16</v>
      </c>
      <c r="R549" s="18" t="s">
        <v>155</v>
      </c>
    </row>
    <row r="550" spans="1:18" x14ac:dyDescent="0.25">
      <c r="A550" s="17">
        <v>46147</v>
      </c>
      <c r="B550" s="18" t="s">
        <v>181</v>
      </c>
      <c r="C550" s="18" t="s">
        <v>182</v>
      </c>
      <c r="D550" s="18" t="s">
        <v>167</v>
      </c>
      <c r="E550" s="19">
        <v>46142.868738425917</v>
      </c>
      <c r="F550" s="17">
        <v>46146</v>
      </c>
      <c r="G550" s="20">
        <v>876.68883601152515</v>
      </c>
      <c r="H550" s="17">
        <v>46233</v>
      </c>
      <c r="I550" s="20">
        <v>966.15002441406239</v>
      </c>
      <c r="J550" s="21">
        <v>60</v>
      </c>
      <c r="K550" s="22">
        <v>4.9238757462708413</v>
      </c>
      <c r="L550" s="21">
        <v>5</v>
      </c>
      <c r="M550" s="23">
        <v>0.102044402446755</v>
      </c>
      <c r="N550" s="24">
        <v>5.8500000000000002E-3</v>
      </c>
      <c r="O550" s="23">
        <v>9.6194402446755006E-2</v>
      </c>
      <c r="P550" s="23">
        <v>7.81363867068363E-2</v>
      </c>
      <c r="Q550" s="18" t="s">
        <v>16</v>
      </c>
      <c r="R550" s="18" t="s">
        <v>155</v>
      </c>
    </row>
    <row r="551" spans="1:18" x14ac:dyDescent="0.25">
      <c r="A551" s="17">
        <v>46147</v>
      </c>
      <c r="B551" s="18" t="s">
        <v>662</v>
      </c>
      <c r="C551" s="18" t="s">
        <v>663</v>
      </c>
      <c r="D551" s="18" t="s">
        <v>172</v>
      </c>
      <c r="E551" s="19">
        <v>46146.591770833344</v>
      </c>
      <c r="F551" s="17">
        <v>46146</v>
      </c>
      <c r="G551" s="20">
        <v>378.67845011005892</v>
      </c>
      <c r="H551" s="17">
        <v>46233</v>
      </c>
      <c r="I551" s="20">
        <v>403</v>
      </c>
      <c r="J551" s="21">
        <v>60</v>
      </c>
      <c r="K551" s="22">
        <v>3.6790148198840482</v>
      </c>
      <c r="L551" s="21">
        <v>5</v>
      </c>
      <c r="M551" s="23">
        <v>6.4227446486253295E-2</v>
      </c>
      <c r="N551" s="24">
        <v>5.8500000000000002E-3</v>
      </c>
      <c r="O551" s="23">
        <v>5.8377446486253301E-2</v>
      </c>
      <c r="P551" s="23">
        <v>4.0319430746334498E-2</v>
      </c>
      <c r="Q551" s="18" t="s">
        <v>16</v>
      </c>
      <c r="R551" s="18" t="s">
        <v>155</v>
      </c>
    </row>
    <row r="552" spans="1:18" x14ac:dyDescent="0.25">
      <c r="A552" s="17">
        <v>46147</v>
      </c>
      <c r="B552" s="18" t="s">
        <v>634</v>
      </c>
      <c r="C552" s="18" t="s">
        <v>635</v>
      </c>
      <c r="D552" s="18" t="s">
        <v>180</v>
      </c>
      <c r="E552" s="19">
        <v>46142.854756944442</v>
      </c>
      <c r="F552" s="17">
        <v>46146</v>
      </c>
      <c r="G552" s="20">
        <v>1108.442531759365</v>
      </c>
      <c r="H552" s="17">
        <v>46233</v>
      </c>
      <c r="I552" s="20">
        <v>1186.053344726562</v>
      </c>
      <c r="J552" s="21">
        <v>60</v>
      </c>
      <c r="K552" s="22">
        <v>3.410654259865419</v>
      </c>
      <c r="L552" s="21">
        <v>5</v>
      </c>
      <c r="M552" s="23">
        <v>7.0017895148800094E-2</v>
      </c>
      <c r="N552" s="24">
        <v>5.8500000000000002E-3</v>
      </c>
      <c r="O552" s="23">
        <v>6.4167895148800197E-2</v>
      </c>
      <c r="P552" s="23">
        <v>4.61098794088814E-2</v>
      </c>
      <c r="Q552" s="18" t="s">
        <v>16</v>
      </c>
      <c r="R552" s="18" t="s">
        <v>155</v>
      </c>
    </row>
    <row r="553" spans="1:18" x14ac:dyDescent="0.25">
      <c r="A553" s="17">
        <v>46147</v>
      </c>
      <c r="B553" s="18" t="s">
        <v>537</v>
      </c>
      <c r="C553" s="18" t="s">
        <v>538</v>
      </c>
      <c r="D553" s="18" t="s">
        <v>539</v>
      </c>
      <c r="E553" s="19">
        <v>46142.829398148147</v>
      </c>
      <c r="F553" s="17">
        <v>46146</v>
      </c>
      <c r="G553" s="20">
        <v>125.8824069616194</v>
      </c>
      <c r="H553" s="17">
        <v>46233</v>
      </c>
      <c r="I553" s="20">
        <v>184.51763916015619</v>
      </c>
      <c r="J553" s="21">
        <v>60</v>
      </c>
      <c r="K553" s="22">
        <v>3.0958242785092338</v>
      </c>
      <c r="L553" s="21">
        <v>5</v>
      </c>
      <c r="M553" s="23">
        <v>0.46579370075450122</v>
      </c>
      <c r="N553" s="24">
        <v>5.8500000000000002E-3</v>
      </c>
      <c r="O553" s="23">
        <v>0.45994370075450119</v>
      </c>
      <c r="P553" s="23">
        <v>0.44188568501458247</v>
      </c>
      <c r="Q553" s="18" t="s">
        <v>16</v>
      </c>
      <c r="R553" s="18" t="s">
        <v>155</v>
      </c>
    </row>
    <row r="554" spans="1:18" x14ac:dyDescent="0.25">
      <c r="A554" s="17">
        <v>46148</v>
      </c>
      <c r="B554" s="18" t="s">
        <v>664</v>
      </c>
      <c r="C554" s="18" t="s">
        <v>665</v>
      </c>
      <c r="D554" s="18" t="s">
        <v>212</v>
      </c>
      <c r="E554" s="19">
        <v>46146.791805555556</v>
      </c>
      <c r="F554" s="17">
        <v>46147</v>
      </c>
      <c r="G554" s="20">
        <v>1564.699951171875</v>
      </c>
      <c r="H554" s="17">
        <v>46234</v>
      </c>
      <c r="I554" s="20">
        <v>1959.699951171875</v>
      </c>
      <c r="J554" s="21">
        <v>60</v>
      </c>
      <c r="K554" s="22">
        <v>2.930795774848113</v>
      </c>
      <c r="L554" s="21">
        <v>5</v>
      </c>
      <c r="M554" s="23">
        <v>0.2524445659400491</v>
      </c>
      <c r="N554" s="24">
        <v>5.8500000000000002E-3</v>
      </c>
      <c r="O554" s="23">
        <v>0.24659456594004911</v>
      </c>
      <c r="P554" s="23">
        <v>0.2382961917278712</v>
      </c>
      <c r="Q554" s="18" t="s">
        <v>16</v>
      </c>
      <c r="R554" s="18" t="s">
        <v>155</v>
      </c>
    </row>
    <row r="555" spans="1:18" x14ac:dyDescent="0.25">
      <c r="A555" s="17">
        <v>46149</v>
      </c>
      <c r="B555" s="18" t="s">
        <v>418</v>
      </c>
      <c r="C555" s="18" t="s">
        <v>419</v>
      </c>
      <c r="D555" s="18" t="s">
        <v>241</v>
      </c>
      <c r="E555" s="19">
        <v>46147.950219907398</v>
      </c>
      <c r="F555" s="17">
        <v>46148</v>
      </c>
      <c r="G555" s="20">
        <v>815.12243369272733</v>
      </c>
      <c r="H555" s="17">
        <v>46237</v>
      </c>
      <c r="I555" s="20">
        <v>880.95001220703125</v>
      </c>
      <c r="J555" s="21">
        <v>60</v>
      </c>
      <c r="K555" s="22">
        <v>2.6986677141575162</v>
      </c>
      <c r="L555" s="21">
        <v>5</v>
      </c>
      <c r="M555" s="23">
        <v>8.0757903099399397E-2</v>
      </c>
      <c r="N555" s="24">
        <v>5.8500000000000002E-3</v>
      </c>
      <c r="O555" s="23">
        <v>7.4907903099399403E-2</v>
      </c>
      <c r="P555" s="23">
        <v>5.5391744746681397E-2</v>
      </c>
      <c r="Q555" s="18" t="s">
        <v>16</v>
      </c>
      <c r="R555" s="18" t="s">
        <v>155</v>
      </c>
    </row>
    <row r="556" spans="1:18" x14ac:dyDescent="0.25">
      <c r="A556" s="17">
        <v>46149</v>
      </c>
      <c r="B556" s="18" t="s">
        <v>513</v>
      </c>
      <c r="C556" s="18" t="s">
        <v>514</v>
      </c>
      <c r="D556" s="18" t="s">
        <v>212</v>
      </c>
      <c r="E556" s="19">
        <v>46147.69804398148</v>
      </c>
      <c r="F556" s="17">
        <v>46148</v>
      </c>
      <c r="G556" s="20">
        <v>3071.8590963402221</v>
      </c>
      <c r="H556" s="17">
        <v>46237</v>
      </c>
      <c r="I556" s="20">
        <v>3482.001708984375</v>
      </c>
      <c r="J556" s="21">
        <v>60</v>
      </c>
      <c r="K556" s="22">
        <v>1.9012579293201179</v>
      </c>
      <c r="L556" s="21">
        <v>5</v>
      </c>
      <c r="M556" s="23">
        <v>0.13351608904613879</v>
      </c>
      <c r="N556" s="24">
        <v>5.8500000000000002E-3</v>
      </c>
      <c r="O556" s="23">
        <v>0.1276660890461388</v>
      </c>
      <c r="P556" s="23">
        <v>0.1081499306934208</v>
      </c>
      <c r="Q556" s="18" t="s">
        <v>16</v>
      </c>
      <c r="R556" s="18" t="s">
        <v>155</v>
      </c>
    </row>
    <row r="557" spans="1:18" x14ac:dyDescent="0.25">
      <c r="A557" s="17">
        <v>46149</v>
      </c>
      <c r="B557" s="18" t="s">
        <v>525</v>
      </c>
      <c r="C557" s="18" t="s">
        <v>526</v>
      </c>
      <c r="D557" s="18" t="s">
        <v>167</v>
      </c>
      <c r="E557" s="19">
        <v>46147.868946759263</v>
      </c>
      <c r="F557" s="17">
        <v>46148</v>
      </c>
      <c r="G557" s="20">
        <v>5159.1129415641672</v>
      </c>
      <c r="H557" s="17">
        <v>46237</v>
      </c>
      <c r="I557" s="20">
        <v>5460</v>
      </c>
      <c r="J557" s="21">
        <v>60</v>
      </c>
      <c r="K557" s="22">
        <v>1.485622258433271</v>
      </c>
      <c r="L557" s="21">
        <v>5</v>
      </c>
      <c r="M557" s="23">
        <v>5.8321471509520301E-2</v>
      </c>
      <c r="N557" s="24">
        <v>5.8500000000000002E-3</v>
      </c>
      <c r="O557" s="23">
        <v>5.24714715095203E-2</v>
      </c>
      <c r="P557" s="23">
        <v>3.29553131568023E-2</v>
      </c>
      <c r="Q557" s="18" t="s">
        <v>16</v>
      </c>
      <c r="R557" s="18" t="s">
        <v>155</v>
      </c>
    </row>
    <row r="558" spans="1:18" x14ac:dyDescent="0.25">
      <c r="A558" s="17">
        <v>46150</v>
      </c>
      <c r="B558" s="18" t="s">
        <v>600</v>
      </c>
      <c r="C558" s="18" t="s">
        <v>601</v>
      </c>
      <c r="D558" s="18" t="s">
        <v>241</v>
      </c>
      <c r="E558" s="19">
        <v>46148.802986111114</v>
      </c>
      <c r="F558" s="17">
        <v>46149</v>
      </c>
      <c r="G558" s="20">
        <v>3413.2269116877792</v>
      </c>
      <c r="H558" s="17">
        <v>46238</v>
      </c>
      <c r="I558" s="20">
        <v>4450</v>
      </c>
      <c r="J558" s="21">
        <v>60</v>
      </c>
      <c r="K558" s="22">
        <v>4.2395794308179138</v>
      </c>
      <c r="L558" s="21">
        <v>5</v>
      </c>
      <c r="M558" s="23">
        <v>0.30375158614917752</v>
      </c>
      <c r="N558" s="24">
        <v>5.8500000000000002E-3</v>
      </c>
      <c r="O558" s="23">
        <v>0.2979015861491775</v>
      </c>
      <c r="P558" s="23">
        <v>0.27889829411542538</v>
      </c>
      <c r="Q558" s="18" t="s">
        <v>16</v>
      </c>
      <c r="R558" s="18" t="s">
        <v>155</v>
      </c>
    </row>
    <row r="559" spans="1:18" x14ac:dyDescent="0.25">
      <c r="A559" s="17">
        <v>46150</v>
      </c>
      <c r="B559" s="18" t="s">
        <v>650</v>
      </c>
      <c r="C559" s="18" t="s">
        <v>651</v>
      </c>
      <c r="D559" s="18" t="s">
        <v>167</v>
      </c>
      <c r="E559" s="19">
        <v>46148.849548611113</v>
      </c>
      <c r="F559" s="17">
        <v>46149</v>
      </c>
      <c r="G559" s="20">
        <v>10477.54615093153</v>
      </c>
      <c r="H559" s="17">
        <v>46238</v>
      </c>
      <c r="I559" s="20">
        <v>11600</v>
      </c>
      <c r="J559" s="21">
        <v>60</v>
      </c>
      <c r="K559" s="22">
        <v>3.9179698302817121</v>
      </c>
      <c r="L559" s="21">
        <v>5</v>
      </c>
      <c r="M559" s="23">
        <v>0.1071294588350413</v>
      </c>
      <c r="N559" s="24">
        <v>5.8500000000000002E-3</v>
      </c>
      <c r="O559" s="23">
        <v>0.1012794588350413</v>
      </c>
      <c r="P559" s="23">
        <v>8.2276166801289199E-2</v>
      </c>
      <c r="Q559" s="18" t="s">
        <v>16</v>
      </c>
      <c r="R559" s="18" t="s">
        <v>155</v>
      </c>
    </row>
    <row r="560" spans="1:18" x14ac:dyDescent="0.25">
      <c r="A560" s="17">
        <v>46150</v>
      </c>
      <c r="B560" s="18" t="s">
        <v>666</v>
      </c>
      <c r="C560" s="18" t="s">
        <v>667</v>
      </c>
      <c r="D560" s="18" t="s">
        <v>241</v>
      </c>
      <c r="E560" s="19">
        <v>46148.789085648154</v>
      </c>
      <c r="F560" s="17">
        <v>46149</v>
      </c>
      <c r="G560" s="20">
        <v>454.41217365162453</v>
      </c>
      <c r="H560" s="17">
        <v>46238</v>
      </c>
      <c r="I560" s="20">
        <v>444.34735107421881</v>
      </c>
      <c r="J560" s="21">
        <v>60</v>
      </c>
      <c r="K560" s="22">
        <v>3.2238888833029322</v>
      </c>
      <c r="L560" s="21">
        <v>5</v>
      </c>
      <c r="M560" s="23">
        <v>-2.2149104185579999E-2</v>
      </c>
      <c r="N560" s="24">
        <v>5.8500000000000002E-3</v>
      </c>
      <c r="O560" s="23">
        <v>-2.799910418558E-2</v>
      </c>
      <c r="P560" s="23">
        <v>-4.7002396219332103E-2</v>
      </c>
      <c r="Q560" s="18" t="s">
        <v>16</v>
      </c>
      <c r="R560" s="18" t="s">
        <v>173</v>
      </c>
    </row>
    <row r="561" spans="1:18" x14ac:dyDescent="0.25">
      <c r="A561" s="17">
        <v>46153</v>
      </c>
      <c r="B561" s="18" t="s">
        <v>378</v>
      </c>
      <c r="C561" s="18" t="s">
        <v>379</v>
      </c>
      <c r="D561" s="18" t="s">
        <v>212</v>
      </c>
      <c r="E561" s="19">
        <v>46149.980682870373</v>
      </c>
      <c r="F561" s="17">
        <v>46150</v>
      </c>
      <c r="G561" s="20">
        <v>2313.6243509192091</v>
      </c>
      <c r="H561" s="17">
        <v>46239</v>
      </c>
      <c r="I561" s="20">
        <v>2388</v>
      </c>
      <c r="J561" s="21">
        <v>60</v>
      </c>
      <c r="K561" s="22">
        <v>4.7332103713843896</v>
      </c>
      <c r="L561" s="21">
        <v>5</v>
      </c>
      <c r="M561" s="23">
        <v>3.21468128787811E-2</v>
      </c>
      <c r="N561" s="24">
        <v>5.8500000000000002E-3</v>
      </c>
      <c r="O561" s="23">
        <v>2.6296812878781099E-2</v>
      </c>
      <c r="P561" s="23">
        <v>-9.0801702211386996E-3</v>
      </c>
      <c r="Q561" s="18" t="s">
        <v>16</v>
      </c>
      <c r="R561" s="18" t="s">
        <v>155</v>
      </c>
    </row>
    <row r="562" spans="1:18" x14ac:dyDescent="0.25">
      <c r="A562" s="17">
        <v>46153</v>
      </c>
      <c r="B562" s="18" t="s">
        <v>501</v>
      </c>
      <c r="C562" s="18" t="s">
        <v>502</v>
      </c>
      <c r="D562" s="18" t="s">
        <v>232</v>
      </c>
      <c r="E562" s="19">
        <v>46149.865497685183</v>
      </c>
      <c r="F562" s="17">
        <v>46150</v>
      </c>
      <c r="G562" s="20">
        <v>1458.0015752268939</v>
      </c>
      <c r="H562" s="17">
        <v>46239</v>
      </c>
      <c r="I562" s="20">
        <v>1665</v>
      </c>
      <c r="J562" s="21">
        <v>60</v>
      </c>
      <c r="K562" s="22">
        <v>4.3893492290319482</v>
      </c>
      <c r="L562" s="21">
        <v>5</v>
      </c>
      <c r="M562" s="23">
        <v>0.14197407485029129</v>
      </c>
      <c r="N562" s="24">
        <v>5.8500000000000002E-3</v>
      </c>
      <c r="O562" s="23">
        <v>0.13612407485029129</v>
      </c>
      <c r="P562" s="23">
        <v>0.1007470917503714</v>
      </c>
      <c r="Q562" s="18" t="s">
        <v>16</v>
      </c>
      <c r="R562" s="18" t="s">
        <v>155</v>
      </c>
    </row>
    <row r="563" spans="1:18" x14ac:dyDescent="0.25">
      <c r="A563" s="17">
        <v>46154</v>
      </c>
      <c r="B563" s="18" t="s">
        <v>277</v>
      </c>
      <c r="C563" s="18" t="s">
        <v>278</v>
      </c>
      <c r="D563" s="18" t="s">
        <v>172</v>
      </c>
      <c r="E563" s="19">
        <v>46150.754305555558</v>
      </c>
      <c r="F563" s="17">
        <v>46153</v>
      </c>
      <c r="G563" s="20">
        <v>6285.9987185944537</v>
      </c>
      <c r="H563" s="17">
        <v>46240</v>
      </c>
      <c r="I563" s="20">
        <v>7645</v>
      </c>
      <c r="J563" s="21">
        <v>60</v>
      </c>
      <c r="K563" s="22">
        <v>10.64166191252737</v>
      </c>
      <c r="L563" s="21">
        <v>5</v>
      </c>
      <c r="M563" s="23">
        <v>0.21619496634409399</v>
      </c>
      <c r="N563" s="24">
        <v>5.8500000000000002E-3</v>
      </c>
      <c r="O563" s="23">
        <v>0.210344966344094</v>
      </c>
      <c r="P563" s="23">
        <v>0.1520892977088088</v>
      </c>
      <c r="Q563" s="18" t="s">
        <v>16</v>
      </c>
      <c r="R563" s="18" t="s">
        <v>155</v>
      </c>
    </row>
    <row r="564" spans="1:18" x14ac:dyDescent="0.25">
      <c r="A564" s="17">
        <v>46154</v>
      </c>
      <c r="B564" s="18" t="s">
        <v>372</v>
      </c>
      <c r="C564" s="18" t="s">
        <v>373</v>
      </c>
      <c r="D564" s="18" t="s">
        <v>172</v>
      </c>
      <c r="E564" s="19">
        <v>46151.001006944447</v>
      </c>
      <c r="F564" s="17">
        <v>46153</v>
      </c>
      <c r="G564" s="20">
        <v>1768.2161794443889</v>
      </c>
      <c r="H564" s="17">
        <v>46240</v>
      </c>
      <c r="I564" s="20">
        <v>2107.60009765625</v>
      </c>
      <c r="J564" s="21">
        <v>60</v>
      </c>
      <c r="K564" s="22">
        <v>5.5729344989943597</v>
      </c>
      <c r="L564" s="21">
        <v>5</v>
      </c>
      <c r="M564" s="23">
        <v>0.1919357611118015</v>
      </c>
      <c r="N564" s="24">
        <v>5.8500000000000002E-3</v>
      </c>
      <c r="O564" s="23">
        <v>0.1860857611118015</v>
      </c>
      <c r="P564" s="23">
        <v>0.1278300924765163</v>
      </c>
      <c r="Q564" s="18" t="s">
        <v>16</v>
      </c>
      <c r="R564" s="18" t="s">
        <v>155</v>
      </c>
    </row>
    <row r="565" spans="1:18" x14ac:dyDescent="0.25">
      <c r="A565" s="17">
        <v>46155</v>
      </c>
      <c r="B565" s="18" t="s">
        <v>457</v>
      </c>
      <c r="C565" s="18" t="s">
        <v>458</v>
      </c>
      <c r="D565" s="18" t="s">
        <v>198</v>
      </c>
      <c r="E565" s="19">
        <v>46151.746053240742</v>
      </c>
      <c r="F565" s="17">
        <v>46154</v>
      </c>
      <c r="G565" s="20">
        <v>1571</v>
      </c>
      <c r="H565" s="17">
        <v>46241</v>
      </c>
      <c r="I565" s="20">
        <v>1645.599975585938</v>
      </c>
      <c r="J565" s="21">
        <v>60</v>
      </c>
      <c r="K565" s="22">
        <v>4.7530659246238356</v>
      </c>
      <c r="L565" s="21">
        <v>5</v>
      </c>
      <c r="M565" s="23">
        <v>4.74856623716979E-2</v>
      </c>
      <c r="N565" s="24">
        <v>5.8500000000000002E-3</v>
      </c>
      <c r="O565" s="23">
        <v>4.1635662371697899E-2</v>
      </c>
      <c r="P565" s="23">
        <v>-1.21617042735928E-2</v>
      </c>
      <c r="Q565" s="18" t="s">
        <v>16</v>
      </c>
      <c r="R565" s="18" t="s">
        <v>155</v>
      </c>
    </row>
    <row r="566" spans="1:18" x14ac:dyDescent="0.25">
      <c r="A566" s="17">
        <v>46155</v>
      </c>
      <c r="B566" s="18" t="s">
        <v>668</v>
      </c>
      <c r="C566" s="18" t="s">
        <v>669</v>
      </c>
      <c r="D566" s="18" t="s">
        <v>241</v>
      </c>
      <c r="E566" s="19">
        <v>46151.658402777779</v>
      </c>
      <c r="F566" s="17">
        <v>46154</v>
      </c>
      <c r="G566" s="20">
        <v>368.21135194585702</v>
      </c>
      <c r="H566" s="17">
        <v>46241</v>
      </c>
      <c r="I566" s="20">
        <v>324.35000610351563</v>
      </c>
      <c r="J566" s="21">
        <v>60</v>
      </c>
      <c r="K566" s="22">
        <v>3.3976199563714329</v>
      </c>
      <c r="L566" s="21">
        <v>5</v>
      </c>
      <c r="M566" s="23">
        <v>-0.1191200260680471</v>
      </c>
      <c r="N566" s="24">
        <v>5.8500000000000002E-3</v>
      </c>
      <c r="O566" s="23">
        <v>-0.12497002606804709</v>
      </c>
      <c r="P566" s="23">
        <v>-0.17876739271333791</v>
      </c>
      <c r="Q566" s="18" t="s">
        <v>16</v>
      </c>
      <c r="R566" s="18" t="s">
        <v>173</v>
      </c>
    </row>
    <row r="567" spans="1:18" x14ac:dyDescent="0.25">
      <c r="A567" s="17">
        <v>46156</v>
      </c>
      <c r="B567" s="18" t="s">
        <v>222</v>
      </c>
      <c r="C567" s="18" t="s">
        <v>223</v>
      </c>
      <c r="D567" s="18" t="s">
        <v>221</v>
      </c>
      <c r="E567" s="19">
        <v>46154.709432870368</v>
      </c>
      <c r="F567" s="17">
        <v>46155</v>
      </c>
      <c r="G567" s="20">
        <v>920.57727217611784</v>
      </c>
      <c r="H567" s="17">
        <v>46244</v>
      </c>
      <c r="I567" s="20">
        <v>1086</v>
      </c>
      <c r="J567" s="21">
        <v>60</v>
      </c>
      <c r="K567" s="22">
        <v>2.9518615998139381</v>
      </c>
      <c r="L567" s="21">
        <v>5</v>
      </c>
      <c r="M567" s="23">
        <v>0.17969455995024261</v>
      </c>
      <c r="N567" s="24">
        <v>5.8500000000000002E-3</v>
      </c>
      <c r="O567" s="23">
        <v>0.17384455995024259</v>
      </c>
      <c r="P567" s="23">
        <v>0.1297191032459428</v>
      </c>
      <c r="Q567" s="18" t="s">
        <v>16</v>
      </c>
      <c r="R567" s="18" t="s">
        <v>155</v>
      </c>
    </row>
    <row r="568" spans="1:18" x14ac:dyDescent="0.25">
      <c r="A568" s="17">
        <v>46156</v>
      </c>
      <c r="B568" s="18" t="s">
        <v>463</v>
      </c>
      <c r="C568" s="18" t="s">
        <v>464</v>
      </c>
      <c r="D568" s="18" t="s">
        <v>241</v>
      </c>
      <c r="E568" s="19">
        <v>46154.775937500002</v>
      </c>
      <c r="F568" s="17">
        <v>46155</v>
      </c>
      <c r="G568" s="20">
        <v>511.09128001884199</v>
      </c>
      <c r="H568" s="17">
        <v>46244</v>
      </c>
      <c r="I568" s="20">
        <v>542.0999755859375</v>
      </c>
      <c r="J568" s="21">
        <v>60</v>
      </c>
      <c r="K568" s="22">
        <v>2.0303808129093439</v>
      </c>
      <c r="L568" s="21">
        <v>5</v>
      </c>
      <c r="M568" s="23">
        <v>6.06715410326552E-2</v>
      </c>
      <c r="N568" s="24">
        <v>5.8500000000000002E-3</v>
      </c>
      <c r="O568" s="23">
        <v>5.4821541032655199E-2</v>
      </c>
      <c r="P568" s="23">
        <v>1.06960843283554E-2</v>
      </c>
      <c r="Q568" s="18" t="s">
        <v>16</v>
      </c>
      <c r="R568" s="18" t="s">
        <v>155</v>
      </c>
    </row>
    <row r="569" spans="1:18" x14ac:dyDescent="0.25">
      <c r="A569" s="17">
        <v>46157</v>
      </c>
      <c r="B569" s="18" t="s">
        <v>656</v>
      </c>
      <c r="C569" s="18" t="s">
        <v>657</v>
      </c>
      <c r="D569" s="18" t="s">
        <v>164</v>
      </c>
      <c r="E569" s="19">
        <v>46155.887696759259</v>
      </c>
      <c r="F569" s="17">
        <v>46156</v>
      </c>
      <c r="G569" s="20">
        <v>533.84580315887922</v>
      </c>
      <c r="H569" s="17">
        <v>46245</v>
      </c>
      <c r="I569" s="20">
        <v>566.25</v>
      </c>
      <c r="J569" s="21">
        <v>60</v>
      </c>
      <c r="K569" s="22">
        <v>3.6755100109839018</v>
      </c>
      <c r="L569" s="21">
        <v>5</v>
      </c>
      <c r="M569" s="23">
        <v>6.0699544043201603E-2</v>
      </c>
      <c r="N569" s="24">
        <v>5.8500000000000002E-3</v>
      </c>
      <c r="O569" s="23">
        <v>5.4849544043201602E-2</v>
      </c>
      <c r="P569" s="23">
        <v>9.6590955973833992E-3</v>
      </c>
      <c r="Q569" s="18" t="s">
        <v>16</v>
      </c>
      <c r="R569" s="18" t="s">
        <v>155</v>
      </c>
    </row>
    <row r="570" spans="1:18" x14ac:dyDescent="0.25">
      <c r="A570" s="17">
        <v>46157</v>
      </c>
      <c r="B570" s="18" t="s">
        <v>670</v>
      </c>
      <c r="C570" s="18" t="s">
        <v>671</v>
      </c>
      <c r="D570" s="18" t="s">
        <v>158</v>
      </c>
      <c r="E570" s="19">
        <v>46155.965358796297</v>
      </c>
      <c r="F570" s="17">
        <v>46156</v>
      </c>
      <c r="G570" s="20">
        <v>374.84823024749539</v>
      </c>
      <c r="H570" s="17">
        <v>46245</v>
      </c>
      <c r="I570" s="20">
        <v>285.78179931640619</v>
      </c>
      <c r="J570" s="21">
        <v>60</v>
      </c>
      <c r="K570" s="22">
        <v>2.6598404277722891</v>
      </c>
      <c r="L570" s="21">
        <v>5</v>
      </c>
      <c r="M570" s="23">
        <v>-0.23760664648805349</v>
      </c>
      <c r="N570" s="24">
        <v>5.8500000000000002E-3</v>
      </c>
      <c r="O570" s="23">
        <v>-0.24345664648805351</v>
      </c>
      <c r="P570" s="23">
        <v>-0.2886470949338717</v>
      </c>
      <c r="Q570" s="18" t="s">
        <v>16</v>
      </c>
      <c r="R570" s="18" t="s">
        <v>173</v>
      </c>
    </row>
    <row r="571" spans="1:18" x14ac:dyDescent="0.25">
      <c r="A571" s="17">
        <v>46157</v>
      </c>
      <c r="B571" s="18" t="s">
        <v>196</v>
      </c>
      <c r="C571" s="18" t="s">
        <v>197</v>
      </c>
      <c r="D571" s="18" t="s">
        <v>198</v>
      </c>
      <c r="E571" s="19">
        <v>46155.822430555563</v>
      </c>
      <c r="F571" s="17">
        <v>46156</v>
      </c>
      <c r="G571" s="20">
        <v>1535.148911050652</v>
      </c>
      <c r="H571" s="17">
        <v>46245</v>
      </c>
      <c r="I571" s="20">
        <v>1794.605102539062</v>
      </c>
      <c r="J571" s="21">
        <v>60</v>
      </c>
      <c r="K571" s="22">
        <v>1.7003528103236081</v>
      </c>
      <c r="L571" s="21">
        <v>5</v>
      </c>
      <c r="M571" s="23">
        <v>0.16901043906603139</v>
      </c>
      <c r="N571" s="24">
        <v>5.8500000000000002E-3</v>
      </c>
      <c r="O571" s="23">
        <v>0.16316043906603139</v>
      </c>
      <c r="P571" s="23">
        <v>0.1179699906202131</v>
      </c>
      <c r="Q571" s="18" t="s">
        <v>16</v>
      </c>
      <c r="R571" s="18" t="s">
        <v>155</v>
      </c>
    </row>
    <row r="572" spans="1:18" ht="24" x14ac:dyDescent="0.25">
      <c r="A572" s="12" t="s">
        <v>672</v>
      </c>
      <c r="B572" s="25">
        <f>COUNTA(B5:B571)</f>
        <v>567</v>
      </c>
      <c r="M572" s="7">
        <f>AVERAGE(M5:M571)</f>
        <v>5.1934937016820282E-2</v>
      </c>
      <c r="N572" s="3" t="s">
        <v>673</v>
      </c>
      <c r="O572" s="7">
        <f>AVERAGE(O5:O571)</f>
        <v>4.6084937016820308E-2</v>
      </c>
      <c r="P572" s="7">
        <f>AVERAGE(P5:P571)</f>
        <v>2.2942352766957504E-2</v>
      </c>
      <c r="Q572" s="3" t="s">
        <v>674</v>
      </c>
      <c r="R572" s="16">
        <f>COUNTIF(R5:R571,"Win")/COUNTA(R5:R571)</f>
        <v>0.58377425044091713</v>
      </c>
    </row>
    <row r="574" spans="1:18" x14ac:dyDescent="0.25">
      <c r="A574" s="10" t="s">
        <v>675</v>
      </c>
    </row>
  </sheetData>
  <mergeCells count="1">
    <mergeCell ref="A2:S2"/>
  </mergeCells>
  <conditionalFormatting sqref="O5:O571">
    <cfRule type="cellIs" dxfId="5" priority="1" operator="greaterThan">
      <formula>0</formula>
    </cfRule>
    <cfRule type="cellIs" dxfId="4" priority="2" operator="lessThan">
      <formula>0</formula>
    </cfRule>
  </conditionalFormatting>
  <conditionalFormatting sqref="P5:P571">
    <cfRule type="cellIs" dxfId="3" priority="3" operator="greaterThan">
      <formula>0</formula>
    </cfRule>
    <cfRule type="cellIs" dxfId="2" priority="4" operator="lessThan">
      <formula>0</formula>
    </cfRule>
  </conditionalFormatting>
  <pageMargins left="0.75" right="0.75" top="1" bottom="1" header="0.5" footer="0.5"/>
  <pageSetup fitToHeight="0" orientation="landscape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first="1" last="1" displayHidden="1" xr2:uid="{00000000-0003-0000-0300-000000000000}">
          <x14:colorSeries rgb="FF2E86AB"/>
          <x14:colorNegative rgb="FFC62828"/>
          <x14:colorAxis rgb="FF000000"/>
          <x14:colorMarkers rgb="FF2E86AB"/>
          <x14:colorFirst rgb="FF8C8C8C"/>
          <x14:colorLast rgb="FF1F2A44"/>
          <x14:colorHigh rgb="FF2E7D32"/>
          <x14:colorLow rgb="FFC62828"/>
          <x14:sparklines>
            <x14:sparkline>
              <xm:f>Data!CQ4:EY4</xm:f>
              <xm:sqref>S5</xm:sqref>
            </x14:sparkline>
            <x14:sparkline>
              <xm:f>Data!CQ5:EY5</xm:f>
              <xm:sqref>S6</xm:sqref>
            </x14:sparkline>
            <x14:sparkline>
              <xm:f>Data!CQ6:EY6</xm:f>
              <xm:sqref>S7</xm:sqref>
            </x14:sparkline>
            <x14:sparkline>
              <xm:f>Data!CQ7:EY7</xm:f>
              <xm:sqref>S8</xm:sqref>
            </x14:sparkline>
            <x14:sparkline>
              <xm:f>Data!CQ8:EY8</xm:f>
              <xm:sqref>S9</xm:sqref>
            </x14:sparkline>
            <x14:sparkline>
              <xm:f>Data!CQ9:EY9</xm:f>
              <xm:sqref>S10</xm:sqref>
            </x14:sparkline>
            <x14:sparkline>
              <xm:f>Data!CQ10:EY10</xm:f>
              <xm:sqref>S11</xm:sqref>
            </x14:sparkline>
            <x14:sparkline>
              <xm:f>Data!CQ11:EY11</xm:f>
              <xm:sqref>S12</xm:sqref>
            </x14:sparkline>
            <x14:sparkline>
              <xm:f>Data!CQ12:EY12</xm:f>
              <xm:sqref>S13</xm:sqref>
            </x14:sparkline>
            <x14:sparkline>
              <xm:f>Data!CQ13:EY13</xm:f>
              <xm:sqref>S14</xm:sqref>
            </x14:sparkline>
            <x14:sparkline>
              <xm:f>Data!CQ14:EY14</xm:f>
              <xm:sqref>S15</xm:sqref>
            </x14:sparkline>
            <x14:sparkline>
              <xm:f>Data!CQ15:EY15</xm:f>
              <xm:sqref>S16</xm:sqref>
            </x14:sparkline>
            <x14:sparkline>
              <xm:f>Data!CQ16:EY16</xm:f>
              <xm:sqref>S17</xm:sqref>
            </x14:sparkline>
            <x14:sparkline>
              <xm:f>Data!CQ17:EY17</xm:f>
              <xm:sqref>S18</xm:sqref>
            </x14:sparkline>
            <x14:sparkline>
              <xm:f>Data!CQ18:EY18</xm:f>
              <xm:sqref>S19</xm:sqref>
            </x14:sparkline>
            <x14:sparkline>
              <xm:f>Data!CQ19:EY19</xm:f>
              <xm:sqref>S20</xm:sqref>
            </x14:sparkline>
            <x14:sparkline>
              <xm:f>Data!CQ20:EY20</xm:f>
              <xm:sqref>S21</xm:sqref>
            </x14:sparkline>
            <x14:sparkline>
              <xm:f>Data!CQ21:EY21</xm:f>
              <xm:sqref>S22</xm:sqref>
            </x14:sparkline>
            <x14:sparkline>
              <xm:f>Data!CQ22:EY22</xm:f>
              <xm:sqref>S23</xm:sqref>
            </x14:sparkline>
            <x14:sparkline>
              <xm:f>Data!CQ23:EY23</xm:f>
              <xm:sqref>S24</xm:sqref>
            </x14:sparkline>
            <x14:sparkline>
              <xm:f>Data!CQ24:EY24</xm:f>
              <xm:sqref>S25</xm:sqref>
            </x14:sparkline>
            <x14:sparkline>
              <xm:f>Data!CQ25:EY25</xm:f>
              <xm:sqref>S26</xm:sqref>
            </x14:sparkline>
            <x14:sparkline>
              <xm:f>Data!CQ26:EY26</xm:f>
              <xm:sqref>S27</xm:sqref>
            </x14:sparkline>
            <x14:sparkline>
              <xm:f>Data!CQ27:EY27</xm:f>
              <xm:sqref>S28</xm:sqref>
            </x14:sparkline>
            <x14:sparkline>
              <xm:f>Data!CQ28:EY28</xm:f>
              <xm:sqref>S29</xm:sqref>
            </x14:sparkline>
            <x14:sparkline>
              <xm:f>Data!CQ29:EY29</xm:f>
              <xm:sqref>S30</xm:sqref>
            </x14:sparkline>
            <x14:sparkline>
              <xm:f>Data!CQ30:EY30</xm:f>
              <xm:sqref>S31</xm:sqref>
            </x14:sparkline>
            <x14:sparkline>
              <xm:f>Data!CQ31:EY31</xm:f>
              <xm:sqref>S32</xm:sqref>
            </x14:sparkline>
            <x14:sparkline>
              <xm:f>Data!CQ32:EY32</xm:f>
              <xm:sqref>S33</xm:sqref>
            </x14:sparkline>
            <x14:sparkline>
              <xm:f>Data!CQ33:EY33</xm:f>
              <xm:sqref>S34</xm:sqref>
            </x14:sparkline>
            <x14:sparkline>
              <xm:f>Data!CQ34:EY34</xm:f>
              <xm:sqref>S35</xm:sqref>
            </x14:sparkline>
            <x14:sparkline>
              <xm:f>Data!CQ35:EY35</xm:f>
              <xm:sqref>S36</xm:sqref>
            </x14:sparkline>
            <x14:sparkline>
              <xm:f>Data!CQ36:EY36</xm:f>
              <xm:sqref>S37</xm:sqref>
            </x14:sparkline>
            <x14:sparkline>
              <xm:f>Data!CQ37:EY37</xm:f>
              <xm:sqref>S38</xm:sqref>
            </x14:sparkline>
            <x14:sparkline>
              <xm:f>Data!CQ38:EY38</xm:f>
              <xm:sqref>S39</xm:sqref>
            </x14:sparkline>
            <x14:sparkline>
              <xm:f>Data!CQ39:EY39</xm:f>
              <xm:sqref>S40</xm:sqref>
            </x14:sparkline>
            <x14:sparkline>
              <xm:f>Data!CQ40:EY40</xm:f>
              <xm:sqref>S41</xm:sqref>
            </x14:sparkline>
            <x14:sparkline>
              <xm:f>Data!CQ41:EY41</xm:f>
              <xm:sqref>S42</xm:sqref>
            </x14:sparkline>
            <x14:sparkline>
              <xm:f>Data!CQ42:EY42</xm:f>
              <xm:sqref>S43</xm:sqref>
            </x14:sparkline>
            <x14:sparkline>
              <xm:f>Data!CQ43:EY43</xm:f>
              <xm:sqref>S44</xm:sqref>
            </x14:sparkline>
            <x14:sparkline>
              <xm:f>Data!CQ44:EY44</xm:f>
              <xm:sqref>S45</xm:sqref>
            </x14:sparkline>
            <x14:sparkline>
              <xm:f>Data!CQ45:EY45</xm:f>
              <xm:sqref>S46</xm:sqref>
            </x14:sparkline>
            <x14:sparkline>
              <xm:f>Data!CQ46:EY46</xm:f>
              <xm:sqref>S47</xm:sqref>
            </x14:sparkline>
            <x14:sparkline>
              <xm:f>Data!CQ47:EY47</xm:f>
              <xm:sqref>S48</xm:sqref>
            </x14:sparkline>
            <x14:sparkline>
              <xm:f>Data!CQ48:EY48</xm:f>
              <xm:sqref>S49</xm:sqref>
            </x14:sparkline>
            <x14:sparkline>
              <xm:f>Data!CQ49:EY49</xm:f>
              <xm:sqref>S50</xm:sqref>
            </x14:sparkline>
            <x14:sparkline>
              <xm:f>Data!CQ50:EY50</xm:f>
              <xm:sqref>S51</xm:sqref>
            </x14:sparkline>
            <x14:sparkline>
              <xm:f>Data!CQ51:EY51</xm:f>
              <xm:sqref>S52</xm:sqref>
            </x14:sparkline>
            <x14:sparkline>
              <xm:f>Data!CQ52:EY52</xm:f>
              <xm:sqref>S53</xm:sqref>
            </x14:sparkline>
            <x14:sparkline>
              <xm:f>Data!CQ53:EY53</xm:f>
              <xm:sqref>S54</xm:sqref>
            </x14:sparkline>
            <x14:sparkline>
              <xm:f>Data!CQ54:EY54</xm:f>
              <xm:sqref>S55</xm:sqref>
            </x14:sparkline>
            <x14:sparkline>
              <xm:f>Data!CQ55:EY55</xm:f>
              <xm:sqref>S56</xm:sqref>
            </x14:sparkline>
            <x14:sparkline>
              <xm:f>Data!CQ56:EY56</xm:f>
              <xm:sqref>S57</xm:sqref>
            </x14:sparkline>
            <x14:sparkline>
              <xm:f>Data!CQ57:EY57</xm:f>
              <xm:sqref>S58</xm:sqref>
            </x14:sparkline>
            <x14:sparkline>
              <xm:f>Data!CQ58:EY58</xm:f>
              <xm:sqref>S59</xm:sqref>
            </x14:sparkline>
            <x14:sparkline>
              <xm:f>Data!CQ59:EY59</xm:f>
              <xm:sqref>S60</xm:sqref>
            </x14:sparkline>
            <x14:sparkline>
              <xm:f>Data!CQ60:EY60</xm:f>
              <xm:sqref>S61</xm:sqref>
            </x14:sparkline>
            <x14:sparkline>
              <xm:f>Data!CQ61:EY61</xm:f>
              <xm:sqref>S62</xm:sqref>
            </x14:sparkline>
            <x14:sparkline>
              <xm:f>Data!CQ62:EY62</xm:f>
              <xm:sqref>S63</xm:sqref>
            </x14:sparkline>
            <x14:sparkline>
              <xm:f>Data!CQ63:EY63</xm:f>
              <xm:sqref>S64</xm:sqref>
            </x14:sparkline>
            <x14:sparkline>
              <xm:f>Data!CQ64:EY64</xm:f>
              <xm:sqref>S65</xm:sqref>
            </x14:sparkline>
            <x14:sparkline>
              <xm:f>Data!CQ65:EY65</xm:f>
              <xm:sqref>S66</xm:sqref>
            </x14:sparkline>
            <x14:sparkline>
              <xm:f>Data!CQ66:EY66</xm:f>
              <xm:sqref>S67</xm:sqref>
            </x14:sparkline>
            <x14:sparkline>
              <xm:f>Data!CQ67:EY67</xm:f>
              <xm:sqref>S68</xm:sqref>
            </x14:sparkline>
            <x14:sparkline>
              <xm:f>Data!CQ68:EY68</xm:f>
              <xm:sqref>S69</xm:sqref>
            </x14:sparkline>
            <x14:sparkline>
              <xm:f>Data!CQ69:EY69</xm:f>
              <xm:sqref>S70</xm:sqref>
            </x14:sparkline>
            <x14:sparkline>
              <xm:f>Data!CQ70:EY70</xm:f>
              <xm:sqref>S71</xm:sqref>
            </x14:sparkline>
            <x14:sparkline>
              <xm:f>Data!CQ71:EY71</xm:f>
              <xm:sqref>S72</xm:sqref>
            </x14:sparkline>
            <x14:sparkline>
              <xm:f>Data!CQ72:EY72</xm:f>
              <xm:sqref>S73</xm:sqref>
            </x14:sparkline>
            <x14:sparkline>
              <xm:f>Data!CQ73:EY73</xm:f>
              <xm:sqref>S74</xm:sqref>
            </x14:sparkline>
            <x14:sparkline>
              <xm:f>Data!CQ74:EY74</xm:f>
              <xm:sqref>S75</xm:sqref>
            </x14:sparkline>
            <x14:sparkline>
              <xm:f>Data!CQ75:EY75</xm:f>
              <xm:sqref>S76</xm:sqref>
            </x14:sparkline>
            <x14:sparkline>
              <xm:f>Data!CQ76:EY76</xm:f>
              <xm:sqref>S77</xm:sqref>
            </x14:sparkline>
            <x14:sparkline>
              <xm:f>Data!CQ77:EY77</xm:f>
              <xm:sqref>S78</xm:sqref>
            </x14:sparkline>
            <x14:sparkline>
              <xm:f>Data!CQ78:EY78</xm:f>
              <xm:sqref>S79</xm:sqref>
            </x14:sparkline>
            <x14:sparkline>
              <xm:f>Data!CQ79:EY79</xm:f>
              <xm:sqref>S80</xm:sqref>
            </x14:sparkline>
            <x14:sparkline>
              <xm:f>Data!CQ80:EY80</xm:f>
              <xm:sqref>S81</xm:sqref>
            </x14:sparkline>
            <x14:sparkline>
              <xm:f>Data!CQ81:EY81</xm:f>
              <xm:sqref>S82</xm:sqref>
            </x14:sparkline>
            <x14:sparkline>
              <xm:f>Data!CQ82:EY82</xm:f>
              <xm:sqref>S83</xm:sqref>
            </x14:sparkline>
            <x14:sparkline>
              <xm:f>Data!CQ83:EY83</xm:f>
              <xm:sqref>S84</xm:sqref>
            </x14:sparkline>
            <x14:sparkline>
              <xm:f>Data!CQ84:EY84</xm:f>
              <xm:sqref>S85</xm:sqref>
            </x14:sparkline>
            <x14:sparkline>
              <xm:f>Data!CQ85:EY85</xm:f>
              <xm:sqref>S86</xm:sqref>
            </x14:sparkline>
            <x14:sparkline>
              <xm:f>Data!CQ86:EY86</xm:f>
              <xm:sqref>S87</xm:sqref>
            </x14:sparkline>
            <x14:sparkline>
              <xm:f>Data!CQ87:EY87</xm:f>
              <xm:sqref>S88</xm:sqref>
            </x14:sparkline>
            <x14:sparkline>
              <xm:f>Data!CQ88:EY88</xm:f>
              <xm:sqref>S89</xm:sqref>
            </x14:sparkline>
            <x14:sparkline>
              <xm:f>Data!CQ89:EY89</xm:f>
              <xm:sqref>S90</xm:sqref>
            </x14:sparkline>
            <x14:sparkline>
              <xm:f>Data!CQ90:EY90</xm:f>
              <xm:sqref>S91</xm:sqref>
            </x14:sparkline>
            <x14:sparkline>
              <xm:f>Data!CQ91:EY91</xm:f>
              <xm:sqref>S92</xm:sqref>
            </x14:sparkline>
            <x14:sparkline>
              <xm:f>Data!CQ92:EY92</xm:f>
              <xm:sqref>S93</xm:sqref>
            </x14:sparkline>
            <x14:sparkline>
              <xm:f>Data!CQ93:EY93</xm:f>
              <xm:sqref>S94</xm:sqref>
            </x14:sparkline>
            <x14:sparkline>
              <xm:f>Data!CQ94:EY94</xm:f>
              <xm:sqref>S95</xm:sqref>
            </x14:sparkline>
            <x14:sparkline>
              <xm:f>Data!CQ95:EY95</xm:f>
              <xm:sqref>S96</xm:sqref>
            </x14:sparkline>
            <x14:sparkline>
              <xm:f>Data!CQ96:EY96</xm:f>
              <xm:sqref>S97</xm:sqref>
            </x14:sparkline>
            <x14:sparkline>
              <xm:f>Data!CQ97:EY97</xm:f>
              <xm:sqref>S98</xm:sqref>
            </x14:sparkline>
            <x14:sparkline>
              <xm:f>Data!CQ98:EY98</xm:f>
              <xm:sqref>S99</xm:sqref>
            </x14:sparkline>
            <x14:sparkline>
              <xm:f>Data!CQ99:EY99</xm:f>
              <xm:sqref>S100</xm:sqref>
            </x14:sparkline>
            <x14:sparkline>
              <xm:f>Data!CQ100:EY100</xm:f>
              <xm:sqref>S101</xm:sqref>
            </x14:sparkline>
            <x14:sparkline>
              <xm:f>Data!CQ101:EY101</xm:f>
              <xm:sqref>S102</xm:sqref>
            </x14:sparkline>
            <x14:sparkline>
              <xm:f>Data!CQ102:EY102</xm:f>
              <xm:sqref>S103</xm:sqref>
            </x14:sparkline>
            <x14:sparkline>
              <xm:f>Data!CQ103:EY103</xm:f>
              <xm:sqref>S104</xm:sqref>
            </x14:sparkline>
            <x14:sparkline>
              <xm:f>Data!CQ104:EY104</xm:f>
              <xm:sqref>S105</xm:sqref>
            </x14:sparkline>
            <x14:sparkline>
              <xm:f>Data!CQ105:EY105</xm:f>
              <xm:sqref>S106</xm:sqref>
            </x14:sparkline>
            <x14:sparkline>
              <xm:f>Data!CQ106:EY106</xm:f>
              <xm:sqref>S107</xm:sqref>
            </x14:sparkline>
            <x14:sparkline>
              <xm:f>Data!CQ107:EY107</xm:f>
              <xm:sqref>S108</xm:sqref>
            </x14:sparkline>
            <x14:sparkline>
              <xm:f>Data!CQ108:EY108</xm:f>
              <xm:sqref>S109</xm:sqref>
            </x14:sparkline>
            <x14:sparkline>
              <xm:f>Data!CQ109:EY109</xm:f>
              <xm:sqref>S110</xm:sqref>
            </x14:sparkline>
            <x14:sparkline>
              <xm:f>Data!CQ110:EY110</xm:f>
              <xm:sqref>S111</xm:sqref>
            </x14:sparkline>
            <x14:sparkline>
              <xm:f>Data!CQ111:EY111</xm:f>
              <xm:sqref>S112</xm:sqref>
            </x14:sparkline>
            <x14:sparkline>
              <xm:f>Data!CQ112:EY112</xm:f>
              <xm:sqref>S113</xm:sqref>
            </x14:sparkline>
            <x14:sparkline>
              <xm:f>Data!CQ113:EY113</xm:f>
              <xm:sqref>S114</xm:sqref>
            </x14:sparkline>
            <x14:sparkline>
              <xm:f>Data!CQ114:EY114</xm:f>
              <xm:sqref>S115</xm:sqref>
            </x14:sparkline>
            <x14:sparkline>
              <xm:f>Data!CQ115:EY115</xm:f>
              <xm:sqref>S116</xm:sqref>
            </x14:sparkline>
            <x14:sparkline>
              <xm:f>Data!CQ116:EY116</xm:f>
              <xm:sqref>S117</xm:sqref>
            </x14:sparkline>
            <x14:sparkline>
              <xm:f>Data!CQ117:EY117</xm:f>
              <xm:sqref>S118</xm:sqref>
            </x14:sparkline>
            <x14:sparkline>
              <xm:f>Data!CQ118:EY118</xm:f>
              <xm:sqref>S119</xm:sqref>
            </x14:sparkline>
            <x14:sparkline>
              <xm:f>Data!CQ119:EY119</xm:f>
              <xm:sqref>S120</xm:sqref>
            </x14:sparkline>
            <x14:sparkline>
              <xm:f>Data!CQ120:EY120</xm:f>
              <xm:sqref>S121</xm:sqref>
            </x14:sparkline>
            <x14:sparkline>
              <xm:f>Data!CQ121:EY121</xm:f>
              <xm:sqref>S122</xm:sqref>
            </x14:sparkline>
            <x14:sparkline>
              <xm:f>Data!CQ122:EY122</xm:f>
              <xm:sqref>S123</xm:sqref>
            </x14:sparkline>
            <x14:sparkline>
              <xm:f>Data!CQ123:EY123</xm:f>
              <xm:sqref>S124</xm:sqref>
            </x14:sparkline>
            <x14:sparkline>
              <xm:f>Data!CQ124:EY124</xm:f>
              <xm:sqref>S125</xm:sqref>
            </x14:sparkline>
            <x14:sparkline>
              <xm:f>Data!CQ125:EY125</xm:f>
              <xm:sqref>S126</xm:sqref>
            </x14:sparkline>
            <x14:sparkline>
              <xm:f>Data!CQ126:EY126</xm:f>
              <xm:sqref>S127</xm:sqref>
            </x14:sparkline>
            <x14:sparkline>
              <xm:f>Data!CQ127:EY127</xm:f>
              <xm:sqref>S128</xm:sqref>
            </x14:sparkline>
            <x14:sparkline>
              <xm:f>Data!CQ128:EY128</xm:f>
              <xm:sqref>S129</xm:sqref>
            </x14:sparkline>
            <x14:sparkline>
              <xm:f>Data!CQ129:EY129</xm:f>
              <xm:sqref>S130</xm:sqref>
            </x14:sparkline>
            <x14:sparkline>
              <xm:f>Data!CQ130:EY130</xm:f>
              <xm:sqref>S131</xm:sqref>
            </x14:sparkline>
            <x14:sparkline>
              <xm:f>Data!CQ131:EY131</xm:f>
              <xm:sqref>S132</xm:sqref>
            </x14:sparkline>
            <x14:sparkline>
              <xm:f>Data!CQ132:EY132</xm:f>
              <xm:sqref>S133</xm:sqref>
            </x14:sparkline>
            <x14:sparkline>
              <xm:f>Data!CQ133:EY133</xm:f>
              <xm:sqref>S134</xm:sqref>
            </x14:sparkline>
            <x14:sparkline>
              <xm:f>Data!CQ134:EY134</xm:f>
              <xm:sqref>S135</xm:sqref>
            </x14:sparkline>
            <x14:sparkline>
              <xm:f>Data!CQ135:EY135</xm:f>
              <xm:sqref>S136</xm:sqref>
            </x14:sparkline>
            <x14:sparkline>
              <xm:f>Data!CQ136:EY136</xm:f>
              <xm:sqref>S137</xm:sqref>
            </x14:sparkline>
            <x14:sparkline>
              <xm:f>Data!CQ137:EY137</xm:f>
              <xm:sqref>S138</xm:sqref>
            </x14:sparkline>
            <x14:sparkline>
              <xm:f>Data!CQ138:EY138</xm:f>
              <xm:sqref>S139</xm:sqref>
            </x14:sparkline>
            <x14:sparkline>
              <xm:f>Data!CQ139:EY139</xm:f>
              <xm:sqref>S140</xm:sqref>
            </x14:sparkline>
            <x14:sparkline>
              <xm:f>Data!CQ140:EY140</xm:f>
              <xm:sqref>S141</xm:sqref>
            </x14:sparkline>
            <x14:sparkline>
              <xm:f>Data!CQ141:EY141</xm:f>
              <xm:sqref>S142</xm:sqref>
            </x14:sparkline>
            <x14:sparkline>
              <xm:f>Data!CQ142:EY142</xm:f>
              <xm:sqref>S143</xm:sqref>
            </x14:sparkline>
            <x14:sparkline>
              <xm:f>Data!CQ143:EY143</xm:f>
              <xm:sqref>S144</xm:sqref>
            </x14:sparkline>
            <x14:sparkline>
              <xm:f>Data!CQ144:EY144</xm:f>
              <xm:sqref>S145</xm:sqref>
            </x14:sparkline>
            <x14:sparkline>
              <xm:f>Data!CQ145:EY145</xm:f>
              <xm:sqref>S146</xm:sqref>
            </x14:sparkline>
            <x14:sparkline>
              <xm:f>Data!CQ146:EY146</xm:f>
              <xm:sqref>S147</xm:sqref>
            </x14:sparkline>
            <x14:sparkline>
              <xm:f>Data!CQ147:EY147</xm:f>
              <xm:sqref>S148</xm:sqref>
            </x14:sparkline>
            <x14:sparkline>
              <xm:f>Data!CQ148:EY148</xm:f>
              <xm:sqref>S149</xm:sqref>
            </x14:sparkline>
            <x14:sparkline>
              <xm:f>Data!CQ149:EY149</xm:f>
              <xm:sqref>S150</xm:sqref>
            </x14:sparkline>
            <x14:sparkline>
              <xm:f>Data!CQ150:EY150</xm:f>
              <xm:sqref>S151</xm:sqref>
            </x14:sparkline>
            <x14:sparkline>
              <xm:f>Data!CQ151:EY151</xm:f>
              <xm:sqref>S152</xm:sqref>
            </x14:sparkline>
            <x14:sparkline>
              <xm:f>Data!CQ152:EY152</xm:f>
              <xm:sqref>S153</xm:sqref>
            </x14:sparkline>
            <x14:sparkline>
              <xm:f>Data!CQ153:EY153</xm:f>
              <xm:sqref>S154</xm:sqref>
            </x14:sparkline>
            <x14:sparkline>
              <xm:f>Data!CQ154:EY154</xm:f>
              <xm:sqref>S155</xm:sqref>
            </x14:sparkline>
            <x14:sparkline>
              <xm:f>Data!CQ155:EY155</xm:f>
              <xm:sqref>S156</xm:sqref>
            </x14:sparkline>
            <x14:sparkline>
              <xm:f>Data!CQ156:EY156</xm:f>
              <xm:sqref>S157</xm:sqref>
            </x14:sparkline>
            <x14:sparkline>
              <xm:f>Data!CQ157:EY157</xm:f>
              <xm:sqref>S158</xm:sqref>
            </x14:sparkline>
            <x14:sparkline>
              <xm:f>Data!CQ158:EY158</xm:f>
              <xm:sqref>S159</xm:sqref>
            </x14:sparkline>
            <x14:sparkline>
              <xm:f>Data!CQ159:EY159</xm:f>
              <xm:sqref>S160</xm:sqref>
            </x14:sparkline>
            <x14:sparkline>
              <xm:f>Data!CQ160:EY160</xm:f>
              <xm:sqref>S161</xm:sqref>
            </x14:sparkline>
            <x14:sparkline>
              <xm:f>Data!CQ161:EY161</xm:f>
              <xm:sqref>S162</xm:sqref>
            </x14:sparkline>
            <x14:sparkline>
              <xm:f>Data!CQ162:EY162</xm:f>
              <xm:sqref>S163</xm:sqref>
            </x14:sparkline>
            <x14:sparkline>
              <xm:f>Data!CQ163:EY163</xm:f>
              <xm:sqref>S164</xm:sqref>
            </x14:sparkline>
            <x14:sparkline>
              <xm:f>Data!CQ164:EY164</xm:f>
              <xm:sqref>S165</xm:sqref>
            </x14:sparkline>
            <x14:sparkline>
              <xm:f>Data!CQ165:EY165</xm:f>
              <xm:sqref>S166</xm:sqref>
            </x14:sparkline>
            <x14:sparkline>
              <xm:f>Data!CQ166:EY166</xm:f>
              <xm:sqref>S167</xm:sqref>
            </x14:sparkline>
            <x14:sparkline>
              <xm:f>Data!CQ167:EY167</xm:f>
              <xm:sqref>S168</xm:sqref>
            </x14:sparkline>
            <x14:sparkline>
              <xm:f>Data!CQ168:EY168</xm:f>
              <xm:sqref>S169</xm:sqref>
            </x14:sparkline>
            <x14:sparkline>
              <xm:f>Data!CQ169:EY169</xm:f>
              <xm:sqref>S170</xm:sqref>
            </x14:sparkline>
            <x14:sparkline>
              <xm:f>Data!CQ170:EY170</xm:f>
              <xm:sqref>S171</xm:sqref>
            </x14:sparkline>
            <x14:sparkline>
              <xm:f>Data!CQ171:EY171</xm:f>
              <xm:sqref>S172</xm:sqref>
            </x14:sparkline>
            <x14:sparkline>
              <xm:f>Data!CQ172:EY172</xm:f>
              <xm:sqref>S173</xm:sqref>
            </x14:sparkline>
            <x14:sparkline>
              <xm:f>Data!CQ173:EY173</xm:f>
              <xm:sqref>S174</xm:sqref>
            </x14:sparkline>
            <x14:sparkline>
              <xm:f>Data!CQ174:EY174</xm:f>
              <xm:sqref>S175</xm:sqref>
            </x14:sparkline>
            <x14:sparkline>
              <xm:f>Data!CQ175:EY175</xm:f>
              <xm:sqref>S176</xm:sqref>
            </x14:sparkline>
            <x14:sparkline>
              <xm:f>Data!CQ176:EY176</xm:f>
              <xm:sqref>S177</xm:sqref>
            </x14:sparkline>
            <x14:sparkline>
              <xm:f>Data!CQ177:EY177</xm:f>
              <xm:sqref>S178</xm:sqref>
            </x14:sparkline>
            <x14:sparkline>
              <xm:f>Data!CQ178:EY178</xm:f>
              <xm:sqref>S179</xm:sqref>
            </x14:sparkline>
            <x14:sparkline>
              <xm:f>Data!CQ179:EY179</xm:f>
              <xm:sqref>S180</xm:sqref>
            </x14:sparkline>
            <x14:sparkline>
              <xm:f>Data!CQ180:EY180</xm:f>
              <xm:sqref>S181</xm:sqref>
            </x14:sparkline>
            <x14:sparkline>
              <xm:f>Data!CQ181:EY181</xm:f>
              <xm:sqref>S182</xm:sqref>
            </x14:sparkline>
            <x14:sparkline>
              <xm:f>Data!CQ182:EY182</xm:f>
              <xm:sqref>S183</xm:sqref>
            </x14:sparkline>
            <x14:sparkline>
              <xm:f>Data!CQ183:EY183</xm:f>
              <xm:sqref>S184</xm:sqref>
            </x14:sparkline>
            <x14:sparkline>
              <xm:f>Data!CQ184:EY184</xm:f>
              <xm:sqref>S185</xm:sqref>
            </x14:sparkline>
            <x14:sparkline>
              <xm:f>Data!CQ185:EY185</xm:f>
              <xm:sqref>S186</xm:sqref>
            </x14:sparkline>
            <x14:sparkline>
              <xm:f>Data!CQ186:EY186</xm:f>
              <xm:sqref>S187</xm:sqref>
            </x14:sparkline>
            <x14:sparkline>
              <xm:f>Data!CQ187:EY187</xm:f>
              <xm:sqref>S188</xm:sqref>
            </x14:sparkline>
            <x14:sparkline>
              <xm:f>Data!CQ188:EY188</xm:f>
              <xm:sqref>S189</xm:sqref>
            </x14:sparkline>
            <x14:sparkline>
              <xm:f>Data!CQ189:EY189</xm:f>
              <xm:sqref>S190</xm:sqref>
            </x14:sparkline>
            <x14:sparkline>
              <xm:f>Data!CQ190:EY190</xm:f>
              <xm:sqref>S191</xm:sqref>
            </x14:sparkline>
            <x14:sparkline>
              <xm:f>Data!CQ191:EY191</xm:f>
              <xm:sqref>S192</xm:sqref>
            </x14:sparkline>
            <x14:sparkline>
              <xm:f>Data!CQ192:EY192</xm:f>
              <xm:sqref>S193</xm:sqref>
            </x14:sparkline>
            <x14:sparkline>
              <xm:f>Data!CQ193:EY193</xm:f>
              <xm:sqref>S194</xm:sqref>
            </x14:sparkline>
            <x14:sparkline>
              <xm:f>Data!CQ194:EY194</xm:f>
              <xm:sqref>S195</xm:sqref>
            </x14:sparkline>
            <x14:sparkline>
              <xm:f>Data!CQ195:EY195</xm:f>
              <xm:sqref>S196</xm:sqref>
            </x14:sparkline>
            <x14:sparkline>
              <xm:f>Data!CQ196:EY196</xm:f>
              <xm:sqref>S197</xm:sqref>
            </x14:sparkline>
            <x14:sparkline>
              <xm:f>Data!CQ197:EY197</xm:f>
              <xm:sqref>S198</xm:sqref>
            </x14:sparkline>
            <x14:sparkline>
              <xm:f>Data!CQ198:EY198</xm:f>
              <xm:sqref>S199</xm:sqref>
            </x14:sparkline>
            <x14:sparkline>
              <xm:f>Data!CQ199:EY199</xm:f>
              <xm:sqref>S200</xm:sqref>
            </x14:sparkline>
            <x14:sparkline>
              <xm:f>Data!CQ200:EY200</xm:f>
              <xm:sqref>S201</xm:sqref>
            </x14:sparkline>
            <x14:sparkline>
              <xm:f>Data!CQ201:EY201</xm:f>
              <xm:sqref>S202</xm:sqref>
            </x14:sparkline>
            <x14:sparkline>
              <xm:f>Data!CQ202:EY202</xm:f>
              <xm:sqref>S203</xm:sqref>
            </x14:sparkline>
            <x14:sparkline>
              <xm:f>Data!CQ203:EY203</xm:f>
              <xm:sqref>S204</xm:sqref>
            </x14:sparkline>
            <x14:sparkline>
              <xm:f>Data!CQ204:EY204</xm:f>
              <xm:sqref>S205</xm:sqref>
            </x14:sparkline>
            <x14:sparkline>
              <xm:f>Data!CQ205:EY205</xm:f>
              <xm:sqref>S206</xm:sqref>
            </x14:sparkline>
            <x14:sparkline>
              <xm:f>Data!CQ206:EY206</xm:f>
              <xm:sqref>S207</xm:sqref>
            </x14:sparkline>
            <x14:sparkline>
              <xm:f>Data!CQ207:EY207</xm:f>
              <xm:sqref>S208</xm:sqref>
            </x14:sparkline>
            <x14:sparkline>
              <xm:f>Data!CQ208:EY208</xm:f>
              <xm:sqref>S209</xm:sqref>
            </x14:sparkline>
            <x14:sparkline>
              <xm:f>Data!CQ209:EY209</xm:f>
              <xm:sqref>S210</xm:sqref>
            </x14:sparkline>
            <x14:sparkline>
              <xm:f>Data!CQ210:EY210</xm:f>
              <xm:sqref>S211</xm:sqref>
            </x14:sparkline>
            <x14:sparkline>
              <xm:f>Data!CQ211:EY211</xm:f>
              <xm:sqref>S212</xm:sqref>
            </x14:sparkline>
            <x14:sparkline>
              <xm:f>Data!CQ212:EY212</xm:f>
              <xm:sqref>S213</xm:sqref>
            </x14:sparkline>
            <x14:sparkline>
              <xm:f>Data!CQ213:EY213</xm:f>
              <xm:sqref>S214</xm:sqref>
            </x14:sparkline>
            <x14:sparkline>
              <xm:f>Data!CQ214:EY214</xm:f>
              <xm:sqref>S215</xm:sqref>
            </x14:sparkline>
            <x14:sparkline>
              <xm:f>Data!CQ215:EY215</xm:f>
              <xm:sqref>S216</xm:sqref>
            </x14:sparkline>
            <x14:sparkline>
              <xm:f>Data!CQ216:EY216</xm:f>
              <xm:sqref>S217</xm:sqref>
            </x14:sparkline>
            <x14:sparkline>
              <xm:f>Data!CQ217:EY217</xm:f>
              <xm:sqref>S218</xm:sqref>
            </x14:sparkline>
            <x14:sparkline>
              <xm:f>Data!CQ218:EY218</xm:f>
              <xm:sqref>S219</xm:sqref>
            </x14:sparkline>
            <x14:sparkline>
              <xm:f>Data!CQ219:EY219</xm:f>
              <xm:sqref>S220</xm:sqref>
            </x14:sparkline>
            <x14:sparkline>
              <xm:f>Data!CQ220:EY220</xm:f>
              <xm:sqref>S221</xm:sqref>
            </x14:sparkline>
            <x14:sparkline>
              <xm:f>Data!CQ221:EY221</xm:f>
              <xm:sqref>S222</xm:sqref>
            </x14:sparkline>
            <x14:sparkline>
              <xm:f>Data!CQ222:EY222</xm:f>
              <xm:sqref>S223</xm:sqref>
            </x14:sparkline>
            <x14:sparkline>
              <xm:f>Data!CQ223:EY223</xm:f>
              <xm:sqref>S224</xm:sqref>
            </x14:sparkline>
            <x14:sparkline>
              <xm:f>Data!CQ224:EY224</xm:f>
              <xm:sqref>S225</xm:sqref>
            </x14:sparkline>
            <x14:sparkline>
              <xm:f>Data!CQ225:EY225</xm:f>
              <xm:sqref>S226</xm:sqref>
            </x14:sparkline>
            <x14:sparkline>
              <xm:f>Data!CQ226:EY226</xm:f>
              <xm:sqref>S227</xm:sqref>
            </x14:sparkline>
            <x14:sparkline>
              <xm:f>Data!CQ227:EY227</xm:f>
              <xm:sqref>S228</xm:sqref>
            </x14:sparkline>
            <x14:sparkline>
              <xm:f>Data!CQ228:EY228</xm:f>
              <xm:sqref>S229</xm:sqref>
            </x14:sparkline>
            <x14:sparkline>
              <xm:f>Data!CQ229:EY229</xm:f>
              <xm:sqref>S230</xm:sqref>
            </x14:sparkline>
            <x14:sparkline>
              <xm:f>Data!CQ230:EY230</xm:f>
              <xm:sqref>S231</xm:sqref>
            </x14:sparkline>
            <x14:sparkline>
              <xm:f>Data!CQ231:EY231</xm:f>
              <xm:sqref>S232</xm:sqref>
            </x14:sparkline>
            <x14:sparkline>
              <xm:f>Data!CQ232:EY232</xm:f>
              <xm:sqref>S233</xm:sqref>
            </x14:sparkline>
            <x14:sparkline>
              <xm:f>Data!CQ233:EY233</xm:f>
              <xm:sqref>S234</xm:sqref>
            </x14:sparkline>
            <x14:sparkline>
              <xm:f>Data!CQ234:EY234</xm:f>
              <xm:sqref>S235</xm:sqref>
            </x14:sparkline>
            <x14:sparkline>
              <xm:f>Data!CQ235:EY235</xm:f>
              <xm:sqref>S236</xm:sqref>
            </x14:sparkline>
            <x14:sparkline>
              <xm:f>Data!CQ236:EY236</xm:f>
              <xm:sqref>S237</xm:sqref>
            </x14:sparkline>
            <x14:sparkline>
              <xm:f>Data!CQ237:EY237</xm:f>
              <xm:sqref>S238</xm:sqref>
            </x14:sparkline>
            <x14:sparkline>
              <xm:f>Data!CQ238:EY238</xm:f>
              <xm:sqref>S239</xm:sqref>
            </x14:sparkline>
            <x14:sparkline>
              <xm:f>Data!CQ239:EY239</xm:f>
              <xm:sqref>S240</xm:sqref>
            </x14:sparkline>
            <x14:sparkline>
              <xm:f>Data!CQ240:EY240</xm:f>
              <xm:sqref>S241</xm:sqref>
            </x14:sparkline>
            <x14:sparkline>
              <xm:f>Data!CQ241:EY241</xm:f>
              <xm:sqref>S242</xm:sqref>
            </x14:sparkline>
            <x14:sparkline>
              <xm:f>Data!CQ242:EY242</xm:f>
              <xm:sqref>S243</xm:sqref>
            </x14:sparkline>
            <x14:sparkline>
              <xm:f>Data!CQ243:EY243</xm:f>
              <xm:sqref>S244</xm:sqref>
            </x14:sparkline>
            <x14:sparkline>
              <xm:f>Data!CQ244:EY244</xm:f>
              <xm:sqref>S245</xm:sqref>
            </x14:sparkline>
            <x14:sparkline>
              <xm:f>Data!CQ245:EY245</xm:f>
              <xm:sqref>S246</xm:sqref>
            </x14:sparkline>
            <x14:sparkline>
              <xm:f>Data!CQ246:EY246</xm:f>
              <xm:sqref>S247</xm:sqref>
            </x14:sparkline>
            <x14:sparkline>
              <xm:f>Data!CQ247:EY247</xm:f>
              <xm:sqref>S248</xm:sqref>
            </x14:sparkline>
            <x14:sparkline>
              <xm:f>Data!CQ248:EY248</xm:f>
              <xm:sqref>S249</xm:sqref>
            </x14:sparkline>
            <x14:sparkline>
              <xm:f>Data!CQ249:EY249</xm:f>
              <xm:sqref>S250</xm:sqref>
            </x14:sparkline>
            <x14:sparkline>
              <xm:f>Data!CQ250:EY250</xm:f>
              <xm:sqref>S251</xm:sqref>
            </x14:sparkline>
            <x14:sparkline>
              <xm:f>Data!CQ251:EY251</xm:f>
              <xm:sqref>S252</xm:sqref>
            </x14:sparkline>
            <x14:sparkline>
              <xm:f>Data!CQ252:EY252</xm:f>
              <xm:sqref>S253</xm:sqref>
            </x14:sparkline>
            <x14:sparkline>
              <xm:f>Data!CQ253:EY253</xm:f>
              <xm:sqref>S254</xm:sqref>
            </x14:sparkline>
            <x14:sparkline>
              <xm:f>Data!CQ254:EY254</xm:f>
              <xm:sqref>S255</xm:sqref>
            </x14:sparkline>
            <x14:sparkline>
              <xm:f>Data!CQ255:EY255</xm:f>
              <xm:sqref>S256</xm:sqref>
            </x14:sparkline>
            <x14:sparkline>
              <xm:f>Data!CQ256:EY256</xm:f>
              <xm:sqref>S257</xm:sqref>
            </x14:sparkline>
            <x14:sparkline>
              <xm:f>Data!CQ257:EY257</xm:f>
              <xm:sqref>S258</xm:sqref>
            </x14:sparkline>
            <x14:sparkline>
              <xm:f>Data!CQ258:EY258</xm:f>
              <xm:sqref>S259</xm:sqref>
            </x14:sparkline>
            <x14:sparkline>
              <xm:f>Data!CQ259:EY259</xm:f>
              <xm:sqref>S260</xm:sqref>
            </x14:sparkline>
            <x14:sparkline>
              <xm:f>Data!CQ260:EY260</xm:f>
              <xm:sqref>S261</xm:sqref>
            </x14:sparkline>
            <x14:sparkline>
              <xm:f>Data!CQ261:EY261</xm:f>
              <xm:sqref>S262</xm:sqref>
            </x14:sparkline>
            <x14:sparkline>
              <xm:f>Data!CQ262:EY262</xm:f>
              <xm:sqref>S263</xm:sqref>
            </x14:sparkline>
            <x14:sparkline>
              <xm:f>Data!CQ263:EY263</xm:f>
              <xm:sqref>S264</xm:sqref>
            </x14:sparkline>
            <x14:sparkline>
              <xm:f>Data!CQ264:EY264</xm:f>
              <xm:sqref>S265</xm:sqref>
            </x14:sparkline>
            <x14:sparkline>
              <xm:f>Data!CQ265:EY265</xm:f>
              <xm:sqref>S266</xm:sqref>
            </x14:sparkline>
            <x14:sparkline>
              <xm:f>Data!CQ266:EY266</xm:f>
              <xm:sqref>S267</xm:sqref>
            </x14:sparkline>
            <x14:sparkline>
              <xm:f>Data!CQ267:EY267</xm:f>
              <xm:sqref>S268</xm:sqref>
            </x14:sparkline>
            <x14:sparkline>
              <xm:f>Data!CQ268:EY268</xm:f>
              <xm:sqref>S269</xm:sqref>
            </x14:sparkline>
            <x14:sparkline>
              <xm:f>Data!CQ269:EY269</xm:f>
              <xm:sqref>S270</xm:sqref>
            </x14:sparkline>
            <x14:sparkline>
              <xm:f>Data!CQ270:EY270</xm:f>
              <xm:sqref>S271</xm:sqref>
            </x14:sparkline>
            <x14:sparkline>
              <xm:f>Data!CQ271:EY271</xm:f>
              <xm:sqref>S272</xm:sqref>
            </x14:sparkline>
            <x14:sparkline>
              <xm:f>Data!CQ272:EY272</xm:f>
              <xm:sqref>S273</xm:sqref>
            </x14:sparkline>
            <x14:sparkline>
              <xm:f>Data!CQ273:EY273</xm:f>
              <xm:sqref>S274</xm:sqref>
            </x14:sparkline>
            <x14:sparkline>
              <xm:f>Data!CQ274:EY274</xm:f>
              <xm:sqref>S275</xm:sqref>
            </x14:sparkline>
            <x14:sparkline>
              <xm:f>Data!CQ275:EY275</xm:f>
              <xm:sqref>S276</xm:sqref>
            </x14:sparkline>
            <x14:sparkline>
              <xm:f>Data!CQ276:EY276</xm:f>
              <xm:sqref>S277</xm:sqref>
            </x14:sparkline>
            <x14:sparkline>
              <xm:f>Data!CQ277:EY277</xm:f>
              <xm:sqref>S278</xm:sqref>
            </x14:sparkline>
            <x14:sparkline>
              <xm:f>Data!CQ278:EY278</xm:f>
              <xm:sqref>S279</xm:sqref>
            </x14:sparkline>
            <x14:sparkline>
              <xm:f>Data!CQ279:EY279</xm:f>
              <xm:sqref>S280</xm:sqref>
            </x14:sparkline>
            <x14:sparkline>
              <xm:f>Data!CQ280:EY280</xm:f>
              <xm:sqref>S281</xm:sqref>
            </x14:sparkline>
            <x14:sparkline>
              <xm:f>Data!CQ281:EY281</xm:f>
              <xm:sqref>S282</xm:sqref>
            </x14:sparkline>
            <x14:sparkline>
              <xm:f>Data!CQ282:EY282</xm:f>
              <xm:sqref>S283</xm:sqref>
            </x14:sparkline>
            <x14:sparkline>
              <xm:f>Data!CQ283:EY283</xm:f>
              <xm:sqref>S284</xm:sqref>
            </x14:sparkline>
            <x14:sparkline>
              <xm:f>Data!CQ284:EY284</xm:f>
              <xm:sqref>S285</xm:sqref>
            </x14:sparkline>
            <x14:sparkline>
              <xm:f>Data!CQ285:EY285</xm:f>
              <xm:sqref>S286</xm:sqref>
            </x14:sparkline>
            <x14:sparkline>
              <xm:f>Data!CQ286:EY286</xm:f>
              <xm:sqref>S287</xm:sqref>
            </x14:sparkline>
            <x14:sparkline>
              <xm:f>Data!CQ287:EY287</xm:f>
              <xm:sqref>S288</xm:sqref>
            </x14:sparkline>
            <x14:sparkline>
              <xm:f>Data!CQ288:EY288</xm:f>
              <xm:sqref>S289</xm:sqref>
            </x14:sparkline>
            <x14:sparkline>
              <xm:f>Data!CQ289:EY289</xm:f>
              <xm:sqref>S290</xm:sqref>
            </x14:sparkline>
            <x14:sparkline>
              <xm:f>Data!CQ290:EY290</xm:f>
              <xm:sqref>S291</xm:sqref>
            </x14:sparkline>
            <x14:sparkline>
              <xm:f>Data!CQ291:EY291</xm:f>
              <xm:sqref>S292</xm:sqref>
            </x14:sparkline>
            <x14:sparkline>
              <xm:f>Data!CQ292:EY292</xm:f>
              <xm:sqref>S293</xm:sqref>
            </x14:sparkline>
            <x14:sparkline>
              <xm:f>Data!CQ293:EY293</xm:f>
              <xm:sqref>S294</xm:sqref>
            </x14:sparkline>
            <x14:sparkline>
              <xm:f>Data!CQ294:EY294</xm:f>
              <xm:sqref>S295</xm:sqref>
            </x14:sparkline>
            <x14:sparkline>
              <xm:f>Data!CQ295:EY295</xm:f>
              <xm:sqref>S296</xm:sqref>
            </x14:sparkline>
            <x14:sparkline>
              <xm:f>Data!CQ296:EY296</xm:f>
              <xm:sqref>S297</xm:sqref>
            </x14:sparkline>
            <x14:sparkline>
              <xm:f>Data!CQ297:EY297</xm:f>
              <xm:sqref>S298</xm:sqref>
            </x14:sparkline>
            <x14:sparkline>
              <xm:f>Data!CQ298:EY298</xm:f>
              <xm:sqref>S299</xm:sqref>
            </x14:sparkline>
            <x14:sparkline>
              <xm:f>Data!CQ299:EY299</xm:f>
              <xm:sqref>S300</xm:sqref>
            </x14:sparkline>
            <x14:sparkline>
              <xm:f>Data!CQ300:EY300</xm:f>
              <xm:sqref>S301</xm:sqref>
            </x14:sparkline>
            <x14:sparkline>
              <xm:f>Data!CQ301:EY301</xm:f>
              <xm:sqref>S302</xm:sqref>
            </x14:sparkline>
            <x14:sparkline>
              <xm:f>Data!CQ302:EY302</xm:f>
              <xm:sqref>S303</xm:sqref>
            </x14:sparkline>
            <x14:sparkline>
              <xm:f>Data!CQ303:EY303</xm:f>
              <xm:sqref>S304</xm:sqref>
            </x14:sparkline>
            <x14:sparkline>
              <xm:f>Data!CQ304:EY304</xm:f>
              <xm:sqref>S305</xm:sqref>
            </x14:sparkline>
            <x14:sparkline>
              <xm:f>Data!CQ305:EY305</xm:f>
              <xm:sqref>S306</xm:sqref>
            </x14:sparkline>
            <x14:sparkline>
              <xm:f>Data!CQ306:EY306</xm:f>
              <xm:sqref>S307</xm:sqref>
            </x14:sparkline>
            <x14:sparkline>
              <xm:f>Data!CQ307:EY307</xm:f>
              <xm:sqref>S308</xm:sqref>
            </x14:sparkline>
            <x14:sparkline>
              <xm:f>Data!CQ308:EY308</xm:f>
              <xm:sqref>S309</xm:sqref>
            </x14:sparkline>
            <x14:sparkline>
              <xm:f>Data!CQ309:EY309</xm:f>
              <xm:sqref>S310</xm:sqref>
            </x14:sparkline>
            <x14:sparkline>
              <xm:f>Data!CQ310:EY310</xm:f>
              <xm:sqref>S311</xm:sqref>
            </x14:sparkline>
            <x14:sparkline>
              <xm:f>Data!CQ311:EY311</xm:f>
              <xm:sqref>S312</xm:sqref>
            </x14:sparkline>
            <x14:sparkline>
              <xm:f>Data!CQ312:EY312</xm:f>
              <xm:sqref>S313</xm:sqref>
            </x14:sparkline>
            <x14:sparkline>
              <xm:f>Data!CQ313:EY313</xm:f>
              <xm:sqref>S314</xm:sqref>
            </x14:sparkline>
            <x14:sparkline>
              <xm:f>Data!CQ314:EY314</xm:f>
              <xm:sqref>S315</xm:sqref>
            </x14:sparkline>
            <x14:sparkline>
              <xm:f>Data!CQ315:EY315</xm:f>
              <xm:sqref>S316</xm:sqref>
            </x14:sparkline>
            <x14:sparkline>
              <xm:f>Data!CQ316:EY316</xm:f>
              <xm:sqref>S317</xm:sqref>
            </x14:sparkline>
            <x14:sparkline>
              <xm:f>Data!CQ317:EY317</xm:f>
              <xm:sqref>S318</xm:sqref>
            </x14:sparkline>
            <x14:sparkline>
              <xm:f>Data!CQ318:EY318</xm:f>
              <xm:sqref>S319</xm:sqref>
            </x14:sparkline>
            <x14:sparkline>
              <xm:f>Data!CQ319:EY319</xm:f>
              <xm:sqref>S320</xm:sqref>
            </x14:sparkline>
            <x14:sparkline>
              <xm:f>Data!CQ320:EY320</xm:f>
              <xm:sqref>S321</xm:sqref>
            </x14:sparkline>
            <x14:sparkline>
              <xm:f>Data!CQ321:EY321</xm:f>
              <xm:sqref>S322</xm:sqref>
            </x14:sparkline>
            <x14:sparkline>
              <xm:f>Data!CQ322:EY322</xm:f>
              <xm:sqref>S323</xm:sqref>
            </x14:sparkline>
            <x14:sparkline>
              <xm:f>Data!CQ323:EY323</xm:f>
              <xm:sqref>S324</xm:sqref>
            </x14:sparkline>
            <x14:sparkline>
              <xm:f>Data!CQ324:EY324</xm:f>
              <xm:sqref>S325</xm:sqref>
            </x14:sparkline>
            <x14:sparkline>
              <xm:f>Data!CQ325:EY325</xm:f>
              <xm:sqref>S326</xm:sqref>
            </x14:sparkline>
            <x14:sparkline>
              <xm:f>Data!CQ326:EY326</xm:f>
              <xm:sqref>S327</xm:sqref>
            </x14:sparkline>
            <x14:sparkline>
              <xm:f>Data!CQ327:EY327</xm:f>
              <xm:sqref>S328</xm:sqref>
            </x14:sparkline>
            <x14:sparkline>
              <xm:f>Data!CQ328:EY328</xm:f>
              <xm:sqref>S329</xm:sqref>
            </x14:sparkline>
            <x14:sparkline>
              <xm:f>Data!CQ329:EY329</xm:f>
              <xm:sqref>S330</xm:sqref>
            </x14:sparkline>
            <x14:sparkline>
              <xm:f>Data!CQ330:EY330</xm:f>
              <xm:sqref>S331</xm:sqref>
            </x14:sparkline>
            <x14:sparkline>
              <xm:f>Data!CQ331:EY331</xm:f>
              <xm:sqref>S332</xm:sqref>
            </x14:sparkline>
            <x14:sparkline>
              <xm:f>Data!CQ332:EY332</xm:f>
              <xm:sqref>S333</xm:sqref>
            </x14:sparkline>
            <x14:sparkline>
              <xm:f>Data!CQ333:EY333</xm:f>
              <xm:sqref>S334</xm:sqref>
            </x14:sparkline>
            <x14:sparkline>
              <xm:f>Data!CQ334:EY334</xm:f>
              <xm:sqref>S335</xm:sqref>
            </x14:sparkline>
            <x14:sparkline>
              <xm:f>Data!CQ335:EY335</xm:f>
              <xm:sqref>S336</xm:sqref>
            </x14:sparkline>
            <x14:sparkline>
              <xm:f>Data!CQ336:EY336</xm:f>
              <xm:sqref>S337</xm:sqref>
            </x14:sparkline>
            <x14:sparkline>
              <xm:f>Data!CQ337:EY337</xm:f>
              <xm:sqref>S338</xm:sqref>
            </x14:sparkline>
            <x14:sparkline>
              <xm:f>Data!CQ338:EY338</xm:f>
              <xm:sqref>S339</xm:sqref>
            </x14:sparkline>
            <x14:sparkline>
              <xm:f>Data!CQ339:EY339</xm:f>
              <xm:sqref>S340</xm:sqref>
            </x14:sparkline>
            <x14:sparkline>
              <xm:f>Data!CQ340:EY340</xm:f>
              <xm:sqref>S341</xm:sqref>
            </x14:sparkline>
            <x14:sparkline>
              <xm:f>Data!CQ341:EY341</xm:f>
              <xm:sqref>S342</xm:sqref>
            </x14:sparkline>
            <x14:sparkline>
              <xm:f>Data!CQ342:EY342</xm:f>
              <xm:sqref>S343</xm:sqref>
            </x14:sparkline>
            <x14:sparkline>
              <xm:f>Data!CQ343:EY343</xm:f>
              <xm:sqref>S344</xm:sqref>
            </x14:sparkline>
            <x14:sparkline>
              <xm:f>Data!CQ344:EY344</xm:f>
              <xm:sqref>S345</xm:sqref>
            </x14:sparkline>
            <x14:sparkline>
              <xm:f>Data!CQ345:EY345</xm:f>
              <xm:sqref>S346</xm:sqref>
            </x14:sparkline>
            <x14:sparkline>
              <xm:f>Data!CQ346:EY346</xm:f>
              <xm:sqref>S347</xm:sqref>
            </x14:sparkline>
            <x14:sparkline>
              <xm:f>Data!CQ347:EY347</xm:f>
              <xm:sqref>S348</xm:sqref>
            </x14:sparkline>
            <x14:sparkline>
              <xm:f>Data!CQ348:EY348</xm:f>
              <xm:sqref>S349</xm:sqref>
            </x14:sparkline>
            <x14:sparkline>
              <xm:f>Data!CQ349:EY349</xm:f>
              <xm:sqref>S350</xm:sqref>
            </x14:sparkline>
            <x14:sparkline>
              <xm:f>Data!CQ350:EY350</xm:f>
              <xm:sqref>S351</xm:sqref>
            </x14:sparkline>
            <x14:sparkline>
              <xm:f>Data!CQ351:EY351</xm:f>
              <xm:sqref>S352</xm:sqref>
            </x14:sparkline>
            <x14:sparkline>
              <xm:f>Data!CQ352:EY352</xm:f>
              <xm:sqref>S353</xm:sqref>
            </x14:sparkline>
            <x14:sparkline>
              <xm:f>Data!CQ353:EY353</xm:f>
              <xm:sqref>S354</xm:sqref>
            </x14:sparkline>
            <x14:sparkline>
              <xm:f>Data!CQ354:EY354</xm:f>
              <xm:sqref>S355</xm:sqref>
            </x14:sparkline>
            <x14:sparkline>
              <xm:f>Data!CQ355:EY355</xm:f>
              <xm:sqref>S356</xm:sqref>
            </x14:sparkline>
            <x14:sparkline>
              <xm:f>Data!CQ356:EY356</xm:f>
              <xm:sqref>S357</xm:sqref>
            </x14:sparkline>
            <x14:sparkline>
              <xm:f>Data!CQ357:EY357</xm:f>
              <xm:sqref>S358</xm:sqref>
            </x14:sparkline>
            <x14:sparkline>
              <xm:f>Data!CQ358:EY358</xm:f>
              <xm:sqref>S359</xm:sqref>
            </x14:sparkline>
            <x14:sparkline>
              <xm:f>Data!CQ359:EY359</xm:f>
              <xm:sqref>S360</xm:sqref>
            </x14:sparkline>
            <x14:sparkline>
              <xm:f>Data!CQ360:EY360</xm:f>
              <xm:sqref>S361</xm:sqref>
            </x14:sparkline>
            <x14:sparkline>
              <xm:f>Data!CQ361:EY361</xm:f>
              <xm:sqref>S362</xm:sqref>
            </x14:sparkline>
            <x14:sparkline>
              <xm:f>Data!CQ362:EY362</xm:f>
              <xm:sqref>S363</xm:sqref>
            </x14:sparkline>
            <x14:sparkline>
              <xm:f>Data!CQ363:EY363</xm:f>
              <xm:sqref>S364</xm:sqref>
            </x14:sparkline>
            <x14:sparkline>
              <xm:f>Data!CQ364:EY364</xm:f>
              <xm:sqref>S365</xm:sqref>
            </x14:sparkline>
            <x14:sparkline>
              <xm:f>Data!CQ365:EY365</xm:f>
              <xm:sqref>S366</xm:sqref>
            </x14:sparkline>
            <x14:sparkline>
              <xm:f>Data!CQ366:EY366</xm:f>
              <xm:sqref>S367</xm:sqref>
            </x14:sparkline>
            <x14:sparkline>
              <xm:f>Data!CQ367:EY367</xm:f>
              <xm:sqref>S368</xm:sqref>
            </x14:sparkline>
            <x14:sparkline>
              <xm:f>Data!CQ368:EY368</xm:f>
              <xm:sqref>S369</xm:sqref>
            </x14:sparkline>
            <x14:sparkline>
              <xm:f>Data!CQ369:EY369</xm:f>
              <xm:sqref>S370</xm:sqref>
            </x14:sparkline>
            <x14:sparkline>
              <xm:f>Data!CQ370:EY370</xm:f>
              <xm:sqref>S371</xm:sqref>
            </x14:sparkline>
            <x14:sparkline>
              <xm:f>Data!CQ371:EY371</xm:f>
              <xm:sqref>S372</xm:sqref>
            </x14:sparkline>
            <x14:sparkline>
              <xm:f>Data!CQ372:EY372</xm:f>
              <xm:sqref>S373</xm:sqref>
            </x14:sparkline>
            <x14:sparkline>
              <xm:f>Data!CQ373:EY373</xm:f>
              <xm:sqref>S374</xm:sqref>
            </x14:sparkline>
            <x14:sparkline>
              <xm:f>Data!CQ374:EY374</xm:f>
              <xm:sqref>S375</xm:sqref>
            </x14:sparkline>
            <x14:sparkline>
              <xm:f>Data!CQ375:EY375</xm:f>
              <xm:sqref>S376</xm:sqref>
            </x14:sparkline>
            <x14:sparkline>
              <xm:f>Data!CQ376:EY376</xm:f>
              <xm:sqref>S377</xm:sqref>
            </x14:sparkline>
            <x14:sparkline>
              <xm:f>Data!CQ377:EY377</xm:f>
              <xm:sqref>S378</xm:sqref>
            </x14:sparkline>
            <x14:sparkline>
              <xm:f>Data!CQ378:EY378</xm:f>
              <xm:sqref>S379</xm:sqref>
            </x14:sparkline>
            <x14:sparkline>
              <xm:f>Data!CQ379:EY379</xm:f>
              <xm:sqref>S380</xm:sqref>
            </x14:sparkline>
            <x14:sparkline>
              <xm:f>Data!CQ380:EY380</xm:f>
              <xm:sqref>S381</xm:sqref>
            </x14:sparkline>
            <x14:sparkline>
              <xm:f>Data!CQ381:EY381</xm:f>
              <xm:sqref>S382</xm:sqref>
            </x14:sparkline>
            <x14:sparkline>
              <xm:f>Data!CQ382:EY382</xm:f>
              <xm:sqref>S383</xm:sqref>
            </x14:sparkline>
            <x14:sparkline>
              <xm:f>Data!CQ383:EY383</xm:f>
              <xm:sqref>S384</xm:sqref>
            </x14:sparkline>
            <x14:sparkline>
              <xm:f>Data!CQ384:EY384</xm:f>
              <xm:sqref>S385</xm:sqref>
            </x14:sparkline>
            <x14:sparkline>
              <xm:f>Data!CQ385:EY385</xm:f>
              <xm:sqref>S386</xm:sqref>
            </x14:sparkline>
            <x14:sparkline>
              <xm:f>Data!CQ386:EY386</xm:f>
              <xm:sqref>S387</xm:sqref>
            </x14:sparkline>
            <x14:sparkline>
              <xm:f>Data!CQ387:EY387</xm:f>
              <xm:sqref>S388</xm:sqref>
            </x14:sparkline>
            <x14:sparkline>
              <xm:f>Data!CQ388:EY388</xm:f>
              <xm:sqref>S389</xm:sqref>
            </x14:sparkline>
            <x14:sparkline>
              <xm:f>Data!CQ389:EY389</xm:f>
              <xm:sqref>S390</xm:sqref>
            </x14:sparkline>
            <x14:sparkline>
              <xm:f>Data!CQ390:EY390</xm:f>
              <xm:sqref>S391</xm:sqref>
            </x14:sparkline>
            <x14:sparkline>
              <xm:f>Data!CQ391:EY391</xm:f>
              <xm:sqref>S392</xm:sqref>
            </x14:sparkline>
            <x14:sparkline>
              <xm:f>Data!CQ392:EY392</xm:f>
              <xm:sqref>S393</xm:sqref>
            </x14:sparkline>
            <x14:sparkline>
              <xm:f>Data!CQ393:EY393</xm:f>
              <xm:sqref>S394</xm:sqref>
            </x14:sparkline>
            <x14:sparkline>
              <xm:f>Data!CQ394:EY394</xm:f>
              <xm:sqref>S395</xm:sqref>
            </x14:sparkline>
            <x14:sparkline>
              <xm:f>Data!CQ395:EY395</xm:f>
              <xm:sqref>S396</xm:sqref>
            </x14:sparkline>
            <x14:sparkline>
              <xm:f>Data!CQ396:EY396</xm:f>
              <xm:sqref>S397</xm:sqref>
            </x14:sparkline>
            <x14:sparkline>
              <xm:f>Data!CQ397:EY397</xm:f>
              <xm:sqref>S398</xm:sqref>
            </x14:sparkline>
            <x14:sparkline>
              <xm:f>Data!CQ398:EY398</xm:f>
              <xm:sqref>S399</xm:sqref>
            </x14:sparkline>
            <x14:sparkline>
              <xm:f>Data!CQ399:EY399</xm:f>
              <xm:sqref>S400</xm:sqref>
            </x14:sparkline>
            <x14:sparkline>
              <xm:f>Data!CQ400:EY400</xm:f>
              <xm:sqref>S401</xm:sqref>
            </x14:sparkline>
            <x14:sparkline>
              <xm:f>Data!CQ401:EY401</xm:f>
              <xm:sqref>S402</xm:sqref>
            </x14:sparkline>
            <x14:sparkline>
              <xm:f>Data!CQ402:EY402</xm:f>
              <xm:sqref>S403</xm:sqref>
            </x14:sparkline>
            <x14:sparkline>
              <xm:f>Data!CQ403:EY403</xm:f>
              <xm:sqref>S404</xm:sqref>
            </x14:sparkline>
            <x14:sparkline>
              <xm:f>Data!CQ404:EY404</xm:f>
              <xm:sqref>S405</xm:sqref>
            </x14:sparkline>
            <x14:sparkline>
              <xm:f>Data!CQ405:EY405</xm:f>
              <xm:sqref>S406</xm:sqref>
            </x14:sparkline>
            <x14:sparkline>
              <xm:f>Data!CQ406:EY406</xm:f>
              <xm:sqref>S407</xm:sqref>
            </x14:sparkline>
            <x14:sparkline>
              <xm:f>Data!CQ407:EY407</xm:f>
              <xm:sqref>S408</xm:sqref>
            </x14:sparkline>
            <x14:sparkline>
              <xm:f>Data!CQ408:EY408</xm:f>
              <xm:sqref>S409</xm:sqref>
            </x14:sparkline>
            <x14:sparkline>
              <xm:f>Data!CQ409:EY409</xm:f>
              <xm:sqref>S410</xm:sqref>
            </x14:sparkline>
            <x14:sparkline>
              <xm:f>Data!CQ410:EY410</xm:f>
              <xm:sqref>S411</xm:sqref>
            </x14:sparkline>
            <x14:sparkline>
              <xm:f>Data!CQ411:EY411</xm:f>
              <xm:sqref>S412</xm:sqref>
            </x14:sparkline>
            <x14:sparkline>
              <xm:f>Data!CQ412:EY412</xm:f>
              <xm:sqref>S413</xm:sqref>
            </x14:sparkline>
            <x14:sparkline>
              <xm:f>Data!CQ413:EY413</xm:f>
              <xm:sqref>S414</xm:sqref>
            </x14:sparkline>
            <x14:sparkline>
              <xm:f>Data!CQ414:EY414</xm:f>
              <xm:sqref>S415</xm:sqref>
            </x14:sparkline>
            <x14:sparkline>
              <xm:f>Data!CQ415:EY415</xm:f>
              <xm:sqref>S416</xm:sqref>
            </x14:sparkline>
            <x14:sparkline>
              <xm:f>Data!CQ416:EY416</xm:f>
              <xm:sqref>S417</xm:sqref>
            </x14:sparkline>
            <x14:sparkline>
              <xm:f>Data!CQ417:EY417</xm:f>
              <xm:sqref>S418</xm:sqref>
            </x14:sparkline>
            <x14:sparkline>
              <xm:f>Data!CQ418:EY418</xm:f>
              <xm:sqref>S419</xm:sqref>
            </x14:sparkline>
            <x14:sparkline>
              <xm:f>Data!CQ419:EY419</xm:f>
              <xm:sqref>S420</xm:sqref>
            </x14:sparkline>
            <x14:sparkline>
              <xm:f>Data!CQ420:EY420</xm:f>
              <xm:sqref>S421</xm:sqref>
            </x14:sparkline>
            <x14:sparkline>
              <xm:f>Data!CQ421:EY421</xm:f>
              <xm:sqref>S422</xm:sqref>
            </x14:sparkline>
            <x14:sparkline>
              <xm:f>Data!CQ422:EY422</xm:f>
              <xm:sqref>S423</xm:sqref>
            </x14:sparkline>
            <x14:sparkline>
              <xm:f>Data!CQ423:EY423</xm:f>
              <xm:sqref>S424</xm:sqref>
            </x14:sparkline>
            <x14:sparkline>
              <xm:f>Data!CQ424:EY424</xm:f>
              <xm:sqref>S425</xm:sqref>
            </x14:sparkline>
            <x14:sparkline>
              <xm:f>Data!CQ425:EY425</xm:f>
              <xm:sqref>S426</xm:sqref>
            </x14:sparkline>
            <x14:sparkline>
              <xm:f>Data!CQ426:EY426</xm:f>
              <xm:sqref>S427</xm:sqref>
            </x14:sparkline>
            <x14:sparkline>
              <xm:f>Data!CQ427:EY427</xm:f>
              <xm:sqref>S428</xm:sqref>
            </x14:sparkline>
            <x14:sparkline>
              <xm:f>Data!CQ428:EY428</xm:f>
              <xm:sqref>S429</xm:sqref>
            </x14:sparkline>
            <x14:sparkline>
              <xm:f>Data!CQ429:EY429</xm:f>
              <xm:sqref>S430</xm:sqref>
            </x14:sparkline>
            <x14:sparkline>
              <xm:f>Data!CQ430:EY430</xm:f>
              <xm:sqref>S431</xm:sqref>
            </x14:sparkline>
            <x14:sparkline>
              <xm:f>Data!CQ431:EY431</xm:f>
              <xm:sqref>S432</xm:sqref>
            </x14:sparkline>
            <x14:sparkline>
              <xm:f>Data!CQ432:EY432</xm:f>
              <xm:sqref>S433</xm:sqref>
            </x14:sparkline>
            <x14:sparkline>
              <xm:f>Data!CQ433:EY433</xm:f>
              <xm:sqref>S434</xm:sqref>
            </x14:sparkline>
            <x14:sparkline>
              <xm:f>Data!CQ434:EY434</xm:f>
              <xm:sqref>S435</xm:sqref>
            </x14:sparkline>
            <x14:sparkline>
              <xm:f>Data!CQ435:EY435</xm:f>
              <xm:sqref>S436</xm:sqref>
            </x14:sparkline>
            <x14:sparkline>
              <xm:f>Data!CQ436:EY436</xm:f>
              <xm:sqref>S437</xm:sqref>
            </x14:sparkline>
            <x14:sparkline>
              <xm:f>Data!CQ437:EY437</xm:f>
              <xm:sqref>S438</xm:sqref>
            </x14:sparkline>
            <x14:sparkline>
              <xm:f>Data!CQ438:EY438</xm:f>
              <xm:sqref>S439</xm:sqref>
            </x14:sparkline>
            <x14:sparkline>
              <xm:f>Data!CQ439:EY439</xm:f>
              <xm:sqref>S440</xm:sqref>
            </x14:sparkline>
            <x14:sparkline>
              <xm:f>Data!CQ440:EY440</xm:f>
              <xm:sqref>S441</xm:sqref>
            </x14:sparkline>
            <x14:sparkline>
              <xm:f>Data!CQ441:EY441</xm:f>
              <xm:sqref>S442</xm:sqref>
            </x14:sparkline>
            <x14:sparkline>
              <xm:f>Data!CQ442:EY442</xm:f>
              <xm:sqref>S443</xm:sqref>
            </x14:sparkline>
            <x14:sparkline>
              <xm:f>Data!CQ443:EY443</xm:f>
              <xm:sqref>S444</xm:sqref>
            </x14:sparkline>
            <x14:sparkline>
              <xm:f>Data!CQ444:EY444</xm:f>
              <xm:sqref>S445</xm:sqref>
            </x14:sparkline>
            <x14:sparkline>
              <xm:f>Data!CQ445:EY445</xm:f>
              <xm:sqref>S446</xm:sqref>
            </x14:sparkline>
            <x14:sparkline>
              <xm:f>Data!CQ446:EY446</xm:f>
              <xm:sqref>S447</xm:sqref>
            </x14:sparkline>
            <x14:sparkline>
              <xm:f>Data!CQ447:EY447</xm:f>
              <xm:sqref>S448</xm:sqref>
            </x14:sparkline>
            <x14:sparkline>
              <xm:f>Data!CQ448:EY448</xm:f>
              <xm:sqref>S449</xm:sqref>
            </x14:sparkline>
            <x14:sparkline>
              <xm:f>Data!CQ449:EY449</xm:f>
              <xm:sqref>S450</xm:sqref>
            </x14:sparkline>
            <x14:sparkline>
              <xm:f>Data!CQ450:EY450</xm:f>
              <xm:sqref>S451</xm:sqref>
            </x14:sparkline>
            <x14:sparkline>
              <xm:f>Data!CQ451:EY451</xm:f>
              <xm:sqref>S452</xm:sqref>
            </x14:sparkline>
            <x14:sparkline>
              <xm:f>Data!CQ452:EY452</xm:f>
              <xm:sqref>S453</xm:sqref>
            </x14:sparkline>
            <x14:sparkline>
              <xm:f>Data!CQ453:EY453</xm:f>
              <xm:sqref>S454</xm:sqref>
            </x14:sparkline>
            <x14:sparkline>
              <xm:f>Data!CQ454:EY454</xm:f>
              <xm:sqref>S455</xm:sqref>
            </x14:sparkline>
            <x14:sparkline>
              <xm:f>Data!CQ455:EY455</xm:f>
              <xm:sqref>S456</xm:sqref>
            </x14:sparkline>
            <x14:sparkline>
              <xm:f>Data!CQ456:EY456</xm:f>
              <xm:sqref>S457</xm:sqref>
            </x14:sparkline>
            <x14:sparkline>
              <xm:f>Data!CQ457:EY457</xm:f>
              <xm:sqref>S458</xm:sqref>
            </x14:sparkline>
            <x14:sparkline>
              <xm:f>Data!CQ458:EY458</xm:f>
              <xm:sqref>S459</xm:sqref>
            </x14:sparkline>
            <x14:sparkline>
              <xm:f>Data!CQ459:EY459</xm:f>
              <xm:sqref>S460</xm:sqref>
            </x14:sparkline>
            <x14:sparkline>
              <xm:f>Data!CQ460:EY460</xm:f>
              <xm:sqref>S461</xm:sqref>
            </x14:sparkline>
            <x14:sparkline>
              <xm:f>Data!CQ461:EY461</xm:f>
              <xm:sqref>S462</xm:sqref>
            </x14:sparkline>
            <x14:sparkline>
              <xm:f>Data!CQ462:EY462</xm:f>
              <xm:sqref>S463</xm:sqref>
            </x14:sparkline>
            <x14:sparkline>
              <xm:f>Data!CQ463:EY463</xm:f>
              <xm:sqref>S464</xm:sqref>
            </x14:sparkline>
            <x14:sparkline>
              <xm:f>Data!CQ464:EY464</xm:f>
              <xm:sqref>S465</xm:sqref>
            </x14:sparkline>
            <x14:sparkline>
              <xm:f>Data!CQ465:EY465</xm:f>
              <xm:sqref>S466</xm:sqref>
            </x14:sparkline>
            <x14:sparkline>
              <xm:f>Data!CQ466:EY466</xm:f>
              <xm:sqref>S467</xm:sqref>
            </x14:sparkline>
            <x14:sparkline>
              <xm:f>Data!CQ467:EY467</xm:f>
              <xm:sqref>S468</xm:sqref>
            </x14:sparkline>
            <x14:sparkline>
              <xm:f>Data!CQ468:EY468</xm:f>
              <xm:sqref>S469</xm:sqref>
            </x14:sparkline>
            <x14:sparkline>
              <xm:f>Data!CQ469:EY469</xm:f>
              <xm:sqref>S470</xm:sqref>
            </x14:sparkline>
            <x14:sparkline>
              <xm:f>Data!CQ470:EY470</xm:f>
              <xm:sqref>S471</xm:sqref>
            </x14:sparkline>
            <x14:sparkline>
              <xm:f>Data!CQ471:EY471</xm:f>
              <xm:sqref>S472</xm:sqref>
            </x14:sparkline>
            <x14:sparkline>
              <xm:f>Data!CQ472:EY472</xm:f>
              <xm:sqref>S473</xm:sqref>
            </x14:sparkline>
            <x14:sparkline>
              <xm:f>Data!CQ473:EY473</xm:f>
              <xm:sqref>S474</xm:sqref>
            </x14:sparkline>
            <x14:sparkline>
              <xm:f>Data!CQ474:EY474</xm:f>
              <xm:sqref>S475</xm:sqref>
            </x14:sparkline>
            <x14:sparkline>
              <xm:f>Data!CQ475:EY475</xm:f>
              <xm:sqref>S476</xm:sqref>
            </x14:sparkline>
            <x14:sparkline>
              <xm:f>Data!CQ476:EY476</xm:f>
              <xm:sqref>S477</xm:sqref>
            </x14:sparkline>
            <x14:sparkline>
              <xm:f>Data!CQ477:EY477</xm:f>
              <xm:sqref>S478</xm:sqref>
            </x14:sparkline>
            <x14:sparkline>
              <xm:f>Data!CQ478:EY478</xm:f>
              <xm:sqref>S479</xm:sqref>
            </x14:sparkline>
            <x14:sparkline>
              <xm:f>Data!CQ479:EY479</xm:f>
              <xm:sqref>S480</xm:sqref>
            </x14:sparkline>
            <x14:sparkline>
              <xm:f>Data!CQ480:EY480</xm:f>
              <xm:sqref>S481</xm:sqref>
            </x14:sparkline>
            <x14:sparkline>
              <xm:f>Data!CQ481:EY481</xm:f>
              <xm:sqref>S482</xm:sqref>
            </x14:sparkline>
            <x14:sparkline>
              <xm:f>Data!CQ482:EY482</xm:f>
              <xm:sqref>S483</xm:sqref>
            </x14:sparkline>
            <x14:sparkline>
              <xm:f>Data!CQ483:EY483</xm:f>
              <xm:sqref>S484</xm:sqref>
            </x14:sparkline>
            <x14:sparkline>
              <xm:f>Data!CQ484:EY484</xm:f>
              <xm:sqref>S485</xm:sqref>
            </x14:sparkline>
            <x14:sparkline>
              <xm:f>Data!CQ485:EY485</xm:f>
              <xm:sqref>S486</xm:sqref>
            </x14:sparkline>
            <x14:sparkline>
              <xm:f>Data!CQ486:EY486</xm:f>
              <xm:sqref>S487</xm:sqref>
            </x14:sparkline>
            <x14:sparkline>
              <xm:f>Data!CQ487:EY487</xm:f>
              <xm:sqref>S488</xm:sqref>
            </x14:sparkline>
            <x14:sparkline>
              <xm:f>Data!CQ488:EY488</xm:f>
              <xm:sqref>S489</xm:sqref>
            </x14:sparkline>
            <x14:sparkline>
              <xm:f>Data!CQ489:EY489</xm:f>
              <xm:sqref>S490</xm:sqref>
            </x14:sparkline>
            <x14:sparkline>
              <xm:f>Data!CQ490:EY490</xm:f>
              <xm:sqref>S491</xm:sqref>
            </x14:sparkline>
            <x14:sparkline>
              <xm:f>Data!CQ491:EY491</xm:f>
              <xm:sqref>S492</xm:sqref>
            </x14:sparkline>
            <x14:sparkline>
              <xm:f>Data!CQ492:EY492</xm:f>
              <xm:sqref>S493</xm:sqref>
            </x14:sparkline>
            <x14:sparkline>
              <xm:f>Data!CQ493:EY493</xm:f>
              <xm:sqref>S494</xm:sqref>
            </x14:sparkline>
            <x14:sparkline>
              <xm:f>Data!CQ494:EY494</xm:f>
              <xm:sqref>S495</xm:sqref>
            </x14:sparkline>
            <x14:sparkline>
              <xm:f>Data!CQ495:EY495</xm:f>
              <xm:sqref>S496</xm:sqref>
            </x14:sparkline>
            <x14:sparkline>
              <xm:f>Data!CQ496:EY496</xm:f>
              <xm:sqref>S497</xm:sqref>
            </x14:sparkline>
            <x14:sparkline>
              <xm:f>Data!CQ497:EY497</xm:f>
              <xm:sqref>S498</xm:sqref>
            </x14:sparkline>
            <x14:sparkline>
              <xm:f>Data!CQ498:EY498</xm:f>
              <xm:sqref>S499</xm:sqref>
            </x14:sparkline>
            <x14:sparkline>
              <xm:f>Data!CQ499:EY499</xm:f>
              <xm:sqref>S500</xm:sqref>
            </x14:sparkline>
            <x14:sparkline>
              <xm:f>Data!CQ500:EY500</xm:f>
              <xm:sqref>S501</xm:sqref>
            </x14:sparkline>
            <x14:sparkline>
              <xm:f>Data!CQ501:EY501</xm:f>
              <xm:sqref>S502</xm:sqref>
            </x14:sparkline>
            <x14:sparkline>
              <xm:f>Data!CQ502:EY502</xm:f>
              <xm:sqref>S503</xm:sqref>
            </x14:sparkline>
            <x14:sparkline>
              <xm:f>Data!CQ503:EY503</xm:f>
              <xm:sqref>S504</xm:sqref>
            </x14:sparkline>
            <x14:sparkline>
              <xm:f>Data!CQ504:EY504</xm:f>
              <xm:sqref>S505</xm:sqref>
            </x14:sparkline>
            <x14:sparkline>
              <xm:f>Data!CQ505:EY505</xm:f>
              <xm:sqref>S506</xm:sqref>
            </x14:sparkline>
            <x14:sparkline>
              <xm:f>Data!CQ506:EY506</xm:f>
              <xm:sqref>S507</xm:sqref>
            </x14:sparkline>
            <x14:sparkline>
              <xm:f>Data!CQ507:EY507</xm:f>
              <xm:sqref>S508</xm:sqref>
            </x14:sparkline>
            <x14:sparkline>
              <xm:f>Data!CQ508:EY508</xm:f>
              <xm:sqref>S509</xm:sqref>
            </x14:sparkline>
            <x14:sparkline>
              <xm:f>Data!CQ509:EY509</xm:f>
              <xm:sqref>S510</xm:sqref>
            </x14:sparkline>
            <x14:sparkline>
              <xm:f>Data!CQ510:EY510</xm:f>
              <xm:sqref>S511</xm:sqref>
            </x14:sparkline>
            <x14:sparkline>
              <xm:f>Data!CQ511:EY511</xm:f>
              <xm:sqref>S512</xm:sqref>
            </x14:sparkline>
            <x14:sparkline>
              <xm:f>Data!CQ512:EY512</xm:f>
              <xm:sqref>S513</xm:sqref>
            </x14:sparkline>
            <x14:sparkline>
              <xm:f>Data!CQ513:EY513</xm:f>
              <xm:sqref>S514</xm:sqref>
            </x14:sparkline>
            <x14:sparkline>
              <xm:f>Data!CQ514:EY514</xm:f>
              <xm:sqref>S515</xm:sqref>
            </x14:sparkline>
            <x14:sparkline>
              <xm:f>Data!CQ515:EY515</xm:f>
              <xm:sqref>S516</xm:sqref>
            </x14:sparkline>
            <x14:sparkline>
              <xm:f>Data!CQ516:EY516</xm:f>
              <xm:sqref>S517</xm:sqref>
            </x14:sparkline>
            <x14:sparkline>
              <xm:f>Data!CQ517:EY517</xm:f>
              <xm:sqref>S518</xm:sqref>
            </x14:sparkline>
            <x14:sparkline>
              <xm:f>Data!CQ518:EY518</xm:f>
              <xm:sqref>S519</xm:sqref>
            </x14:sparkline>
            <x14:sparkline>
              <xm:f>Data!CQ519:EY519</xm:f>
              <xm:sqref>S520</xm:sqref>
            </x14:sparkline>
            <x14:sparkline>
              <xm:f>Data!CQ520:EY520</xm:f>
              <xm:sqref>S521</xm:sqref>
            </x14:sparkline>
            <x14:sparkline>
              <xm:f>Data!CQ521:EY521</xm:f>
              <xm:sqref>S522</xm:sqref>
            </x14:sparkline>
            <x14:sparkline>
              <xm:f>Data!CQ522:EY522</xm:f>
              <xm:sqref>S523</xm:sqref>
            </x14:sparkline>
            <x14:sparkline>
              <xm:f>Data!CQ523:EY523</xm:f>
              <xm:sqref>S524</xm:sqref>
            </x14:sparkline>
            <x14:sparkline>
              <xm:f>Data!CQ524:EY524</xm:f>
              <xm:sqref>S525</xm:sqref>
            </x14:sparkline>
            <x14:sparkline>
              <xm:f>Data!CQ525:EY525</xm:f>
              <xm:sqref>S526</xm:sqref>
            </x14:sparkline>
            <x14:sparkline>
              <xm:f>Data!CQ526:EY526</xm:f>
              <xm:sqref>S527</xm:sqref>
            </x14:sparkline>
            <x14:sparkline>
              <xm:f>Data!CQ527:EY527</xm:f>
              <xm:sqref>S528</xm:sqref>
            </x14:sparkline>
            <x14:sparkline>
              <xm:f>Data!CQ528:EY528</xm:f>
              <xm:sqref>S529</xm:sqref>
            </x14:sparkline>
            <x14:sparkline>
              <xm:f>Data!CQ529:EY529</xm:f>
              <xm:sqref>S530</xm:sqref>
            </x14:sparkline>
            <x14:sparkline>
              <xm:f>Data!CQ530:EY530</xm:f>
              <xm:sqref>S531</xm:sqref>
            </x14:sparkline>
            <x14:sparkline>
              <xm:f>Data!CQ531:EY531</xm:f>
              <xm:sqref>S532</xm:sqref>
            </x14:sparkline>
            <x14:sparkline>
              <xm:f>Data!CQ532:EY532</xm:f>
              <xm:sqref>S533</xm:sqref>
            </x14:sparkline>
            <x14:sparkline>
              <xm:f>Data!CQ533:EY533</xm:f>
              <xm:sqref>S534</xm:sqref>
            </x14:sparkline>
            <x14:sparkline>
              <xm:f>Data!CQ534:EY534</xm:f>
              <xm:sqref>S535</xm:sqref>
            </x14:sparkline>
            <x14:sparkline>
              <xm:f>Data!CQ535:EY535</xm:f>
              <xm:sqref>S536</xm:sqref>
            </x14:sparkline>
            <x14:sparkline>
              <xm:f>Data!CQ536:EY536</xm:f>
              <xm:sqref>S537</xm:sqref>
            </x14:sparkline>
            <x14:sparkline>
              <xm:f>Data!CQ537:EY537</xm:f>
              <xm:sqref>S538</xm:sqref>
            </x14:sparkline>
            <x14:sparkline>
              <xm:f>Data!CQ538:EY538</xm:f>
              <xm:sqref>S539</xm:sqref>
            </x14:sparkline>
            <x14:sparkline>
              <xm:f>Data!CQ539:EY539</xm:f>
              <xm:sqref>S540</xm:sqref>
            </x14:sparkline>
            <x14:sparkline>
              <xm:f>Data!CQ540:EY540</xm:f>
              <xm:sqref>S541</xm:sqref>
            </x14:sparkline>
            <x14:sparkline>
              <xm:f>Data!CQ541:EY541</xm:f>
              <xm:sqref>S542</xm:sqref>
            </x14:sparkline>
            <x14:sparkline>
              <xm:f>Data!CQ542:EY542</xm:f>
              <xm:sqref>S543</xm:sqref>
            </x14:sparkline>
            <x14:sparkline>
              <xm:f>Data!CQ543:EY543</xm:f>
              <xm:sqref>S544</xm:sqref>
            </x14:sparkline>
            <x14:sparkline>
              <xm:f>Data!CQ544:EY544</xm:f>
              <xm:sqref>S545</xm:sqref>
            </x14:sparkline>
            <x14:sparkline>
              <xm:f>Data!CQ545:EY545</xm:f>
              <xm:sqref>S546</xm:sqref>
            </x14:sparkline>
            <x14:sparkline>
              <xm:f>Data!CQ546:EY546</xm:f>
              <xm:sqref>S547</xm:sqref>
            </x14:sparkline>
            <x14:sparkline>
              <xm:f>Data!CQ547:EY547</xm:f>
              <xm:sqref>S548</xm:sqref>
            </x14:sparkline>
            <x14:sparkline>
              <xm:f>Data!CQ548:EY548</xm:f>
              <xm:sqref>S549</xm:sqref>
            </x14:sparkline>
            <x14:sparkline>
              <xm:f>Data!CQ549:EY549</xm:f>
              <xm:sqref>S550</xm:sqref>
            </x14:sparkline>
            <x14:sparkline>
              <xm:f>Data!CQ550:EY550</xm:f>
              <xm:sqref>S551</xm:sqref>
            </x14:sparkline>
            <x14:sparkline>
              <xm:f>Data!CQ551:EY551</xm:f>
              <xm:sqref>S552</xm:sqref>
            </x14:sparkline>
            <x14:sparkline>
              <xm:f>Data!CQ552:EY552</xm:f>
              <xm:sqref>S553</xm:sqref>
            </x14:sparkline>
            <x14:sparkline>
              <xm:f>Data!CQ553:EY553</xm:f>
              <xm:sqref>S554</xm:sqref>
            </x14:sparkline>
            <x14:sparkline>
              <xm:f>Data!CQ554:EY554</xm:f>
              <xm:sqref>S555</xm:sqref>
            </x14:sparkline>
            <x14:sparkline>
              <xm:f>Data!CQ555:EY555</xm:f>
              <xm:sqref>S556</xm:sqref>
            </x14:sparkline>
            <x14:sparkline>
              <xm:f>Data!CQ556:EY556</xm:f>
              <xm:sqref>S557</xm:sqref>
            </x14:sparkline>
            <x14:sparkline>
              <xm:f>Data!CQ557:EY557</xm:f>
              <xm:sqref>S558</xm:sqref>
            </x14:sparkline>
            <x14:sparkline>
              <xm:f>Data!CQ558:EY558</xm:f>
              <xm:sqref>S559</xm:sqref>
            </x14:sparkline>
            <x14:sparkline>
              <xm:f>Data!CQ559:EY559</xm:f>
              <xm:sqref>S560</xm:sqref>
            </x14:sparkline>
            <x14:sparkline>
              <xm:f>Data!CQ560:EY560</xm:f>
              <xm:sqref>S561</xm:sqref>
            </x14:sparkline>
            <x14:sparkline>
              <xm:f>Data!CQ561:EY561</xm:f>
              <xm:sqref>S562</xm:sqref>
            </x14:sparkline>
            <x14:sparkline>
              <xm:f>Data!CQ562:EY562</xm:f>
              <xm:sqref>S563</xm:sqref>
            </x14:sparkline>
            <x14:sparkline>
              <xm:f>Data!CQ563:EY563</xm:f>
              <xm:sqref>S564</xm:sqref>
            </x14:sparkline>
            <x14:sparkline>
              <xm:f>Data!CQ564:EY564</xm:f>
              <xm:sqref>S565</xm:sqref>
            </x14:sparkline>
            <x14:sparkline>
              <xm:f>Data!CQ565:EY565</xm:f>
              <xm:sqref>S566</xm:sqref>
            </x14:sparkline>
            <x14:sparkline>
              <xm:f>Data!CQ566:EY566</xm:f>
              <xm:sqref>S567</xm:sqref>
            </x14:sparkline>
            <x14:sparkline>
              <xm:f>Data!CQ567:EY567</xm:f>
              <xm:sqref>S568</xm:sqref>
            </x14:sparkline>
            <x14:sparkline>
              <xm:f>Data!CQ568:EY568</xm:f>
              <xm:sqref>S569</xm:sqref>
            </x14:sparkline>
            <x14:sparkline>
              <xm:f>Data!CQ569:EY569</xm:f>
              <xm:sqref>S570</xm:sqref>
            </x14:sparkline>
            <x14:sparkline>
              <xm:f>Data!CQ570:EY570</xm:f>
              <xm:sqref>S571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2A44"/>
    <pageSetUpPr fitToPage="1"/>
  </sheetPr>
  <dimension ref="A1:J62"/>
  <sheetViews>
    <sheetView showGridLines="0" workbookViewId="0"/>
  </sheetViews>
  <sheetFormatPr defaultRowHeight="15" x14ac:dyDescent="0.25"/>
  <cols>
    <col min="1" max="1" width="40" customWidth="1"/>
    <col min="2" max="11" width="14" customWidth="1"/>
  </cols>
  <sheetData>
    <row r="1" spans="1:10" ht="26.25" x14ac:dyDescent="0.25">
      <c r="A1" s="1" t="s">
        <v>676</v>
      </c>
    </row>
    <row r="2" spans="1:10" x14ac:dyDescent="0.25">
      <c r="A2" s="54" t="s">
        <v>677</v>
      </c>
      <c r="B2" s="42"/>
      <c r="C2" s="42"/>
      <c r="D2" s="42"/>
      <c r="E2" s="42"/>
      <c r="F2" s="42"/>
      <c r="G2" s="42"/>
      <c r="H2" s="42"/>
    </row>
    <row r="4" spans="1:10" ht="18" x14ac:dyDescent="0.25">
      <c r="A4" s="4" t="s">
        <v>678</v>
      </c>
    </row>
    <row r="5" spans="1:10" x14ac:dyDescent="0.25">
      <c r="A5" s="5" t="s">
        <v>14</v>
      </c>
      <c r="B5" s="5" t="s">
        <v>5</v>
      </c>
      <c r="C5" s="5" t="s">
        <v>15</v>
      </c>
      <c r="D5" s="5" t="s">
        <v>16</v>
      </c>
    </row>
    <row r="6" spans="1:10" x14ac:dyDescent="0.25">
      <c r="A6" s="6" t="s">
        <v>679</v>
      </c>
      <c r="B6" s="7">
        <f>Data!C27</f>
        <v>1.6145472838088749E-2</v>
      </c>
      <c r="C6" s="7">
        <f>Data!D27</f>
        <v>1.4830712751697421E-2</v>
      </c>
      <c r="D6" s="7">
        <f>Data!E27</f>
        <v>1.685554354643699E-2</v>
      </c>
    </row>
    <row r="7" spans="1:10" x14ac:dyDescent="0.25">
      <c r="A7" s="6" t="s">
        <v>680</v>
      </c>
      <c r="B7" s="7">
        <f>Data!C28</f>
        <v>2.5294983708138759E-2</v>
      </c>
      <c r="C7" s="7">
        <f>Data!D28</f>
        <v>2.365123909585258E-2</v>
      </c>
      <c r="D7" s="7">
        <f>Data!E28</f>
        <v>2.5994509723443221E-2</v>
      </c>
    </row>
    <row r="8" spans="1:10" x14ac:dyDescent="0.25">
      <c r="A8" s="6" t="s">
        <v>681</v>
      </c>
      <c r="B8" s="8">
        <f>Data!C29</f>
        <v>-0.84651235197187424</v>
      </c>
      <c r="C8" s="8">
        <f>Data!D29</f>
        <v>-0.86821847314357603</v>
      </c>
      <c r="D8" s="8">
        <f>Data!E29</f>
        <v>-0.80798230725321507</v>
      </c>
    </row>
    <row r="9" spans="1:10" x14ac:dyDescent="0.25">
      <c r="A9" s="6" t="s">
        <v>682</v>
      </c>
      <c r="B9" s="8">
        <f>Data!C30</f>
        <v>4.3629052341776484</v>
      </c>
      <c r="C9" s="8">
        <f>Data!D30</f>
        <v>3.9249456510962002</v>
      </c>
      <c r="D9" s="8">
        <f>Data!E30</f>
        <v>4.5016245170431466</v>
      </c>
    </row>
    <row r="10" spans="1:10" x14ac:dyDescent="0.25">
      <c r="A10" s="6" t="s">
        <v>40</v>
      </c>
      <c r="B10" s="7">
        <f>Data!C14</f>
        <v>0.16071962217461361</v>
      </c>
      <c r="C10" s="7">
        <f>Data!D14</f>
        <v>0.14845989170631599</v>
      </c>
      <c r="D10" s="7">
        <f>Data!E14</f>
        <v>0.16698792789217251</v>
      </c>
    </row>
    <row r="11" spans="1:10" x14ac:dyDescent="0.25">
      <c r="A11" s="6" t="s">
        <v>9</v>
      </c>
      <c r="B11" s="7">
        <f>Data!C22</f>
        <v>-0.23675277740943421</v>
      </c>
      <c r="C11" s="7">
        <f>Data!D22</f>
        <v>-0.19281551201732461</v>
      </c>
      <c r="D11" s="7">
        <f>Data!E22</f>
        <v>-0.24950465383800241</v>
      </c>
    </row>
    <row r="13" spans="1:10" ht="18" x14ac:dyDescent="0.25">
      <c r="A13" s="4" t="s">
        <v>683</v>
      </c>
    </row>
    <row r="14" spans="1:10" x14ac:dyDescent="0.25">
      <c r="A14" s="5" t="s">
        <v>684</v>
      </c>
      <c r="B14" s="5" t="s">
        <v>685</v>
      </c>
      <c r="C14" s="5" t="s">
        <v>686</v>
      </c>
      <c r="D14" s="5" t="s">
        <v>687</v>
      </c>
      <c r="E14" s="5" t="s">
        <v>688</v>
      </c>
      <c r="F14" s="5" t="s">
        <v>689</v>
      </c>
      <c r="G14" s="5" t="s">
        <v>690</v>
      </c>
      <c r="H14" s="5" t="s">
        <v>691</v>
      </c>
      <c r="I14" s="5" t="s">
        <v>692</v>
      </c>
      <c r="J14" s="5" t="s">
        <v>693</v>
      </c>
    </row>
    <row r="15" spans="1:10" x14ac:dyDescent="0.25">
      <c r="A15" s="6" t="s">
        <v>694</v>
      </c>
      <c r="B15" s="9">
        <f>Data!BY4</f>
        <v>1427</v>
      </c>
      <c r="C15" s="9">
        <f>Data!BZ4</f>
        <v>1503</v>
      </c>
      <c r="D15" s="7">
        <f>Data!CA4</f>
        <v>1.4148459221746691E-2</v>
      </c>
      <c r="E15" s="7">
        <f>Data!CB4</f>
        <v>-1.5953365040616559E-2</v>
      </c>
      <c r="F15" s="7">
        <f>Data!CC4</f>
        <v>3.0101824262363248E-2</v>
      </c>
      <c r="G15" s="26">
        <f>Data!CD4</f>
        <v>1.2828658826792211E-7</v>
      </c>
      <c r="H15" s="9">
        <f>Data!CE4</f>
        <v>17</v>
      </c>
      <c r="I15" s="9">
        <f>Data!CF4</f>
        <v>20</v>
      </c>
      <c r="J15" s="7">
        <f>Data!CG4</f>
        <v>3.0570657138904049E-2</v>
      </c>
    </row>
    <row r="16" spans="1:10" x14ac:dyDescent="0.25">
      <c r="A16" s="6" t="s">
        <v>695</v>
      </c>
      <c r="B16" s="9">
        <f>Data!BY5</f>
        <v>635</v>
      </c>
      <c r="C16" s="9">
        <f>Data!BZ5</f>
        <v>709</v>
      </c>
      <c r="D16" s="7">
        <f>Data!CA5</f>
        <v>1.70054638107595E-2</v>
      </c>
      <c r="E16" s="7">
        <f>Data!CB5</f>
        <v>-1.728488296436086E-2</v>
      </c>
      <c r="F16" s="7">
        <f>Data!CC5</f>
        <v>3.4290346775120363E-2</v>
      </c>
      <c r="G16" s="26">
        <f>Data!CD5</f>
        <v>1.305794523217E-4</v>
      </c>
      <c r="H16" s="9">
        <f>Data!CE5</f>
        <v>8</v>
      </c>
      <c r="I16" s="9">
        <f>Data!CF5</f>
        <v>10</v>
      </c>
      <c r="J16" s="7">
        <f>Data!CG5</f>
        <v>3.4967031270015693E-2</v>
      </c>
    </row>
    <row r="17" spans="1:10" x14ac:dyDescent="0.25">
      <c r="A17" s="6" t="s">
        <v>696</v>
      </c>
      <c r="B17" s="9">
        <f>Data!BY6</f>
        <v>792</v>
      </c>
      <c r="C17" s="9">
        <f>Data!BZ6</f>
        <v>794</v>
      </c>
      <c r="D17" s="7">
        <f>Data!CA6</f>
        <v>1.185780528989931E-2</v>
      </c>
      <c r="E17" s="7">
        <f>Data!CB6</f>
        <v>-1.4764389967650929E-2</v>
      </c>
      <c r="F17" s="7">
        <f>Data!CC6</f>
        <v>2.6622195257550239E-2</v>
      </c>
      <c r="G17" s="26">
        <f>Data!CD6</f>
        <v>3.0198286921350001E-4</v>
      </c>
      <c r="H17" s="9">
        <f>Data!CE6</f>
        <v>9</v>
      </c>
      <c r="I17" s="9">
        <f>Data!CF6</f>
        <v>10</v>
      </c>
      <c r="J17" s="7">
        <f>Data!CG6</f>
        <v>2.1958327655919839E-2</v>
      </c>
    </row>
    <row r="18" spans="1:10" x14ac:dyDescent="0.25">
      <c r="A18" s="6" t="s">
        <v>697</v>
      </c>
      <c r="B18" s="9">
        <f>Data!BY16</f>
        <v>358</v>
      </c>
      <c r="C18" s="9">
        <f>Data!BZ16</f>
        <v>595</v>
      </c>
      <c r="D18" s="7">
        <f>Data!CA16</f>
        <v>1.3769866899697329E-2</v>
      </c>
      <c r="E18" s="7">
        <f>Data!CB16</f>
        <v>-2.8702101496870819E-2</v>
      </c>
      <c r="F18" s="7">
        <f>Data!CC16</f>
        <v>4.2471968396568152E-2</v>
      </c>
      <c r="G18" s="26">
        <f>Data!CD16</f>
        <v>2.7411364485574581E-5</v>
      </c>
      <c r="H18" s="9">
        <f>Data!CE16</f>
        <v>19</v>
      </c>
      <c r="I18" s="9">
        <f>Data!CF16</f>
        <v>20</v>
      </c>
      <c r="J18" s="7">
        <f>Data!CG16</f>
        <v>4.0572278888426572E-2</v>
      </c>
    </row>
    <row r="19" spans="1:10" x14ac:dyDescent="0.25">
      <c r="A19" s="6" t="s">
        <v>698</v>
      </c>
      <c r="B19" s="9">
        <f>Data!BY17</f>
        <v>483</v>
      </c>
      <c r="C19" s="9">
        <f>Data!BZ17</f>
        <v>504</v>
      </c>
      <c r="D19" s="7">
        <f>Data!CA17</f>
        <v>1.713043154638591E-2</v>
      </c>
      <c r="E19" s="7">
        <f>Data!CB17</f>
        <v>-5.1172498492089054E-3</v>
      </c>
      <c r="F19" s="7">
        <f>Data!CC17</f>
        <v>2.2247681395594809E-2</v>
      </c>
      <c r="G19" s="26">
        <f>Data!CD17</f>
        <v>3.7625718796713302E-2</v>
      </c>
      <c r="H19" s="9">
        <f>Data!CE17</f>
        <v>13</v>
      </c>
      <c r="I19" s="9">
        <f>Data!CF17</f>
        <v>20</v>
      </c>
      <c r="J19" s="7">
        <f>Data!CG17</f>
        <v>1.7748899809872608E-2</v>
      </c>
    </row>
    <row r="20" spans="1:10" x14ac:dyDescent="0.25">
      <c r="A20" s="6" t="s">
        <v>699</v>
      </c>
      <c r="B20" s="9">
        <f>Data!BY18</f>
        <v>586</v>
      </c>
      <c r="C20" s="9">
        <f>Data!BZ18</f>
        <v>404</v>
      </c>
      <c r="D20" s="7">
        <f>Data!CA18</f>
        <v>1.1921912154328499E-2</v>
      </c>
      <c r="E20" s="7">
        <f>Data!CB18</f>
        <v>-1.0695701340116961E-2</v>
      </c>
      <c r="F20" s="7">
        <f>Data!CC18</f>
        <v>2.2617613494445469E-2</v>
      </c>
      <c r="G20" s="26">
        <f>Data!CD18</f>
        <v>1.22142825590168E-2</v>
      </c>
      <c r="H20" s="9">
        <f>Data!CE18</f>
        <v>14</v>
      </c>
      <c r="I20" s="9">
        <f>Data!CF18</f>
        <v>19</v>
      </c>
      <c r="J20" s="7">
        <f>Data!CG18</f>
        <v>2.2999997948756061E-2</v>
      </c>
    </row>
    <row r="21" spans="1:10" x14ac:dyDescent="0.25">
      <c r="A21" s="6" t="s">
        <v>700</v>
      </c>
      <c r="B21" s="9">
        <f>Data!BY14</f>
        <v>1114</v>
      </c>
      <c r="C21" s="9">
        <f>Data!BZ14</f>
        <v>1403</v>
      </c>
      <c r="D21" s="7">
        <f>Data!CA14</f>
        <v>1.483642655007408E-2</v>
      </c>
      <c r="E21" s="7">
        <f>Data!CB14</f>
        <v>-1.959442441630501E-2</v>
      </c>
      <c r="F21" s="7">
        <f>Data!CC14</f>
        <v>3.443085096637908E-2</v>
      </c>
      <c r="G21" s="26">
        <f>Data!CD14</f>
        <v>3.653321511877796E-8</v>
      </c>
      <c r="H21" s="9">
        <f>Data!CE14</f>
        <v>17</v>
      </c>
      <c r="I21" s="9">
        <f>Data!CF14</f>
        <v>20</v>
      </c>
      <c r="J21" s="7">
        <f>Data!CG14</f>
        <v>3.5126845148636697E-2</v>
      </c>
    </row>
    <row r="22" spans="1:10" x14ac:dyDescent="0.25">
      <c r="A22" s="6" t="s">
        <v>701</v>
      </c>
      <c r="B22" s="9">
        <f>Data!BY15</f>
        <v>313</v>
      </c>
      <c r="C22" s="9">
        <f>Data!BZ15</f>
        <v>100</v>
      </c>
      <c r="D22" s="7">
        <f>Data!CA15</f>
        <v>1.169991096693295E-2</v>
      </c>
      <c r="E22" s="7">
        <f>Data!CB15</f>
        <v>3.5130698000292421E-2</v>
      </c>
      <c r="F22" s="7">
        <f>Data!CC15</f>
        <v>-2.3430787033359469E-2</v>
      </c>
      <c r="G22" s="26">
        <f>Data!CD15</f>
        <v>0.19359791093195319</v>
      </c>
      <c r="H22" s="9">
        <f>Data!CE15</f>
        <v>9</v>
      </c>
      <c r="I22" s="9">
        <f>Data!CF15</f>
        <v>17</v>
      </c>
      <c r="J22" s="7">
        <f>Data!CG15</f>
        <v>-2.441590121204705E-2</v>
      </c>
    </row>
    <row r="23" spans="1:10" ht="18" customHeight="1" x14ac:dyDescent="0.25">
      <c r="A23" s="54" t="s">
        <v>702</v>
      </c>
      <c r="B23" s="42"/>
      <c r="C23" s="42"/>
      <c r="D23" s="42"/>
      <c r="E23" s="42"/>
      <c r="F23" s="42"/>
      <c r="G23" s="42"/>
      <c r="H23" s="42"/>
      <c r="I23" s="42"/>
      <c r="J23" s="42"/>
    </row>
    <row r="24" spans="1:10" ht="18" customHeight="1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</row>
    <row r="26" spans="1:10" ht="18" x14ac:dyDescent="0.25">
      <c r="A26" s="4" t="s">
        <v>703</v>
      </c>
    </row>
    <row r="27" spans="1:10" x14ac:dyDescent="0.25">
      <c r="A27" s="5" t="s">
        <v>704</v>
      </c>
      <c r="B27" s="50" t="s">
        <v>705</v>
      </c>
      <c r="C27" s="61"/>
      <c r="D27" s="51"/>
      <c r="E27" s="50" t="s">
        <v>150</v>
      </c>
      <c r="F27" s="61"/>
      <c r="G27" s="61"/>
      <c r="H27" s="61"/>
      <c r="I27" s="51"/>
      <c r="J27" s="5" t="s">
        <v>706</v>
      </c>
    </row>
    <row r="28" spans="1:10" x14ac:dyDescent="0.25">
      <c r="A28" s="6" t="str">
        <f>Data!CJ4</f>
        <v>KT1</v>
      </c>
      <c r="B28" s="41" t="str">
        <f>Data!CK4</f>
        <v>Drop top-2 quarterly folds (2021Q3 &amp; 2022Q1)</v>
      </c>
      <c r="C28" s="42"/>
      <c r="D28" s="42"/>
      <c r="E28" s="41" t="str">
        <f>Data!CL4</f>
        <v>fold-mean +3.45% -&gt; +2.75%, folds+ 83.3%; event-level spread +2.62%</v>
      </c>
      <c r="F28" s="42"/>
      <c r="G28" s="42"/>
      <c r="H28" s="42"/>
      <c r="I28" s="42"/>
      <c r="J28" s="27" t="str">
        <f>IF(Data!CM4,"PASS","FAIL")</f>
        <v>PASS</v>
      </c>
    </row>
    <row r="29" spans="1:10" x14ac:dyDescent="0.25">
      <c r="A29" s="6" t="str">
        <f>Data!CJ5</f>
        <v>KT2</v>
      </c>
      <c r="B29" s="41" t="str">
        <f>Data!CK5</f>
        <v>Drop 2021</v>
      </c>
      <c r="C29" s="42"/>
      <c r="D29" s="42"/>
      <c r="E29" s="41" t="str">
        <f>Data!CL5</f>
        <v>spread +2.88%, p=7.9e-07</v>
      </c>
      <c r="F29" s="42"/>
      <c r="G29" s="42"/>
      <c r="H29" s="42"/>
      <c r="I29" s="42"/>
      <c r="J29" s="27" t="str">
        <f>IF(Data!CM5,"PASS","FAIL")</f>
        <v>PASS</v>
      </c>
    </row>
    <row r="30" spans="1:10" x14ac:dyDescent="0.25">
      <c r="A30" s="6" t="str">
        <f>Data!CJ6</f>
        <v>KT3</v>
      </c>
      <c r="B30" s="41" t="str">
        <f>Data!CK6</f>
        <v>Mid + Large caps only</v>
      </c>
      <c r="C30" s="42"/>
      <c r="D30" s="42"/>
      <c r="E30" s="41" t="str">
        <f>Data!CL6</f>
        <v>spread +2.19%, p=0.0017</v>
      </c>
      <c r="F30" s="42"/>
      <c r="G30" s="42"/>
      <c r="H30" s="42"/>
      <c r="I30" s="42"/>
      <c r="J30" s="27" t="str">
        <f>IF(Data!CM6,"PASS","FAIL")</f>
        <v>PASS</v>
      </c>
    </row>
    <row r="31" spans="1:10" x14ac:dyDescent="0.25">
      <c r="A31" s="6" t="str">
        <f>Data!CJ7</f>
        <v>KT4</v>
      </c>
      <c r="B31" s="41" t="str">
        <f>Data!CK7</f>
        <v>Exclude Layer-4-seen events</v>
      </c>
      <c r="C31" s="42"/>
      <c r="D31" s="42"/>
      <c r="E31" s="41" t="str">
        <f>Data!CL7</f>
        <v>spread +3.05%, folds+ 85.0%</v>
      </c>
      <c r="F31" s="42"/>
      <c r="G31" s="42"/>
      <c r="H31" s="42"/>
      <c r="I31" s="42"/>
      <c r="J31" s="27" t="str">
        <f>IF(Data!CM7,"PASS","FAIL")</f>
        <v>PASS</v>
      </c>
    </row>
    <row r="32" spans="1:10" x14ac:dyDescent="0.25">
      <c r="A32" s="6" t="str">
        <f>Data!CJ8</f>
        <v>KT5</v>
      </c>
      <c r="B32" s="41" t="str">
        <f>Data!CK8</f>
        <v>1.000% round-trip cost (portfolio)</v>
      </c>
      <c r="C32" s="42"/>
      <c r="D32" s="42"/>
      <c r="E32" s="41" t="str">
        <f>Data!CL8</f>
        <v>full excess +4.06%, HOLDOUT excess -0.88%</v>
      </c>
      <c r="F32" s="42"/>
      <c r="G32" s="42"/>
      <c r="H32" s="42"/>
      <c r="I32" s="42"/>
      <c r="J32" s="27" t="str">
        <f>IF(Data!CM8,"PASS","FAIL")</f>
        <v>FAIL</v>
      </c>
    </row>
    <row r="33" spans="1:10" x14ac:dyDescent="0.25">
      <c r="A33" s="6" t="str">
        <f>Data!CJ9</f>
        <v>KT6</v>
      </c>
      <c r="B33" s="41" t="str">
        <f>Data!CK9</f>
        <v>8Q / expanding threshold windows</v>
      </c>
      <c r="C33" s="42"/>
      <c r="D33" s="42"/>
      <c r="E33" s="41" t="str">
        <f>Data!CL9</f>
        <v>8Q +2.91%, expanding +2.83%</v>
      </c>
      <c r="F33" s="42"/>
      <c r="G33" s="42"/>
      <c r="H33" s="42"/>
      <c r="I33" s="42"/>
      <c r="J33" s="27" t="str">
        <f>IF(Data!CM9,"PASS","FAIL")</f>
        <v>PASS</v>
      </c>
    </row>
    <row r="34" spans="1:10" x14ac:dyDescent="0.25">
      <c r="A34" s="6" t="str">
        <f>Data!CJ10</f>
        <v>KT7</v>
      </c>
      <c r="B34" s="41" t="str">
        <f>Data!CK10</f>
        <v>Horizon jitter 40d / 90d</v>
      </c>
      <c r="C34" s="42"/>
      <c r="D34" s="42"/>
      <c r="E34" s="41" t="str">
        <f>Data!CL10</f>
        <v>40d +1.82%, 90d +3.92%</v>
      </c>
      <c r="F34" s="42"/>
      <c r="G34" s="42"/>
      <c r="H34" s="42"/>
      <c r="I34" s="42"/>
      <c r="J34" s="27" t="str">
        <f>IF(Data!CM10,"PASS","FAIL")</f>
        <v>PASS</v>
      </c>
    </row>
    <row r="35" spans="1:10" x14ac:dyDescent="0.25">
      <c r="A35" s="54" t="s">
        <v>707</v>
      </c>
      <c r="B35" s="42"/>
      <c r="C35" s="42"/>
      <c r="D35" s="42"/>
      <c r="E35" s="42"/>
      <c r="F35" s="42"/>
      <c r="G35" s="42"/>
      <c r="H35" s="42"/>
      <c r="I35" s="42"/>
      <c r="J35" s="42"/>
    </row>
    <row r="36" spans="1:10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</row>
    <row r="38" spans="1:10" ht="18" x14ac:dyDescent="0.25">
      <c r="A38" s="4" t="s">
        <v>708</v>
      </c>
    </row>
    <row r="39" spans="1:10" ht="25.5" x14ac:dyDescent="0.25">
      <c r="A39" s="5" t="s">
        <v>709</v>
      </c>
      <c r="B39" s="5" t="s">
        <v>710</v>
      </c>
      <c r="C39" s="5" t="s">
        <v>711</v>
      </c>
      <c r="D39" s="5" t="s">
        <v>712</v>
      </c>
      <c r="E39" s="5" t="s">
        <v>713</v>
      </c>
      <c r="F39" s="5" t="s">
        <v>714</v>
      </c>
      <c r="G39" s="5" t="s">
        <v>715</v>
      </c>
    </row>
    <row r="40" spans="1:10" x14ac:dyDescent="0.25">
      <c r="A40" s="28">
        <f>Data!BO4</f>
        <v>3.0000000000000001E-3</v>
      </c>
      <c r="B40" s="7">
        <f>Data!BP4</f>
        <v>0.1841604800181906</v>
      </c>
      <c r="C40" s="7">
        <f>Data!BQ4</f>
        <v>7.1325899000264897E-2</v>
      </c>
      <c r="D40" s="8">
        <f>Data!BR4</f>
        <v>1.150388313816447</v>
      </c>
      <c r="E40" s="7">
        <f>Data!BS4</f>
        <v>-0.23288790134925169</v>
      </c>
      <c r="F40" s="7">
        <f>Data!BT4</f>
        <v>9.8906978327424996E-2</v>
      </c>
      <c r="G40" s="7">
        <f>Data!BU4</f>
        <v>1.9972508803888199E-2</v>
      </c>
    </row>
    <row r="41" spans="1:10" x14ac:dyDescent="0.25">
      <c r="A41" s="28">
        <f>Data!BO5</f>
        <v>5.8500000000000002E-3</v>
      </c>
      <c r="B41" s="7">
        <f>Data!BP5</f>
        <v>0.1715503419846145</v>
      </c>
      <c r="C41" s="7">
        <f>Data!BQ5</f>
        <v>5.8715760966688797E-2</v>
      </c>
      <c r="D41" s="8">
        <f>Data!BR5</f>
        <v>1.0827253289776211</v>
      </c>
      <c r="E41" s="7">
        <f>Data!BS5</f>
        <v>-0.23675277740943421</v>
      </c>
      <c r="F41" s="7">
        <f>Data!BT5</f>
        <v>8.7085033306762302E-2</v>
      </c>
      <c r="G41" s="7">
        <f>Data!BU5</f>
        <v>8.1505637832254996E-3</v>
      </c>
    </row>
    <row r="42" spans="1:10" x14ac:dyDescent="0.25">
      <c r="A42" s="28">
        <f>Data!BO6</f>
        <v>0.01</v>
      </c>
      <c r="B42" s="7">
        <f>Data!BP6</f>
        <v>0.153429960067134</v>
      </c>
      <c r="C42" s="7">
        <f>Data!BQ6</f>
        <v>4.0595379049208402E-2</v>
      </c>
      <c r="D42" s="8">
        <f>Data!BR6</f>
        <v>0.98408992337554757</v>
      </c>
      <c r="E42" s="7">
        <f>Data!BS6</f>
        <v>-0.24234356753637731</v>
      </c>
      <c r="F42" s="7">
        <f>Data!BT6</f>
        <v>7.0100271204895898E-2</v>
      </c>
      <c r="G42" s="7">
        <f>Data!BU6</f>
        <v>-8.8341983186407992E-3</v>
      </c>
    </row>
    <row r="44" spans="1:10" ht="18" x14ac:dyDescent="0.25">
      <c r="A44" s="4" t="s">
        <v>716</v>
      </c>
    </row>
    <row r="62" spans="1:1" x14ac:dyDescent="0.25">
      <c r="A62" s="10" t="s">
        <v>717</v>
      </c>
    </row>
  </sheetData>
  <mergeCells count="19">
    <mergeCell ref="A2:H2"/>
    <mergeCell ref="B32:D32"/>
    <mergeCell ref="E27:I27"/>
    <mergeCell ref="A23:J24"/>
    <mergeCell ref="A35:J36"/>
    <mergeCell ref="B31:D31"/>
    <mergeCell ref="E32:I32"/>
    <mergeCell ref="B27:D27"/>
    <mergeCell ref="E33:I33"/>
    <mergeCell ref="B29:D29"/>
    <mergeCell ref="B34:D34"/>
    <mergeCell ref="B28:D28"/>
    <mergeCell ref="E29:I29"/>
    <mergeCell ref="E28:I28"/>
    <mergeCell ref="B30:D30"/>
    <mergeCell ref="E31:I31"/>
    <mergeCell ref="B33:D33"/>
    <mergeCell ref="E30:I30"/>
    <mergeCell ref="E34:I34"/>
  </mergeCells>
  <conditionalFormatting sqref="C40:C42">
    <cfRule type="colorScale" priority="4">
      <colorScale>
        <cfvo type="num" val="-0.08"/>
        <cfvo type="num" val="0"/>
        <cfvo type="num" val="0.08"/>
        <color rgb="FFF4B6B6"/>
        <color rgb="FFFFFFFF"/>
        <color rgb="FFA9D8B0"/>
      </colorScale>
    </cfRule>
  </conditionalFormatting>
  <conditionalFormatting sqref="F15:F22">
    <cfRule type="colorScale" priority="1">
      <colorScale>
        <cfvo type="num" val="-0.05"/>
        <cfvo type="num" val="0"/>
        <cfvo type="num" val="0.05"/>
        <color rgb="FFF4B6B6"/>
        <color rgb="FFFFFFFF"/>
        <color rgb="FFA9D8B0"/>
      </colorScale>
    </cfRule>
  </conditionalFormatting>
  <conditionalFormatting sqref="G40:G42">
    <cfRule type="colorScale" priority="5">
      <colorScale>
        <cfvo type="num" val="-0.08"/>
        <cfvo type="num" val="0"/>
        <cfvo type="num" val="0.08"/>
        <color rgb="FFF4B6B6"/>
        <color rgb="FFFFFFFF"/>
        <color rgb="FFA9D8B0"/>
      </colorScale>
    </cfRule>
  </conditionalFormatting>
  <conditionalFormatting sqref="J28:J34">
    <cfRule type="cellIs" dxfId="1" priority="2" operator="equal">
      <formula>"PASS"</formula>
    </cfRule>
    <cfRule type="cellIs" dxfId="0" priority="3" operator="equal">
      <formula>"FAIL"</formula>
    </cfRule>
  </conditionalFormatting>
  <pageMargins left="0.75" right="0.75" top="1" bottom="1" header="0.5" footer="0.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2A44"/>
    <pageSetUpPr fitToPage="1"/>
  </sheetPr>
  <dimension ref="A1:A45"/>
  <sheetViews>
    <sheetView showGridLines="0" workbookViewId="0"/>
  </sheetViews>
  <sheetFormatPr defaultRowHeight="15" x14ac:dyDescent="0.25"/>
  <cols>
    <col min="1" max="1" width="120" customWidth="1"/>
  </cols>
  <sheetData>
    <row r="1" spans="1:1" ht="26.25" x14ac:dyDescent="0.25">
      <c r="A1" s="1" t="s">
        <v>718</v>
      </c>
    </row>
    <row r="4" spans="1:1" ht="21.95" customHeight="1" x14ac:dyDescent="0.25">
      <c r="A4" s="4" t="s">
        <v>719</v>
      </c>
    </row>
    <row r="5" spans="1:1" ht="45.95" customHeight="1" x14ac:dyDescent="0.25">
      <c r="A5" s="29" t="s">
        <v>720</v>
      </c>
    </row>
    <row r="7" spans="1:1" ht="21.95" customHeight="1" x14ac:dyDescent="0.25">
      <c r="A7" s="4" t="s">
        <v>721</v>
      </c>
    </row>
    <row r="8" spans="1:1" ht="60" customHeight="1" x14ac:dyDescent="0.25">
      <c r="A8" s="29" t="s">
        <v>722</v>
      </c>
    </row>
    <row r="9" spans="1:1" ht="60" customHeight="1" x14ac:dyDescent="0.25">
      <c r="A9" s="29" t="s">
        <v>723</v>
      </c>
    </row>
    <row r="11" spans="1:1" ht="21.95" customHeight="1" x14ac:dyDescent="0.25">
      <c r="A11" s="4" t="s">
        <v>724</v>
      </c>
    </row>
    <row r="12" spans="1:1" ht="87.95" customHeight="1" x14ac:dyDescent="0.25">
      <c r="A12" s="29" t="s">
        <v>725</v>
      </c>
    </row>
    <row r="14" spans="1:1" ht="21.95" customHeight="1" x14ac:dyDescent="0.25">
      <c r="A14" s="4" t="s">
        <v>726</v>
      </c>
    </row>
    <row r="15" spans="1:1" ht="18" customHeight="1" x14ac:dyDescent="0.25">
      <c r="A15" s="29" t="s">
        <v>727</v>
      </c>
    </row>
    <row r="16" spans="1:1" ht="32.1" customHeight="1" x14ac:dyDescent="0.25">
      <c r="A16" s="29" t="s">
        <v>728</v>
      </c>
    </row>
    <row r="17" spans="1:1" ht="32.1" customHeight="1" x14ac:dyDescent="0.25">
      <c r="A17" s="29" t="s">
        <v>729</v>
      </c>
    </row>
    <row r="18" spans="1:1" ht="45.95" customHeight="1" x14ac:dyDescent="0.25">
      <c r="A18" s="29" t="s">
        <v>730</v>
      </c>
    </row>
    <row r="20" spans="1:1" ht="21.95" customHeight="1" x14ac:dyDescent="0.25">
      <c r="A20" s="4" t="s">
        <v>731</v>
      </c>
    </row>
    <row r="21" spans="1:1" ht="32.1" customHeight="1" x14ac:dyDescent="0.25">
      <c r="A21" s="29" t="s">
        <v>732</v>
      </c>
    </row>
    <row r="23" spans="1:1" ht="21.95" customHeight="1" x14ac:dyDescent="0.25">
      <c r="A23" s="4" t="s">
        <v>733</v>
      </c>
    </row>
    <row r="24" spans="1:1" ht="60" customHeight="1" x14ac:dyDescent="0.25">
      <c r="A24" s="29" t="s">
        <v>734</v>
      </c>
    </row>
    <row r="26" spans="1:1" ht="21.95" customHeight="1" x14ac:dyDescent="0.25">
      <c r="A26" s="4" t="s">
        <v>735</v>
      </c>
    </row>
    <row r="27" spans="1:1" ht="45.95" customHeight="1" x14ac:dyDescent="0.25">
      <c r="A27" s="29" t="s">
        <v>736</v>
      </c>
    </row>
    <row r="29" spans="1:1" ht="21.95" customHeight="1" x14ac:dyDescent="0.25">
      <c r="A29" s="4" t="s">
        <v>737</v>
      </c>
    </row>
    <row r="30" spans="1:1" ht="45.95" customHeight="1" x14ac:dyDescent="0.25">
      <c r="A30" s="29" t="s">
        <v>738</v>
      </c>
    </row>
    <row r="31" spans="1:1" ht="45.95" customHeight="1" x14ac:dyDescent="0.25">
      <c r="A31" s="29" t="s">
        <v>739</v>
      </c>
    </row>
    <row r="32" spans="1:1" ht="32.1" customHeight="1" x14ac:dyDescent="0.25">
      <c r="A32" s="29" t="s">
        <v>740</v>
      </c>
    </row>
    <row r="33" spans="1:1" ht="32.1" customHeight="1" x14ac:dyDescent="0.25">
      <c r="A33" s="29" t="s">
        <v>741</v>
      </c>
    </row>
    <row r="34" spans="1:1" ht="18" customHeight="1" x14ac:dyDescent="0.25">
      <c r="A34" s="29" t="s">
        <v>742</v>
      </c>
    </row>
    <row r="36" spans="1:1" ht="21.95" customHeight="1" x14ac:dyDescent="0.25">
      <c r="A36" s="4" t="s">
        <v>743</v>
      </c>
    </row>
    <row r="37" spans="1:1" ht="32.1" customHeight="1" x14ac:dyDescent="0.25">
      <c r="A37" s="29" t="s">
        <v>744</v>
      </c>
    </row>
    <row r="38" spans="1:1" ht="32.1" customHeight="1" x14ac:dyDescent="0.25">
      <c r="A38" s="29" t="s">
        <v>745</v>
      </c>
    </row>
    <row r="39" spans="1:1" ht="60" customHeight="1" x14ac:dyDescent="0.25">
      <c r="A39" s="29" t="s">
        <v>746</v>
      </c>
    </row>
    <row r="40" spans="1:1" ht="18" customHeight="1" x14ac:dyDescent="0.25">
      <c r="A40" s="29" t="s">
        <v>747</v>
      </c>
    </row>
    <row r="42" spans="1:1" ht="21.95" customHeight="1" x14ac:dyDescent="0.25">
      <c r="A42" s="4" t="s">
        <v>748</v>
      </c>
    </row>
    <row r="43" spans="1:1" ht="45.95" customHeight="1" x14ac:dyDescent="0.25">
      <c r="A43" s="29" t="s">
        <v>749</v>
      </c>
    </row>
    <row r="45" spans="1:1" x14ac:dyDescent="0.25">
      <c r="A45" s="10" t="s">
        <v>750</v>
      </c>
    </row>
  </sheetData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6A6A6"/>
  </sheetPr>
  <dimension ref="A1:EY23245"/>
  <sheetViews>
    <sheetView workbookViewId="0">
      <pane ySplit="3" topLeftCell="A4" activePane="bottomLeft" state="frozen"/>
      <selection pane="bottomLeft"/>
    </sheetView>
  </sheetViews>
  <sheetFormatPr defaultRowHeight="15" x14ac:dyDescent="0.25"/>
  <sheetData>
    <row r="1" spans="1:155" x14ac:dyDescent="0.25">
      <c r="A1" s="12" t="s">
        <v>751</v>
      </c>
      <c r="I1" s="12" t="s">
        <v>752</v>
      </c>
      <c r="T1" s="12" t="s">
        <v>753</v>
      </c>
      <c r="AA1" s="12" t="s">
        <v>754</v>
      </c>
      <c r="AH1" s="12" t="s">
        <v>755</v>
      </c>
      <c r="AM1" s="12" t="s">
        <v>756</v>
      </c>
      <c r="AU1" s="12" t="s">
        <v>757</v>
      </c>
      <c r="BB1" s="12" t="s">
        <v>758</v>
      </c>
      <c r="BI1" s="12" t="s">
        <v>759</v>
      </c>
      <c r="BK1" s="12" t="s">
        <v>760</v>
      </c>
      <c r="BO1" s="12" t="s">
        <v>761</v>
      </c>
      <c r="BX1" s="12" t="s">
        <v>762</v>
      </c>
      <c r="CJ1" s="12" t="s">
        <v>763</v>
      </c>
      <c r="CP1" s="12" t="s">
        <v>764</v>
      </c>
    </row>
    <row r="2" spans="1:155" ht="24" x14ac:dyDescent="0.25">
      <c r="P2" s="3" t="s">
        <v>765</v>
      </c>
      <c r="Q2">
        <v>225</v>
      </c>
    </row>
    <row r="3" spans="1:155" ht="76.5" x14ac:dyDescent="0.25">
      <c r="A3" s="5" t="s">
        <v>766</v>
      </c>
      <c r="B3" s="5" t="s">
        <v>767</v>
      </c>
      <c r="C3" s="5" t="s">
        <v>5</v>
      </c>
      <c r="D3" s="5" t="s">
        <v>15</v>
      </c>
      <c r="E3" s="5" t="s">
        <v>16</v>
      </c>
      <c r="F3" s="5" t="s">
        <v>768</v>
      </c>
      <c r="G3" s="5" t="s">
        <v>769</v>
      </c>
      <c r="I3" s="5" t="s">
        <v>770</v>
      </c>
      <c r="J3" s="5" t="s">
        <v>771</v>
      </c>
      <c r="K3" s="5" t="s">
        <v>772</v>
      </c>
      <c r="L3" s="5" t="s">
        <v>773</v>
      </c>
      <c r="M3" s="5" t="s">
        <v>774</v>
      </c>
      <c r="N3" s="5" t="s">
        <v>775</v>
      </c>
      <c r="O3" s="5" t="s">
        <v>776</v>
      </c>
      <c r="P3" s="5" t="s">
        <v>777</v>
      </c>
      <c r="Q3" s="5" t="s">
        <v>778</v>
      </c>
      <c r="T3" s="5" t="s">
        <v>779</v>
      </c>
      <c r="U3" s="5" t="s">
        <v>780</v>
      </c>
      <c r="V3" s="5" t="s">
        <v>781</v>
      </c>
      <c r="W3" s="5" t="s">
        <v>782</v>
      </c>
      <c r="X3" s="5" t="s">
        <v>772</v>
      </c>
      <c r="Y3" s="5" t="s">
        <v>783</v>
      </c>
      <c r="AA3" s="5" t="s">
        <v>780</v>
      </c>
      <c r="AB3" s="5" t="s">
        <v>784</v>
      </c>
      <c r="AC3" s="5" t="s">
        <v>782</v>
      </c>
      <c r="AD3" s="5" t="s">
        <v>772</v>
      </c>
      <c r="AE3" s="5" t="s">
        <v>783</v>
      </c>
      <c r="AF3" s="5" t="s">
        <v>785</v>
      </c>
      <c r="AH3" s="5" t="s">
        <v>770</v>
      </c>
      <c r="AI3" s="5" t="s">
        <v>786</v>
      </c>
      <c r="AJ3" s="5" t="s">
        <v>787</v>
      </c>
      <c r="AK3" s="5" t="s">
        <v>788</v>
      </c>
      <c r="AM3" s="5" t="s">
        <v>789</v>
      </c>
      <c r="AN3" s="5" t="s">
        <v>776</v>
      </c>
      <c r="AO3" s="5" t="s">
        <v>790</v>
      </c>
      <c r="AP3" s="5" t="s">
        <v>791</v>
      </c>
      <c r="AQ3" s="5" t="s">
        <v>792</v>
      </c>
      <c r="AR3" s="5" t="s">
        <v>793</v>
      </c>
      <c r="AS3" s="5" t="s">
        <v>794</v>
      </c>
      <c r="AU3" s="5" t="s">
        <v>795</v>
      </c>
      <c r="AV3" s="5" t="s">
        <v>782</v>
      </c>
      <c r="AW3" s="5" t="s">
        <v>772</v>
      </c>
      <c r="AX3" s="5" t="s">
        <v>783</v>
      </c>
      <c r="AY3" s="5" t="s">
        <v>793</v>
      </c>
      <c r="AZ3" s="5" t="s">
        <v>794</v>
      </c>
      <c r="BB3" s="5" t="s">
        <v>796</v>
      </c>
      <c r="BC3" s="5" t="s">
        <v>797</v>
      </c>
      <c r="BD3" s="5" t="s">
        <v>798</v>
      </c>
      <c r="BE3" s="5" t="s">
        <v>799</v>
      </c>
      <c r="BF3" s="5" t="s">
        <v>800</v>
      </c>
      <c r="BG3" s="5" t="s">
        <v>801</v>
      </c>
      <c r="BI3" s="5" t="s">
        <v>802</v>
      </c>
      <c r="BK3" s="5" t="s">
        <v>803</v>
      </c>
      <c r="BL3" s="5" t="s">
        <v>804</v>
      </c>
      <c r="BM3" s="5" t="s">
        <v>805</v>
      </c>
      <c r="BO3" s="5" t="s">
        <v>806</v>
      </c>
      <c r="BP3" s="5" t="s">
        <v>807</v>
      </c>
      <c r="BQ3" s="5" t="s">
        <v>808</v>
      </c>
      <c r="BR3" s="5" t="s">
        <v>809</v>
      </c>
      <c r="BS3" s="5" t="s">
        <v>810</v>
      </c>
      <c r="BT3" s="5" t="s">
        <v>811</v>
      </c>
      <c r="BU3" s="5" t="s">
        <v>812</v>
      </c>
      <c r="BX3" s="5" t="s">
        <v>813</v>
      </c>
      <c r="BY3" s="5" t="s">
        <v>814</v>
      </c>
      <c r="BZ3" s="5" t="s">
        <v>815</v>
      </c>
      <c r="CA3" s="5" t="s">
        <v>816</v>
      </c>
      <c r="CB3" s="5" t="s">
        <v>817</v>
      </c>
      <c r="CC3" s="5" t="s">
        <v>818</v>
      </c>
      <c r="CD3" s="5" t="s">
        <v>819</v>
      </c>
      <c r="CE3" s="5" t="s">
        <v>820</v>
      </c>
      <c r="CF3" s="5" t="s">
        <v>821</v>
      </c>
      <c r="CG3" s="5" t="s">
        <v>822</v>
      </c>
      <c r="CH3" s="5" t="s">
        <v>823</v>
      </c>
      <c r="CJ3" s="5" t="s">
        <v>824</v>
      </c>
      <c r="CK3" s="5" t="s">
        <v>825</v>
      </c>
      <c r="CL3" s="5" t="s">
        <v>826</v>
      </c>
      <c r="CM3" s="5" t="s">
        <v>827</v>
      </c>
      <c r="CP3" s="5" t="s">
        <v>828</v>
      </c>
      <c r="CQ3" s="5" t="s">
        <v>829</v>
      </c>
      <c r="CR3" s="5" t="s">
        <v>830</v>
      </c>
      <c r="CS3" s="5" t="s">
        <v>831</v>
      </c>
      <c r="CT3" s="5" t="s">
        <v>832</v>
      </c>
      <c r="CU3" s="5" t="s">
        <v>833</v>
      </c>
      <c r="CV3" s="5" t="s">
        <v>834</v>
      </c>
      <c r="CW3" s="5" t="s">
        <v>835</v>
      </c>
      <c r="CX3" s="5" t="s">
        <v>836</v>
      </c>
      <c r="CY3" s="5" t="s">
        <v>837</v>
      </c>
      <c r="CZ3" s="5" t="s">
        <v>838</v>
      </c>
      <c r="DA3" s="5" t="s">
        <v>839</v>
      </c>
      <c r="DB3" s="5" t="s">
        <v>840</v>
      </c>
      <c r="DC3" s="5" t="s">
        <v>841</v>
      </c>
      <c r="DD3" s="5" t="s">
        <v>842</v>
      </c>
      <c r="DE3" s="5" t="s">
        <v>843</v>
      </c>
      <c r="DF3" s="5" t="s">
        <v>844</v>
      </c>
      <c r="DG3" s="5" t="s">
        <v>845</v>
      </c>
      <c r="DH3" s="5" t="s">
        <v>846</v>
      </c>
      <c r="DI3" s="5" t="s">
        <v>847</v>
      </c>
      <c r="DJ3" s="5" t="s">
        <v>848</v>
      </c>
      <c r="DK3" s="5" t="s">
        <v>849</v>
      </c>
      <c r="DL3" s="5" t="s">
        <v>850</v>
      </c>
      <c r="DM3" s="5" t="s">
        <v>851</v>
      </c>
      <c r="DN3" s="5" t="s">
        <v>852</v>
      </c>
      <c r="DO3" s="5" t="s">
        <v>853</v>
      </c>
      <c r="DP3" s="5" t="s">
        <v>854</v>
      </c>
      <c r="DQ3" s="5" t="s">
        <v>855</v>
      </c>
      <c r="DR3" s="5" t="s">
        <v>856</v>
      </c>
      <c r="DS3" s="5" t="s">
        <v>857</v>
      </c>
      <c r="DT3" s="5" t="s">
        <v>858</v>
      </c>
      <c r="DU3" s="5" t="s">
        <v>859</v>
      </c>
      <c r="DV3" s="5" t="s">
        <v>860</v>
      </c>
      <c r="DW3" s="5" t="s">
        <v>861</v>
      </c>
      <c r="DX3" s="5" t="s">
        <v>862</v>
      </c>
      <c r="DY3" s="5" t="s">
        <v>863</v>
      </c>
      <c r="DZ3" s="5" t="s">
        <v>864</v>
      </c>
      <c r="EA3" s="5" t="s">
        <v>865</v>
      </c>
      <c r="EB3" s="5" t="s">
        <v>866</v>
      </c>
      <c r="EC3" s="5" t="s">
        <v>867</v>
      </c>
      <c r="ED3" s="5" t="s">
        <v>868</v>
      </c>
      <c r="EE3" s="5" t="s">
        <v>869</v>
      </c>
      <c r="EF3" s="5" t="s">
        <v>870</v>
      </c>
      <c r="EG3" s="5" t="s">
        <v>871</v>
      </c>
      <c r="EH3" s="5" t="s">
        <v>872</v>
      </c>
      <c r="EI3" s="5" t="s">
        <v>873</v>
      </c>
      <c r="EJ3" s="5" t="s">
        <v>874</v>
      </c>
      <c r="EK3" s="5" t="s">
        <v>875</v>
      </c>
      <c r="EL3" s="5" t="s">
        <v>876</v>
      </c>
      <c r="EM3" s="5" t="s">
        <v>877</v>
      </c>
      <c r="EN3" s="5" t="s">
        <v>878</v>
      </c>
      <c r="EO3" s="5" t="s">
        <v>879</v>
      </c>
      <c r="EP3" s="5" t="s">
        <v>880</v>
      </c>
      <c r="EQ3" s="5" t="s">
        <v>881</v>
      </c>
      <c r="ER3" s="5" t="s">
        <v>882</v>
      </c>
      <c r="ES3" s="5" t="s">
        <v>883</v>
      </c>
      <c r="ET3" s="5" t="s">
        <v>884</v>
      </c>
      <c r="EU3" s="5" t="s">
        <v>885</v>
      </c>
      <c r="EV3" s="5" t="s">
        <v>886</v>
      </c>
      <c r="EW3" s="5" t="s">
        <v>887</v>
      </c>
      <c r="EX3" s="5" t="s">
        <v>888</v>
      </c>
      <c r="EY3" s="5" t="s">
        <v>889</v>
      </c>
    </row>
    <row r="4" spans="1:155" x14ac:dyDescent="0.25">
      <c r="A4" t="s">
        <v>890</v>
      </c>
      <c r="B4" t="s">
        <v>31</v>
      </c>
      <c r="C4" s="30" t="s">
        <v>891</v>
      </c>
      <c r="D4" s="30" t="s">
        <v>891</v>
      </c>
      <c r="E4" s="30" t="s">
        <v>892</v>
      </c>
      <c r="F4" s="30" t="s">
        <v>891</v>
      </c>
      <c r="G4" s="30" t="s">
        <v>893</v>
      </c>
      <c r="I4" s="31">
        <v>44419</v>
      </c>
      <c r="J4" s="32">
        <v>100</v>
      </c>
      <c r="K4" s="32">
        <v>100</v>
      </c>
      <c r="L4" s="33">
        <v>0</v>
      </c>
      <c r="M4" s="33">
        <v>0</v>
      </c>
      <c r="N4">
        <v>1</v>
      </c>
      <c r="O4" t="s">
        <v>15</v>
      </c>
      <c r="P4">
        <f t="shared" ref="P4:P67" si="0">IF(O4="Discovery",$Q$2,0)</f>
        <v>225</v>
      </c>
      <c r="Q4">
        <f t="shared" ref="Q4:Q67" si="1">IF(O4="Holdout",$Q$2,0)</f>
        <v>0</v>
      </c>
      <c r="T4" s="31">
        <v>44439</v>
      </c>
      <c r="U4">
        <v>2021</v>
      </c>
      <c r="V4">
        <v>8</v>
      </c>
      <c r="W4" s="34">
        <v>1.7963758350173699E-2</v>
      </c>
      <c r="X4" s="34">
        <v>4.8956693126173297E-2</v>
      </c>
      <c r="Y4" s="34">
        <v>-3.0992934775999601E-2</v>
      </c>
      <c r="AA4">
        <v>2021</v>
      </c>
      <c r="AB4" t="s">
        <v>894</v>
      </c>
      <c r="AC4" s="34">
        <v>7.1650172027987805E-2</v>
      </c>
      <c r="AD4" s="34">
        <v>8.0686481870493695E-2</v>
      </c>
      <c r="AE4" s="34">
        <v>-9.0363098425058994E-3</v>
      </c>
      <c r="AF4">
        <v>37</v>
      </c>
      <c r="AH4" s="31">
        <v>44790</v>
      </c>
      <c r="AI4" s="33">
        <v>0.12626573986523221</v>
      </c>
      <c r="AJ4" s="33">
        <v>0.1082761925694786</v>
      </c>
      <c r="AK4" s="33">
        <v>1.79895472957536E-2</v>
      </c>
      <c r="AM4" t="s">
        <v>895</v>
      </c>
      <c r="AN4" t="s">
        <v>15</v>
      </c>
      <c r="AO4">
        <v>19</v>
      </c>
      <c r="AP4">
        <v>14</v>
      </c>
      <c r="AQ4" s="34">
        <v>0.1089664890759517</v>
      </c>
      <c r="AR4" s="34">
        <f t="shared" ref="AR4:AR23" si="2">MAX(AQ4,0)</f>
        <v>0.1089664890759517</v>
      </c>
      <c r="AS4" s="34">
        <f t="shared" ref="AS4:AS23" si="3">MIN(AQ4,0)</f>
        <v>0</v>
      </c>
      <c r="AU4" t="s">
        <v>895</v>
      </c>
      <c r="AV4" s="34">
        <v>2.5965751948525202E-2</v>
      </c>
      <c r="AW4" s="34">
        <v>8.4754495894152404E-2</v>
      </c>
      <c r="AX4" s="34">
        <v>-5.8788743945627102E-2</v>
      </c>
      <c r="AY4" s="34">
        <f t="shared" ref="AY4:AY24" si="4">MAX(AX4,0)</f>
        <v>0</v>
      </c>
      <c r="AZ4" s="34">
        <f t="shared" ref="AZ4:AZ24" si="5">MIN(AX4,0)</f>
        <v>-5.8788743945627102E-2</v>
      </c>
      <c r="BB4">
        <v>1</v>
      </c>
      <c r="BC4">
        <v>583</v>
      </c>
      <c r="BD4" s="34">
        <v>7.2191984378207202E-2</v>
      </c>
      <c r="BE4" s="34">
        <v>-4.02959494848504E-2</v>
      </c>
      <c r="BF4" s="35">
        <v>0.51430181817555687</v>
      </c>
      <c r="BG4" s="34">
        <v>-2.41282452687097E-2</v>
      </c>
      <c r="BI4" s="34">
        <v>-7.9794257303588995E-2</v>
      </c>
      <c r="BK4">
        <v>0.5</v>
      </c>
      <c r="BL4" s="33">
        <v>0.98412698412698396</v>
      </c>
      <c r="BM4" s="33">
        <v>1</v>
      </c>
      <c r="BO4" s="36">
        <v>3.0000000000000001E-3</v>
      </c>
      <c r="BP4" s="34">
        <v>0.1841604800181906</v>
      </c>
      <c r="BQ4" s="34">
        <v>7.1325899000264897E-2</v>
      </c>
      <c r="BR4" s="35">
        <v>1.150388313816447</v>
      </c>
      <c r="BS4" s="34">
        <v>-0.23288790134925169</v>
      </c>
      <c r="BT4" s="34">
        <v>9.8906978327424996E-2</v>
      </c>
      <c r="BU4" s="34">
        <v>1.9972508803888199E-2</v>
      </c>
      <c r="BX4" t="s">
        <v>896</v>
      </c>
      <c r="BY4">
        <v>1427</v>
      </c>
      <c r="BZ4">
        <v>1503</v>
      </c>
      <c r="CA4" s="34">
        <v>1.4148459221746691E-2</v>
      </c>
      <c r="CB4" s="34">
        <v>-1.5953365040616559E-2</v>
      </c>
      <c r="CC4" s="34">
        <v>3.0101824262363248E-2</v>
      </c>
      <c r="CD4" s="37">
        <v>1.2828658826792211E-7</v>
      </c>
      <c r="CE4">
        <v>17</v>
      </c>
      <c r="CF4">
        <v>20</v>
      </c>
      <c r="CG4" s="34">
        <v>3.0570657138904049E-2</v>
      </c>
      <c r="CH4">
        <v>0</v>
      </c>
      <c r="CJ4" t="s">
        <v>897</v>
      </c>
      <c r="CK4" t="s">
        <v>898</v>
      </c>
      <c r="CL4" t="s">
        <v>899</v>
      </c>
      <c r="CM4" t="b">
        <v>1</v>
      </c>
      <c r="CP4" t="s">
        <v>900</v>
      </c>
      <c r="CQ4">
        <v>0.97547308469593963</v>
      </c>
      <c r="CR4">
        <v>0.97714486935633105</v>
      </c>
      <c r="CS4">
        <v>0.9774168311691801</v>
      </c>
      <c r="CT4">
        <v>0.9545674219148641</v>
      </c>
      <c r="CU4">
        <v>0.96271352465510907</v>
      </c>
      <c r="CV4">
        <v>0.96738187265842279</v>
      </c>
      <c r="CW4">
        <v>0.96605364956597439</v>
      </c>
      <c r="CX4">
        <v>0.95483909058644356</v>
      </c>
      <c r="CY4">
        <v>0.96391496414846589</v>
      </c>
      <c r="CZ4">
        <v>0.96594709271448354</v>
      </c>
      <c r="DA4">
        <v>0.97578725885160766</v>
      </c>
      <c r="DB4">
        <v>0.98834286585413078</v>
      </c>
      <c r="DC4">
        <v>0.99790000409547941</v>
      </c>
      <c r="DD4">
        <v>1.03942309850432</v>
      </c>
      <c r="DE4">
        <v>1.046417375911084</v>
      </c>
      <c r="DF4">
        <v>1.114210838190191</v>
      </c>
      <c r="DG4">
        <v>1.1185302015120751</v>
      </c>
      <c r="DH4">
        <v>1.1220116938001929</v>
      </c>
      <c r="DI4">
        <v>1.1263493784514249</v>
      </c>
      <c r="DJ4">
        <v>1.1315377590669671</v>
      </c>
      <c r="DK4">
        <v>1.127001691061549</v>
      </c>
      <c r="DL4">
        <v>1.1267075970828471</v>
      </c>
      <c r="DM4">
        <v>1.126529587046897</v>
      </c>
      <c r="DN4">
        <v>1.140563871898479</v>
      </c>
      <c r="DO4">
        <v>1.126608442048413</v>
      </c>
      <c r="DP4">
        <v>1.122889798473208</v>
      </c>
      <c r="DQ4">
        <v>1.106077413809855</v>
      </c>
      <c r="DR4">
        <v>1.104534244881491</v>
      </c>
      <c r="DS4">
        <v>1.0947087358078449</v>
      </c>
      <c r="DT4">
        <v>1.0993660910135501</v>
      </c>
      <c r="DU4">
        <v>1.080720180994317</v>
      </c>
      <c r="DV4">
        <v>1.0830791620759119</v>
      </c>
      <c r="DW4">
        <v>1.0745158460237429</v>
      </c>
      <c r="DX4">
        <v>1.079640028701248</v>
      </c>
      <c r="DY4">
        <v>1.0619713051041471</v>
      </c>
      <c r="DZ4">
        <v>1.069246851559069</v>
      </c>
      <c r="EA4">
        <v>1.076218923514662</v>
      </c>
      <c r="EB4">
        <v>1.0570070309891959</v>
      </c>
      <c r="EC4">
        <v>1.0328770340987381</v>
      </c>
      <c r="ED4">
        <v>1.0310250408428741</v>
      </c>
      <c r="EE4">
        <v>1.019920996121974</v>
      </c>
      <c r="EF4">
        <v>1.029669042615134</v>
      </c>
      <c r="EG4">
        <v>1.018034192340348</v>
      </c>
      <c r="EH4">
        <v>1.0220722866140739</v>
      </c>
      <c r="EI4">
        <v>1.027244178033202</v>
      </c>
      <c r="EJ4">
        <v>1.035873524156343</v>
      </c>
      <c r="EK4">
        <v>1.017703528988267</v>
      </c>
      <c r="EL4">
        <v>1.0089067992001981</v>
      </c>
      <c r="EM4">
        <v>1.014833529388484</v>
      </c>
      <c r="EN4">
        <v>1.0192246390360959</v>
      </c>
      <c r="EO4">
        <v>1.00220456378325</v>
      </c>
      <c r="EP4">
        <v>1.0206834565641409</v>
      </c>
      <c r="EQ4">
        <v>1.032803602210709</v>
      </c>
      <c r="ER4">
        <v>1.035937868665014</v>
      </c>
      <c r="ES4">
        <v>1.0521862495257031</v>
      </c>
      <c r="ET4">
        <v>1.07094421279523</v>
      </c>
      <c r="EU4">
        <v>1.0607440691790671</v>
      </c>
      <c r="EV4">
        <v>1.0648741365261221</v>
      </c>
      <c r="EW4">
        <v>1.0673231119774771</v>
      </c>
      <c r="EX4">
        <v>1.0849365051599451</v>
      </c>
      <c r="EY4">
        <v>1.074027106242043</v>
      </c>
    </row>
    <row r="5" spans="1:155" x14ac:dyDescent="0.25">
      <c r="A5" t="s">
        <v>901</v>
      </c>
      <c r="B5" t="s">
        <v>32</v>
      </c>
      <c r="C5" s="30" t="s">
        <v>902</v>
      </c>
      <c r="D5" s="30" t="s">
        <v>903</v>
      </c>
      <c r="E5" s="30" t="s">
        <v>902</v>
      </c>
      <c r="F5" s="30" t="s">
        <v>893</v>
      </c>
      <c r="G5" s="30" t="s">
        <v>902</v>
      </c>
      <c r="I5" s="31">
        <v>44420</v>
      </c>
      <c r="J5" s="32">
        <v>100.0055614374005</v>
      </c>
      <c r="K5" s="32">
        <v>100.6874907667972</v>
      </c>
      <c r="L5" s="33">
        <v>0</v>
      </c>
      <c r="M5" s="33">
        <v>0</v>
      </c>
      <c r="N5">
        <v>1</v>
      </c>
      <c r="O5" t="s">
        <v>15</v>
      </c>
      <c r="P5">
        <f t="shared" si="0"/>
        <v>225</v>
      </c>
      <c r="Q5">
        <f t="shared" si="1"/>
        <v>0</v>
      </c>
      <c r="T5" s="31">
        <v>44469</v>
      </c>
      <c r="U5">
        <v>2021</v>
      </c>
      <c r="V5">
        <v>9</v>
      </c>
      <c r="W5" s="34">
        <v>7.8607843675303993E-3</v>
      </c>
      <c r="X5" s="34">
        <v>3.4127055008621898E-2</v>
      </c>
      <c r="Y5" s="34">
        <v>-2.62662706410914E-2</v>
      </c>
      <c r="AA5">
        <v>2022</v>
      </c>
      <c r="AB5" t="s">
        <v>904</v>
      </c>
      <c r="AC5" s="34">
        <v>6.1690619554077099E-2</v>
      </c>
      <c r="AD5" s="34">
        <v>3.0184313359384402E-2</v>
      </c>
      <c r="AE5" s="34">
        <v>3.1506306194692697E-2</v>
      </c>
      <c r="AF5">
        <v>120</v>
      </c>
      <c r="AH5" s="31">
        <v>44791</v>
      </c>
      <c r="AI5" s="33">
        <v>0.12996983061907591</v>
      </c>
      <c r="AJ5" s="33">
        <v>0.1025375842312632</v>
      </c>
      <c r="AK5" s="33">
        <v>2.7432246387812699E-2</v>
      </c>
      <c r="AM5" t="s">
        <v>905</v>
      </c>
      <c r="AN5" t="s">
        <v>15</v>
      </c>
      <c r="AO5">
        <v>35</v>
      </c>
      <c r="AP5">
        <v>90</v>
      </c>
      <c r="AQ5" s="34">
        <v>6.6368170039554295E-2</v>
      </c>
      <c r="AR5" s="34">
        <f t="shared" si="2"/>
        <v>6.6368170039554295E-2</v>
      </c>
      <c r="AS5" s="34">
        <f t="shared" si="3"/>
        <v>0</v>
      </c>
      <c r="AU5" t="s">
        <v>905</v>
      </c>
      <c r="AV5" s="34">
        <v>4.4528211582792299E-2</v>
      </c>
      <c r="AW5" s="34">
        <v>-3.7501702358054998E-3</v>
      </c>
      <c r="AX5" s="34">
        <v>4.8278381818597803E-2</v>
      </c>
      <c r="AY5" s="34">
        <f t="shared" si="4"/>
        <v>4.8278381818597803E-2</v>
      </c>
      <c r="AZ5" s="34">
        <f t="shared" si="5"/>
        <v>0</v>
      </c>
      <c r="BB5">
        <v>2</v>
      </c>
      <c r="BC5">
        <v>583</v>
      </c>
      <c r="BD5" s="34">
        <v>0.11426836435557131</v>
      </c>
      <c r="BE5" s="34">
        <v>1.7804304925135E-3</v>
      </c>
      <c r="BF5" s="35">
        <v>0.75626648009053365</v>
      </c>
      <c r="BG5" s="34">
        <v>1.8401911142308599E-2</v>
      </c>
      <c r="BI5" s="34">
        <v>0.12299976185611131</v>
      </c>
      <c r="BK5">
        <v>1</v>
      </c>
      <c r="BL5" s="33">
        <v>0.95238095238095244</v>
      </c>
      <c r="BM5" s="33">
        <v>1</v>
      </c>
      <c r="BO5" s="36">
        <v>5.8500000000000002E-3</v>
      </c>
      <c r="BP5" s="34">
        <v>0.1715503419846145</v>
      </c>
      <c r="BQ5" s="34">
        <v>5.8715760966688797E-2</v>
      </c>
      <c r="BR5" s="35">
        <v>1.0827253289776211</v>
      </c>
      <c r="BS5" s="34">
        <v>-0.23675277740943421</v>
      </c>
      <c r="BT5" s="34">
        <v>8.7085033306762302E-2</v>
      </c>
      <c r="BU5" s="34">
        <v>8.1505637832254996E-3</v>
      </c>
      <c r="BX5" t="s">
        <v>906</v>
      </c>
      <c r="BY5">
        <v>635</v>
      </c>
      <c r="BZ5">
        <v>709</v>
      </c>
      <c r="CA5" s="34">
        <v>1.70054638107595E-2</v>
      </c>
      <c r="CB5" s="34">
        <v>-1.728488296436086E-2</v>
      </c>
      <c r="CC5" s="34">
        <v>3.4290346775120363E-2</v>
      </c>
      <c r="CD5" s="37">
        <v>1.305794523217E-4</v>
      </c>
      <c r="CE5">
        <v>8</v>
      </c>
      <c r="CF5">
        <v>10</v>
      </c>
      <c r="CG5" s="34">
        <v>3.4967031270015693E-2</v>
      </c>
      <c r="CH5">
        <v>0</v>
      </c>
      <c r="CJ5" t="s">
        <v>907</v>
      </c>
      <c r="CK5" t="s">
        <v>908</v>
      </c>
      <c r="CL5" t="s">
        <v>909</v>
      </c>
      <c r="CM5" t="b">
        <v>1</v>
      </c>
      <c r="CP5" t="s">
        <v>910</v>
      </c>
      <c r="CQ5">
        <v>1.002985929219981</v>
      </c>
      <c r="CR5">
        <v>0.98099873138221427</v>
      </c>
      <c r="CS5">
        <v>0.99484241146987651</v>
      </c>
      <c r="CT5">
        <v>0.98045593022804545</v>
      </c>
      <c r="CU5">
        <v>0.96959819235887301</v>
      </c>
      <c r="CV5">
        <v>0.95358295040749463</v>
      </c>
      <c r="CW5">
        <v>0.9587403830402923</v>
      </c>
      <c r="CX5">
        <v>0.95276878440094559</v>
      </c>
      <c r="CY5">
        <v>0.93973919887042412</v>
      </c>
      <c r="CZ5">
        <v>0.94652539221276921</v>
      </c>
      <c r="DA5">
        <v>0.95276878440094559</v>
      </c>
      <c r="DB5">
        <v>0.9519542611473556</v>
      </c>
      <c r="DC5">
        <v>0.95358295040749463</v>
      </c>
      <c r="DD5">
        <v>0.95412575156166335</v>
      </c>
      <c r="DE5">
        <v>0.95303993490510119</v>
      </c>
      <c r="DF5">
        <v>0.94516813925441845</v>
      </c>
      <c r="DG5">
        <v>0.93919646916566357</v>
      </c>
      <c r="DH5">
        <v>0.9549417038034177</v>
      </c>
      <c r="DI5">
        <v>0.9585327510600351</v>
      </c>
      <c r="DJ5">
        <v>0.96074268125595974</v>
      </c>
      <c r="DK5">
        <v>0.96184750345510572</v>
      </c>
      <c r="DL5">
        <v>0.9828414830693496</v>
      </c>
      <c r="DM5">
        <v>0.99140476609268524</v>
      </c>
      <c r="DN5">
        <v>0.98781357593725139</v>
      </c>
      <c r="DO5">
        <v>0.97786924730263103</v>
      </c>
      <c r="DP5">
        <v>0.97179190353913425</v>
      </c>
      <c r="DQ5">
        <v>0.9764881302419387</v>
      </c>
      <c r="DR5">
        <v>0.98477511840372733</v>
      </c>
      <c r="DS5">
        <v>0.97317309204923497</v>
      </c>
      <c r="DT5">
        <v>0.97234456471163566</v>
      </c>
      <c r="DU5">
        <v>1.016265730578052</v>
      </c>
      <c r="DV5">
        <v>1.0775896859032781</v>
      </c>
      <c r="DW5">
        <v>1.0491376027118859</v>
      </c>
      <c r="DX5">
        <v>1.05991067303233</v>
      </c>
      <c r="DY5">
        <v>1.0588058508331839</v>
      </c>
      <c r="DZ5">
        <v>1.0494137546746161</v>
      </c>
      <c r="EA5">
        <v>1.036430825607656</v>
      </c>
      <c r="EB5">
        <v>1.040298310624636</v>
      </c>
      <c r="EC5">
        <v>1.0369832009825251</v>
      </c>
      <c r="ED5">
        <v>1.0687501080183961</v>
      </c>
      <c r="EE5">
        <v>1.068197732643527</v>
      </c>
      <c r="EF5">
        <v>1.1016221945004541</v>
      </c>
      <c r="EG5">
        <v>1.1306267245161239</v>
      </c>
      <c r="EH5">
        <v>1.125930783610952</v>
      </c>
      <c r="EI5">
        <v>1.097478414621927</v>
      </c>
      <c r="EJ5">
        <v>1.0737225581333389</v>
      </c>
      <c r="EK5">
        <v>1.0720650747616911</v>
      </c>
      <c r="EL5">
        <v>1.074274790609391</v>
      </c>
      <c r="EM5">
        <v>1.064330604873587</v>
      </c>
      <c r="EN5">
        <v>1.051899979732088</v>
      </c>
      <c r="EO5">
        <v>1.0510713094956721</v>
      </c>
      <c r="EP5">
        <v>1.0270388008984961</v>
      </c>
      <c r="EQ5">
        <v>1.022343002892141</v>
      </c>
      <c r="ER5">
        <v>1.0372594958440711</v>
      </c>
      <c r="ES5">
        <v>1.0248289421519801</v>
      </c>
      <c r="ET5">
        <v>1.016265730578052</v>
      </c>
      <c r="EU5">
        <v>1.022343002892141</v>
      </c>
      <c r="EV5">
        <v>1.044994180080399</v>
      </c>
      <c r="EW5">
        <v>1.0306301339527459</v>
      </c>
      <c r="EX5">
        <v>1.0187516698378909</v>
      </c>
      <c r="EY5">
        <v>1.0063211875952069</v>
      </c>
    </row>
    <row r="6" spans="1:155" x14ac:dyDescent="0.25">
      <c r="A6" t="s">
        <v>911</v>
      </c>
      <c r="B6" t="s">
        <v>33</v>
      </c>
      <c r="C6" s="35">
        <v>4.9993155373032172</v>
      </c>
      <c r="D6" s="35">
        <v>2.5078713210130048</v>
      </c>
      <c r="E6" s="35">
        <v>2.5653661875427791</v>
      </c>
      <c r="F6" s="35">
        <v>2.3819301848049279</v>
      </c>
      <c r="G6" s="35">
        <v>2.6173853524982889</v>
      </c>
      <c r="I6" s="31">
        <v>44421</v>
      </c>
      <c r="J6" s="32">
        <v>100.04603265733719</v>
      </c>
      <c r="K6" s="32">
        <v>101.3602084091507</v>
      </c>
      <c r="L6" s="33">
        <v>0</v>
      </c>
      <c r="M6" s="33">
        <v>0</v>
      </c>
      <c r="N6">
        <v>6</v>
      </c>
      <c r="O6" t="s">
        <v>15</v>
      </c>
      <c r="P6">
        <f t="shared" si="0"/>
        <v>225</v>
      </c>
      <c r="Q6">
        <f t="shared" si="1"/>
        <v>0</v>
      </c>
      <c r="T6" s="31">
        <v>44500</v>
      </c>
      <c r="U6">
        <v>2021</v>
      </c>
      <c r="V6">
        <v>10</v>
      </c>
      <c r="W6" s="34">
        <v>-2.44650976761242E-2</v>
      </c>
      <c r="X6" s="34">
        <v>2.2753468658342998E-3</v>
      </c>
      <c r="Y6" s="34">
        <v>-2.6740444541958501E-2</v>
      </c>
      <c r="AA6">
        <v>2023</v>
      </c>
      <c r="AB6" t="s">
        <v>912</v>
      </c>
      <c r="AC6" s="34">
        <v>0.40709195385659491</v>
      </c>
      <c r="AD6" s="34">
        <v>0.25764377283746048</v>
      </c>
      <c r="AE6" s="34">
        <v>0.14944818101913429</v>
      </c>
      <c r="AF6">
        <v>120</v>
      </c>
      <c r="AH6" s="31">
        <v>44792</v>
      </c>
      <c r="AI6" s="33">
        <v>0.1121682599196771</v>
      </c>
      <c r="AJ6" s="33">
        <v>8.3279418142520906E-2</v>
      </c>
      <c r="AK6" s="33">
        <v>2.8888841777156199E-2</v>
      </c>
      <c r="AM6" t="s">
        <v>913</v>
      </c>
      <c r="AN6" t="s">
        <v>15</v>
      </c>
      <c r="AO6">
        <v>49</v>
      </c>
      <c r="AP6">
        <v>105</v>
      </c>
      <c r="AQ6" s="34">
        <v>8.5200586403957904E-2</v>
      </c>
      <c r="AR6" s="34">
        <f t="shared" si="2"/>
        <v>8.5200586403957904E-2</v>
      </c>
      <c r="AS6" s="34">
        <f t="shared" si="3"/>
        <v>0</v>
      </c>
      <c r="AU6" t="s">
        <v>913</v>
      </c>
      <c r="AV6" s="34">
        <v>7.7618908340344003E-2</v>
      </c>
      <c r="AW6" s="34">
        <v>-6.7817180352356E-3</v>
      </c>
      <c r="AX6" s="34">
        <v>8.4400626375579602E-2</v>
      </c>
      <c r="AY6" s="34">
        <f t="shared" si="4"/>
        <v>8.4400626375579602E-2</v>
      </c>
      <c r="AZ6" s="34">
        <f t="shared" si="5"/>
        <v>0</v>
      </c>
      <c r="BB6">
        <v>3</v>
      </c>
      <c r="BC6">
        <v>580</v>
      </c>
      <c r="BD6" s="34">
        <v>8.2590704710037099E-2</v>
      </c>
      <c r="BE6" s="34">
        <v>-3.0097018067670001E-2</v>
      </c>
      <c r="BF6" s="35">
        <v>0.56887414833027761</v>
      </c>
      <c r="BG6" s="34">
        <v>-0.1047359650019215</v>
      </c>
      <c r="BI6" s="34">
        <v>-5.2447653673779897E-2</v>
      </c>
      <c r="BK6">
        <v>2</v>
      </c>
      <c r="BL6" s="33">
        <v>0.87477954144620806</v>
      </c>
      <c r="BM6" s="33">
        <v>0.98941798941798942</v>
      </c>
      <c r="BO6" s="36">
        <v>0.01</v>
      </c>
      <c r="BP6" s="34">
        <v>0.153429960067134</v>
      </c>
      <c r="BQ6" s="34">
        <v>4.0595379049208402E-2</v>
      </c>
      <c r="BR6" s="35">
        <v>0.98408992337554757</v>
      </c>
      <c r="BS6" s="34">
        <v>-0.24234356753637731</v>
      </c>
      <c r="BT6" s="34">
        <v>7.0100271204895898E-2</v>
      </c>
      <c r="BU6" s="34">
        <v>-8.8341983186407992E-3</v>
      </c>
      <c r="BX6" t="s">
        <v>914</v>
      </c>
      <c r="BY6">
        <v>792</v>
      </c>
      <c r="BZ6">
        <v>794</v>
      </c>
      <c r="CA6" s="34">
        <v>1.185780528989931E-2</v>
      </c>
      <c r="CB6" s="34">
        <v>-1.4764389967650929E-2</v>
      </c>
      <c r="CC6" s="34">
        <v>2.6622195257550239E-2</v>
      </c>
      <c r="CD6" s="37">
        <v>3.0198286921350001E-4</v>
      </c>
      <c r="CE6">
        <v>9</v>
      </c>
      <c r="CF6">
        <v>10</v>
      </c>
      <c r="CG6" s="34">
        <v>2.1958327655919839E-2</v>
      </c>
      <c r="CH6">
        <v>1</v>
      </c>
      <c r="CJ6" t="s">
        <v>915</v>
      </c>
      <c r="CK6" t="s">
        <v>916</v>
      </c>
      <c r="CL6" t="s">
        <v>917</v>
      </c>
      <c r="CM6" t="b">
        <v>1</v>
      </c>
      <c r="CP6" t="s">
        <v>918</v>
      </c>
      <c r="CQ6">
        <v>1.010630987566006</v>
      </c>
      <c r="CR6">
        <v>1.0099450493660631</v>
      </c>
      <c r="CS6">
        <v>0.99817100388545843</v>
      </c>
      <c r="CT6">
        <v>0.97610882366293006</v>
      </c>
      <c r="CU6">
        <v>0.92283941446192364</v>
      </c>
      <c r="CV6">
        <v>0.93015536685832512</v>
      </c>
      <c r="CW6">
        <v>0.96216271272280574</v>
      </c>
      <c r="CX6">
        <v>0.98468218507862892</v>
      </c>
      <c r="CY6">
        <v>0.96959306032616299</v>
      </c>
      <c r="CZ6">
        <v>1.001143114057349</v>
      </c>
      <c r="DA6">
        <v>1.0243484524394819</v>
      </c>
      <c r="DB6">
        <v>1.0706447339967939</v>
      </c>
      <c r="DC6">
        <v>1.047325072581337</v>
      </c>
      <c r="DD6">
        <v>1.0446960036830499</v>
      </c>
      <c r="DE6">
        <v>1.05464109715137</v>
      </c>
      <c r="DF6">
        <v>1.0728165829354179</v>
      </c>
      <c r="DG6">
        <v>1.056927269123318</v>
      </c>
      <c r="DH6">
        <v>1.043209876423473</v>
      </c>
      <c r="DI6">
        <v>1.059785056261884</v>
      </c>
      <c r="DJ6">
        <v>1.093621426312281</v>
      </c>
      <c r="DK6">
        <v>1.09270684204569</v>
      </c>
      <c r="DL6">
        <v>1.112939998082302</v>
      </c>
      <c r="DM6">
        <v>1.104938251833222</v>
      </c>
      <c r="DN6">
        <v>1.0815042673844411</v>
      </c>
      <c r="DO6">
        <v>1.0160036649167989</v>
      </c>
      <c r="DP6">
        <v>1.031092717495633</v>
      </c>
      <c r="DQ6">
        <v>1.058527575068954</v>
      </c>
      <c r="DR6">
        <v>1.104823928799898</v>
      </c>
      <c r="DS6">
        <v>1.0945358662316069</v>
      </c>
      <c r="DT6">
        <v>1.1005943374350791</v>
      </c>
      <c r="DU6">
        <v>1.0931639898317209</v>
      </c>
      <c r="DV6">
        <v>1.1297438961609929</v>
      </c>
      <c r="DW6">
        <v>1.115569283501485</v>
      </c>
      <c r="DX6">
        <v>1.1073388190121261</v>
      </c>
      <c r="DY6">
        <v>1.156149918608032</v>
      </c>
      <c r="DZ6">
        <v>1.1323730372329119</v>
      </c>
      <c r="EA6">
        <v>1.08802010289484</v>
      </c>
      <c r="EB6">
        <v>1.09167807909304</v>
      </c>
      <c r="EC6">
        <v>1.082876071610694</v>
      </c>
      <c r="ED6">
        <v>1.1145404483752031</v>
      </c>
      <c r="EE6">
        <v>1.140031958729284</v>
      </c>
      <c r="EF6">
        <v>1.161522595958826</v>
      </c>
      <c r="EG6">
        <v>1.1799267278095209</v>
      </c>
      <c r="EH6">
        <v>1.240969453713856</v>
      </c>
      <c r="EI6">
        <v>1.220278861196685</v>
      </c>
      <c r="EJ6">
        <v>1.1727251706200761</v>
      </c>
      <c r="EK6">
        <v>1.128829384068035</v>
      </c>
      <c r="EL6">
        <v>1.075560119214293</v>
      </c>
      <c r="EM6">
        <v>1.0819616316913681</v>
      </c>
      <c r="EN6">
        <v>1.111225369103342</v>
      </c>
      <c r="EO6">
        <v>1.0970507564438341</v>
      </c>
      <c r="EP6">
        <v>1.071787747809136</v>
      </c>
      <c r="EQ6">
        <v>1.0512116948461849</v>
      </c>
      <c r="ER6">
        <v>1.0931639898317209</v>
      </c>
      <c r="ES6">
        <v>1.0708733078898101</v>
      </c>
      <c r="ET6">
        <v>1.093507031105325</v>
      </c>
      <c r="EU6">
        <v>1.080475576605423</v>
      </c>
      <c r="EV6">
        <v>1.0740739197810829</v>
      </c>
      <c r="EW6">
        <v>1.0621856956144189</v>
      </c>
      <c r="EX6">
        <v>1.0282349303570659</v>
      </c>
      <c r="EY6">
        <v>1.037837271246312</v>
      </c>
    </row>
    <row r="7" spans="1:155" x14ac:dyDescent="0.25">
      <c r="A7" t="s">
        <v>919</v>
      </c>
      <c r="B7" t="s">
        <v>35</v>
      </c>
      <c r="C7" s="34">
        <v>1.20677325251796</v>
      </c>
      <c r="D7" s="34">
        <v>0.68598808490436514</v>
      </c>
      <c r="E7" s="34">
        <v>0.23887987802262289</v>
      </c>
      <c r="F7" s="34">
        <v>0.6009342571713423</v>
      </c>
      <c r="G7" s="34">
        <v>0.3784284036853971</v>
      </c>
      <c r="I7" s="31">
        <v>44424</v>
      </c>
      <c r="J7" s="32">
        <v>99.966464797442384</v>
      </c>
      <c r="K7" s="32">
        <v>101.399843621073</v>
      </c>
      <c r="L7" s="33">
        <v>-7.953124954725E-4</v>
      </c>
      <c r="M7" s="33">
        <v>0</v>
      </c>
      <c r="N7">
        <v>12</v>
      </c>
      <c r="O7" t="s">
        <v>15</v>
      </c>
      <c r="P7">
        <f t="shared" si="0"/>
        <v>225</v>
      </c>
      <c r="Q7">
        <f t="shared" si="1"/>
        <v>0</v>
      </c>
      <c r="T7" s="31">
        <v>44530</v>
      </c>
      <c r="U7">
        <v>2021</v>
      </c>
      <c r="V7">
        <v>11</v>
      </c>
      <c r="W7" s="34">
        <v>3.33699008981585E-2</v>
      </c>
      <c r="X7" s="34">
        <v>-2.90682645208756E-2</v>
      </c>
      <c r="Y7" s="34">
        <v>6.2438165419034103E-2</v>
      </c>
      <c r="AA7">
        <v>2024</v>
      </c>
      <c r="AB7" t="s">
        <v>920</v>
      </c>
      <c r="AC7" s="34">
        <v>0.2829561785428038</v>
      </c>
      <c r="AD7" s="34">
        <v>0.15164070481724631</v>
      </c>
      <c r="AE7" s="34">
        <v>0.13131547372555749</v>
      </c>
      <c r="AF7">
        <v>110</v>
      </c>
      <c r="AH7" s="31">
        <v>44795</v>
      </c>
      <c r="AI7" s="33">
        <v>0.1081603701367059</v>
      </c>
      <c r="AJ7" s="33">
        <v>6.6161838701424197E-2</v>
      </c>
      <c r="AK7" s="33">
        <v>4.1998531435281698E-2</v>
      </c>
      <c r="AM7" t="s">
        <v>921</v>
      </c>
      <c r="AN7" t="s">
        <v>15</v>
      </c>
      <c r="AO7">
        <v>64</v>
      </c>
      <c r="AP7">
        <v>90</v>
      </c>
      <c r="AQ7" s="34">
        <v>-1.8821707022071098E-2</v>
      </c>
      <c r="AR7" s="34">
        <f t="shared" si="2"/>
        <v>0</v>
      </c>
      <c r="AS7" s="34">
        <f t="shared" si="3"/>
        <v>-1.8821707022071098E-2</v>
      </c>
      <c r="AU7" t="s">
        <v>921</v>
      </c>
      <c r="AV7" s="34">
        <v>-0.12776066529158039</v>
      </c>
      <c r="AW7" s="34">
        <v>-0.1011749303434154</v>
      </c>
      <c r="AX7" s="34">
        <v>-2.6585734948165001E-2</v>
      </c>
      <c r="AY7" s="34">
        <f t="shared" si="4"/>
        <v>0</v>
      </c>
      <c r="AZ7" s="34">
        <f t="shared" si="5"/>
        <v>-2.6585734948165001E-2</v>
      </c>
      <c r="BB7">
        <v>4</v>
      </c>
      <c r="BC7">
        <v>575</v>
      </c>
      <c r="BD7" s="34">
        <v>6.3843610738687204E-2</v>
      </c>
      <c r="BE7" s="34">
        <v>-4.6052372469663698E-2</v>
      </c>
      <c r="BF7" s="35">
        <v>0.46945270973343528</v>
      </c>
      <c r="BG7" s="34">
        <v>-6.0242666068924498E-2</v>
      </c>
      <c r="BI7" s="34">
        <v>9.4937777082529595E-2</v>
      </c>
      <c r="BK7">
        <v>3</v>
      </c>
      <c r="BL7" s="33">
        <v>0.80599647266313934</v>
      </c>
      <c r="BM7" s="33">
        <v>0.97707231040564357</v>
      </c>
      <c r="BX7" t="s">
        <v>922</v>
      </c>
      <c r="BY7">
        <v>1535</v>
      </c>
      <c r="BZ7">
        <v>1573</v>
      </c>
      <c r="CA7" s="34">
        <v>4.6162535988725894E-3</v>
      </c>
      <c r="CB7" s="34">
        <v>-1.5235550686281531E-3</v>
      </c>
      <c r="CC7" s="34">
        <v>6.1398086675007423E-3</v>
      </c>
      <c r="CD7" s="37">
        <v>1.5687377005427E-3</v>
      </c>
      <c r="CE7">
        <v>14</v>
      </c>
      <c r="CF7">
        <v>21</v>
      </c>
      <c r="CG7" s="34">
        <v>5.2671048450069861E-3</v>
      </c>
      <c r="CH7">
        <v>1</v>
      </c>
      <c r="CJ7" t="s">
        <v>923</v>
      </c>
      <c r="CK7" t="s">
        <v>924</v>
      </c>
      <c r="CL7" t="s">
        <v>925</v>
      </c>
      <c r="CM7" t="b">
        <v>1</v>
      </c>
      <c r="CP7" t="s">
        <v>926</v>
      </c>
      <c r="CQ7">
        <v>0.97950576237750875</v>
      </c>
      <c r="CR7">
        <v>0.98523215097164074</v>
      </c>
      <c r="CS7">
        <v>1.063592575427138</v>
      </c>
      <c r="CT7">
        <v>1.143459995526289</v>
      </c>
      <c r="CU7">
        <v>1.133815686179817</v>
      </c>
      <c r="CV7">
        <v>1.1594334551896499</v>
      </c>
      <c r="CW7">
        <v>1.128390648001478</v>
      </c>
      <c r="CX7">
        <v>1.184448645150243</v>
      </c>
      <c r="CY7">
        <v>1.170885988813221</v>
      </c>
      <c r="CZ7">
        <v>1.1769138496054921</v>
      </c>
      <c r="DA7">
        <v>1.296262984576116</v>
      </c>
      <c r="DB7">
        <v>1.2911393577047421</v>
      </c>
      <c r="DC7">
        <v>1.3646776274870029</v>
      </c>
      <c r="DD7">
        <v>1.3499096912691579</v>
      </c>
      <c r="DE7">
        <v>1.3761304046752669</v>
      </c>
      <c r="DF7">
        <v>1.363170692734522</v>
      </c>
      <c r="DG7">
        <v>1.3173599493285051</v>
      </c>
      <c r="DH7">
        <v>1.324593211783945</v>
      </c>
      <c r="DI7">
        <v>1.369801254358378</v>
      </c>
      <c r="DJ7">
        <v>1.382459554992157</v>
      </c>
      <c r="DK7">
        <v>1.409584380536816</v>
      </c>
      <c r="DL7">
        <v>1.391501163507044</v>
      </c>
      <c r="DM7">
        <v>1.369801254358378</v>
      </c>
      <c r="DN7">
        <v>1.3040989478631411</v>
      </c>
      <c r="DO7">
        <v>1.2905366568731571</v>
      </c>
      <c r="DP7">
        <v>1.312537733764096</v>
      </c>
      <c r="DQ7">
        <v>1.2610007844374671</v>
      </c>
      <c r="DR7">
        <v>1.2655214669125641</v>
      </c>
      <c r="DS7">
        <v>1.2866185534472989</v>
      </c>
      <c r="DT7">
        <v>1.27637129970455</v>
      </c>
      <c r="DU7">
        <v>1.283906095249302</v>
      </c>
      <c r="DV7">
        <v>1.269138159031457</v>
      </c>
      <c r="DW7">
        <v>1.2510549420016841</v>
      </c>
      <c r="DX7">
        <v>1.276974365883174</v>
      </c>
      <c r="DY7">
        <v>1.268535458199872</v>
      </c>
      <c r="DZ7">
        <v>1.27998811360579</v>
      </c>
      <c r="EA7">
        <v>1.2534661106750611</v>
      </c>
      <c r="EB7">
        <v>1.275768477090619</v>
      </c>
      <c r="EC7">
        <v>1.282700571803786</v>
      </c>
      <c r="ED7">
        <v>1.2820976274075091</v>
      </c>
      <c r="EE7">
        <v>1.2739604963782121</v>
      </c>
      <c r="EF7">
        <v>1.262206186100636</v>
      </c>
      <c r="EG7">
        <v>1.2534661106750611</v>
      </c>
      <c r="EH7">
        <v>1.227546808575918</v>
      </c>
      <c r="EI7">
        <v>1.186859570258928</v>
      </c>
      <c r="EJ7">
        <v>1.1377336678233301</v>
      </c>
      <c r="EK7">
        <v>1.1766125600808719</v>
      </c>
      <c r="EL7">
        <v>1.1657626055065391</v>
      </c>
      <c r="EM7">
        <v>1.11603388045701</v>
      </c>
      <c r="EN7">
        <v>1.129294881922374</v>
      </c>
      <c r="EO7">
        <v>1.1371308452093991</v>
      </c>
      <c r="EP7">
        <v>1.106992150159777</v>
      </c>
      <c r="EQ7">
        <v>1.1320074619027169</v>
      </c>
      <c r="ER7">
        <v>1.1094033188331549</v>
      </c>
      <c r="ES7">
        <v>1.1341168539220901</v>
      </c>
      <c r="ET7">
        <v>1.1208560960214189</v>
      </c>
      <c r="EU7">
        <v>1.167872362872951</v>
      </c>
      <c r="EV7">
        <v>1.1573238196055839</v>
      </c>
      <c r="EW7">
        <v>1.1723931671303951</v>
      </c>
      <c r="EX7">
        <v>1.2377940623186661</v>
      </c>
      <c r="EY7">
        <v>1.2263411633480561</v>
      </c>
    </row>
    <row r="8" spans="1:155" x14ac:dyDescent="0.25">
      <c r="A8" t="s">
        <v>798</v>
      </c>
      <c r="B8" t="s">
        <v>6</v>
      </c>
      <c r="C8" s="34">
        <v>0.1715503419846145</v>
      </c>
      <c r="D8" s="34">
        <v>0.2315640241545511</v>
      </c>
      <c r="E8" s="34">
        <v>8.7085033306762316E-2</v>
      </c>
      <c r="F8" s="34">
        <v>0.21843294216345721</v>
      </c>
      <c r="G8" s="34">
        <v>0.13045486168448939</v>
      </c>
      <c r="I8" s="31">
        <v>44425</v>
      </c>
      <c r="J8" s="32">
        <v>100.34855263342681</v>
      </c>
      <c r="K8" s="32">
        <v>101.7046744327661</v>
      </c>
      <c r="L8" s="33">
        <v>0</v>
      </c>
      <c r="M8" s="33">
        <v>0</v>
      </c>
      <c r="N8">
        <v>19</v>
      </c>
      <c r="O8" t="s">
        <v>15</v>
      </c>
      <c r="P8">
        <f t="shared" si="0"/>
        <v>225</v>
      </c>
      <c r="Q8">
        <f t="shared" si="1"/>
        <v>0</v>
      </c>
      <c r="T8" s="31">
        <v>44561</v>
      </c>
      <c r="U8">
        <v>2021</v>
      </c>
      <c r="V8">
        <v>12</v>
      </c>
      <c r="W8" s="34">
        <v>3.6147431170471901E-2</v>
      </c>
      <c r="X8" s="34">
        <v>2.3746701846965701E-2</v>
      </c>
      <c r="Y8" s="34">
        <v>1.24007293235062E-2</v>
      </c>
      <c r="AA8">
        <v>2025</v>
      </c>
      <c r="AB8" t="s">
        <v>927</v>
      </c>
      <c r="AC8" s="34">
        <v>-3.0173256257219599E-2</v>
      </c>
      <c r="AD8" s="34">
        <v>6.6865843739106298E-2</v>
      </c>
      <c r="AE8" s="34">
        <v>-9.70390999963259E-2</v>
      </c>
      <c r="AF8">
        <v>120</v>
      </c>
      <c r="AH8" s="31">
        <v>44796</v>
      </c>
      <c r="AI8" s="33">
        <v>0.1177690705610996</v>
      </c>
      <c r="AJ8" s="33">
        <v>6.9254805818707396E-2</v>
      </c>
      <c r="AK8" s="33">
        <v>4.8514264742392101E-2</v>
      </c>
      <c r="AM8" t="s">
        <v>928</v>
      </c>
      <c r="AN8" t="s">
        <v>15</v>
      </c>
      <c r="AO8">
        <v>83</v>
      </c>
      <c r="AP8">
        <v>53</v>
      </c>
      <c r="AQ8" s="34">
        <v>5.2294923153029499E-2</v>
      </c>
      <c r="AR8" s="34">
        <f t="shared" si="2"/>
        <v>5.2294923153029499E-2</v>
      </c>
      <c r="AS8" s="34">
        <f t="shared" si="3"/>
        <v>0</v>
      </c>
      <c r="AU8" t="s">
        <v>928</v>
      </c>
      <c r="AV8" s="34">
        <v>0.1598216169510622</v>
      </c>
      <c r="AW8" s="34">
        <v>0.1076970767616181</v>
      </c>
      <c r="AX8" s="34">
        <v>5.2124540189444103E-2</v>
      </c>
      <c r="AY8" s="34">
        <f t="shared" si="4"/>
        <v>5.2124540189444103E-2</v>
      </c>
      <c r="AZ8" s="34">
        <f t="shared" si="5"/>
        <v>0</v>
      </c>
      <c r="BB8">
        <v>5</v>
      </c>
      <c r="BC8">
        <v>579</v>
      </c>
      <c r="BD8" s="34">
        <v>0.1130703491153193</v>
      </c>
      <c r="BE8" s="34">
        <v>1.2413369014865E-3</v>
      </c>
      <c r="BF8" s="35">
        <v>0.7372679946298587</v>
      </c>
      <c r="BG8" s="34">
        <v>-4.7206201729373197E-2</v>
      </c>
      <c r="BI8" s="34">
        <v>5.46400064160125E-2</v>
      </c>
      <c r="BK8">
        <v>5</v>
      </c>
      <c r="BL8" s="33">
        <v>0.7178130511463845</v>
      </c>
      <c r="BM8" s="33">
        <v>0.95238095238095244</v>
      </c>
      <c r="BX8" t="s">
        <v>929</v>
      </c>
      <c r="BY8">
        <v>1535</v>
      </c>
      <c r="BZ8">
        <v>1573</v>
      </c>
      <c r="CA8" s="34">
        <v>7.1781859753637274E-3</v>
      </c>
      <c r="CB8" s="34">
        <v>-2.9966205845358578E-3</v>
      </c>
      <c r="CC8" s="34">
        <v>1.017480655989959E-2</v>
      </c>
      <c r="CD8" s="37">
        <v>1.907121261550441E-5</v>
      </c>
      <c r="CE8">
        <v>18</v>
      </c>
      <c r="CF8">
        <v>21</v>
      </c>
      <c r="CG8" s="34">
        <v>9.7822654303603186E-3</v>
      </c>
      <c r="CH8">
        <v>0</v>
      </c>
      <c r="CJ8" t="s">
        <v>930</v>
      </c>
      <c r="CK8" t="s">
        <v>931</v>
      </c>
      <c r="CL8" t="s">
        <v>932</v>
      </c>
      <c r="CM8" t="b">
        <v>0</v>
      </c>
      <c r="CP8" t="s">
        <v>933</v>
      </c>
      <c r="CQ8">
        <v>1.057478484270997</v>
      </c>
      <c r="CR8">
        <v>1.086452716654851</v>
      </c>
      <c r="CS8">
        <v>1.085982860493431</v>
      </c>
      <c r="CT8">
        <v>1.0935005590761631</v>
      </c>
      <c r="CU8">
        <v>1.041503572700198</v>
      </c>
      <c r="CV8">
        <v>0.9613156124740021</v>
      </c>
      <c r="CW8">
        <v>1.0391543908518479</v>
      </c>
      <c r="CX8">
        <v>1.010023605720022</v>
      </c>
      <c r="CY8">
        <v>1.0210206940743529</v>
      </c>
      <c r="CZ8">
        <v>1.0123801105161281</v>
      </c>
      <c r="DA8">
        <v>1.01285145105885</v>
      </c>
      <c r="DB8">
        <v>1.0169361715253551</v>
      </c>
      <c r="DC8">
        <v>1.0109659899292061</v>
      </c>
      <c r="DD8">
        <v>1.013479839143312</v>
      </c>
      <c r="DE8">
        <v>1.007824148465654</v>
      </c>
      <c r="DF8">
        <v>1.0064101268374861</v>
      </c>
      <c r="DG8">
        <v>0.99588428006712371</v>
      </c>
      <c r="DH8">
        <v>0.982373045622427</v>
      </c>
      <c r="DI8">
        <v>0.97404665610643248</v>
      </c>
      <c r="DJ8">
        <v>0.9698047891394358</v>
      </c>
      <c r="DK8">
        <v>0.99871212540595256</v>
      </c>
      <c r="DL8">
        <v>1.0169361715253551</v>
      </c>
      <c r="DM8">
        <v>1.0243198799559039</v>
      </c>
      <c r="DN8">
        <v>1.0255767550835799</v>
      </c>
      <c r="DO8">
        <v>1.010337502885992</v>
      </c>
      <c r="DP8">
        <v>1.006881368421455</v>
      </c>
      <c r="DQ8">
        <v>0.9875572967986086</v>
      </c>
      <c r="DR8">
        <v>0.98960000338749787</v>
      </c>
      <c r="DS8">
        <v>0.98362982179134939</v>
      </c>
      <c r="DT8">
        <v>1.0101805543030069</v>
      </c>
      <c r="DU8">
        <v>1.040501615321431</v>
      </c>
      <c r="DV8">
        <v>1.0423869774923209</v>
      </c>
      <c r="DW8">
        <v>1.010494847303991</v>
      </c>
      <c r="DX8">
        <v>1.0178787536520471</v>
      </c>
      <c r="DY8">
        <v>1.0161506369404021</v>
      </c>
      <c r="DZ8">
        <v>1.0147366153122339</v>
      </c>
      <c r="EA8">
        <v>1.027619263754963</v>
      </c>
      <c r="EB8">
        <v>1.0719227018433</v>
      </c>
      <c r="EC8">
        <v>1.0989445769801729</v>
      </c>
      <c r="ED8">
        <v>1.154088055881102</v>
      </c>
      <c r="EE8">
        <v>1.1286373488728889</v>
      </c>
      <c r="EF8">
        <v>1.1850377029014949</v>
      </c>
      <c r="EG8">
        <v>1.194778114045657</v>
      </c>
      <c r="EH8">
        <v>1.231540499285446</v>
      </c>
      <c r="EI8">
        <v>1.1694844545791829</v>
      </c>
      <c r="EJ8">
        <v>1.140263023229189</v>
      </c>
      <c r="EK8">
        <v>1.1463900544495691</v>
      </c>
      <c r="EL8">
        <v>1.0821342556126781</v>
      </c>
      <c r="EM8">
        <v>1.062810678783598</v>
      </c>
      <c r="EN8">
        <v>1.14701844253403</v>
      </c>
      <c r="EO8">
        <v>1.1273802758277069</v>
      </c>
      <c r="EP8">
        <v>1.113398096675301</v>
      </c>
      <c r="EQ8">
        <v>1.081819962611694</v>
      </c>
      <c r="ER8">
        <v>1.1215676365670639</v>
      </c>
      <c r="ES8">
        <v>1.151260309501027</v>
      </c>
      <c r="ET8">
        <v>1.1735690760869339</v>
      </c>
      <c r="EU8">
        <v>1.161943401730634</v>
      </c>
      <c r="EV8">
        <v>1.183780926732573</v>
      </c>
      <c r="EW8">
        <v>1.186765918571894</v>
      </c>
      <c r="EX8">
        <v>1.142776575567034</v>
      </c>
      <c r="EY8">
        <v>1.139477488644236</v>
      </c>
    </row>
    <row r="9" spans="1:155" x14ac:dyDescent="0.25">
      <c r="A9" t="s">
        <v>934</v>
      </c>
      <c r="B9" t="s">
        <v>935</v>
      </c>
      <c r="C9" s="34">
        <v>0.70655890693291945</v>
      </c>
      <c r="D9" s="34">
        <v>0.42563533443110879</v>
      </c>
      <c r="E9" s="34">
        <v>0.21519068535889499</v>
      </c>
      <c r="F9" s="34">
        <v>0.40014268676292031</v>
      </c>
      <c r="G9" s="34">
        <v>0.21884642405869539</v>
      </c>
      <c r="I9" s="31">
        <v>44426</v>
      </c>
      <c r="J9" s="32">
        <v>100.41514405904191</v>
      </c>
      <c r="K9" s="32">
        <v>101.57820207472319</v>
      </c>
      <c r="L9" s="33">
        <v>0</v>
      </c>
      <c r="M9" s="33">
        <v>-1.2435255188443001E-3</v>
      </c>
      <c r="N9">
        <v>19</v>
      </c>
      <c r="O9" t="s">
        <v>15</v>
      </c>
      <c r="P9">
        <f t="shared" si="0"/>
        <v>225</v>
      </c>
      <c r="Q9">
        <f t="shared" si="1"/>
        <v>0</v>
      </c>
      <c r="T9" s="31">
        <v>44592</v>
      </c>
      <c r="U9">
        <v>2022</v>
      </c>
      <c r="V9">
        <v>1</v>
      </c>
      <c r="W9" s="34">
        <v>1.4163192784548001E-3</v>
      </c>
      <c r="X9" s="34">
        <v>-4.9845960976780002E-3</v>
      </c>
      <c r="Y9" s="34">
        <v>6.4009153761329001E-3</v>
      </c>
      <c r="AA9">
        <v>2026</v>
      </c>
      <c r="AB9" t="s">
        <v>936</v>
      </c>
      <c r="AC9" s="34">
        <v>0.1078430435435857</v>
      </c>
      <c r="AD9" s="34">
        <v>-7.9760216659578997E-3</v>
      </c>
      <c r="AE9" s="34">
        <v>0.1158190652095436</v>
      </c>
      <c r="AF9">
        <v>60</v>
      </c>
      <c r="AH9" s="31">
        <v>44797</v>
      </c>
      <c r="AI9" s="33">
        <v>0.1280860022164278</v>
      </c>
      <c r="AJ9" s="33">
        <v>7.4126231328327005E-2</v>
      </c>
      <c r="AK9" s="33">
        <v>5.3959770888100701E-2</v>
      </c>
      <c r="AM9" t="s">
        <v>937</v>
      </c>
      <c r="AN9" t="s">
        <v>15</v>
      </c>
      <c r="AO9">
        <v>63</v>
      </c>
      <c r="AP9">
        <v>91</v>
      </c>
      <c r="AQ9" s="34">
        <v>-2.7667828612435798E-2</v>
      </c>
      <c r="AR9" s="34">
        <f t="shared" si="2"/>
        <v>0</v>
      </c>
      <c r="AS9" s="34">
        <f t="shared" si="3"/>
        <v>-2.7667828612435798E-2</v>
      </c>
      <c r="AU9" t="s">
        <v>937</v>
      </c>
      <c r="AV9" s="34">
        <v>-2.6118961111486799E-2</v>
      </c>
      <c r="AW9" s="34">
        <v>4.1775263244848898E-2</v>
      </c>
      <c r="AX9" s="34">
        <v>-6.78942243563357E-2</v>
      </c>
      <c r="AY9" s="34">
        <f t="shared" si="4"/>
        <v>0</v>
      </c>
      <c r="AZ9" s="34">
        <f t="shared" si="5"/>
        <v>-6.78942243563357E-2</v>
      </c>
      <c r="BB9">
        <v>6</v>
      </c>
      <c r="BC9">
        <v>579</v>
      </c>
      <c r="BD9" s="34">
        <v>8.8425602301470896E-2</v>
      </c>
      <c r="BE9" s="34">
        <v>-2.4062331561586801E-2</v>
      </c>
      <c r="BF9" s="35">
        <v>0.64452837946001729</v>
      </c>
      <c r="BG9" s="34">
        <v>-5.8507887689931801E-2</v>
      </c>
      <c r="BI9" s="34">
        <v>0.1336274886442356</v>
      </c>
      <c r="BK9">
        <v>7.5</v>
      </c>
      <c r="BL9" s="33">
        <v>0.6243386243386243</v>
      </c>
      <c r="BM9" s="33">
        <v>0.92063492063492058</v>
      </c>
      <c r="BX9" t="s">
        <v>938</v>
      </c>
      <c r="BY9">
        <v>1535</v>
      </c>
      <c r="BZ9">
        <v>1573</v>
      </c>
      <c r="CA9" s="34">
        <v>1.081784582019601E-2</v>
      </c>
      <c r="CB9" s="34">
        <v>-5.7550836010174323E-3</v>
      </c>
      <c r="CC9" s="34">
        <v>1.6572929421213439E-2</v>
      </c>
      <c r="CD9" s="37">
        <v>2.7144631682331739E-7</v>
      </c>
      <c r="CE9">
        <v>18</v>
      </c>
      <c r="CF9">
        <v>21</v>
      </c>
      <c r="CG9" s="34">
        <v>1.5702391515872108E-2</v>
      </c>
      <c r="CH9">
        <v>0</v>
      </c>
      <c r="CJ9" t="s">
        <v>939</v>
      </c>
      <c r="CK9" t="s">
        <v>940</v>
      </c>
      <c r="CL9" t="s">
        <v>941</v>
      </c>
      <c r="CM9" t="b">
        <v>1</v>
      </c>
      <c r="CP9" t="s">
        <v>942</v>
      </c>
      <c r="CQ9">
        <v>0.97592784383202846</v>
      </c>
      <c r="CR9">
        <v>0.9769308426400134</v>
      </c>
      <c r="CS9">
        <v>0.95185563843658438</v>
      </c>
      <c r="CT9">
        <v>0.95285863724456943</v>
      </c>
      <c r="CU9">
        <v>0.94132400470036426</v>
      </c>
      <c r="CV9">
        <v>0.91925785542184135</v>
      </c>
      <c r="CW9">
        <v>0.94834499635625913</v>
      </c>
      <c r="CX9">
        <v>0.94784364320464454</v>
      </c>
      <c r="CY9">
        <v>0.95887657159152806</v>
      </c>
      <c r="CZ9">
        <v>0.98194595368184068</v>
      </c>
      <c r="DA9">
        <v>1.000501402379087</v>
      </c>
      <c r="DB9">
        <v>1.037111414629575</v>
      </c>
      <c r="DC9">
        <v>1.0320963620886989</v>
      </c>
      <c r="DD9">
        <v>1.111835498585394</v>
      </c>
      <c r="DE9">
        <v>1.0922767585754061</v>
      </c>
      <c r="DF9">
        <v>1.087261940038335</v>
      </c>
      <c r="DG9">
        <v>1.0661985555639919</v>
      </c>
      <c r="DH9">
        <v>1.085766655726168</v>
      </c>
      <c r="DI9">
        <v>1.0720162411550609</v>
      </c>
      <c r="DJ9">
        <v>1.051390326793644</v>
      </c>
      <c r="DK9">
        <v>1.037639678218732</v>
      </c>
      <c r="DL9">
        <v>1.058794324176916</v>
      </c>
      <c r="DM9">
        <v>1.060380986974826</v>
      </c>
      <c r="DN9">
        <v>1.045572641202575</v>
      </c>
      <c r="DO9">
        <v>1.0212449036523761</v>
      </c>
      <c r="DP9">
        <v>1.0127829750679611</v>
      </c>
      <c r="DQ9">
        <v>1.0186003096533229</v>
      </c>
      <c r="DR9">
        <v>1.0244179952443919</v>
      </c>
      <c r="DS9">
        <v>1.039755306617214</v>
      </c>
      <c r="DT9">
        <v>1.0307644124322271</v>
      </c>
      <c r="DU9">
        <v>1.0429285152111321</v>
      </c>
      <c r="DV9">
        <v>1.179905099344462</v>
      </c>
      <c r="DW9">
        <v>1.2253879508604539</v>
      </c>
      <c r="DX9">
        <v>1.216926139277942</v>
      </c>
      <c r="DY9">
        <v>1.21322384808155</v>
      </c>
      <c r="DZ9">
        <v>1.22168601066977</v>
      </c>
      <c r="EA9">
        <v>1.2550045254030531</v>
      </c>
      <c r="EB9">
        <v>1.2354365422427791</v>
      </c>
      <c r="EC9">
        <v>1.326401894269057</v>
      </c>
      <c r="ED9">
        <v>1.4152517348987561</v>
      </c>
      <c r="EE9">
        <v>1.4178962118959071</v>
      </c>
      <c r="EF9">
        <v>1.450685644026716</v>
      </c>
      <c r="EG9">
        <v>1.411020829107499</v>
      </c>
      <c r="EH9">
        <v>1.4210694204898251</v>
      </c>
      <c r="EI9">
        <v>1.377172997767937</v>
      </c>
      <c r="EJ9">
        <v>1.3427966688354129</v>
      </c>
      <c r="EK9">
        <v>1.4141939206995151</v>
      </c>
      <c r="EL9">
        <v>1.3660667091882741</v>
      </c>
      <c r="EM9">
        <v>1.3496719346219179</v>
      </c>
      <c r="EN9">
        <v>1.398327760728024</v>
      </c>
      <c r="EO9">
        <v>1.3623647689975891</v>
      </c>
      <c r="EP9">
        <v>1.330103834459742</v>
      </c>
      <c r="EQ9">
        <v>1.335392554450239</v>
      </c>
      <c r="ER9">
        <v>1.34861423742458</v>
      </c>
      <c r="ES9">
        <v>1.324815231471147</v>
      </c>
      <c r="ET9">
        <v>1.333277160055562</v>
      </c>
      <c r="EU9">
        <v>1.3517875630203999</v>
      </c>
      <c r="EV9">
        <v>1.3406812744407359</v>
      </c>
      <c r="EW9">
        <v>1.332219228854419</v>
      </c>
      <c r="EX9">
        <v>1.3110644658943329</v>
      </c>
      <c r="EY9">
        <v>1.2914964827340589</v>
      </c>
    </row>
    <row r="10" spans="1:155" x14ac:dyDescent="0.25">
      <c r="A10" t="s">
        <v>943</v>
      </c>
      <c r="B10" t="s">
        <v>18</v>
      </c>
      <c r="C10" s="34">
        <v>0.11283458101792571</v>
      </c>
      <c r="D10" s="34">
        <v>0.1518874036319626</v>
      </c>
      <c r="E10" s="34">
        <v>7.8934469523536777E-2</v>
      </c>
      <c r="F10" s="34">
        <v>0.15177371289776831</v>
      </c>
      <c r="G10" s="34">
        <v>7.854365365720839E-2</v>
      </c>
      <c r="I10" s="31">
        <v>44428</v>
      </c>
      <c r="J10" s="32">
        <v>98.778525430056163</v>
      </c>
      <c r="K10" s="32">
        <v>100.48571150610201</v>
      </c>
      <c r="L10" s="33">
        <v>-1.6298523936025301E-2</v>
      </c>
      <c r="M10" s="33">
        <v>-1.19853186047005E-2</v>
      </c>
      <c r="N10">
        <v>19</v>
      </c>
      <c r="O10" t="s">
        <v>15</v>
      </c>
      <c r="P10">
        <f t="shared" si="0"/>
        <v>225</v>
      </c>
      <c r="Q10">
        <f t="shared" si="1"/>
        <v>0</v>
      </c>
      <c r="T10" s="31">
        <v>44620</v>
      </c>
      <c r="U10">
        <v>2022</v>
      </c>
      <c r="V10">
        <v>2</v>
      </c>
      <c r="W10" s="34">
        <v>-2.9532354393156102E-2</v>
      </c>
      <c r="X10" s="34">
        <v>-4.1115307158486603E-2</v>
      </c>
      <c r="Y10" s="34">
        <v>1.1582952765330499E-2</v>
      </c>
      <c r="AH10" s="31">
        <v>44798</v>
      </c>
      <c r="AI10" s="33">
        <v>0.14505361879658341</v>
      </c>
      <c r="AJ10" s="33">
        <v>8.2953538990027706E-2</v>
      </c>
      <c r="AK10" s="33">
        <v>6.2100079806555603E-2</v>
      </c>
      <c r="AM10" t="s">
        <v>944</v>
      </c>
      <c r="AN10" t="s">
        <v>15</v>
      </c>
      <c r="AO10">
        <v>74</v>
      </c>
      <c r="AP10">
        <v>65</v>
      </c>
      <c r="AQ10" s="34">
        <v>4.5422821116185098E-2</v>
      </c>
      <c r="AR10" s="34">
        <f t="shared" si="2"/>
        <v>4.5422821116185098E-2</v>
      </c>
      <c r="AS10" s="34">
        <f t="shared" si="3"/>
        <v>0</v>
      </c>
      <c r="AU10" t="s">
        <v>944</v>
      </c>
      <c r="AV10" s="34">
        <v>-4.0273804901127502E-2</v>
      </c>
      <c r="AW10" s="34">
        <v>-5.7674195813927798E-2</v>
      </c>
      <c r="AX10" s="34">
        <v>1.7400390912800299E-2</v>
      </c>
      <c r="AY10" s="34">
        <f t="shared" si="4"/>
        <v>1.7400390912800299E-2</v>
      </c>
      <c r="AZ10" s="34">
        <f t="shared" si="5"/>
        <v>0</v>
      </c>
      <c r="BB10">
        <v>7</v>
      </c>
      <c r="BC10">
        <v>582</v>
      </c>
      <c r="BD10" s="34">
        <v>0.1443321396257515</v>
      </c>
      <c r="BE10" s="34">
        <v>3.29822824578112E-2</v>
      </c>
      <c r="BF10" s="35">
        <v>0.92719935782902663</v>
      </c>
      <c r="BG10" s="34">
        <v>-5.6792986468132002E-2</v>
      </c>
      <c r="BI10" s="34">
        <v>0.2856464827340589</v>
      </c>
      <c r="BK10">
        <v>10</v>
      </c>
      <c r="BL10" s="33">
        <v>0.58024691358024694</v>
      </c>
      <c r="BM10" s="33">
        <v>0.87477954144620806</v>
      </c>
      <c r="BX10" t="s">
        <v>945</v>
      </c>
      <c r="BY10">
        <v>1508</v>
      </c>
      <c r="BZ10">
        <v>1543</v>
      </c>
      <c r="CA10" s="34">
        <v>8.6077236642718366E-3</v>
      </c>
      <c r="CB10" s="34">
        <v>-6.021927701985277E-3</v>
      </c>
      <c r="CC10" s="34">
        <v>1.462965136625711E-2</v>
      </c>
      <c r="CD10" s="37">
        <v>1.3842795255319999E-4</v>
      </c>
      <c r="CE10">
        <v>17</v>
      </c>
      <c r="CF10">
        <v>21</v>
      </c>
      <c r="CG10" s="34">
        <v>1.2498610162475559E-2</v>
      </c>
      <c r="CH10">
        <v>0</v>
      </c>
      <c r="CJ10" t="s">
        <v>946</v>
      </c>
      <c r="CK10" t="s">
        <v>947</v>
      </c>
      <c r="CL10" t="s">
        <v>948</v>
      </c>
      <c r="CM10" t="b">
        <v>1</v>
      </c>
      <c r="CP10" t="s">
        <v>949</v>
      </c>
      <c r="CQ10">
        <v>1.001017293997966</v>
      </c>
      <c r="CR10">
        <v>1.0373345204665201</v>
      </c>
      <c r="CS10">
        <v>1.047812874724021</v>
      </c>
      <c r="CT10">
        <v>1.009206452238038</v>
      </c>
      <c r="CU10">
        <v>0.99237017646018599</v>
      </c>
      <c r="CV10">
        <v>1.0134791377603509</v>
      </c>
      <c r="CW10">
        <v>1.006815910041529</v>
      </c>
      <c r="CX10">
        <v>0.99806717944861967</v>
      </c>
      <c r="CY10">
        <v>0.9969480347429468</v>
      </c>
      <c r="CZ10">
        <v>1.0166836519020861</v>
      </c>
      <c r="DA10">
        <v>1.0164292523096969</v>
      </c>
      <c r="DB10">
        <v>1.0233470130589331</v>
      </c>
      <c r="DC10">
        <v>1.058291028824486</v>
      </c>
      <c r="DD10">
        <v>1.043692575424896</v>
      </c>
      <c r="DE10">
        <v>1.0654120156839799</v>
      </c>
      <c r="DF10">
        <v>1.0574261502731781</v>
      </c>
      <c r="DG10">
        <v>1.059562493034335</v>
      </c>
      <c r="DH10">
        <v>1.0620547817239969</v>
      </c>
      <c r="DI10">
        <v>1.0622075682612571</v>
      </c>
      <c r="DJ10">
        <v>1.056612445204</v>
      </c>
      <c r="DK10">
        <v>1.059308160160958</v>
      </c>
      <c r="DL10">
        <v>1.049898244160083</v>
      </c>
      <c r="DM10">
        <v>1.025127076296523</v>
      </c>
      <c r="DN10">
        <v>1.0012207202652601</v>
      </c>
      <c r="DO10">
        <v>1.0077822014909299</v>
      </c>
      <c r="DP10">
        <v>1.03987784920029</v>
      </c>
      <c r="DQ10">
        <v>1.0455747854697111</v>
      </c>
      <c r="DR10">
        <v>1.012004047126172</v>
      </c>
      <c r="DS10">
        <v>1.0156663871275899</v>
      </c>
      <c r="DT10">
        <v>1.018819994663243</v>
      </c>
      <c r="DU10">
        <v>1.0141910963363761</v>
      </c>
      <c r="DV10">
        <v>1.009104705744885</v>
      </c>
      <c r="DW10">
        <v>0.93397736364700534</v>
      </c>
      <c r="DX10">
        <v>0.90874863679981033</v>
      </c>
      <c r="DY10">
        <v>0.91541179779962123</v>
      </c>
      <c r="DZ10">
        <v>0.89786369688376866</v>
      </c>
      <c r="EA10">
        <v>0.91241091008221642</v>
      </c>
      <c r="EB10">
        <v>0.89888089493925249</v>
      </c>
      <c r="EC10">
        <v>0.92512715343699092</v>
      </c>
      <c r="ED10">
        <v>0.91495417209697372</v>
      </c>
      <c r="EE10">
        <v>0.91358076123693599</v>
      </c>
      <c r="EF10">
        <v>0.91876903175960367</v>
      </c>
      <c r="EG10">
        <v>0.92594099194419233</v>
      </c>
      <c r="EH10">
        <v>0.92400807545033015</v>
      </c>
      <c r="EI10">
        <v>0.89842313579858124</v>
      </c>
      <c r="EJ10">
        <v>0.89633769964350718</v>
      </c>
      <c r="EK10">
        <v>0.90055947855973784</v>
      </c>
      <c r="EL10">
        <v>0.88357074983968587</v>
      </c>
      <c r="EM10">
        <v>0.89048824371287372</v>
      </c>
      <c r="EN10">
        <v>0.91007107433475354</v>
      </c>
      <c r="EO10">
        <v>0.91037638053322489</v>
      </c>
      <c r="EP10">
        <v>0.9111902190404263</v>
      </c>
      <c r="EQ10">
        <v>0.92853509384602018</v>
      </c>
      <c r="ER10">
        <v>0.9277211886198069</v>
      </c>
      <c r="ES10">
        <v>0.91103763266020255</v>
      </c>
      <c r="ET10">
        <v>0.91510675847719747</v>
      </c>
      <c r="EU10">
        <v>0.92761950884566569</v>
      </c>
      <c r="EV10">
        <v>0.93789423667883598</v>
      </c>
      <c r="EW10">
        <v>0.94053924518674648</v>
      </c>
      <c r="EX10">
        <v>0.93306197880368646</v>
      </c>
      <c r="EY10">
        <v>0.9388097549601786</v>
      </c>
    </row>
    <row r="11" spans="1:155" x14ac:dyDescent="0.25">
      <c r="A11" t="s">
        <v>799</v>
      </c>
      <c r="B11" t="s">
        <v>36</v>
      </c>
      <c r="C11" s="34">
        <v>5.8715760966688853E-2</v>
      </c>
      <c r="D11" s="34">
        <v>7.9676620522588504E-2</v>
      </c>
      <c r="E11" s="34">
        <v>8.1505637832255395E-3</v>
      </c>
      <c r="F11" s="34">
        <v>6.6659229265688902E-2</v>
      </c>
      <c r="G11" s="34">
        <v>5.1911208027280997E-2</v>
      </c>
      <c r="I11" s="31">
        <v>44431</v>
      </c>
      <c r="J11" s="32">
        <v>97.763407179152424</v>
      </c>
      <c r="K11" s="32">
        <v>100.389145717055</v>
      </c>
      <c r="L11" s="33">
        <v>-2.64077386408E-2</v>
      </c>
      <c r="M11" s="33">
        <v>-1.2934791080627299E-2</v>
      </c>
      <c r="N11">
        <v>19</v>
      </c>
      <c r="O11" t="s">
        <v>15</v>
      </c>
      <c r="P11">
        <f t="shared" si="0"/>
        <v>225</v>
      </c>
      <c r="Q11">
        <f t="shared" si="1"/>
        <v>0</v>
      </c>
      <c r="T11" s="31">
        <v>44651</v>
      </c>
      <c r="U11">
        <v>2022</v>
      </c>
      <c r="V11">
        <v>3</v>
      </c>
      <c r="W11" s="34">
        <v>0.1088415150988528</v>
      </c>
      <c r="X11" s="34">
        <v>4.0994691762271801E-2</v>
      </c>
      <c r="Y11" s="34">
        <v>6.7846823336580903E-2</v>
      </c>
      <c r="AH11" s="31">
        <v>44799</v>
      </c>
      <c r="AI11" s="33">
        <v>0.16468662800715569</v>
      </c>
      <c r="AJ11" s="33">
        <v>8.7361949097487193E-2</v>
      </c>
      <c r="AK11" s="33">
        <v>7.7324678909668404E-2</v>
      </c>
      <c r="AM11" t="s">
        <v>950</v>
      </c>
      <c r="AN11" t="s">
        <v>15</v>
      </c>
      <c r="AO11">
        <v>82</v>
      </c>
      <c r="AP11">
        <v>93</v>
      </c>
      <c r="AQ11" s="34">
        <v>3.5646892914628699E-2</v>
      </c>
      <c r="AR11" s="34">
        <f t="shared" si="2"/>
        <v>3.5646892914628699E-2</v>
      </c>
      <c r="AS11" s="34">
        <f t="shared" si="3"/>
        <v>0</v>
      </c>
      <c r="AU11" t="s">
        <v>950</v>
      </c>
      <c r="AV11" s="34">
        <v>0.135936765980122</v>
      </c>
      <c r="AW11" s="34">
        <v>0.1286007205734363</v>
      </c>
      <c r="AX11" s="34">
        <v>7.3360454066857001E-3</v>
      </c>
      <c r="AY11" s="34">
        <f t="shared" si="4"/>
        <v>7.3360454066857001E-3</v>
      </c>
      <c r="AZ11" s="34">
        <f t="shared" si="5"/>
        <v>0</v>
      </c>
      <c r="BB11">
        <v>8</v>
      </c>
      <c r="BC11">
        <v>579</v>
      </c>
      <c r="BD11" s="34">
        <v>0.1105490899925842</v>
      </c>
      <c r="BE11" s="34">
        <v>-2.1386327851229E-3</v>
      </c>
      <c r="BF11" s="35">
        <v>0.75054224719021612</v>
      </c>
      <c r="BG11" s="34">
        <v>2.7255337478663999E-3</v>
      </c>
      <c r="BI11" s="34">
        <v>0.34070913315209161</v>
      </c>
      <c r="BK11">
        <v>15</v>
      </c>
      <c r="BL11" s="33">
        <v>0.49735449735449733</v>
      </c>
      <c r="BM11" s="33">
        <v>0.80599647266313934</v>
      </c>
      <c r="BX11" t="s">
        <v>951</v>
      </c>
      <c r="BY11">
        <v>1450</v>
      </c>
      <c r="BZ11">
        <v>1510</v>
      </c>
      <c r="CA11" s="34">
        <v>1.067826860035668E-2</v>
      </c>
      <c r="CB11" s="34">
        <v>-7.5632575342345883E-3</v>
      </c>
      <c r="CC11" s="34">
        <v>1.8241526134591259E-2</v>
      </c>
      <c r="CD11" s="37">
        <v>6.8833495551263568E-5</v>
      </c>
      <c r="CE11">
        <v>16</v>
      </c>
      <c r="CF11">
        <v>21</v>
      </c>
      <c r="CG11" s="34">
        <v>1.260746010549604E-2</v>
      </c>
      <c r="CH11">
        <v>0</v>
      </c>
      <c r="CP11" t="s">
        <v>952</v>
      </c>
      <c r="CQ11">
        <v>1.0238545060007971</v>
      </c>
      <c r="CR11">
        <v>1.0132749136584189</v>
      </c>
      <c r="CS11">
        <v>1.0110850703927801</v>
      </c>
      <c r="CT11">
        <v>0.92695412034660563</v>
      </c>
      <c r="CU11">
        <v>0.91553244110106036</v>
      </c>
      <c r="CV11">
        <v>0.94652970471923126</v>
      </c>
      <c r="CW11">
        <v>0.93679255698065245</v>
      </c>
      <c r="CX11">
        <v>0.92658366172598394</v>
      </c>
      <c r="CY11">
        <v>0.9327156044171121</v>
      </c>
      <c r="CZ11">
        <v>0.97075486074955097</v>
      </c>
      <c r="DA11">
        <v>0.97725750052838845</v>
      </c>
      <c r="DB11">
        <v>0.9509434920440385</v>
      </c>
      <c r="DC11">
        <v>0.96030994269490799</v>
      </c>
      <c r="DD11">
        <v>0.97281002972745467</v>
      </c>
      <c r="DE11">
        <v>0.96832881583362218</v>
      </c>
      <c r="DF11">
        <v>0.96273592799406493</v>
      </c>
      <c r="DG11">
        <v>0.96351082679529465</v>
      </c>
      <c r="DH11">
        <v>0.97506735917889042</v>
      </c>
      <c r="DI11">
        <v>0.9861523228967124</v>
      </c>
      <c r="DJ11">
        <v>0.9786389403669864</v>
      </c>
      <c r="DK11">
        <v>0.98052563234748458</v>
      </c>
      <c r="DL11">
        <v>0.96816039845298862</v>
      </c>
      <c r="DM11">
        <v>0.93389488378217789</v>
      </c>
      <c r="DN11">
        <v>0.84440700907964861</v>
      </c>
      <c r="DO11">
        <v>0.87075476065689728</v>
      </c>
      <c r="DP11">
        <v>0.87991922968455039</v>
      </c>
      <c r="DQ11">
        <v>0.88861183196257054</v>
      </c>
      <c r="DR11">
        <v>0.85721030701410739</v>
      </c>
      <c r="DS11">
        <v>0.85613213769419361</v>
      </c>
      <c r="DT11">
        <v>0.8631739515581458</v>
      </c>
      <c r="DU11">
        <v>0.87301214972510477</v>
      </c>
      <c r="DV11">
        <v>0.86853105506481632</v>
      </c>
      <c r="DW11">
        <v>0.87456206656110813</v>
      </c>
      <c r="DX11">
        <v>0.8922844039622746</v>
      </c>
      <c r="DY11">
        <v>0.88736524526202321</v>
      </c>
      <c r="DZ11">
        <v>0.86246630047562589</v>
      </c>
      <c r="EA11">
        <v>0.86873321553834848</v>
      </c>
      <c r="EB11">
        <v>0.87678583176996105</v>
      </c>
      <c r="EC11">
        <v>0.8849058745705991</v>
      </c>
      <c r="ED11">
        <v>0.8956200815839398</v>
      </c>
      <c r="EE11">
        <v>0.91260102480968752</v>
      </c>
      <c r="EF11">
        <v>0.92658366172598394</v>
      </c>
      <c r="EG11">
        <v>0.95084238199888649</v>
      </c>
      <c r="EH11">
        <v>0.921091585847719</v>
      </c>
      <c r="EI11">
        <v>0.90518875232511342</v>
      </c>
      <c r="EJ11">
        <v>0.88591649808794382</v>
      </c>
      <c r="EK11">
        <v>0.87348389724119446</v>
      </c>
      <c r="EL11">
        <v>0.87149603559877231</v>
      </c>
      <c r="EM11">
        <v>0.90542459627477212</v>
      </c>
      <c r="EN11">
        <v>0.89363216032474579</v>
      </c>
      <c r="EO11">
        <v>0.87574134592617392</v>
      </c>
      <c r="EP11">
        <v>0.88675876384142693</v>
      </c>
      <c r="EQ11">
        <v>0.91974400833556369</v>
      </c>
      <c r="ER11">
        <v>0.88520902585573935</v>
      </c>
      <c r="ES11">
        <v>0.89356473375572054</v>
      </c>
      <c r="ET11">
        <v>0.89346362371056853</v>
      </c>
      <c r="EU11">
        <v>0.90515494961544285</v>
      </c>
      <c r="EV11">
        <v>0.90023596976550724</v>
      </c>
      <c r="EW11">
        <v>0.87503369484365379</v>
      </c>
      <c r="EX11">
        <v>0.87574134592617392</v>
      </c>
      <c r="EY11">
        <v>0.86741926188554763</v>
      </c>
    </row>
    <row r="12" spans="1:155" x14ac:dyDescent="0.25">
      <c r="A12" t="s">
        <v>953</v>
      </c>
      <c r="B12" t="s">
        <v>37</v>
      </c>
      <c r="C12" s="34">
        <v>1.060225942520519E-2</v>
      </c>
      <c r="D12" s="34">
        <v>3.3915040585595058E-3</v>
      </c>
      <c r="E12" s="34">
        <v>1.078875538483237E-2</v>
      </c>
      <c r="F12" s="34"/>
      <c r="G12" s="34"/>
      <c r="I12" s="31">
        <v>44432</v>
      </c>
      <c r="J12" s="32">
        <v>99.002994795547906</v>
      </c>
      <c r="K12" s="32">
        <v>101.34543528470689</v>
      </c>
      <c r="L12" s="33">
        <v>-1.40631104673182E-2</v>
      </c>
      <c r="M12" s="33">
        <v>-3.5321793227567999E-3</v>
      </c>
      <c r="N12">
        <v>19</v>
      </c>
      <c r="O12" t="s">
        <v>15</v>
      </c>
      <c r="P12">
        <f t="shared" si="0"/>
        <v>225</v>
      </c>
      <c r="Q12">
        <f t="shared" si="1"/>
        <v>0</v>
      </c>
      <c r="T12" s="31">
        <v>44681</v>
      </c>
      <c r="U12">
        <v>2022</v>
      </c>
      <c r="V12">
        <v>4</v>
      </c>
      <c r="W12" s="34">
        <v>-2.1167155262274098E-2</v>
      </c>
      <c r="X12" s="34">
        <v>-7.4624861526066E-3</v>
      </c>
      <c r="Y12" s="34">
        <v>-1.37046691096675E-2</v>
      </c>
      <c r="AH12" s="31">
        <v>44802</v>
      </c>
      <c r="AI12" s="33">
        <v>0.14566637821347261</v>
      </c>
      <c r="AJ12" s="33">
        <v>6.4672106376548702E-2</v>
      </c>
      <c r="AK12" s="33">
        <v>8.0994271836923801E-2</v>
      </c>
      <c r="AM12" t="s">
        <v>954</v>
      </c>
      <c r="AN12" t="s">
        <v>15</v>
      </c>
      <c r="AO12">
        <v>73</v>
      </c>
      <c r="AP12">
        <v>55</v>
      </c>
      <c r="AQ12" s="34">
        <v>1.35934063551941E-2</v>
      </c>
      <c r="AR12" s="34">
        <f t="shared" si="2"/>
        <v>1.35934063551941E-2</v>
      </c>
      <c r="AS12" s="34">
        <f t="shared" si="3"/>
        <v>0</v>
      </c>
      <c r="AU12" t="s">
        <v>954</v>
      </c>
      <c r="AV12" s="34">
        <v>0.1044493932994528</v>
      </c>
      <c r="AW12" s="34">
        <v>5.2501521606816703E-2</v>
      </c>
      <c r="AX12" s="34">
        <v>5.1947871692635997E-2</v>
      </c>
      <c r="AY12" s="34">
        <f t="shared" si="4"/>
        <v>5.1947871692635997E-2</v>
      </c>
      <c r="AZ12" s="34">
        <f t="shared" si="5"/>
        <v>0</v>
      </c>
      <c r="BB12">
        <v>9</v>
      </c>
      <c r="BC12">
        <v>586</v>
      </c>
      <c r="BD12" s="34">
        <v>9.6034356056867706E-2</v>
      </c>
      <c r="BE12" s="34">
        <v>-1.6453577806190001E-2</v>
      </c>
      <c r="BF12" s="35">
        <v>0.65155748196321839</v>
      </c>
      <c r="BG12" s="34">
        <v>-4.5062481605533299E-2</v>
      </c>
      <c r="BI12" s="34">
        <v>-5.9821122028157004E-3</v>
      </c>
      <c r="BK12">
        <v>20</v>
      </c>
      <c r="BL12" s="33">
        <v>0.43738977072310398</v>
      </c>
      <c r="BM12" s="33">
        <v>0.75837742504409167</v>
      </c>
      <c r="BX12" t="s">
        <v>955</v>
      </c>
      <c r="BY12">
        <v>1377</v>
      </c>
      <c r="BZ12">
        <v>1438</v>
      </c>
      <c r="CA12" s="34">
        <v>1.8996267620669478E-2</v>
      </c>
      <c r="CB12" s="34">
        <v>-2.0252132783769361E-2</v>
      </c>
      <c r="CC12" s="34">
        <v>3.9248400404438839E-2</v>
      </c>
      <c r="CD12" s="37">
        <v>2.0935774928371041E-7</v>
      </c>
      <c r="CE12">
        <v>17</v>
      </c>
      <c r="CF12">
        <v>20</v>
      </c>
      <c r="CG12" s="34">
        <v>3.9736722749367549E-2</v>
      </c>
      <c r="CH12">
        <v>1</v>
      </c>
      <c r="CP12" t="s">
        <v>956</v>
      </c>
      <c r="CQ12">
        <v>0.99466278910233052</v>
      </c>
      <c r="CR12">
        <v>0.98805790544299366</v>
      </c>
      <c r="CS12">
        <v>1.0015344598978311</v>
      </c>
      <c r="CT12">
        <v>0.99049301736023221</v>
      </c>
      <c r="CU12">
        <v>0.96113815537610403</v>
      </c>
      <c r="CV12">
        <v>0.97414776963806327</v>
      </c>
      <c r="CW12">
        <v>0.96584166860277465</v>
      </c>
      <c r="CX12">
        <v>0.96007075601308189</v>
      </c>
      <c r="CY12">
        <v>0.97291340884886768</v>
      </c>
      <c r="CZ12">
        <v>0.98148646423256469</v>
      </c>
      <c r="DA12">
        <v>1.001000802019381</v>
      </c>
      <c r="DB12">
        <v>0.99139370611544786</v>
      </c>
      <c r="DC12">
        <v>1.0002335486353091</v>
      </c>
      <c r="DD12">
        <v>1.0077056786009531</v>
      </c>
      <c r="DE12">
        <v>1.021415744955291</v>
      </c>
      <c r="DF12">
        <v>1.0370606241912039</v>
      </c>
      <c r="DG12">
        <v>1.0519048075941351</v>
      </c>
      <c r="DH12">
        <v>1.066048371692444</v>
      </c>
      <c r="DI12">
        <v>1.071685932517116</v>
      </c>
      <c r="DJ12">
        <v>1.07532187916852</v>
      </c>
      <c r="DK12">
        <v>1.071986162102188</v>
      </c>
      <c r="DL12">
        <v>1.053072199879393</v>
      </c>
      <c r="DM12">
        <v>1.0466341940401069</v>
      </c>
      <c r="DN12">
        <v>1.0244847584915819</v>
      </c>
      <c r="DO12">
        <v>1.038861750883268</v>
      </c>
      <c r="DP12">
        <v>1.0505370114337971</v>
      </c>
      <c r="DQ12">
        <v>1.072019437338851</v>
      </c>
      <c r="DR12">
        <v>1.0872973693041199</v>
      </c>
      <c r="DS12">
        <v>1.100006753981007</v>
      </c>
      <c r="DT12">
        <v>1.099973478744344</v>
      </c>
      <c r="DU12">
        <v>1.1140836839998669</v>
      </c>
      <c r="DV12">
        <v>1.1137835380209169</v>
      </c>
      <c r="DW12">
        <v>1.1189205489915579</v>
      </c>
      <c r="DX12">
        <v>1.0949030182470301</v>
      </c>
      <c r="DY12">
        <v>1.0854625493447809</v>
      </c>
      <c r="DZ12">
        <v>1.066782349839853</v>
      </c>
      <c r="EA12">
        <v>1.06211227906209</v>
      </c>
      <c r="EB12">
        <v>1.0666488308625881</v>
      </c>
      <c r="EC12">
        <v>1.101974674887001</v>
      </c>
      <c r="ED12">
        <v>1.0925679828581489</v>
      </c>
      <c r="EE12">
        <v>1.1188537476998639</v>
      </c>
      <c r="EF12">
        <v>1.169190903765627</v>
      </c>
      <c r="EG12">
        <v>1.1701581429941701</v>
      </c>
      <c r="EH12">
        <v>1.146107086194611</v>
      </c>
      <c r="EI12">
        <v>1.129161295696177</v>
      </c>
      <c r="EJ12">
        <v>1.164720818832335</v>
      </c>
      <c r="EK12">
        <v>1.143371911904546</v>
      </c>
      <c r="EL12">
        <v>1.14127022120292</v>
      </c>
      <c r="EM12">
        <v>1.1604510541680011</v>
      </c>
      <c r="EN12">
        <v>1.153112275967378</v>
      </c>
      <c r="EO12">
        <v>1.1357661793555129</v>
      </c>
      <c r="EP12">
        <v>1.1482420521329</v>
      </c>
      <c r="EQ12">
        <v>1.193541855725768</v>
      </c>
      <c r="ER12">
        <v>1.163553259334833</v>
      </c>
      <c r="ES12">
        <v>1.191240262785795</v>
      </c>
      <c r="ET12">
        <v>1.195276515550628</v>
      </c>
      <c r="EU12">
        <v>1.2335379377401881</v>
      </c>
      <c r="EV12">
        <v>1.2434785384658571</v>
      </c>
      <c r="EW12">
        <v>1.250550445924195</v>
      </c>
      <c r="EX12">
        <v>1.23046900781002</v>
      </c>
      <c r="EY12">
        <v>1.239875867051117</v>
      </c>
    </row>
    <row r="13" spans="1:155" x14ac:dyDescent="0.25">
      <c r="A13" t="s">
        <v>957</v>
      </c>
      <c r="B13" t="s">
        <v>38</v>
      </c>
      <c r="C13" s="34">
        <v>2.294235276695749E-2</v>
      </c>
      <c r="D13" s="34">
        <v>2.9213072699205749E-2</v>
      </c>
      <c r="E13" s="34">
        <v>1.052572304632857E-2</v>
      </c>
      <c r="F13" s="34"/>
      <c r="G13" s="34"/>
      <c r="I13" s="31">
        <v>44433</v>
      </c>
      <c r="J13" s="32">
        <v>99.247016293016117</v>
      </c>
      <c r="K13" s="32">
        <v>101.5641495904962</v>
      </c>
      <c r="L13" s="33">
        <v>-1.1632984018216601E-2</v>
      </c>
      <c r="M13" s="33">
        <v>-1.3816950209378999E-3</v>
      </c>
      <c r="N13">
        <v>19</v>
      </c>
      <c r="O13" t="s">
        <v>15</v>
      </c>
      <c r="P13">
        <f t="shared" si="0"/>
        <v>225</v>
      </c>
      <c r="Q13">
        <f t="shared" si="1"/>
        <v>0</v>
      </c>
      <c r="T13" s="31">
        <v>44712</v>
      </c>
      <c r="U13">
        <v>2022</v>
      </c>
      <c r="V13">
        <v>5</v>
      </c>
      <c r="W13" s="34">
        <v>-4.6541424595118799E-2</v>
      </c>
      <c r="X13" s="34">
        <v>-4.4898483767210999E-2</v>
      </c>
      <c r="Y13" s="34">
        <v>-1.6429408279077999E-3</v>
      </c>
      <c r="AH13" s="31">
        <v>44803</v>
      </c>
      <c r="AI13" s="33">
        <v>0.16043127909574889</v>
      </c>
      <c r="AJ13" s="33">
        <v>8.7376539705965803E-2</v>
      </c>
      <c r="AK13" s="33">
        <v>7.3054739389783102E-2</v>
      </c>
      <c r="AM13" t="s">
        <v>958</v>
      </c>
      <c r="AN13" t="s">
        <v>15</v>
      </c>
      <c r="AO13">
        <v>93</v>
      </c>
      <c r="AP13">
        <v>53</v>
      </c>
      <c r="AQ13" s="34">
        <v>6.2666017082098305E-2</v>
      </c>
      <c r="AR13" s="34">
        <f t="shared" si="2"/>
        <v>6.2666017082098305E-2</v>
      </c>
      <c r="AS13" s="34">
        <f t="shared" si="3"/>
        <v>0</v>
      </c>
      <c r="AU13" t="s">
        <v>958</v>
      </c>
      <c r="AV13" s="34">
        <v>0.16862494856196769</v>
      </c>
      <c r="AW13" s="34">
        <v>0.1235528491956099</v>
      </c>
      <c r="AX13" s="34">
        <v>4.5072099366357803E-2</v>
      </c>
      <c r="AY13" s="34">
        <f t="shared" si="4"/>
        <v>4.5072099366357803E-2</v>
      </c>
      <c r="AZ13" s="34">
        <f t="shared" si="5"/>
        <v>0</v>
      </c>
      <c r="BB13">
        <v>10</v>
      </c>
      <c r="BC13">
        <v>584</v>
      </c>
      <c r="BD13" s="34">
        <v>8.7645364516586E-2</v>
      </c>
      <c r="BE13" s="34">
        <v>-2.27741202087248E-2</v>
      </c>
      <c r="BF13" s="35">
        <v>0.5893333159500177</v>
      </c>
      <c r="BG13" s="34">
        <v>-2.2911855824412099E-2</v>
      </c>
      <c r="BI13" s="34">
        <v>-0.13843073811445231</v>
      </c>
      <c r="BK13">
        <v>30</v>
      </c>
      <c r="BL13" s="33">
        <v>0.365079365079365</v>
      </c>
      <c r="BM13" s="33">
        <v>0.67724867724867721</v>
      </c>
      <c r="BX13" t="s">
        <v>959</v>
      </c>
      <c r="BY13">
        <v>1313</v>
      </c>
      <c r="BZ13">
        <v>1412</v>
      </c>
      <c r="CA13" s="34">
        <v>1.3722690068971239E-2</v>
      </c>
      <c r="CB13" s="34">
        <v>-2.487430130040312E-2</v>
      </c>
      <c r="CC13" s="34">
        <v>3.8596991369374362E-2</v>
      </c>
      <c r="CD13" s="37">
        <v>4.242228013188692E-5</v>
      </c>
      <c r="CE13">
        <v>16</v>
      </c>
      <c r="CF13">
        <v>19</v>
      </c>
      <c r="CG13" s="34">
        <v>3.8001361803745838E-2</v>
      </c>
      <c r="CH13">
        <v>1</v>
      </c>
      <c r="CP13" t="s">
        <v>960</v>
      </c>
      <c r="CQ13">
        <v>1.035708066315588</v>
      </c>
      <c r="CR13">
        <v>1.0546942922631199</v>
      </c>
      <c r="CS13">
        <v>1.0520815668146191</v>
      </c>
      <c r="CT13">
        <v>1.001393472864198</v>
      </c>
      <c r="CU13">
        <v>1.003657999046691</v>
      </c>
      <c r="CV13">
        <v>1.0269986960487709</v>
      </c>
      <c r="CW13">
        <v>1.04093351721259</v>
      </c>
      <c r="CX13">
        <v>1.069151465845664</v>
      </c>
      <c r="CY13">
        <v>1.1093885509626511</v>
      </c>
      <c r="CZ13">
        <v>1.118968686993062</v>
      </c>
      <c r="DA13">
        <v>1.1579863789227269</v>
      </c>
      <c r="DB13">
        <v>1.158160532075446</v>
      </c>
      <c r="DC13">
        <v>1.1499738353456459</v>
      </c>
      <c r="DD13">
        <v>1.1353421874920919</v>
      </c>
      <c r="DE13">
        <v>1.115310935588818</v>
      </c>
      <c r="DF13">
        <v>1.1228009126683141</v>
      </c>
      <c r="DG13">
        <v>1.104685452484375</v>
      </c>
      <c r="DH13">
        <v>1.090576585207268</v>
      </c>
      <c r="DI13">
        <v>1.059223130549247</v>
      </c>
      <c r="DJ13">
        <v>1.0881379058720559</v>
      </c>
      <c r="DK13">
        <v>1.090228064822971</v>
      </c>
      <c r="DL13">
        <v>1.076815810156738</v>
      </c>
      <c r="DM13">
        <v>1.0505137602824299</v>
      </c>
      <c r="DN13">
        <v>1.017941126515947</v>
      </c>
      <c r="DO13">
        <v>1.0109676146865241</v>
      </c>
      <c r="DP13">
        <v>1.006260662788766</v>
      </c>
      <c r="DQ13">
        <v>1.0245657968427819</v>
      </c>
      <c r="DR13">
        <v>1.018464014131824</v>
      </c>
      <c r="DS13">
        <v>1.0151517860078361</v>
      </c>
      <c r="DT13">
        <v>1.0036456895122341</v>
      </c>
      <c r="DU13">
        <v>1.0039943169359611</v>
      </c>
      <c r="DV13">
        <v>0.99981035969350951</v>
      </c>
      <c r="DW13">
        <v>1.010793354494375</v>
      </c>
      <c r="DX13">
        <v>1.01166497657341</v>
      </c>
      <c r="DY13">
        <v>1.0059120353650379</v>
      </c>
      <c r="DZ13">
        <v>1.003122587817497</v>
      </c>
      <c r="EA13">
        <v>0.99562618837219763</v>
      </c>
      <c r="EB13">
        <v>1.0067835504046421</v>
      </c>
      <c r="EC13">
        <v>1.040255850580837</v>
      </c>
      <c r="ED13">
        <v>1.038512606422769</v>
      </c>
      <c r="EE13">
        <v>1.0894184185739451</v>
      </c>
      <c r="EF13">
        <v>1.0684983112433959</v>
      </c>
      <c r="EG13">
        <v>1.0726822684858479</v>
      </c>
      <c r="EH13">
        <v>1.0526335691554729</v>
      </c>
      <c r="EI13">
        <v>1.0549000220477081</v>
      </c>
      <c r="EJ13">
        <v>1.066057384080153</v>
      </c>
      <c r="EK13">
        <v>1.019684584752875</v>
      </c>
      <c r="EL13">
        <v>0.98220248048694814</v>
      </c>
      <c r="EM13">
        <v>0.98499171395562934</v>
      </c>
      <c r="EN13">
        <v>0.9862121775372511</v>
      </c>
      <c r="EO13">
        <v>0.98812989596632828</v>
      </c>
      <c r="EP13">
        <v>0.97557759608125272</v>
      </c>
      <c r="EQ13">
        <v>0.9924881134009288</v>
      </c>
      <c r="ER13">
        <v>1.0113164561891119</v>
      </c>
      <c r="ES13">
        <v>1.016197668279019</v>
      </c>
      <c r="ET13">
        <v>1.0284013407403669</v>
      </c>
      <c r="EU13">
        <v>1.034677169564614</v>
      </c>
      <c r="EV13">
        <v>1.0510646922289839</v>
      </c>
      <c r="EW13">
        <v>1.0362462605699641</v>
      </c>
      <c r="EX13">
        <v>1.016546295702746</v>
      </c>
      <c r="EY13">
        <v>0.99283684786408644</v>
      </c>
    </row>
    <row r="14" spans="1:155" x14ac:dyDescent="0.25">
      <c r="A14" t="s">
        <v>961</v>
      </c>
      <c r="B14" t="s">
        <v>40</v>
      </c>
      <c r="C14" s="34">
        <v>0.16071962217461361</v>
      </c>
      <c r="D14" s="34">
        <v>0.14845989170631599</v>
      </c>
      <c r="E14" s="34">
        <v>0.16698792789217251</v>
      </c>
      <c r="F14" s="34">
        <v>0.14962272473290009</v>
      </c>
      <c r="G14" s="34">
        <v>0.1702973239756192</v>
      </c>
      <c r="I14" s="31">
        <v>44434</v>
      </c>
      <c r="J14" s="32">
        <v>99.130164141162382</v>
      </c>
      <c r="K14" s="32">
        <v>101.66035505943481</v>
      </c>
      <c r="L14" s="33">
        <v>-1.27966745446679E-2</v>
      </c>
      <c r="M14" s="33">
        <v>-4.357653527573E-4</v>
      </c>
      <c r="N14">
        <v>19</v>
      </c>
      <c r="O14" t="s">
        <v>15</v>
      </c>
      <c r="P14">
        <f t="shared" si="0"/>
        <v>225</v>
      </c>
      <c r="Q14">
        <f t="shared" si="1"/>
        <v>0</v>
      </c>
      <c r="T14" s="31">
        <v>44742</v>
      </c>
      <c r="U14">
        <v>2022</v>
      </c>
      <c r="V14">
        <v>6</v>
      </c>
      <c r="W14" s="34">
        <v>-6.5401015064735599E-2</v>
      </c>
      <c r="X14" s="34">
        <v>-5.1846369585540703E-2</v>
      </c>
      <c r="Y14" s="34">
        <v>-1.3554645479194801E-2</v>
      </c>
      <c r="AH14" s="31">
        <v>44805</v>
      </c>
      <c r="AI14" s="33">
        <v>0.1644569072258199</v>
      </c>
      <c r="AJ14" s="33">
        <v>7.8277019483304205E-2</v>
      </c>
      <c r="AK14" s="33">
        <v>8.6179887742515698E-2</v>
      </c>
      <c r="AM14" t="s">
        <v>962</v>
      </c>
      <c r="AN14" t="s">
        <v>16</v>
      </c>
      <c r="AO14">
        <v>67</v>
      </c>
      <c r="AP14">
        <v>79</v>
      </c>
      <c r="AQ14" s="34">
        <v>6.8514255305757402E-2</v>
      </c>
      <c r="AR14" s="34">
        <f t="shared" si="2"/>
        <v>6.8514255305757402E-2</v>
      </c>
      <c r="AS14" s="34">
        <f t="shared" si="3"/>
        <v>0</v>
      </c>
      <c r="AU14" t="s">
        <v>962</v>
      </c>
      <c r="AV14" s="34">
        <v>7.3771960021380603E-2</v>
      </c>
      <c r="AW14" s="34">
        <v>4.2513439857121797E-2</v>
      </c>
      <c r="AX14" s="34">
        <v>3.1258520164258702E-2</v>
      </c>
      <c r="AY14" s="34">
        <f t="shared" si="4"/>
        <v>3.1258520164258702E-2</v>
      </c>
      <c r="AZ14" s="34">
        <f t="shared" si="5"/>
        <v>0</v>
      </c>
      <c r="BB14">
        <v>11</v>
      </c>
      <c r="BC14">
        <v>583</v>
      </c>
      <c r="BD14" s="34">
        <v>0.1422751764992817</v>
      </c>
      <c r="BE14" s="34">
        <v>2.9587453721574501E-2</v>
      </c>
      <c r="BF14" s="35">
        <v>0.89449988670259151</v>
      </c>
      <c r="BG14" s="34">
        <v>-1.4172440957474599E-2</v>
      </c>
      <c r="BI14" s="34">
        <v>0.28910215931775862</v>
      </c>
      <c r="BK14">
        <v>50</v>
      </c>
      <c r="BL14" s="33">
        <v>0.23456790123456789</v>
      </c>
      <c r="BM14" s="33">
        <v>0.58024691358024694</v>
      </c>
      <c r="BX14" t="s">
        <v>963</v>
      </c>
      <c r="BY14">
        <v>1114</v>
      </c>
      <c r="BZ14">
        <v>1403</v>
      </c>
      <c r="CA14" s="34">
        <v>1.483642655007408E-2</v>
      </c>
      <c r="CB14" s="34">
        <v>-1.959442441630501E-2</v>
      </c>
      <c r="CC14" s="34">
        <v>3.443085096637908E-2</v>
      </c>
      <c r="CD14" s="37">
        <v>3.653321511877796E-8</v>
      </c>
      <c r="CE14">
        <v>17</v>
      </c>
      <c r="CF14">
        <v>20</v>
      </c>
      <c r="CG14" s="34">
        <v>3.5126845148636697E-2</v>
      </c>
      <c r="CH14">
        <v>0</v>
      </c>
      <c r="CP14" t="s">
        <v>964</v>
      </c>
      <c r="CQ14">
        <v>0.98231165314695068</v>
      </c>
      <c r="CR14">
        <v>1.0026181387074069</v>
      </c>
      <c r="CS14">
        <v>1.0028736186550209</v>
      </c>
      <c r="CT14">
        <v>0.96558107709098173</v>
      </c>
      <c r="CU14">
        <v>0.97496816344510684</v>
      </c>
      <c r="CV14">
        <v>0.98160918451127532</v>
      </c>
      <c r="CW14">
        <v>1.001724080355074</v>
      </c>
      <c r="CX14">
        <v>0.98901672639649896</v>
      </c>
      <c r="CY14">
        <v>0.98984673256545253</v>
      </c>
      <c r="CZ14">
        <v>1.0220945371226979</v>
      </c>
      <c r="DA14">
        <v>1.017049800115903</v>
      </c>
      <c r="DB14">
        <v>1.0102810795640329</v>
      </c>
      <c r="DC14">
        <v>1.0059387302167031</v>
      </c>
      <c r="DD14">
        <v>1.0157087530755089</v>
      </c>
      <c r="DE14">
        <v>1.1019795133003401</v>
      </c>
      <c r="DF14">
        <v>1.11819912946108</v>
      </c>
      <c r="DG14">
        <v>1.100063859062395</v>
      </c>
      <c r="DH14">
        <v>1.1452107692472959</v>
      </c>
      <c r="DI14">
        <v>1.129118771596046</v>
      </c>
      <c r="DJ14">
        <v>1.1448275898139799</v>
      </c>
      <c r="DK14">
        <v>1.1665390126457871</v>
      </c>
      <c r="DL14">
        <v>1.197254261422191</v>
      </c>
      <c r="DM14">
        <v>1.1537036352966641</v>
      </c>
      <c r="DN14">
        <v>1.1809708360067059</v>
      </c>
      <c r="DO14">
        <v>1.175606566868918</v>
      </c>
      <c r="DP14">
        <v>1.178543897968686</v>
      </c>
      <c r="DQ14">
        <v>1.175606566868918</v>
      </c>
      <c r="DR14">
        <v>1.1590038522510731</v>
      </c>
      <c r="DS14">
        <v>1.1598979106034071</v>
      </c>
      <c r="DT14">
        <v>1.1690933262646619</v>
      </c>
      <c r="DU14">
        <v>1.153767606503832</v>
      </c>
      <c r="DV14">
        <v>1.168390776652775</v>
      </c>
      <c r="DW14">
        <v>1.1864622377967149</v>
      </c>
      <c r="DX14">
        <v>1.1782248516949609</v>
      </c>
      <c r="DY14">
        <v>1.1681355396337949</v>
      </c>
      <c r="DZ14">
        <v>1.192209524415397</v>
      </c>
      <c r="EA14">
        <v>1.2239463690774131</v>
      </c>
      <c r="EB14">
        <v>1.207471272969058</v>
      </c>
      <c r="EC14">
        <v>1.213793166785291</v>
      </c>
      <c r="ED14">
        <v>1.200063812060046</v>
      </c>
      <c r="EE14">
        <v>1.211685841854476</v>
      </c>
      <c r="EF14">
        <v>1.200191673498171</v>
      </c>
      <c r="EG14">
        <v>1.1911876856011501</v>
      </c>
      <c r="EH14">
        <v>1.154789283365655</v>
      </c>
      <c r="EI14">
        <v>1.125734451808216</v>
      </c>
      <c r="EJ14">
        <v>1.063218468138839</v>
      </c>
      <c r="EK14">
        <v>1.060153194624734</v>
      </c>
      <c r="EL14">
        <v>1.056066568153653</v>
      </c>
      <c r="EM14">
        <v>1.0828224850636201</v>
      </c>
      <c r="EN14">
        <v>1.0828224850636201</v>
      </c>
      <c r="EO14">
        <v>1.067305418514767</v>
      </c>
      <c r="EP14">
        <v>1.0670498575909411</v>
      </c>
      <c r="EQ14">
        <v>1.076309082506941</v>
      </c>
      <c r="ER14">
        <v>1.1177522217492299</v>
      </c>
      <c r="ES14">
        <v>1.066028180729117</v>
      </c>
      <c r="ET14">
        <v>1.0856321976538981</v>
      </c>
      <c r="EU14">
        <v>1.095785318969809</v>
      </c>
      <c r="EV14">
        <v>1.0955301629270411</v>
      </c>
      <c r="EW14">
        <v>1.0874839616608869</v>
      </c>
      <c r="EX14">
        <v>1.053831381784714</v>
      </c>
      <c r="EY14">
        <v>1.052298826003873</v>
      </c>
    </row>
    <row r="15" spans="1:155" x14ac:dyDescent="0.25">
      <c r="A15" t="s">
        <v>965</v>
      </c>
      <c r="B15" t="s">
        <v>41</v>
      </c>
      <c r="C15" s="34">
        <v>0.14477535955880999</v>
      </c>
      <c r="D15" s="34">
        <v>0.140614147388606</v>
      </c>
      <c r="E15" s="34">
        <v>0.14890391028862679</v>
      </c>
      <c r="F15" s="34">
        <v>0.1409861948135657</v>
      </c>
      <c r="G15" s="34">
        <v>0.14822808479259611</v>
      </c>
      <c r="I15" s="31">
        <v>44435</v>
      </c>
      <c r="J15" s="32">
        <v>99.904067863587017</v>
      </c>
      <c r="K15" s="32">
        <v>102.27686276488031</v>
      </c>
      <c r="L15" s="33">
        <v>-5.0896326469875002E-3</v>
      </c>
      <c r="M15" s="33">
        <v>0</v>
      </c>
      <c r="N15">
        <v>19</v>
      </c>
      <c r="O15" t="s">
        <v>15</v>
      </c>
      <c r="P15">
        <f t="shared" si="0"/>
        <v>225</v>
      </c>
      <c r="Q15">
        <f t="shared" si="1"/>
        <v>0</v>
      </c>
      <c r="T15" s="31">
        <v>44773</v>
      </c>
      <c r="U15">
        <v>2022</v>
      </c>
      <c r="V15">
        <v>7</v>
      </c>
      <c r="W15" s="34">
        <v>7.1264272216960703E-2</v>
      </c>
      <c r="X15" s="34">
        <v>9.5469297967141195E-2</v>
      </c>
      <c r="Y15" s="34">
        <v>-2.4205025750180399E-2</v>
      </c>
      <c r="AH15" s="31">
        <v>44806</v>
      </c>
      <c r="AI15" s="33">
        <v>0.1677256271278815</v>
      </c>
      <c r="AJ15" s="33">
        <v>7.1100933591685594E-2</v>
      </c>
      <c r="AK15" s="33">
        <v>9.6624693536195794E-2</v>
      </c>
      <c r="AM15" t="s">
        <v>966</v>
      </c>
      <c r="AN15" t="s">
        <v>16</v>
      </c>
      <c r="AO15">
        <v>79</v>
      </c>
      <c r="AP15">
        <v>72</v>
      </c>
      <c r="AQ15" s="34">
        <v>3.8975766705664397E-2</v>
      </c>
      <c r="AR15" s="34">
        <f t="shared" si="2"/>
        <v>3.8975766705664397E-2</v>
      </c>
      <c r="AS15" s="34">
        <f t="shared" si="3"/>
        <v>0</v>
      </c>
      <c r="AU15" t="s">
        <v>966</v>
      </c>
      <c r="AV15" s="34">
        <v>0.18705064520049339</v>
      </c>
      <c r="AW15" s="34">
        <v>0.1137760026462404</v>
      </c>
      <c r="AX15" s="34">
        <v>7.3274642554252895E-2</v>
      </c>
      <c r="AY15" s="34">
        <f t="shared" si="4"/>
        <v>7.3274642554252895E-2</v>
      </c>
      <c r="AZ15" s="34">
        <f t="shared" si="5"/>
        <v>0</v>
      </c>
      <c r="BB15">
        <v>12</v>
      </c>
      <c r="BC15">
        <v>583</v>
      </c>
      <c r="BD15" s="34">
        <v>0.10178958080049889</v>
      </c>
      <c r="BE15" s="34">
        <v>-1.0698353062558799E-2</v>
      </c>
      <c r="BF15" s="35">
        <v>0.69312380676034124</v>
      </c>
      <c r="BG15" s="34">
        <v>-1.9953214740556498E-2</v>
      </c>
      <c r="BI15" s="34">
        <v>-0.16691970916924759</v>
      </c>
      <c r="BK15">
        <v>75</v>
      </c>
      <c r="BL15" s="33">
        <v>0.14991181657848321</v>
      </c>
      <c r="BM15" s="33">
        <v>0.49735449735449733</v>
      </c>
      <c r="BX15" t="s">
        <v>967</v>
      </c>
      <c r="BY15">
        <v>313</v>
      </c>
      <c r="BZ15">
        <v>100</v>
      </c>
      <c r="CA15" s="34">
        <v>1.169991096693295E-2</v>
      </c>
      <c r="CB15" s="34">
        <v>3.5130698000292421E-2</v>
      </c>
      <c r="CC15" s="34">
        <v>-2.3430787033359469E-2</v>
      </c>
      <c r="CD15" s="37">
        <v>0.19359791093195319</v>
      </c>
      <c r="CE15">
        <v>9</v>
      </c>
      <c r="CF15">
        <v>17</v>
      </c>
      <c r="CG15" s="34">
        <v>-2.441590121204705E-2</v>
      </c>
      <c r="CH15">
        <v>3</v>
      </c>
      <c r="CP15" t="s">
        <v>968</v>
      </c>
      <c r="CQ15">
        <v>0.96590106835171974</v>
      </c>
      <c r="CR15">
        <v>0.92799779454830722</v>
      </c>
      <c r="CS15">
        <v>0.92743426765359038</v>
      </c>
      <c r="CT15">
        <v>0.89728067635495823</v>
      </c>
      <c r="CU15">
        <v>0.84740040914740156</v>
      </c>
      <c r="CV15">
        <v>0.84486413379694647</v>
      </c>
      <c r="CW15">
        <v>0.84683683171215596</v>
      </c>
      <c r="CX15">
        <v>0.84683683171215596</v>
      </c>
      <c r="CY15">
        <v>0.86036354934703585</v>
      </c>
      <c r="CZ15">
        <v>0.84401869183328526</v>
      </c>
      <c r="DA15">
        <v>0.86938159695942274</v>
      </c>
      <c r="DB15">
        <v>0.84458221872800199</v>
      </c>
      <c r="DC15">
        <v>0.82851912466160982</v>
      </c>
      <c r="DD15">
        <v>0.81301970911152033</v>
      </c>
      <c r="DE15">
        <v>0.7955475451056927</v>
      </c>
      <c r="DF15">
        <v>0.77131189593110339</v>
      </c>
      <c r="DG15">
        <v>0.79892926241980899</v>
      </c>
      <c r="DH15">
        <v>0.81978314373975336</v>
      </c>
      <c r="DI15">
        <v>0.81950117813028012</v>
      </c>
      <c r="DJ15">
        <v>0.81245598005468878</v>
      </c>
      <c r="DK15">
        <v>0.80569259596698461</v>
      </c>
      <c r="DL15">
        <v>0.81809225981243061</v>
      </c>
      <c r="DM15">
        <v>0.80822892185796846</v>
      </c>
      <c r="DN15">
        <v>0.78117533496662306</v>
      </c>
      <c r="DO15">
        <v>0.79244759123893471</v>
      </c>
      <c r="DP15">
        <v>0.80963794125687516</v>
      </c>
      <c r="DQ15">
        <v>0.81189245315997194</v>
      </c>
      <c r="DR15">
        <v>0.81358328654676593</v>
      </c>
      <c r="DS15">
        <v>0.80287450662864235</v>
      </c>
      <c r="DT15">
        <v>0.81668313933246672</v>
      </c>
      <c r="DU15">
        <v>0.81330152309940751</v>
      </c>
      <c r="DV15">
        <v>0.78568410607017314</v>
      </c>
      <c r="DW15">
        <v>0.81499240702673004</v>
      </c>
      <c r="DX15">
        <v>0.8251374073474933</v>
      </c>
      <c r="DY15">
        <v>0.83838251315660062</v>
      </c>
      <c r="DZ15">
        <v>0.81724676730824064</v>
      </c>
      <c r="EA15">
        <v>0.8164013758851083</v>
      </c>
      <c r="EB15">
        <v>0.82316486105386966</v>
      </c>
      <c r="EC15">
        <v>0.81921946522345046</v>
      </c>
      <c r="ED15">
        <v>0.81809225981243061</v>
      </c>
      <c r="EE15">
        <v>0.82851912466160982</v>
      </c>
      <c r="EF15">
        <v>0.86374541828273832</v>
      </c>
      <c r="EG15">
        <v>0.86938159695942274</v>
      </c>
      <c r="EH15">
        <v>0.82795554722636422</v>
      </c>
      <c r="EI15">
        <v>0.83838251315660062</v>
      </c>
      <c r="EJ15">
        <v>0.81076519720842355</v>
      </c>
      <c r="EK15">
        <v>0.80625632502381617</v>
      </c>
      <c r="EL15">
        <v>0.81611961243774989</v>
      </c>
      <c r="EM15">
        <v>0.84232775736543397</v>
      </c>
      <c r="EN15">
        <v>0.81950117813028012</v>
      </c>
      <c r="EO15">
        <v>0.8003382818187158</v>
      </c>
      <c r="EP15">
        <v>0.80991975524476234</v>
      </c>
      <c r="EQ15">
        <v>0.8054108325196262</v>
      </c>
      <c r="ER15">
        <v>0.80569259596698461</v>
      </c>
      <c r="ES15">
        <v>0.806538189552232</v>
      </c>
      <c r="ET15">
        <v>0.83133731508100939</v>
      </c>
      <c r="EU15">
        <v>0.81752863183665658</v>
      </c>
      <c r="EV15">
        <v>0.81611961243774989</v>
      </c>
      <c r="EW15">
        <v>0.87783571335286348</v>
      </c>
      <c r="EX15">
        <v>0.86515448822217378</v>
      </c>
      <c r="EY15">
        <v>0.84373692838592684</v>
      </c>
    </row>
    <row r="16" spans="1:155" x14ac:dyDescent="0.25">
      <c r="A16" t="s">
        <v>800</v>
      </c>
      <c r="B16" t="s">
        <v>8</v>
      </c>
      <c r="C16" s="35">
        <v>1.0827253289776211</v>
      </c>
      <c r="D16" s="35">
        <v>1.5005549046468321</v>
      </c>
      <c r="E16" s="35">
        <v>0.59298963813969441</v>
      </c>
      <c r="F16" s="35">
        <v>1.416658943972362</v>
      </c>
      <c r="G16" s="35">
        <v>0.818592789058884</v>
      </c>
      <c r="I16" s="31">
        <v>44438</v>
      </c>
      <c r="J16" s="32">
        <v>100.7967170655362</v>
      </c>
      <c r="K16" s="32">
        <v>103.757057770123</v>
      </c>
      <c r="L16" s="33">
        <v>0</v>
      </c>
      <c r="M16" s="33">
        <v>0</v>
      </c>
      <c r="N16">
        <v>19</v>
      </c>
      <c r="O16" t="s">
        <v>15</v>
      </c>
      <c r="P16">
        <f t="shared" si="0"/>
        <v>225</v>
      </c>
      <c r="Q16">
        <f t="shared" si="1"/>
        <v>0</v>
      </c>
      <c r="T16" s="31">
        <v>44804</v>
      </c>
      <c r="U16">
        <v>2022</v>
      </c>
      <c r="V16">
        <v>8</v>
      </c>
      <c r="W16" s="34">
        <v>6.7299622729404193E-2</v>
      </c>
      <c r="X16" s="34">
        <v>4.4962207607572802E-2</v>
      </c>
      <c r="Y16" s="34">
        <v>2.2337415121831398E-2</v>
      </c>
      <c r="AH16" s="31">
        <v>44809</v>
      </c>
      <c r="AI16" s="33">
        <v>0.16071017476277771</v>
      </c>
      <c r="AJ16" s="33">
        <v>6.2266024906409902E-2</v>
      </c>
      <c r="AK16" s="33">
        <v>9.8444149856367694E-2</v>
      </c>
      <c r="AM16" t="s">
        <v>969</v>
      </c>
      <c r="AN16" t="s">
        <v>16</v>
      </c>
      <c r="AO16">
        <v>71</v>
      </c>
      <c r="AP16">
        <v>71</v>
      </c>
      <c r="AQ16" s="34">
        <v>-1.4628253006501999E-3</v>
      </c>
      <c r="AR16" s="34">
        <f t="shared" si="2"/>
        <v>0</v>
      </c>
      <c r="AS16" s="34">
        <f t="shared" si="3"/>
        <v>-1.4628253006501999E-3</v>
      </c>
      <c r="AU16" t="s">
        <v>969</v>
      </c>
      <c r="AV16" s="34">
        <v>5.2147606881344899E-2</v>
      </c>
      <c r="AW16" s="34">
        <v>7.4712872954870904E-2</v>
      </c>
      <c r="AX16" s="34">
        <v>-2.2565266073525998E-2</v>
      </c>
      <c r="AY16" s="34">
        <f t="shared" si="4"/>
        <v>0</v>
      </c>
      <c r="AZ16" s="34">
        <f t="shared" si="5"/>
        <v>-2.2565266073525998E-2</v>
      </c>
      <c r="BB16">
        <v>13</v>
      </c>
      <c r="BC16">
        <v>582</v>
      </c>
      <c r="BD16" s="34">
        <v>8.7891346715013502E-2</v>
      </c>
      <c r="BE16" s="34">
        <v>-2.4796376062693599E-2</v>
      </c>
      <c r="BF16" s="35">
        <v>0.61219671603743042</v>
      </c>
      <c r="BG16" s="34">
        <v>-3.1887912282954498E-2</v>
      </c>
      <c r="BI16" s="34">
        <v>-6.7040245039821394E-2</v>
      </c>
      <c r="BK16">
        <v>100</v>
      </c>
      <c r="BL16" s="33">
        <v>9.5238095238095205E-2</v>
      </c>
      <c r="BM16" s="33">
        <v>0.43738977072310398</v>
      </c>
      <c r="BX16" t="s">
        <v>970</v>
      </c>
      <c r="BY16">
        <v>358</v>
      </c>
      <c r="BZ16">
        <v>595</v>
      </c>
      <c r="CA16" s="34">
        <v>1.3769866899697329E-2</v>
      </c>
      <c r="CB16" s="34">
        <v>-2.8702101496870819E-2</v>
      </c>
      <c r="CC16" s="34">
        <v>4.2471968396568152E-2</v>
      </c>
      <c r="CD16" s="37">
        <v>2.7411364485574581E-5</v>
      </c>
      <c r="CE16">
        <v>19</v>
      </c>
      <c r="CF16">
        <v>20</v>
      </c>
      <c r="CG16" s="34">
        <v>4.0572278888426572E-2</v>
      </c>
      <c r="CH16">
        <v>0</v>
      </c>
      <c r="CP16" t="s">
        <v>971</v>
      </c>
      <c r="CQ16">
        <v>1.03752261829235</v>
      </c>
      <c r="CR16">
        <v>0.99638327838745122</v>
      </c>
      <c r="CS16">
        <v>0.92698914882410344</v>
      </c>
      <c r="CT16">
        <v>0.90009046701519424</v>
      </c>
      <c r="CU16">
        <v>0.98598550707499433</v>
      </c>
      <c r="CV16">
        <v>1.0047468879255981</v>
      </c>
      <c r="CW16">
        <v>1.021247725770821</v>
      </c>
      <c r="CX16">
        <v>1.0020343816216</v>
      </c>
      <c r="CY16">
        <v>1.0158227858140541</v>
      </c>
      <c r="CZ16">
        <v>0.98282096482114967</v>
      </c>
      <c r="DA16">
        <v>0.98146471166915084</v>
      </c>
      <c r="DB16">
        <v>1.041817250420811</v>
      </c>
      <c r="DC16">
        <v>1.0250904672518939</v>
      </c>
      <c r="DD16">
        <v>1.051989149060804</v>
      </c>
      <c r="DE16">
        <v>1.046564136452808</v>
      </c>
      <c r="DF16">
        <v>1.1028481337021601</v>
      </c>
      <c r="DG16">
        <v>1.079339939470789</v>
      </c>
      <c r="DH16">
        <v>1.068942095507103</v>
      </c>
      <c r="DI16">
        <v>1.044077793426192</v>
      </c>
      <c r="DJ16">
        <v>1.0845388614526319</v>
      </c>
      <c r="DK16">
        <v>1.110985507311695</v>
      </c>
      <c r="DL16">
        <v>1.082730645002016</v>
      </c>
      <c r="DM16">
        <v>1.1044304048290821</v>
      </c>
      <c r="DN16">
        <v>1.153706973041057</v>
      </c>
      <c r="DO16">
        <v>1.1882912104633421</v>
      </c>
      <c r="DP16">
        <v>1.1645569982570489</v>
      </c>
      <c r="DQ16">
        <v>1.1489602323115189</v>
      </c>
      <c r="DR16">
        <v>1.1717902999668901</v>
      </c>
      <c r="DS16">
        <v>1.176989221948733</v>
      </c>
      <c r="DT16">
        <v>1.203209704530414</v>
      </c>
      <c r="DU16">
        <v>1.216319909495639</v>
      </c>
      <c r="DV16">
        <v>1.290461215695901</v>
      </c>
      <c r="DW16">
        <v>1.3273057055186499</v>
      </c>
      <c r="DX16">
        <v>1.3476492121937169</v>
      </c>
      <c r="DY16">
        <v>1.2843580765119049</v>
      </c>
      <c r="DZ16">
        <v>1.2949821564042041</v>
      </c>
      <c r="EA16">
        <v>1.271247726244221</v>
      </c>
      <c r="EB16">
        <v>1.2624320807562279</v>
      </c>
      <c r="EC16">
        <v>1.2278480612876299</v>
      </c>
      <c r="ED16">
        <v>1.2703435090420689</v>
      </c>
      <c r="EE16">
        <v>1.3031193847112801</v>
      </c>
      <c r="EF16">
        <v>1.2649184964340729</v>
      </c>
      <c r="EG16">
        <v>1.202305705281949</v>
      </c>
      <c r="EH16">
        <v>1.165235052181818</v>
      </c>
      <c r="EI16">
        <v>1.233046983269473</v>
      </c>
      <c r="EJ16">
        <v>1.2307866582177811</v>
      </c>
      <c r="EK16">
        <v>1.2235533565079391</v>
      </c>
      <c r="EL16">
        <v>1.238472141179928</v>
      </c>
      <c r="EM16">
        <v>1.279159154530062</v>
      </c>
      <c r="EN16">
        <v>1.1966546746990301</v>
      </c>
      <c r="EO16">
        <v>1.21722427200025</v>
      </c>
      <c r="EP16">
        <v>1.238472141179928</v>
      </c>
      <c r="EQ16">
        <v>1.4859855806730251</v>
      </c>
      <c r="ER16">
        <v>1.5291590097010039</v>
      </c>
      <c r="ES16">
        <v>1.572106638707748</v>
      </c>
      <c r="ET16">
        <v>1.6952982771913729</v>
      </c>
      <c r="EU16">
        <v>1.693263897463374</v>
      </c>
      <c r="EV16">
        <v>1.668399595382464</v>
      </c>
      <c r="EW16">
        <v>1.650090468435395</v>
      </c>
      <c r="EX16">
        <v>1.686030886358451</v>
      </c>
      <c r="EY16">
        <v>1.630651033660022</v>
      </c>
    </row>
    <row r="17" spans="1:155" x14ac:dyDescent="0.25">
      <c r="A17" t="s">
        <v>972</v>
      </c>
      <c r="B17" t="s">
        <v>21</v>
      </c>
      <c r="C17" s="35">
        <v>0.72013335362972686</v>
      </c>
      <c r="D17" s="35">
        <v>1.1080202974093329</v>
      </c>
      <c r="E17" s="35">
        <v>0.24400845119371281</v>
      </c>
      <c r="F17" s="35">
        <v>1.0271750244307849</v>
      </c>
      <c r="G17" s="35">
        <v>0.47639337029524309</v>
      </c>
      <c r="I17" s="31">
        <v>44439</v>
      </c>
      <c r="J17" s="32">
        <v>101.7963758350174</v>
      </c>
      <c r="K17" s="32">
        <v>104.8956693126173</v>
      </c>
      <c r="L17" s="33">
        <v>0</v>
      </c>
      <c r="M17" s="33">
        <v>0</v>
      </c>
      <c r="N17">
        <v>19</v>
      </c>
      <c r="O17" t="s">
        <v>15</v>
      </c>
      <c r="P17">
        <f t="shared" si="0"/>
        <v>225</v>
      </c>
      <c r="Q17">
        <f t="shared" si="1"/>
        <v>0</v>
      </c>
      <c r="T17" s="31">
        <v>44834</v>
      </c>
      <c r="U17">
        <v>2022</v>
      </c>
      <c r="V17">
        <v>9</v>
      </c>
      <c r="W17" s="34">
        <v>1.43976210806207E-2</v>
      </c>
      <c r="X17" s="34">
        <v>-3.2345734597929401E-2</v>
      </c>
      <c r="Y17" s="34">
        <v>4.6743355678550098E-2</v>
      </c>
      <c r="AH17" s="31">
        <v>44810</v>
      </c>
      <c r="AI17" s="33">
        <v>0.1606508302610265</v>
      </c>
      <c r="AJ17" s="33">
        <v>5.2016708001566297E-2</v>
      </c>
      <c r="AK17" s="33">
        <v>0.1086341222594602</v>
      </c>
      <c r="AM17" t="s">
        <v>973</v>
      </c>
      <c r="AN17" t="s">
        <v>16</v>
      </c>
      <c r="AO17">
        <v>68</v>
      </c>
      <c r="AP17">
        <v>94</v>
      </c>
      <c r="AQ17" s="34">
        <v>9.2129461758994006E-3</v>
      </c>
      <c r="AR17" s="34">
        <f t="shared" si="2"/>
        <v>9.2129461758994006E-3</v>
      </c>
      <c r="AS17" s="34">
        <f t="shared" si="3"/>
        <v>0</v>
      </c>
      <c r="AU17" t="s">
        <v>973</v>
      </c>
      <c r="AV17" s="34">
        <v>-4.3348308683463198E-2</v>
      </c>
      <c r="AW17" s="34">
        <v>-7.7120419711942903E-2</v>
      </c>
      <c r="AX17" s="34">
        <v>3.3772111028479601E-2</v>
      </c>
      <c r="AY17" s="34">
        <f t="shared" si="4"/>
        <v>3.3772111028479601E-2</v>
      </c>
      <c r="AZ17" s="34">
        <f t="shared" si="5"/>
        <v>0</v>
      </c>
      <c r="BB17">
        <v>14</v>
      </c>
      <c r="BC17">
        <v>585</v>
      </c>
      <c r="BD17" s="34">
        <v>0.14888989690283291</v>
      </c>
      <c r="BE17" s="34">
        <v>3.7540039734892602E-2</v>
      </c>
      <c r="BF17" s="35">
        <v>0.93726302533757921</v>
      </c>
      <c r="BG17" s="34">
        <v>3.8274572256545999E-3</v>
      </c>
      <c r="BI17" s="34">
        <v>0.1622384071921078</v>
      </c>
      <c r="BK17">
        <v>150</v>
      </c>
      <c r="BL17" s="33">
        <v>5.1146384479717803E-2</v>
      </c>
      <c r="BM17" s="33">
        <v>0.365079365079365</v>
      </c>
      <c r="BX17" t="s">
        <v>974</v>
      </c>
      <c r="BY17">
        <v>483</v>
      </c>
      <c r="BZ17">
        <v>504</v>
      </c>
      <c r="CA17" s="34">
        <v>1.713043154638591E-2</v>
      </c>
      <c r="CB17" s="34">
        <v>-5.1172498492089054E-3</v>
      </c>
      <c r="CC17" s="34">
        <v>2.2247681395594809E-2</v>
      </c>
      <c r="CD17" s="37">
        <v>3.7625718796713302E-2</v>
      </c>
      <c r="CE17">
        <v>13</v>
      </c>
      <c r="CF17">
        <v>20</v>
      </c>
      <c r="CG17" s="34">
        <v>1.7748899809872608E-2</v>
      </c>
      <c r="CH17">
        <v>1</v>
      </c>
      <c r="CP17" t="s">
        <v>975</v>
      </c>
      <c r="CQ17">
        <v>1.0277723579625799</v>
      </c>
      <c r="CR17">
        <v>1.0400078284701479</v>
      </c>
      <c r="CS17">
        <v>1.0782676605348209</v>
      </c>
      <c r="CT17">
        <v>1.087589736132482</v>
      </c>
      <c r="CU17">
        <v>1.087784018185044</v>
      </c>
      <c r="CV17">
        <v>1.0906972936837329</v>
      </c>
      <c r="CW17">
        <v>1.07807325907104</v>
      </c>
      <c r="CX17">
        <v>1.143911470290881</v>
      </c>
      <c r="CY17">
        <v>1.109730128395398</v>
      </c>
      <c r="CZ17">
        <v>1.1283745184131559</v>
      </c>
      <c r="DA17">
        <v>1.104680466785833</v>
      </c>
      <c r="DB17">
        <v>1.077685053199571</v>
      </c>
      <c r="DC17">
        <v>1.115944885264244</v>
      </c>
      <c r="DD17">
        <v>1.1006020960278631</v>
      </c>
      <c r="DE17">
        <v>1.070304962249006</v>
      </c>
      <c r="DF17">
        <v>1.0899204042959201</v>
      </c>
      <c r="DG17">
        <v>1.0772964890944461</v>
      </c>
      <c r="DH17">
        <v>1.0576809276363131</v>
      </c>
      <c r="DI17">
        <v>1.0772964890944461</v>
      </c>
      <c r="DJ17">
        <v>1.0654494632807849</v>
      </c>
      <c r="DK17">
        <v>1.061565374575377</v>
      </c>
      <c r="DL17">
        <v>1.040784598446743</v>
      </c>
      <c r="DM17">
        <v>1.010293302026541</v>
      </c>
      <c r="DN17">
        <v>1.034958405683021</v>
      </c>
      <c r="DO17">
        <v>1.030297069356144</v>
      </c>
      <c r="DP17">
        <v>1.052243179566497</v>
      </c>
      <c r="DQ17">
        <v>1.054767771548843</v>
      </c>
      <c r="DR17">
        <v>1.0351524489131461</v>
      </c>
      <c r="DS17">
        <v>1.022528772534109</v>
      </c>
      <c r="DT17">
        <v>1.0223343710703281</v>
      </c>
      <c r="DU17">
        <v>1.0234997051520469</v>
      </c>
      <c r="DV17">
        <v>1.032045249595551</v>
      </c>
      <c r="DW17">
        <v>1.088366864342732</v>
      </c>
      <c r="DX17">
        <v>1.070304962249006</v>
      </c>
      <c r="DY17">
        <v>1.0823459118815739</v>
      </c>
      <c r="DZ17">
        <v>1.06583802738591</v>
      </c>
      <c r="EA17">
        <v>1.0543795656773729</v>
      </c>
      <c r="EB17">
        <v>1.0409787610880861</v>
      </c>
      <c r="EC17">
        <v>1.021169156399828</v>
      </c>
      <c r="ED17">
        <v>1.046805192674245</v>
      </c>
      <c r="EE17">
        <v>1.066032190027254</v>
      </c>
      <c r="EF17">
        <v>1.0203923864232329</v>
      </c>
      <c r="EG17">
        <v>0.99378523841404964</v>
      </c>
      <c r="EH17">
        <v>0.98679353245178103</v>
      </c>
      <c r="EI17">
        <v>1.029714462020894</v>
      </c>
      <c r="EJ17">
        <v>0.99495045308455032</v>
      </c>
      <c r="EK17">
        <v>0.96678970541656895</v>
      </c>
      <c r="EL17">
        <v>0.99922310589508345</v>
      </c>
      <c r="EM17">
        <v>0.98504565074042094</v>
      </c>
      <c r="EN17">
        <v>0.96640126072266253</v>
      </c>
      <c r="EO17">
        <v>0.9489220853754049</v>
      </c>
      <c r="EP17">
        <v>0.94154205413044845</v>
      </c>
      <c r="EQ17">
        <v>0.9650417639995994</v>
      </c>
      <c r="ER17">
        <v>0.97824822683071466</v>
      </c>
      <c r="ES17">
        <v>0.9801903905946372</v>
      </c>
      <c r="ET17">
        <v>0.97552923338458852</v>
      </c>
      <c r="EU17">
        <v>1.041367325193211</v>
      </c>
      <c r="EV17">
        <v>1.028549127939175</v>
      </c>
      <c r="EW17">
        <v>0.98795880682789083</v>
      </c>
      <c r="EX17">
        <v>0.99922310589508345</v>
      </c>
      <c r="EY17">
        <v>1.073606443619163</v>
      </c>
    </row>
    <row r="18" spans="1:155" x14ac:dyDescent="0.25">
      <c r="A18" t="s">
        <v>976</v>
      </c>
      <c r="B18" t="s">
        <v>20</v>
      </c>
      <c r="C18" s="35">
        <v>0.82364982253963037</v>
      </c>
      <c r="D18" s="35">
        <v>1.092487004903564</v>
      </c>
      <c r="E18" s="35">
        <v>0.59416203735640571</v>
      </c>
      <c r="F18" s="35">
        <v>1.088856389406416</v>
      </c>
      <c r="G18" s="35">
        <v>0.59360631963550781</v>
      </c>
      <c r="I18" s="31">
        <v>44440</v>
      </c>
      <c r="J18" s="32">
        <v>101.62042034686399</v>
      </c>
      <c r="K18" s="32">
        <v>104.8628801827544</v>
      </c>
      <c r="L18" s="33">
        <v>-1.7285044453697999E-3</v>
      </c>
      <c r="M18" s="33">
        <v>-3.1258802272610001E-4</v>
      </c>
      <c r="N18">
        <v>19</v>
      </c>
      <c r="O18" t="s">
        <v>15</v>
      </c>
      <c r="P18">
        <f t="shared" si="0"/>
        <v>225</v>
      </c>
      <c r="Q18">
        <f t="shared" si="1"/>
        <v>0</v>
      </c>
      <c r="T18" s="31">
        <v>44865</v>
      </c>
      <c r="U18">
        <v>2022</v>
      </c>
      <c r="V18">
        <v>10</v>
      </c>
      <c r="W18" s="34">
        <v>1.2722327441701599E-2</v>
      </c>
      <c r="X18" s="34">
        <v>4.00995323463266E-2</v>
      </c>
      <c r="Y18" s="34">
        <v>-2.7377204904624999E-2</v>
      </c>
      <c r="AH18" s="31">
        <v>44811</v>
      </c>
      <c r="AI18" s="33">
        <v>0.1790808873424112</v>
      </c>
      <c r="AJ18" s="33">
        <v>5.27820442776787E-2</v>
      </c>
      <c r="AK18" s="33">
        <v>0.12629884306473249</v>
      </c>
      <c r="AM18" t="s">
        <v>977</v>
      </c>
      <c r="AN18" t="s">
        <v>16</v>
      </c>
      <c r="AO18">
        <v>70</v>
      </c>
      <c r="AP18">
        <v>85</v>
      </c>
      <c r="AQ18" s="34">
        <v>1.00278691393527E-2</v>
      </c>
      <c r="AR18" s="34">
        <f t="shared" si="2"/>
        <v>1.00278691393527E-2</v>
      </c>
      <c r="AS18" s="34">
        <f t="shared" si="3"/>
        <v>0</v>
      </c>
      <c r="AU18" t="s">
        <v>977</v>
      </c>
      <c r="AV18" s="34">
        <v>-0.123730517301678</v>
      </c>
      <c r="AW18" s="34">
        <v>-4.6294144462221999E-2</v>
      </c>
      <c r="AX18" s="34">
        <v>-7.7436372839455994E-2</v>
      </c>
      <c r="AY18" s="34">
        <f t="shared" si="4"/>
        <v>0</v>
      </c>
      <c r="AZ18" s="34">
        <f t="shared" si="5"/>
        <v>-7.7436372839455994E-2</v>
      </c>
      <c r="BB18">
        <v>15</v>
      </c>
      <c r="BC18">
        <v>586</v>
      </c>
      <c r="BD18" s="34">
        <v>6.0360836357705498E-2</v>
      </c>
      <c r="BE18" s="34">
        <v>-5.0058648367605298E-2</v>
      </c>
      <c r="BF18" s="35">
        <v>0.4511649758354993</v>
      </c>
      <c r="BG18" s="34">
        <v>-3.70715387388054E-2</v>
      </c>
      <c r="BI18" s="34">
        <v>0.62058446099536735</v>
      </c>
      <c r="BX18" t="s">
        <v>978</v>
      </c>
      <c r="BY18">
        <v>586</v>
      </c>
      <c r="BZ18">
        <v>404</v>
      </c>
      <c r="CA18" s="34">
        <v>1.1921912154328499E-2</v>
      </c>
      <c r="CB18" s="34">
        <v>-1.0695701340116961E-2</v>
      </c>
      <c r="CC18" s="34">
        <v>2.2617613494445469E-2</v>
      </c>
      <c r="CD18" s="37">
        <v>1.22142825590168E-2</v>
      </c>
      <c r="CE18">
        <v>14</v>
      </c>
      <c r="CF18">
        <v>19</v>
      </c>
      <c r="CG18" s="34">
        <v>2.2999997948756061E-2</v>
      </c>
      <c r="CH18">
        <v>0</v>
      </c>
      <c r="CP18" t="s">
        <v>979</v>
      </c>
      <c r="CQ18">
        <v>1.0156746031746029</v>
      </c>
      <c r="CR18">
        <v>1.0032143102232101</v>
      </c>
      <c r="CS18">
        <v>1.006111211299723</v>
      </c>
      <c r="CT18">
        <v>1.026071477074864</v>
      </c>
      <c r="CU18">
        <v>1.0169049303159761</v>
      </c>
      <c r="CV18">
        <v>1.026547613190931</v>
      </c>
      <c r="CW18">
        <v>1.005714171125919</v>
      </c>
      <c r="CX18">
        <v>1.0248807466690759</v>
      </c>
      <c r="CY18">
        <v>1.044484154179431</v>
      </c>
      <c r="CZ18">
        <v>1.0830555683815879</v>
      </c>
      <c r="DA18">
        <v>1.078015957253869</v>
      </c>
      <c r="DB18">
        <v>1.074841293854834</v>
      </c>
      <c r="DC18">
        <v>1.0602379982655179</v>
      </c>
      <c r="DD18">
        <v>1.0565871987504161</v>
      </c>
      <c r="DE18">
        <v>1.1003967929316461</v>
      </c>
      <c r="DF18">
        <v>1.0977777517065621</v>
      </c>
      <c r="DG18">
        <v>1.0827777085301591</v>
      </c>
      <c r="DH18">
        <v>1.0626190689614741</v>
      </c>
      <c r="DI18">
        <v>1.065436581509007</v>
      </c>
      <c r="DJ18">
        <v>1.100476278989531</v>
      </c>
      <c r="DK18">
        <v>1.1569048456512081</v>
      </c>
      <c r="DL18">
        <v>1.1611905583403359</v>
      </c>
      <c r="DM18">
        <v>1.201349157948653</v>
      </c>
      <c r="DN18">
        <v>1.1925000677767781</v>
      </c>
      <c r="DO18">
        <v>1.181349100380116</v>
      </c>
      <c r="DP18">
        <v>1.185793687656109</v>
      </c>
      <c r="DQ18">
        <v>1.173134923382267</v>
      </c>
      <c r="DR18">
        <v>1.1418650106814101</v>
      </c>
      <c r="DS18">
        <v>1.084682448052237</v>
      </c>
      <c r="DT18">
        <v>1.096071483506933</v>
      </c>
      <c r="DU18">
        <v>1.1086111649873049</v>
      </c>
      <c r="DV18">
        <v>1.100516070782926</v>
      </c>
      <c r="DW18">
        <v>1.0596428768848869</v>
      </c>
      <c r="DX18">
        <v>1.054563669021584</v>
      </c>
      <c r="DY18">
        <v>1.0231350767916729</v>
      </c>
      <c r="DZ18">
        <v>1.053412925467001</v>
      </c>
      <c r="EA18">
        <v>1.085873080929121</v>
      </c>
      <c r="EB18">
        <v>1.078134942518433</v>
      </c>
      <c r="EC18">
        <v>1.0963095515649659</v>
      </c>
      <c r="ED18">
        <v>1.093293762752795</v>
      </c>
      <c r="EE18">
        <v>1.0817063535045559</v>
      </c>
      <c r="EF18">
        <v>1.1041665777113121</v>
      </c>
      <c r="EG18">
        <v>1.0965078278296041</v>
      </c>
      <c r="EH18">
        <v>1.095436570332907</v>
      </c>
      <c r="EI18">
        <v>1.1213889145257121</v>
      </c>
      <c r="EJ18">
        <v>1.1251983935698679</v>
      </c>
      <c r="EK18">
        <v>1.101150788899141</v>
      </c>
      <c r="EL18">
        <v>1.1052380302658209</v>
      </c>
      <c r="EM18">
        <v>1.129087358671909</v>
      </c>
      <c r="EN18">
        <v>1.108769844516359</v>
      </c>
      <c r="EO18">
        <v>1.108333500193688</v>
      </c>
      <c r="EP18">
        <v>1.147142884924973</v>
      </c>
      <c r="EQ18">
        <v>1.315237952033121</v>
      </c>
      <c r="ER18">
        <v>1.2744841335152679</v>
      </c>
      <c r="ES18">
        <v>1.3196029557223239</v>
      </c>
      <c r="ET18">
        <v>1.3482540222559081</v>
      </c>
      <c r="EU18">
        <v>1.3167859308193179</v>
      </c>
      <c r="EV18">
        <v>1.359285516743479</v>
      </c>
      <c r="EW18">
        <v>1.358015787924332</v>
      </c>
      <c r="EX18">
        <v>1.3857539839035571</v>
      </c>
      <c r="EY18">
        <v>1.365873009128489</v>
      </c>
    </row>
    <row r="19" spans="1:155" x14ac:dyDescent="0.25">
      <c r="A19" t="s">
        <v>980</v>
      </c>
      <c r="B19" t="s">
        <v>42</v>
      </c>
      <c r="C19" s="35">
        <v>0.42112521159029359</v>
      </c>
      <c r="D19" s="35">
        <v>0.67805043245536079</v>
      </c>
      <c r="E19" s="35">
        <v>0.20279793436876661</v>
      </c>
      <c r="F19" s="35">
        <v>0.67551347055878241</v>
      </c>
      <c r="G19" s="35">
        <v>0.2004578460314613</v>
      </c>
      <c r="I19" s="31">
        <v>44441</v>
      </c>
      <c r="J19" s="32">
        <v>102.21956765694441</v>
      </c>
      <c r="K19" s="32">
        <v>105.8213316710566</v>
      </c>
      <c r="L19" s="33">
        <v>0</v>
      </c>
      <c r="M19" s="33">
        <v>0</v>
      </c>
      <c r="N19">
        <v>19</v>
      </c>
      <c r="O19" t="s">
        <v>15</v>
      </c>
      <c r="P19">
        <f t="shared" si="0"/>
        <v>225</v>
      </c>
      <c r="Q19">
        <f t="shared" si="1"/>
        <v>0</v>
      </c>
      <c r="T19" s="31">
        <v>44895</v>
      </c>
      <c r="U19">
        <v>2022</v>
      </c>
      <c r="V19">
        <v>11</v>
      </c>
      <c r="W19" s="34">
        <v>4.6022394190885002E-3</v>
      </c>
      <c r="X19" s="34">
        <v>3.38530860995849E-2</v>
      </c>
      <c r="Y19" s="34">
        <v>-2.9250846680496299E-2</v>
      </c>
      <c r="AH19" s="31">
        <v>44812</v>
      </c>
      <c r="AI19" s="33">
        <v>0.17257630588669531</v>
      </c>
      <c r="AJ19" s="33">
        <v>5.15072168669366E-2</v>
      </c>
      <c r="AK19" s="33">
        <v>0.1210690890197587</v>
      </c>
      <c r="AM19" t="s">
        <v>981</v>
      </c>
      <c r="AN19" t="s">
        <v>16</v>
      </c>
      <c r="AO19">
        <v>100</v>
      </c>
      <c r="AP19">
        <v>76</v>
      </c>
      <c r="AQ19" s="34">
        <v>1.49659839495873E-2</v>
      </c>
      <c r="AR19" s="34">
        <f t="shared" si="2"/>
        <v>1.49659839495873E-2</v>
      </c>
      <c r="AS19" s="34">
        <f t="shared" si="3"/>
        <v>0</v>
      </c>
      <c r="AU19" t="s">
        <v>981</v>
      </c>
      <c r="AV19" s="34">
        <v>9.2316691269732798E-2</v>
      </c>
      <c r="AW19" s="34">
        <v>0.10673374087082441</v>
      </c>
      <c r="AX19" s="34">
        <v>-1.4417049601091501E-2</v>
      </c>
      <c r="AY19" s="34">
        <f t="shared" si="4"/>
        <v>0</v>
      </c>
      <c r="AZ19" s="34">
        <f t="shared" si="5"/>
        <v>-1.4417049601091501E-2</v>
      </c>
      <c r="BB19">
        <v>16</v>
      </c>
      <c r="BC19">
        <v>588</v>
      </c>
      <c r="BD19" s="34">
        <v>0.103262270043372</v>
      </c>
      <c r="BE19" s="34">
        <v>-9.2256638196856998E-3</v>
      </c>
      <c r="BF19" s="35">
        <v>0.69820744510651833</v>
      </c>
      <c r="BG19" s="34">
        <v>-5.63216347424653E-2</v>
      </c>
      <c r="BI19" s="34">
        <v>0.37580441387261898</v>
      </c>
      <c r="BX19" t="s">
        <v>982</v>
      </c>
      <c r="BY19">
        <v>1373</v>
      </c>
      <c r="BZ19">
        <v>1399</v>
      </c>
      <c r="CA19" s="34">
        <v>1.328646128392684E-2</v>
      </c>
      <c r="CB19" s="34">
        <v>-1.5469292200070281E-2</v>
      </c>
      <c r="CC19" s="34">
        <v>2.8755753483997119E-2</v>
      </c>
      <c r="CD19" s="37">
        <v>7.9384917803582083E-7</v>
      </c>
      <c r="CE19">
        <v>15</v>
      </c>
      <c r="CF19">
        <v>18</v>
      </c>
      <c r="CG19" s="34">
        <v>2.525139583503911E-2</v>
      </c>
      <c r="CH19">
        <v>0</v>
      </c>
      <c r="CP19" t="s">
        <v>983</v>
      </c>
      <c r="CQ19">
        <v>0.99144588377598952</v>
      </c>
      <c r="CR19">
        <v>0.99186206657801701</v>
      </c>
      <c r="CS19">
        <v>0.97520786071889065</v>
      </c>
      <c r="CT19">
        <v>0.94825884305037622</v>
      </c>
      <c r="CU19">
        <v>0.96926557896934185</v>
      </c>
      <c r="CV19">
        <v>0.96101419141089017</v>
      </c>
      <c r="CW19">
        <v>0.94193786825800008</v>
      </c>
      <c r="CX19">
        <v>0.94549567738934526</v>
      </c>
      <c r="CY19">
        <v>0.92558660134149973</v>
      </c>
      <c r="CZ19">
        <v>0.98236174332258253</v>
      </c>
      <c r="DA19">
        <v>0.98258885070682667</v>
      </c>
      <c r="DB19">
        <v>0.96729736661134569</v>
      </c>
      <c r="DC19">
        <v>0.95291431205284149</v>
      </c>
      <c r="DD19">
        <v>0.94560930853964753</v>
      </c>
      <c r="DE19">
        <v>0.94568498518166888</v>
      </c>
      <c r="DF19">
        <v>0.93955324072343616</v>
      </c>
      <c r="DG19">
        <v>0.96411801814828746</v>
      </c>
      <c r="DH19">
        <v>0.96453435586667513</v>
      </c>
      <c r="DI19">
        <v>0.9682435957402431</v>
      </c>
      <c r="DJ19">
        <v>0.97244492743240019</v>
      </c>
      <c r="DK19">
        <v>0.96514000137738631</v>
      </c>
      <c r="DL19">
        <v>0.96044642295027971</v>
      </c>
      <c r="DM19">
        <v>0.95283871286900035</v>
      </c>
      <c r="DN19">
        <v>0.96093859222704903</v>
      </c>
      <c r="DO19">
        <v>0.96161983692160147</v>
      </c>
      <c r="DP19">
        <v>0.95654803020074852</v>
      </c>
      <c r="DQ19">
        <v>0.96131705289533587</v>
      </c>
      <c r="DR19">
        <v>0.94443581711014568</v>
      </c>
      <c r="DS19">
        <v>0.93224831466842228</v>
      </c>
      <c r="DT19">
        <v>0.89212691379738485</v>
      </c>
      <c r="DU19">
        <v>0.8828158983342741</v>
      </c>
      <c r="DV19">
        <v>0.87482957266834749</v>
      </c>
      <c r="DW19">
        <v>0.90404981909566406</v>
      </c>
      <c r="DX19">
        <v>0.88849350548219841</v>
      </c>
      <c r="DY19">
        <v>0.88527627996903946</v>
      </c>
      <c r="DZ19">
        <v>0.87702489241058779</v>
      </c>
      <c r="EA19">
        <v>0.88228608438194456</v>
      </c>
      <c r="EB19">
        <v>0.87464034233420407</v>
      </c>
      <c r="EC19">
        <v>0.85147600880673846</v>
      </c>
      <c r="ED19">
        <v>0.88504909512661512</v>
      </c>
      <c r="EE19">
        <v>0.86370162067310308</v>
      </c>
      <c r="EF19">
        <v>0.88020439579000642</v>
      </c>
      <c r="EG19">
        <v>0.8720286074153959</v>
      </c>
      <c r="EH19">
        <v>0.85844042870174642</v>
      </c>
      <c r="EI19">
        <v>0.88981819527938277</v>
      </c>
      <c r="EJ19">
        <v>0.86987116472325632</v>
      </c>
      <c r="EK19">
        <v>0.8695305811050702</v>
      </c>
      <c r="EL19">
        <v>0.87093102500245589</v>
      </c>
      <c r="EM19">
        <v>0.86824361344162648</v>
      </c>
      <c r="EN19">
        <v>0.84519291106446315</v>
      </c>
      <c r="EO19">
        <v>0.86271751449410494</v>
      </c>
      <c r="EP19">
        <v>0.84890222839621121</v>
      </c>
      <c r="EQ19">
        <v>0.87081739385215362</v>
      </c>
      <c r="ER19">
        <v>0.86555627933897716</v>
      </c>
      <c r="ES19">
        <v>0.86555627933897716</v>
      </c>
      <c r="ET19">
        <v>0.88217245323164228</v>
      </c>
      <c r="EU19">
        <v>0.86332308254663603</v>
      </c>
      <c r="EV19">
        <v>0.85215733095947099</v>
      </c>
      <c r="EW19">
        <v>0.84632837052750387</v>
      </c>
      <c r="EX19">
        <v>0.85503397285444394</v>
      </c>
      <c r="EY19">
        <v>0.89507938725073943</v>
      </c>
    </row>
    <row r="20" spans="1:155" x14ac:dyDescent="0.25">
      <c r="A20" t="s">
        <v>984</v>
      </c>
      <c r="B20" t="s">
        <v>43</v>
      </c>
      <c r="C20" s="35">
        <v>1.47565783493415</v>
      </c>
      <c r="D20" s="35">
        <v>2.051554407908851</v>
      </c>
      <c r="E20" s="35">
        <v>0.8011546181209438</v>
      </c>
      <c r="F20" s="35">
        <v>1.932626716491892</v>
      </c>
      <c r="G20" s="35">
        <v>1.115485385333213</v>
      </c>
      <c r="I20" s="31">
        <v>44442</v>
      </c>
      <c r="J20" s="32">
        <v>102.2436865060496</v>
      </c>
      <c r="K20" s="32">
        <v>106.3614515135246</v>
      </c>
      <c r="L20" s="33">
        <v>0</v>
      </c>
      <c r="M20" s="33">
        <v>0</v>
      </c>
      <c r="N20">
        <v>19</v>
      </c>
      <c r="O20" t="s">
        <v>15</v>
      </c>
      <c r="P20">
        <f t="shared" si="0"/>
        <v>225</v>
      </c>
      <c r="Q20">
        <f t="shared" si="1"/>
        <v>0</v>
      </c>
      <c r="T20" s="31">
        <v>44926</v>
      </c>
      <c r="U20">
        <v>2022</v>
      </c>
      <c r="V20">
        <v>12</v>
      </c>
      <c r="W20" s="34">
        <v>-4.2758797936596697E-2</v>
      </c>
      <c r="X20" s="34">
        <v>-3.1186211091705399E-2</v>
      </c>
      <c r="Y20" s="34">
        <v>-1.15725868448912E-2</v>
      </c>
      <c r="AH20" s="31">
        <v>44813</v>
      </c>
      <c r="AI20" s="33">
        <v>0.17207889123145809</v>
      </c>
      <c r="AJ20" s="33">
        <v>4.79765300522383E-2</v>
      </c>
      <c r="AK20" s="33">
        <v>0.1241023611792198</v>
      </c>
      <c r="AM20" t="s">
        <v>985</v>
      </c>
      <c r="AN20" t="s">
        <v>16</v>
      </c>
      <c r="AO20">
        <v>68</v>
      </c>
      <c r="AP20">
        <v>79</v>
      </c>
      <c r="AQ20" s="34">
        <v>2.1078691725243501E-2</v>
      </c>
      <c r="AR20" s="34">
        <f t="shared" si="2"/>
        <v>2.1078691725243501E-2</v>
      </c>
      <c r="AS20" s="34">
        <f t="shared" si="3"/>
        <v>0</v>
      </c>
      <c r="AU20" t="s">
        <v>985</v>
      </c>
      <c r="AV20" s="34">
        <v>-7.6903608561282996E-3</v>
      </c>
      <c r="AW20" s="34">
        <v>-3.73922395542233E-2</v>
      </c>
      <c r="AX20" s="34">
        <v>2.9701878698094899E-2</v>
      </c>
      <c r="AY20" s="34">
        <f t="shared" si="4"/>
        <v>2.9701878698094899E-2</v>
      </c>
      <c r="AZ20" s="34">
        <f t="shared" si="5"/>
        <v>0</v>
      </c>
      <c r="BB20">
        <v>17</v>
      </c>
      <c r="BC20">
        <v>577</v>
      </c>
      <c r="BD20" s="34">
        <v>0.1406005075361251</v>
      </c>
      <c r="BE20" s="34">
        <v>2.8771495322292302E-2</v>
      </c>
      <c r="BF20" s="35">
        <v>0.9236588441627116</v>
      </c>
      <c r="BG20" s="34">
        <v>-7.0264391159100001E-3</v>
      </c>
      <c r="BI20" s="34">
        <v>3.5945427166015599E-2</v>
      </c>
      <c r="BX20" t="s">
        <v>986</v>
      </c>
      <c r="BY20">
        <v>1069</v>
      </c>
      <c r="BZ20">
        <v>908</v>
      </c>
      <c r="CA20" s="34">
        <v>1.4275246921740779E-2</v>
      </c>
      <c r="CB20" s="34">
        <v>-7.5992921425204222E-3</v>
      </c>
      <c r="CC20" s="34">
        <v>2.1874539064261199E-2</v>
      </c>
      <c r="CD20" s="37">
        <v>1.7494961765051999E-3</v>
      </c>
      <c r="CE20">
        <v>17</v>
      </c>
      <c r="CF20">
        <v>20</v>
      </c>
      <c r="CG20" s="34">
        <v>2.0908063157774701E-2</v>
      </c>
      <c r="CH20">
        <v>1</v>
      </c>
      <c r="CP20" t="s">
        <v>987</v>
      </c>
      <c r="CQ20">
        <v>1.009626187200104</v>
      </c>
      <c r="CR20">
        <v>1.012447650105063</v>
      </c>
      <c r="CS20">
        <v>0.99278034446473162</v>
      </c>
      <c r="CT20">
        <v>0.9433218089335591</v>
      </c>
      <c r="CU20">
        <v>0.95751212289488996</v>
      </c>
      <c r="CV20">
        <v>0.97124606943958336</v>
      </c>
      <c r="CW20">
        <v>0.97514633079303614</v>
      </c>
      <c r="CX20">
        <v>0.99265584530993034</v>
      </c>
      <c r="CY20">
        <v>1.002821463505158</v>
      </c>
      <c r="CZ20">
        <v>0.98290522429737381</v>
      </c>
      <c r="DA20">
        <v>0.99302934277433397</v>
      </c>
      <c r="DB20">
        <v>0.98518738509131187</v>
      </c>
      <c r="DC20">
        <v>0.98257329129338744</v>
      </c>
      <c r="DD20">
        <v>0.97041613981639219</v>
      </c>
      <c r="DE20">
        <v>0.96564451386363137</v>
      </c>
      <c r="DF20">
        <v>0.96576901301843243</v>
      </c>
      <c r="DG20">
        <v>0.95688969186303408</v>
      </c>
      <c r="DH20">
        <v>0.97228336816980954</v>
      </c>
      <c r="DI20">
        <v>0.96249118269683587</v>
      </c>
      <c r="DJ20">
        <v>0.97220030399112534</v>
      </c>
      <c r="DK20">
        <v>0.97244930230072768</v>
      </c>
      <c r="DL20">
        <v>0.94921379779523052</v>
      </c>
      <c r="DM20">
        <v>0.94576996860056517</v>
      </c>
      <c r="DN20">
        <v>0.94336330865182616</v>
      </c>
      <c r="DO20">
        <v>0.95406829370022495</v>
      </c>
      <c r="DP20">
        <v>0.95245012839856003</v>
      </c>
      <c r="DQ20">
        <v>0.96365304532401341</v>
      </c>
      <c r="DR20">
        <v>0.95452472585901238</v>
      </c>
      <c r="DS20">
        <v>0.93498198411563249</v>
      </c>
      <c r="DT20">
        <v>0.95601839200587613</v>
      </c>
      <c r="DU20">
        <v>1.015393547422673</v>
      </c>
      <c r="DV20">
        <v>0.99597530483409447</v>
      </c>
      <c r="DW20">
        <v>1.0001659994732659</v>
      </c>
      <c r="DX20">
        <v>0.98867271400424395</v>
      </c>
      <c r="DY20">
        <v>0.98269779044818861</v>
      </c>
      <c r="DZ20">
        <v>1.0078835227436369</v>
      </c>
      <c r="EA20">
        <v>1.007344091148316</v>
      </c>
      <c r="EB20">
        <v>1.008754822600795</v>
      </c>
      <c r="EC20">
        <v>0.99597530483409447</v>
      </c>
      <c r="ED20">
        <v>0.99456450863946466</v>
      </c>
      <c r="EE20">
        <v>0.99066431202816208</v>
      </c>
      <c r="EF20">
        <v>0.98659805180164128</v>
      </c>
      <c r="EG20">
        <v>0.98004226167414743</v>
      </c>
      <c r="EH20">
        <v>0.95659932331946507</v>
      </c>
      <c r="EI20">
        <v>0.94502303841390822</v>
      </c>
      <c r="EJ20">
        <v>0.93261701811161102</v>
      </c>
      <c r="EK20">
        <v>0.91456781303079404</v>
      </c>
      <c r="EL20">
        <v>0.93950448227449046</v>
      </c>
      <c r="EM20">
        <v>0.91241021613380746</v>
      </c>
      <c r="EN20">
        <v>0.91448487833641012</v>
      </c>
      <c r="EO20">
        <v>0.89212073843022099</v>
      </c>
      <c r="EP20">
        <v>0.89212073843022099</v>
      </c>
      <c r="EQ20">
        <v>0.92755489413098069</v>
      </c>
      <c r="ER20">
        <v>0.92257583432903478</v>
      </c>
      <c r="ES20">
        <v>0.93344675350835149</v>
      </c>
      <c r="ET20">
        <v>0.93967061063185919</v>
      </c>
      <c r="EU20">
        <v>0.94564546944576411</v>
      </c>
      <c r="EV20">
        <v>0.93120615717483102</v>
      </c>
      <c r="EW20">
        <v>0.96157838312141086</v>
      </c>
      <c r="EX20">
        <v>0.97879746435258586</v>
      </c>
      <c r="EY20">
        <v>1.023816371677134</v>
      </c>
    </row>
    <row r="21" spans="1:155" x14ac:dyDescent="0.25">
      <c r="A21" t="s">
        <v>988</v>
      </c>
      <c r="B21" t="s">
        <v>44</v>
      </c>
      <c r="C21" s="35">
        <v>0.72459695663016321</v>
      </c>
      <c r="D21" s="35">
        <v>1.20096159137728</v>
      </c>
      <c r="E21" s="35">
        <v>0.34903169927766009</v>
      </c>
      <c r="F21" s="35">
        <v>1.1328597988725659</v>
      </c>
      <c r="G21" s="35">
        <v>0.55101723879202513</v>
      </c>
      <c r="I21" s="31">
        <v>44445</v>
      </c>
      <c r="J21" s="32">
        <v>102.4911360420752</v>
      </c>
      <c r="K21" s="32">
        <v>106.6969095344304</v>
      </c>
      <c r="L21" s="33">
        <v>0</v>
      </c>
      <c r="M21" s="33">
        <v>0</v>
      </c>
      <c r="N21">
        <v>19</v>
      </c>
      <c r="O21" t="s">
        <v>15</v>
      </c>
      <c r="P21">
        <f t="shared" si="0"/>
        <v>225</v>
      </c>
      <c r="Q21">
        <f t="shared" si="1"/>
        <v>0</v>
      </c>
      <c r="T21" s="31">
        <v>44957</v>
      </c>
      <c r="U21">
        <v>2023</v>
      </c>
      <c r="V21">
        <v>1</v>
      </c>
      <c r="W21" s="34">
        <v>-2.44905788717588E-2</v>
      </c>
      <c r="X21" s="34">
        <v>-3.3229010573602599E-2</v>
      </c>
      <c r="Y21" s="34">
        <v>8.7384317018437008E-3</v>
      </c>
      <c r="AH21" s="31">
        <v>44816</v>
      </c>
      <c r="AI21" s="33">
        <v>0.17932526572202501</v>
      </c>
      <c r="AJ21" s="33">
        <v>5.2111158764947603E-2</v>
      </c>
      <c r="AK21" s="33">
        <v>0.1272141069570773</v>
      </c>
      <c r="AM21" t="s">
        <v>989</v>
      </c>
      <c r="AN21" t="s">
        <v>16</v>
      </c>
      <c r="AO21">
        <v>80</v>
      </c>
      <c r="AP21">
        <v>69</v>
      </c>
      <c r="AQ21" s="34">
        <v>3.6012864337905799E-2</v>
      </c>
      <c r="AR21" s="34">
        <f t="shared" si="2"/>
        <v>3.6012864337905799E-2</v>
      </c>
      <c r="AS21" s="34">
        <f t="shared" si="3"/>
        <v>0</v>
      </c>
      <c r="AU21" t="s">
        <v>989</v>
      </c>
      <c r="AV21" s="34">
        <v>2.10821610862106E-2</v>
      </c>
      <c r="AW21" s="34">
        <v>5.0032770155845098E-2</v>
      </c>
      <c r="AX21" s="34">
        <v>-2.8950609069634502E-2</v>
      </c>
      <c r="AY21" s="34">
        <f t="shared" si="4"/>
        <v>0</v>
      </c>
      <c r="AZ21" s="34">
        <f t="shared" si="5"/>
        <v>-2.8950609069634502E-2</v>
      </c>
      <c r="BB21">
        <v>18</v>
      </c>
      <c r="BC21">
        <v>576</v>
      </c>
      <c r="BD21" s="34">
        <v>9.1368032236322103E-2</v>
      </c>
      <c r="BE21" s="34">
        <v>-2.0460979977510601E-2</v>
      </c>
      <c r="BF21" s="35">
        <v>0.62229887864431943</v>
      </c>
      <c r="BG21" s="34">
        <v>-5.3659315508021797E-2</v>
      </c>
      <c r="BI21" s="34">
        <v>-3.2069999962765897E-2</v>
      </c>
      <c r="BX21" t="s">
        <v>990</v>
      </c>
      <c r="BY21">
        <v>1395</v>
      </c>
      <c r="BZ21">
        <v>1476</v>
      </c>
      <c r="CA21" s="34">
        <v>1.4189698265940369E-2</v>
      </c>
      <c r="CB21" s="34">
        <v>-1.63070541415954E-2</v>
      </c>
      <c r="CC21" s="34">
        <v>3.0496752407535771E-2</v>
      </c>
      <c r="CD21" s="37">
        <v>1.063433643810937E-7</v>
      </c>
      <c r="CE21">
        <v>17</v>
      </c>
      <c r="CF21">
        <v>20</v>
      </c>
      <c r="CG21" s="34">
        <v>3.0977205469457939E-2</v>
      </c>
      <c r="CH21">
        <v>0</v>
      </c>
      <c r="CP21" t="s">
        <v>991</v>
      </c>
      <c r="CQ21">
        <v>0.97365012131273343</v>
      </c>
      <c r="CR21">
        <v>0.96899030453395785</v>
      </c>
      <c r="CS21">
        <v>0.94330933020028107</v>
      </c>
      <c r="CT21">
        <v>0.90245734650018861</v>
      </c>
      <c r="CU21">
        <v>0.94498081207217322</v>
      </c>
      <c r="CV21">
        <v>0.92527597046834753</v>
      </c>
      <c r="CW21">
        <v>0.94220170971358674</v>
      </c>
      <c r="CX21">
        <v>0.94353904866364779</v>
      </c>
      <c r="CY21">
        <v>0.94015380874307153</v>
      </c>
      <c r="CZ21">
        <v>0.9461511179244555</v>
      </c>
      <c r="DA21">
        <v>0.91906981237003493</v>
      </c>
      <c r="DB21">
        <v>0.91752339432422414</v>
      </c>
      <c r="DC21">
        <v>0.93612099907272395</v>
      </c>
      <c r="DD21">
        <v>0.92339525604815842</v>
      </c>
      <c r="DE21">
        <v>0.91163081650639921</v>
      </c>
      <c r="DF21">
        <v>0.92069970860159811</v>
      </c>
      <c r="DG21">
        <v>0.92019822567689369</v>
      </c>
      <c r="DH21">
        <v>0.91685472484919361</v>
      </c>
      <c r="DI21">
        <v>0.93534782841295538</v>
      </c>
      <c r="DJ21">
        <v>0.98207136693188735</v>
      </c>
      <c r="DK21">
        <v>0.97304014743706013</v>
      </c>
      <c r="DL21">
        <v>1.0078893743903381</v>
      </c>
      <c r="DM21">
        <v>0.96704038301491879</v>
      </c>
      <c r="DN21">
        <v>0.95700589076558795</v>
      </c>
      <c r="DO21">
        <v>0.95656670957510326</v>
      </c>
      <c r="DP21">
        <v>0.95836463634600288</v>
      </c>
      <c r="DQ21">
        <v>0.95359824677310023</v>
      </c>
      <c r="DR21">
        <v>0.95069239261041161</v>
      </c>
      <c r="DS21">
        <v>0.94408626044745936</v>
      </c>
      <c r="DT21">
        <v>0.91803815089427354</v>
      </c>
      <c r="DU21">
        <v>0.90480509374820461</v>
      </c>
      <c r="DV21">
        <v>0.92249096018668852</v>
      </c>
      <c r="DW21">
        <v>0.92518781197990119</v>
      </c>
      <c r="DX21">
        <v>0.93513874931720575</v>
      </c>
      <c r="DY21">
        <v>0.92698566202452715</v>
      </c>
      <c r="DZ21">
        <v>0.91544587701207258</v>
      </c>
      <c r="EA21">
        <v>0.94548689857329782</v>
      </c>
      <c r="EB21">
        <v>0.97450354765476033</v>
      </c>
      <c r="EC21">
        <v>0.94979346758809857</v>
      </c>
      <c r="ED21">
        <v>0.93948705742488281</v>
      </c>
      <c r="EE21">
        <v>0.96168849524764344</v>
      </c>
      <c r="EF21">
        <v>0.95104778871004914</v>
      </c>
      <c r="EG21">
        <v>0.93505511767890592</v>
      </c>
      <c r="EH21">
        <v>0.91753636106447434</v>
      </c>
      <c r="EI21">
        <v>0.85703631320307183</v>
      </c>
      <c r="EJ21">
        <v>0.85682723410732209</v>
      </c>
      <c r="EK21">
        <v>0.81961575864030478</v>
      </c>
      <c r="EL21">
        <v>0.85105741832736848</v>
      </c>
      <c r="EM21">
        <v>0.92531325943735099</v>
      </c>
      <c r="EN21">
        <v>0.91542493073936071</v>
      </c>
      <c r="EO21">
        <v>0.91168291364622089</v>
      </c>
      <c r="EP21">
        <v>0.91448418989789781</v>
      </c>
      <c r="EQ21">
        <v>0.89759259384444157</v>
      </c>
      <c r="ER21">
        <v>0.97947901632341272</v>
      </c>
      <c r="ES21">
        <v>0.996642300111933</v>
      </c>
      <c r="ET21">
        <v>0.98719307587815386</v>
      </c>
      <c r="EU21">
        <v>0.99492808170560687</v>
      </c>
      <c r="EV21">
        <v>1.003415695551485</v>
      </c>
      <c r="EW21">
        <v>0.99235667736984401</v>
      </c>
      <c r="EX21">
        <v>0.98976448021391672</v>
      </c>
      <c r="EY21">
        <v>1.0311361309655731</v>
      </c>
    </row>
    <row r="22" spans="1:155" x14ac:dyDescent="0.25">
      <c r="A22" t="s">
        <v>992</v>
      </c>
      <c r="B22" t="s">
        <v>9</v>
      </c>
      <c r="C22" s="34">
        <v>-0.23675277740943421</v>
      </c>
      <c r="D22" s="34">
        <v>-0.19281551201732461</v>
      </c>
      <c r="E22" s="34">
        <v>-0.24950465383800241</v>
      </c>
      <c r="F22" s="34">
        <v>-0.19281551201732461</v>
      </c>
      <c r="G22" s="34">
        <v>-0.23675277740943421</v>
      </c>
      <c r="I22" s="31">
        <v>44446</v>
      </c>
      <c r="J22" s="32">
        <v>102.1114876308061</v>
      </c>
      <c r="K22" s="32">
        <v>106.5412512476084</v>
      </c>
      <c r="L22" s="33">
        <v>-3.7042072703065E-3</v>
      </c>
      <c r="M22" s="33">
        <v>-1.4588828064582E-3</v>
      </c>
      <c r="N22">
        <v>19</v>
      </c>
      <c r="O22" t="s">
        <v>15</v>
      </c>
      <c r="P22">
        <f t="shared" si="0"/>
        <v>225</v>
      </c>
      <c r="Q22">
        <f t="shared" si="1"/>
        <v>0</v>
      </c>
      <c r="T22" s="31">
        <v>44985</v>
      </c>
      <c r="U22">
        <v>2023</v>
      </c>
      <c r="V22">
        <v>2</v>
      </c>
      <c r="W22" s="34">
        <v>-5.0317282292937004E-3</v>
      </c>
      <c r="X22" s="34">
        <v>-2.79033175990091E-2</v>
      </c>
      <c r="Y22" s="34">
        <v>2.2871589369715301E-2</v>
      </c>
      <c r="AH22" s="31">
        <v>44817</v>
      </c>
      <c r="AI22" s="33">
        <v>0.18343278598788521</v>
      </c>
      <c r="AJ22" s="33">
        <v>5.9901584456431602E-2</v>
      </c>
      <c r="AK22" s="33">
        <v>0.1235312015314535</v>
      </c>
      <c r="AM22" t="s">
        <v>993</v>
      </c>
      <c r="AN22" t="s">
        <v>16</v>
      </c>
      <c r="AO22">
        <v>75</v>
      </c>
      <c r="AP22">
        <v>78</v>
      </c>
      <c r="AQ22" s="34">
        <v>2.8181966121965E-2</v>
      </c>
      <c r="AR22" s="34">
        <f t="shared" si="2"/>
        <v>2.8181966121965E-2</v>
      </c>
      <c r="AS22" s="34">
        <f t="shared" si="3"/>
        <v>0</v>
      </c>
      <c r="AU22" t="s">
        <v>993</v>
      </c>
      <c r="AV22" s="34">
        <v>-0.1201193951068712</v>
      </c>
      <c r="AW22" s="34">
        <v>-0.14006212416034991</v>
      </c>
      <c r="AX22" s="34">
        <v>1.99427290534787E-2</v>
      </c>
      <c r="AY22" s="34">
        <f t="shared" si="4"/>
        <v>1.99427290534787E-2</v>
      </c>
      <c r="AZ22" s="34">
        <f t="shared" si="5"/>
        <v>0</v>
      </c>
      <c r="BB22">
        <v>19</v>
      </c>
      <c r="BC22">
        <v>576</v>
      </c>
      <c r="BD22" s="34">
        <v>9.6184264046870402E-2</v>
      </c>
      <c r="BE22" s="34">
        <v>-1.6303669816187302E-2</v>
      </c>
      <c r="BF22" s="35">
        <v>0.66832265038521621</v>
      </c>
      <c r="BG22" s="34">
        <v>-5.5638108445009403E-2</v>
      </c>
      <c r="BI22" s="34">
        <v>-0.1621883226808154</v>
      </c>
      <c r="BX22" t="s">
        <v>994</v>
      </c>
      <c r="BY22">
        <v>1412</v>
      </c>
      <c r="BZ22">
        <v>1513</v>
      </c>
      <c r="CA22" s="34">
        <v>1.476997116310416E-2</v>
      </c>
      <c r="CB22" s="34">
        <v>-1.43567291803827E-2</v>
      </c>
      <c r="CC22" s="34">
        <v>2.9126700343486848E-2</v>
      </c>
      <c r="CD22" s="37">
        <v>3.7179856706588468E-7</v>
      </c>
      <c r="CE22">
        <v>16</v>
      </c>
      <c r="CF22">
        <v>19</v>
      </c>
      <c r="CG22" s="34">
        <v>2.7483592986110021E-2</v>
      </c>
      <c r="CH22">
        <v>0</v>
      </c>
      <c r="CP22" t="s">
        <v>995</v>
      </c>
      <c r="CQ22">
        <v>0.99618216268486037</v>
      </c>
      <c r="CR22">
        <v>0.98351783881896371</v>
      </c>
      <c r="CS22">
        <v>0.97197101672912745</v>
      </c>
      <c r="CT22">
        <v>0.97383351968922816</v>
      </c>
      <c r="CU22">
        <v>0.9774650998024933</v>
      </c>
      <c r="CV22">
        <v>0.9774650998024933</v>
      </c>
      <c r="CW22">
        <v>0.97653394326736864</v>
      </c>
      <c r="CX22">
        <v>0.9773720537752596</v>
      </c>
      <c r="CY22">
        <v>0.99059497028764376</v>
      </c>
      <c r="CZ22">
        <v>1.016574813616838</v>
      </c>
      <c r="DA22">
        <v>1.023000306411797</v>
      </c>
      <c r="DB22">
        <v>1.0399479123612969</v>
      </c>
      <c r="DC22">
        <v>1.0394819859623401</v>
      </c>
      <c r="DD22">
        <v>1.06406525273039</v>
      </c>
      <c r="DE22">
        <v>1.051587590588515</v>
      </c>
      <c r="DF22">
        <v>1.052239292558854</v>
      </c>
      <c r="DG22">
        <v>1.0509357620249431</v>
      </c>
      <c r="DH22">
        <v>1.101498998715422</v>
      </c>
      <c r="DI22">
        <v>1.093211319443447</v>
      </c>
      <c r="DJ22">
        <v>1.0906040051891579</v>
      </c>
      <c r="DK22">
        <v>1.069616492649057</v>
      </c>
      <c r="DL22">
        <v>1.0519085044375449</v>
      </c>
      <c r="DM22">
        <v>1.0183657281029239</v>
      </c>
      <c r="DN22">
        <v>1.029515300623429</v>
      </c>
      <c r="DO22">
        <v>1.0074971292660191</v>
      </c>
      <c r="DP22">
        <v>1.0068412497189481</v>
      </c>
      <c r="DQ22">
        <v>0.99409875453085128</v>
      </c>
      <c r="DR22">
        <v>0.9832302822871799</v>
      </c>
      <c r="DS22">
        <v>0.9680516901942271</v>
      </c>
      <c r="DT22">
        <v>0.97189328848324796</v>
      </c>
      <c r="DU22">
        <v>0.99897075845071259</v>
      </c>
      <c r="DV22">
        <v>0.99372397526061318</v>
      </c>
      <c r="DW22">
        <v>0.98894558703753987</v>
      </c>
      <c r="DX22">
        <v>0.98669697471272844</v>
      </c>
      <c r="DY22">
        <v>0.96823911147765462</v>
      </c>
      <c r="DZ22">
        <v>0.97292388400393992</v>
      </c>
      <c r="EA22">
        <v>0.97142476692298751</v>
      </c>
      <c r="EB22">
        <v>0.96402286051163011</v>
      </c>
      <c r="EC22">
        <v>0.95381020451841247</v>
      </c>
      <c r="ED22">
        <v>0.9659904991528433</v>
      </c>
      <c r="EE22">
        <v>0.9553093215993651</v>
      </c>
      <c r="EF22">
        <v>0.95381020451841247</v>
      </c>
      <c r="EG22">
        <v>0.94743889362774736</v>
      </c>
      <c r="EH22">
        <v>0.93516498329652853</v>
      </c>
      <c r="EI22">
        <v>0.92073594974405193</v>
      </c>
      <c r="EJ22">
        <v>0.89215923610240055</v>
      </c>
      <c r="EK22">
        <v>0.87801117623352254</v>
      </c>
      <c r="EL22">
        <v>0.88672490503563917</v>
      </c>
      <c r="EM22">
        <v>0.88503830337464173</v>
      </c>
      <c r="EN22">
        <v>0.86742386756330137</v>
      </c>
      <c r="EO22">
        <v>0.88803666412978111</v>
      </c>
      <c r="EP22">
        <v>0.89422049044040164</v>
      </c>
      <c r="EQ22">
        <v>0.89497004898087795</v>
      </c>
      <c r="ER22">
        <v>0.89384571117016354</v>
      </c>
      <c r="ES22">
        <v>0.90124761758152083</v>
      </c>
      <c r="ET22">
        <v>0.91914321696631129</v>
      </c>
      <c r="EU22">
        <v>0.92570194914040438</v>
      </c>
      <c r="EV22">
        <v>0.92026755477702582</v>
      </c>
      <c r="EW22">
        <v>0.93628925781062566</v>
      </c>
      <c r="EX22">
        <v>0.93263514410164972</v>
      </c>
      <c r="EY22">
        <v>0.94603358213343425</v>
      </c>
    </row>
    <row r="23" spans="1:155" x14ac:dyDescent="0.25">
      <c r="A23" t="s">
        <v>996</v>
      </c>
      <c r="B23" t="s">
        <v>45</v>
      </c>
      <c r="C23" s="34">
        <v>-0.18843200568235161</v>
      </c>
      <c r="D23" s="34">
        <v>-0.18477730601813519</v>
      </c>
      <c r="E23" s="34">
        <v>-0.18843200568235161</v>
      </c>
      <c r="F23" s="34">
        <v>-0.18477730601813519</v>
      </c>
      <c r="G23" s="34">
        <v>-0.18843200568235161</v>
      </c>
      <c r="I23" s="31">
        <v>44447</v>
      </c>
      <c r="J23" s="32">
        <v>102.4658050112168</v>
      </c>
      <c r="K23" s="32">
        <v>106.6806951295531</v>
      </c>
      <c r="L23" s="33">
        <v>-2.4715338161449999E-4</v>
      </c>
      <c r="M23" s="33">
        <v>-1.519669590061E-4</v>
      </c>
      <c r="N23">
        <v>19</v>
      </c>
      <c r="O23" t="s">
        <v>15</v>
      </c>
      <c r="P23">
        <f t="shared" si="0"/>
        <v>225</v>
      </c>
      <c r="Q23">
        <f t="shared" si="1"/>
        <v>0</v>
      </c>
      <c r="T23" s="31">
        <v>45016</v>
      </c>
      <c r="U23">
        <v>2023</v>
      </c>
      <c r="V23">
        <v>3</v>
      </c>
      <c r="W23" s="34">
        <v>-1.12041184809105E-2</v>
      </c>
      <c r="X23" s="34">
        <v>2.6930693069306001E-3</v>
      </c>
      <c r="Y23" s="34">
        <v>-1.38971877878412E-2</v>
      </c>
      <c r="AH23" s="31">
        <v>44818</v>
      </c>
      <c r="AI23" s="33">
        <v>0.18288852883650869</v>
      </c>
      <c r="AJ23" s="33">
        <v>5.5871544759382899E-2</v>
      </c>
      <c r="AK23" s="33">
        <v>0.12701698407712581</v>
      </c>
      <c r="AM23" t="s">
        <v>997</v>
      </c>
      <c r="AN23" t="s">
        <v>16</v>
      </c>
      <c r="AO23">
        <v>114</v>
      </c>
      <c r="AP23">
        <v>91</v>
      </c>
      <c r="AQ23" s="34">
        <v>4.0631686048310203E-2</v>
      </c>
      <c r="AR23" s="34">
        <f t="shared" si="2"/>
        <v>4.0631686048310203E-2</v>
      </c>
      <c r="AS23" s="34">
        <f t="shared" si="3"/>
        <v>0</v>
      </c>
      <c r="AU23" t="s">
        <v>997</v>
      </c>
      <c r="AV23" s="34">
        <v>0.2224455790160437</v>
      </c>
      <c r="AW23" s="34">
        <v>0.1202062543690221</v>
      </c>
      <c r="AX23" s="34">
        <v>0.1022393246470216</v>
      </c>
      <c r="AY23" s="34">
        <f t="shared" si="4"/>
        <v>0.1022393246470216</v>
      </c>
      <c r="AZ23" s="34">
        <f t="shared" si="5"/>
        <v>0</v>
      </c>
      <c r="BB23">
        <v>20</v>
      </c>
      <c r="BC23">
        <v>581</v>
      </c>
      <c r="BD23" s="34">
        <v>7.3050175250427701E-2</v>
      </c>
      <c r="BE23" s="34">
        <v>-3.9637547527279403E-2</v>
      </c>
      <c r="BF23" s="35">
        <v>0.52888593316409693</v>
      </c>
      <c r="BG23" s="34">
        <v>-6.7946264726321995E-2</v>
      </c>
      <c r="BI23" s="34">
        <v>-4.5462277205131303E-2</v>
      </c>
      <c r="BX23" t="s">
        <v>998</v>
      </c>
      <c r="BY23">
        <v>1470</v>
      </c>
      <c r="BZ23">
        <v>1543</v>
      </c>
      <c r="CA23" s="34">
        <v>1.3930811909644569E-2</v>
      </c>
      <c r="CB23" s="34">
        <v>-1.439285688322727E-2</v>
      </c>
      <c r="CC23" s="34">
        <v>2.8323668792871841E-2</v>
      </c>
      <c r="CD23" s="37">
        <v>5.4834869865056953E-7</v>
      </c>
      <c r="CE23">
        <v>17</v>
      </c>
      <c r="CF23">
        <v>20</v>
      </c>
      <c r="CG23" s="34">
        <v>2.8609544155301429E-2</v>
      </c>
      <c r="CH23">
        <v>1</v>
      </c>
      <c r="CP23" t="s">
        <v>999</v>
      </c>
      <c r="CQ23">
        <v>0.98565841814793576</v>
      </c>
      <c r="CR23">
        <v>0.98629246857136887</v>
      </c>
      <c r="CS23">
        <v>0.97635711608055864</v>
      </c>
      <c r="CT23">
        <v>0.98600869669187041</v>
      </c>
      <c r="CU23">
        <v>0.98249408110468817</v>
      </c>
      <c r="CV23">
        <v>0.97565413229569742</v>
      </c>
      <c r="CW23">
        <v>0.9550130268534075</v>
      </c>
      <c r="CX23">
        <v>0.9459157948361987</v>
      </c>
      <c r="CY23">
        <v>0.94432062073538359</v>
      </c>
      <c r="CZ23">
        <v>0.94152256326936146</v>
      </c>
      <c r="DA23">
        <v>0.94345550325774641</v>
      </c>
      <c r="DB23">
        <v>0.92504468401963869</v>
      </c>
      <c r="DC23">
        <v>0.91858307243855208</v>
      </c>
      <c r="DD23">
        <v>0.93984639815643933</v>
      </c>
      <c r="DE23">
        <v>0.9419551220081801</v>
      </c>
      <c r="DF23">
        <v>0.944131490038572</v>
      </c>
      <c r="DG23">
        <v>0.94856506544290076</v>
      </c>
      <c r="DH23">
        <v>0.94696996717636661</v>
      </c>
      <c r="DI23">
        <v>0.94776759214391471</v>
      </c>
      <c r="DJ23">
        <v>0.94198204317793477</v>
      </c>
      <c r="DK23">
        <v>0.94303651885522655</v>
      </c>
      <c r="DL23">
        <v>0.95326929339611521</v>
      </c>
      <c r="DM23">
        <v>0.96063629045804944</v>
      </c>
      <c r="DN23">
        <v>0.96147433509737001</v>
      </c>
      <c r="DO23">
        <v>0.95214732520873413</v>
      </c>
      <c r="DP23">
        <v>0.93965696412250366</v>
      </c>
      <c r="DQ23">
        <v>0.93498011234472989</v>
      </c>
      <c r="DR23">
        <v>0.93656156044068428</v>
      </c>
      <c r="DS23">
        <v>0.93089764966142674</v>
      </c>
      <c r="DT23">
        <v>0.931600557612007</v>
      </c>
      <c r="DU23">
        <v>0.93185755999031283</v>
      </c>
      <c r="DV23">
        <v>0.94676741381181817</v>
      </c>
      <c r="DW23">
        <v>0.95410741386971676</v>
      </c>
      <c r="DX23">
        <v>0.96725973239478791</v>
      </c>
      <c r="DY23">
        <v>0.98485973150045369</v>
      </c>
      <c r="DZ23">
        <v>0.98419724322164603</v>
      </c>
      <c r="EA23">
        <v>0.9560671991935753</v>
      </c>
      <c r="EB23">
        <v>0.96907133753357433</v>
      </c>
      <c r="EC23">
        <v>0.98053414411226758</v>
      </c>
      <c r="ED23">
        <v>0.97373491831217329</v>
      </c>
      <c r="EE23">
        <v>0.98321063922584828</v>
      </c>
      <c r="EF23">
        <v>0.97587048749938765</v>
      </c>
      <c r="EG23">
        <v>0.97969602363866604</v>
      </c>
      <c r="EH23">
        <v>0.96524587722857702</v>
      </c>
      <c r="EI23">
        <v>0.96828713523376309</v>
      </c>
      <c r="EJ23">
        <v>0.96903061452467787</v>
      </c>
      <c r="EK23">
        <v>0.96160947178611034</v>
      </c>
      <c r="EL23">
        <v>0.97550564877350121</v>
      </c>
      <c r="EM23">
        <v>0.98157496961897961</v>
      </c>
      <c r="EN23">
        <v>0.99021264589333413</v>
      </c>
      <c r="EO23">
        <v>0.99242943359549851</v>
      </c>
      <c r="EP23">
        <v>0.99924230956617266</v>
      </c>
      <c r="EQ23">
        <v>1.0020674398705109</v>
      </c>
      <c r="ER23">
        <v>0.99886382066970636</v>
      </c>
      <c r="ES23">
        <v>1.009420938430428</v>
      </c>
      <c r="ET23">
        <v>1.010664696473093</v>
      </c>
      <c r="EU23">
        <v>1.032130348052686</v>
      </c>
      <c r="EV23">
        <v>1.050243821074996</v>
      </c>
      <c r="EW23">
        <v>1.043809509835069</v>
      </c>
      <c r="EX23">
        <v>1.0293457132544011</v>
      </c>
      <c r="EY23">
        <v>1.0417954271660159</v>
      </c>
    </row>
    <row r="24" spans="1:155" x14ac:dyDescent="0.25">
      <c r="A24" t="s">
        <v>1000</v>
      </c>
      <c r="B24" t="s">
        <v>46</v>
      </c>
      <c r="C24" s="34">
        <v>-2.7338900528555039E-2</v>
      </c>
      <c r="D24" s="34">
        <v>-2.019436690844784E-2</v>
      </c>
      <c r="E24" s="34">
        <v>-3.3755377583969487E-2</v>
      </c>
      <c r="F24" s="34">
        <v>-2.1551463422531211E-2</v>
      </c>
      <c r="G24" s="34">
        <v>-3.7260221281738747E-2</v>
      </c>
      <c r="I24" s="31">
        <v>44448</v>
      </c>
      <c r="J24" s="32">
        <v>102.73715006043329</v>
      </c>
      <c r="K24" s="32">
        <v>106.9174254407616</v>
      </c>
      <c r="L24" s="33">
        <v>0</v>
      </c>
      <c r="M24" s="33">
        <v>0</v>
      </c>
      <c r="N24">
        <v>19</v>
      </c>
      <c r="O24" t="s">
        <v>15</v>
      </c>
      <c r="P24">
        <f t="shared" si="0"/>
        <v>225</v>
      </c>
      <c r="Q24">
        <f t="shared" si="1"/>
        <v>0</v>
      </c>
      <c r="T24" s="31">
        <v>45046</v>
      </c>
      <c r="U24">
        <v>2023</v>
      </c>
      <c r="V24">
        <v>4</v>
      </c>
      <c r="W24" s="34">
        <v>4.5855691999623999E-2</v>
      </c>
      <c r="X24" s="34">
        <v>4.5453140401913603E-2</v>
      </c>
      <c r="Y24" s="34">
        <v>4.0255159771040002E-4</v>
      </c>
      <c r="AH24" s="31">
        <v>44819</v>
      </c>
      <c r="AI24" s="33">
        <v>0.1828779963775404</v>
      </c>
      <c r="AJ24" s="33">
        <v>5.01400267584226E-2</v>
      </c>
      <c r="AK24" s="33">
        <v>0.13273796961911771</v>
      </c>
      <c r="AU24" t="s">
        <v>1001</v>
      </c>
      <c r="AV24" s="34">
        <v>2.9970903257452799E-2</v>
      </c>
      <c r="AW24" s="34">
        <v>2.98099858016624E-2</v>
      </c>
      <c r="AX24" s="34">
        <v>1.6091745579030001E-4</v>
      </c>
      <c r="AY24" s="34">
        <f t="shared" si="4"/>
        <v>1.6091745579030001E-4</v>
      </c>
      <c r="AZ24" s="34">
        <f t="shared" si="5"/>
        <v>0</v>
      </c>
      <c r="BB24">
        <v>21</v>
      </c>
      <c r="BC24">
        <v>580</v>
      </c>
      <c r="BD24" s="34">
        <v>8.3568305332902798E-2</v>
      </c>
      <c r="BE24" s="34">
        <v>-2.9119417444804299E-2</v>
      </c>
      <c r="BF24" s="35">
        <v>0.57612754762556206</v>
      </c>
      <c r="BG24" s="34">
        <v>-9.2313019969162399E-2</v>
      </c>
      <c r="BI24" s="34">
        <v>-6.9169110738515102E-2</v>
      </c>
      <c r="BX24" t="s">
        <v>1002</v>
      </c>
      <c r="BY24">
        <v>1359</v>
      </c>
      <c r="BZ24">
        <v>1384</v>
      </c>
      <c r="CA24" s="34">
        <v>1.3484676312444641E-2</v>
      </c>
      <c r="CB24" s="34">
        <v>-1.2730680951946891E-2</v>
      </c>
      <c r="CC24" s="34">
        <v>2.6215357264391531E-2</v>
      </c>
      <c r="CD24" s="37">
        <v>8.3915102614275864E-6</v>
      </c>
      <c r="CE24">
        <v>15</v>
      </c>
      <c r="CF24">
        <v>18</v>
      </c>
      <c r="CG24" s="34">
        <v>2.5125155525262451E-2</v>
      </c>
      <c r="CH24">
        <v>0</v>
      </c>
      <c r="CP24" t="s">
        <v>1003</v>
      </c>
      <c r="CQ24">
        <v>1.029971278398887</v>
      </c>
      <c r="CR24">
        <v>1.047212722649272</v>
      </c>
      <c r="CS24">
        <v>1.0358333420575949</v>
      </c>
      <c r="CT24">
        <v>1.0078448213737281</v>
      </c>
      <c r="CU24">
        <v>0.9883908764077679</v>
      </c>
      <c r="CV24">
        <v>0.98135063275900836</v>
      </c>
      <c r="CW24">
        <v>0.98781535880136107</v>
      </c>
      <c r="CX24">
        <v>1.002455415141807</v>
      </c>
      <c r="CY24">
        <v>0.98793142890224728</v>
      </c>
      <c r="CZ24">
        <v>0.96697147236358061</v>
      </c>
      <c r="DA24">
        <v>0.98569919385307248</v>
      </c>
      <c r="DB24">
        <v>0.98445270890427661</v>
      </c>
      <c r="DC24">
        <v>0.98711974367904753</v>
      </c>
      <c r="DD24">
        <v>0.99071461432620489</v>
      </c>
      <c r="DE24">
        <v>1.007412921386946</v>
      </c>
      <c r="DF24">
        <v>1.010312015815189</v>
      </c>
      <c r="DG24">
        <v>1.008949460765507</v>
      </c>
      <c r="DH24">
        <v>1.004977704620746</v>
      </c>
      <c r="DI24">
        <v>1.032170488644895</v>
      </c>
      <c r="DJ24">
        <v>1.0362003201142489</v>
      </c>
      <c r="DK24">
        <v>1.0391863261586309</v>
      </c>
      <c r="DL24">
        <v>1.036374223894827</v>
      </c>
      <c r="DM24">
        <v>1.0317066915311519</v>
      </c>
      <c r="DN24">
        <v>1.0201105554630809</v>
      </c>
      <c r="DO24">
        <v>1.00706519437409</v>
      </c>
      <c r="DP24">
        <v>0.98335088870301146</v>
      </c>
      <c r="DQ24">
        <v>0.99865788497082564</v>
      </c>
      <c r="DR24">
        <v>0.98082876032067245</v>
      </c>
      <c r="DS24">
        <v>0.98355387042003672</v>
      </c>
      <c r="DT24">
        <v>0.99300468305507184</v>
      </c>
      <c r="DU24">
        <v>0.99430940442506188</v>
      </c>
      <c r="DV24">
        <v>1.0136459099690289</v>
      </c>
      <c r="DW24">
        <v>1.0062823454424361</v>
      </c>
      <c r="DX24">
        <v>0.98294516691386213</v>
      </c>
      <c r="DY24">
        <v>0.99242497693704379</v>
      </c>
      <c r="DZ24">
        <v>1.0166028380769641</v>
      </c>
      <c r="EA24">
        <v>1.022458860613142</v>
      </c>
      <c r="EB24">
        <v>1.0200237243952419</v>
      </c>
      <c r="EC24">
        <v>1.011558581312286</v>
      </c>
      <c r="ED24">
        <v>1.015906981309749</v>
      </c>
      <c r="EE24">
        <v>1.005499496510782</v>
      </c>
      <c r="EF24">
        <v>1.027184226656509</v>
      </c>
      <c r="EG24">
        <v>1.0557397268269411</v>
      </c>
      <c r="EH24">
        <v>1.043013014814359</v>
      </c>
      <c r="EI24">
        <v>1.0503766598892521</v>
      </c>
      <c r="EJ24">
        <v>1.057971961876115</v>
      </c>
      <c r="EK24">
        <v>1.077047571475064</v>
      </c>
      <c r="EL24">
        <v>1.080468538341643</v>
      </c>
      <c r="EM24">
        <v>1.082004916623603</v>
      </c>
      <c r="EN24">
        <v>1.0946737144081919</v>
      </c>
      <c r="EO24">
        <v>1.093253164582217</v>
      </c>
      <c r="EP24">
        <v>1.0974858166719961</v>
      </c>
      <c r="EQ24">
        <v>1.09452880801576</v>
      </c>
      <c r="ER24">
        <v>1.100732638113096</v>
      </c>
      <c r="ES24">
        <v>1.101138520998846</v>
      </c>
      <c r="ET24">
        <v>1.06953910055604</v>
      </c>
      <c r="EU24">
        <v>1.053971288891508</v>
      </c>
      <c r="EV24">
        <v>1.051942116107659</v>
      </c>
      <c r="EW24">
        <v>1.073075976426904</v>
      </c>
      <c r="EX24">
        <v>1.0758880786907079</v>
      </c>
      <c r="EY24">
        <v>1.0885567153786959</v>
      </c>
    </row>
    <row r="25" spans="1:155" x14ac:dyDescent="0.25">
      <c r="A25" t="s">
        <v>1004</v>
      </c>
      <c r="B25" t="s">
        <v>47</v>
      </c>
      <c r="C25" s="38">
        <v>423</v>
      </c>
      <c r="D25" s="38">
        <v>184</v>
      </c>
      <c r="E25" s="38">
        <v>431</v>
      </c>
      <c r="F25" s="38">
        <v>184</v>
      </c>
      <c r="G25" s="38">
        <v>423</v>
      </c>
      <c r="I25" s="31">
        <v>44452</v>
      </c>
      <c r="J25" s="32">
        <v>102.7555325145027</v>
      </c>
      <c r="K25" s="32">
        <v>107.0309262749026</v>
      </c>
      <c r="L25" s="33">
        <v>0</v>
      </c>
      <c r="M25" s="33">
        <v>0</v>
      </c>
      <c r="N25">
        <v>19</v>
      </c>
      <c r="O25" t="s">
        <v>15</v>
      </c>
      <c r="P25">
        <f t="shared" si="0"/>
        <v>225</v>
      </c>
      <c r="Q25">
        <f t="shared" si="1"/>
        <v>0</v>
      </c>
      <c r="T25" s="31">
        <v>45077</v>
      </c>
      <c r="U25">
        <v>2023</v>
      </c>
      <c r="V25">
        <v>5</v>
      </c>
      <c r="W25" s="34">
        <v>3.4457254491859102E-2</v>
      </c>
      <c r="X25" s="34">
        <v>3.5930760107887497E-2</v>
      </c>
      <c r="Y25" s="34">
        <v>-1.4735056160283999E-3</v>
      </c>
      <c r="AH25" s="31">
        <v>44820</v>
      </c>
      <c r="AI25" s="33">
        <v>0.15905112361815349</v>
      </c>
      <c r="AJ25" s="33">
        <v>2.6376563741398601E-2</v>
      </c>
      <c r="AK25" s="33">
        <v>0.13267455987675489</v>
      </c>
      <c r="BB25">
        <v>22</v>
      </c>
      <c r="BC25">
        <v>582</v>
      </c>
      <c r="BD25" s="34">
        <v>6.5019300165866697E-2</v>
      </c>
      <c r="BE25" s="34">
        <v>-4.7468633697191003E-2</v>
      </c>
      <c r="BF25" s="35">
        <v>0.4814739961043793</v>
      </c>
      <c r="BG25" s="34">
        <v>-6.4959308457318496E-2</v>
      </c>
      <c r="BI25" s="34">
        <v>-3.4773182354021902E-2</v>
      </c>
      <c r="CP25" t="s">
        <v>1005</v>
      </c>
      <c r="CQ25">
        <v>1.008789733100858</v>
      </c>
      <c r="CR25">
        <v>1.00723608883113</v>
      </c>
      <c r="CS25">
        <v>1.0124463843226681</v>
      </c>
      <c r="CT25">
        <v>1.008120241464346</v>
      </c>
      <c r="CU25">
        <v>1.025613876982723</v>
      </c>
      <c r="CV25">
        <v>1.0437168072627141</v>
      </c>
      <c r="CW25">
        <v>1.0626781167338819</v>
      </c>
      <c r="CX25">
        <v>1.0678284801461591</v>
      </c>
      <c r="CY25">
        <v>1.061725382030585</v>
      </c>
      <c r="CZ25">
        <v>1.0763949720762911</v>
      </c>
      <c r="DA25">
        <v>1.1004550980756591</v>
      </c>
      <c r="DB25">
        <v>1.131639462433556</v>
      </c>
      <c r="DC25">
        <v>1.124935807812401</v>
      </c>
      <c r="DD25">
        <v>1.1363605921176381</v>
      </c>
      <c r="DE25">
        <v>1.13293572534375</v>
      </c>
      <c r="DF25">
        <v>1.132206036832339</v>
      </c>
      <c r="DG25">
        <v>1.097124586813891</v>
      </c>
      <c r="DH25">
        <v>1.0351587887929781</v>
      </c>
      <c r="DI25">
        <v>1.036643850992625</v>
      </c>
      <c r="DJ25">
        <v>1.0321459440308549</v>
      </c>
      <c r="DK25">
        <v>1.02164820925209</v>
      </c>
      <c r="DL25">
        <v>1.002266227778335</v>
      </c>
      <c r="DM25">
        <v>0.97499589600178205</v>
      </c>
      <c r="DN25">
        <v>0.99255793705981554</v>
      </c>
      <c r="DO25">
        <v>1.010034537392188</v>
      </c>
      <c r="DP25">
        <v>1.026566611686021</v>
      </c>
      <c r="DQ25">
        <v>1.0124034874294121</v>
      </c>
      <c r="DR25">
        <v>0.9788585582294741</v>
      </c>
      <c r="DS25">
        <v>1.01255803981643</v>
      </c>
      <c r="DT25">
        <v>1.011141736217291</v>
      </c>
      <c r="DU25">
        <v>1.0203262611650701</v>
      </c>
      <c r="DV25">
        <v>1.028970073421317</v>
      </c>
      <c r="DW25">
        <v>1.0083520259122669</v>
      </c>
      <c r="DX25">
        <v>1.0338111555291329</v>
      </c>
      <c r="DY25">
        <v>1.0072877239804201</v>
      </c>
      <c r="DZ25">
        <v>1.014403488878552</v>
      </c>
      <c r="EA25">
        <v>0.98414599751670195</v>
      </c>
      <c r="EB25">
        <v>0.93284122491760657</v>
      </c>
      <c r="EC25">
        <v>0.93296135387176515</v>
      </c>
      <c r="ED25">
        <v>0.94019751251969386</v>
      </c>
      <c r="EE25">
        <v>0.94266108286467609</v>
      </c>
      <c r="EF25">
        <v>0.94437766471660589</v>
      </c>
      <c r="EG25">
        <v>0.93460961844925072</v>
      </c>
      <c r="EH25">
        <v>0.94920171163841671</v>
      </c>
      <c r="EI25">
        <v>0.97975974604869476</v>
      </c>
      <c r="EJ25">
        <v>0.99813744593507492</v>
      </c>
      <c r="EK25">
        <v>1.007381991227327</v>
      </c>
      <c r="EL25">
        <v>1.0117853661465519</v>
      </c>
      <c r="EM25">
        <v>1.02622326000955</v>
      </c>
      <c r="EN25">
        <v>1.023828359999861</v>
      </c>
      <c r="EO25">
        <v>1.00833490246105</v>
      </c>
      <c r="EP25">
        <v>0.99563089043162445</v>
      </c>
      <c r="EQ25">
        <v>1.028832732750729</v>
      </c>
      <c r="ER25">
        <v>1.0195279905835779</v>
      </c>
      <c r="ES25">
        <v>1.049631017823623</v>
      </c>
      <c r="ET25">
        <v>1.099012932769269</v>
      </c>
      <c r="EU25">
        <v>1.083605269016968</v>
      </c>
      <c r="EV25">
        <v>1.0983864262912251</v>
      </c>
      <c r="EW25">
        <v>1.0946438930176909</v>
      </c>
      <c r="EX25">
        <v>1.197811274358632</v>
      </c>
      <c r="EY25">
        <v>1.275613881594827</v>
      </c>
    </row>
    <row r="26" spans="1:155" x14ac:dyDescent="0.25">
      <c r="A26" t="s">
        <v>1006</v>
      </c>
      <c r="B26" t="s">
        <v>48</v>
      </c>
      <c r="C26" s="35">
        <v>0.94573016061290283</v>
      </c>
      <c r="D26" s="35">
        <v>0.87303271469632404</v>
      </c>
      <c r="E26" s="35">
        <v>0.97843988349456912</v>
      </c>
      <c r="F26" s="35">
        <v>0.87962237453116332</v>
      </c>
      <c r="G26" s="35">
        <v>1.0002074403324801</v>
      </c>
      <c r="I26" s="31">
        <v>44453</v>
      </c>
      <c r="J26" s="32">
        <v>102.99518286540869</v>
      </c>
      <c r="K26" s="32">
        <v>107.4067401479474</v>
      </c>
      <c r="L26" s="33">
        <v>0</v>
      </c>
      <c r="M26" s="33">
        <v>0</v>
      </c>
      <c r="N26">
        <v>19</v>
      </c>
      <c r="O26" t="s">
        <v>15</v>
      </c>
      <c r="P26">
        <f t="shared" si="0"/>
        <v>225</v>
      </c>
      <c r="Q26">
        <f t="shared" si="1"/>
        <v>0</v>
      </c>
      <c r="T26" s="31">
        <v>45107</v>
      </c>
      <c r="U26">
        <v>2023</v>
      </c>
      <c r="V26">
        <v>6</v>
      </c>
      <c r="W26" s="34">
        <v>4.9952960092024698E-2</v>
      </c>
      <c r="X26" s="34">
        <v>4.2089506799269198E-2</v>
      </c>
      <c r="Y26" s="34">
        <v>7.8634532927554998E-3</v>
      </c>
      <c r="AH26" s="31">
        <v>44823</v>
      </c>
      <c r="AI26" s="33">
        <v>0.1519826929774728</v>
      </c>
      <c r="AJ26" s="33">
        <v>2.6113181722114499E-2</v>
      </c>
      <c r="AK26" s="33">
        <v>0.1258695112553582</v>
      </c>
      <c r="BB26">
        <v>23</v>
      </c>
      <c r="BC26">
        <v>567</v>
      </c>
      <c r="BD26" s="34">
        <v>0.11830493952698121</v>
      </c>
      <c r="BE26" s="34">
        <v>5.8170056639234996E-3</v>
      </c>
      <c r="BF26" s="35">
        <v>0.80586801868922209</v>
      </c>
      <c r="BG26" s="34">
        <v>-3.5731251121858598E-2</v>
      </c>
      <c r="BI26" s="34">
        <v>0.1074627904151907</v>
      </c>
      <c r="CP26" t="s">
        <v>1007</v>
      </c>
      <c r="CQ26">
        <v>1.016948390063523</v>
      </c>
      <c r="CR26">
        <v>1.0055180103952901</v>
      </c>
      <c r="CS26">
        <v>1.0508943735575409</v>
      </c>
      <c r="CT26">
        <v>1.054490698837921</v>
      </c>
      <c r="CU26">
        <v>1.051731772050948</v>
      </c>
      <c r="CV26">
        <v>1.0638518529251551</v>
      </c>
      <c r="CW26">
        <v>1.0707002017167779</v>
      </c>
      <c r="CX26">
        <v>1.0798641415069199</v>
      </c>
      <c r="CY26">
        <v>1.064196642546603</v>
      </c>
      <c r="CZ26">
        <v>1.0538502707154509</v>
      </c>
      <c r="DA26">
        <v>1.0496624245068711</v>
      </c>
      <c r="DB26">
        <v>1.051386860466422</v>
      </c>
      <c r="DC26">
        <v>1.044686452888387</v>
      </c>
      <c r="DD26">
        <v>1.0188697354124721</v>
      </c>
      <c r="DE26">
        <v>1.0069468078538191</v>
      </c>
      <c r="DF26">
        <v>0.99044191040009544</v>
      </c>
      <c r="DG26">
        <v>0.97482386746789906</v>
      </c>
      <c r="DH26">
        <v>0.98669758292458754</v>
      </c>
      <c r="DI26">
        <v>0.97807558607144796</v>
      </c>
      <c r="DJ26">
        <v>0.97610484567591715</v>
      </c>
      <c r="DK26">
        <v>0.93861156605886731</v>
      </c>
      <c r="DL26">
        <v>0.92077653927669978</v>
      </c>
      <c r="DM26">
        <v>0.92727991550225852</v>
      </c>
      <c r="DN26">
        <v>0.93092569681075887</v>
      </c>
      <c r="DO26">
        <v>0.93703507131290509</v>
      </c>
      <c r="DP26">
        <v>0.93693640318281968</v>
      </c>
      <c r="DQ26">
        <v>0.92806816287523974</v>
      </c>
      <c r="DR26">
        <v>0.94511500326596509</v>
      </c>
      <c r="DS26">
        <v>0.96467452698922296</v>
      </c>
      <c r="DT26">
        <v>0.96925655786583265</v>
      </c>
      <c r="DU26">
        <v>0.9781741322384554</v>
      </c>
      <c r="DV26">
        <v>0.97068529434282269</v>
      </c>
      <c r="DW26">
        <v>0.97807558607144796</v>
      </c>
      <c r="DX26">
        <v>0.98413568749009039</v>
      </c>
      <c r="DY26">
        <v>0.97516871807088601</v>
      </c>
      <c r="DZ26">
        <v>0.96541362324177837</v>
      </c>
      <c r="EA26">
        <v>0.93649306739436444</v>
      </c>
      <c r="EB26">
        <v>0.95693944563914979</v>
      </c>
      <c r="EC26">
        <v>0.98063760346902307</v>
      </c>
      <c r="ED26">
        <v>0.98339653025599605</v>
      </c>
      <c r="EE26">
        <v>0.97659751552941498</v>
      </c>
      <c r="EF26">
        <v>0.96728581747030173</v>
      </c>
      <c r="EG26">
        <v>0.97832182952588853</v>
      </c>
      <c r="EH26">
        <v>0.97438047069790501</v>
      </c>
      <c r="EI26">
        <v>0.97029117065633219</v>
      </c>
      <c r="EJ26">
        <v>0.98940723662805685</v>
      </c>
      <c r="EK26">
        <v>1.011725870082905</v>
      </c>
      <c r="EL26">
        <v>1.0094102790843871</v>
      </c>
      <c r="EM26">
        <v>1.0142877655174021</v>
      </c>
      <c r="EN26">
        <v>0.99290538163066311</v>
      </c>
      <c r="EO26">
        <v>1.013302425810406</v>
      </c>
      <c r="EP26">
        <v>1.0315316372606029</v>
      </c>
      <c r="EQ26">
        <v>1.0036950892502701</v>
      </c>
      <c r="ER26">
        <v>1.0266543337722049</v>
      </c>
      <c r="ES26">
        <v>1.005222493857346</v>
      </c>
      <c r="ET26">
        <v>0.99709310587616518</v>
      </c>
      <c r="EU26">
        <v>1.006651230334336</v>
      </c>
      <c r="EV26">
        <v>0.95713647699162563</v>
      </c>
      <c r="EW26">
        <v>0.94856381420352887</v>
      </c>
      <c r="EX26">
        <v>0.9377248335004178</v>
      </c>
      <c r="EY26">
        <v>0.92663942639824948</v>
      </c>
    </row>
    <row r="27" spans="1:155" x14ac:dyDescent="0.25">
      <c r="A27" t="s">
        <v>1008</v>
      </c>
      <c r="B27" t="s">
        <v>679</v>
      </c>
      <c r="C27" s="34">
        <v>1.6145472838088749E-2</v>
      </c>
      <c r="D27" s="34">
        <v>1.4830712751697421E-2</v>
      </c>
      <c r="E27" s="34">
        <v>1.685554354643699E-2</v>
      </c>
      <c r="F27" s="34">
        <v>1.4895875965146301E-2</v>
      </c>
      <c r="G27" s="34">
        <v>1.7258337999978519E-2</v>
      </c>
      <c r="I27" s="31">
        <v>44454</v>
      </c>
      <c r="J27" s="32">
        <v>103.71476510392201</v>
      </c>
      <c r="K27" s="32">
        <v>108.2441240798325</v>
      </c>
      <c r="L27" s="33">
        <v>0</v>
      </c>
      <c r="M27" s="33">
        <v>0</v>
      </c>
      <c r="N27">
        <v>19</v>
      </c>
      <c r="O27" t="s">
        <v>15</v>
      </c>
      <c r="P27">
        <f t="shared" si="0"/>
        <v>225</v>
      </c>
      <c r="Q27">
        <f t="shared" si="1"/>
        <v>0</v>
      </c>
      <c r="T27" s="31">
        <v>45138</v>
      </c>
      <c r="U27">
        <v>2023</v>
      </c>
      <c r="V27">
        <v>7</v>
      </c>
      <c r="W27" s="34">
        <v>8.7975713722354604E-2</v>
      </c>
      <c r="X27" s="34">
        <v>3.8283627510651203E-2</v>
      </c>
      <c r="Y27" s="34">
        <v>4.9692086211703401E-2</v>
      </c>
      <c r="AH27" s="31">
        <v>44824</v>
      </c>
      <c r="AI27" s="33">
        <v>0.1559909898661051</v>
      </c>
      <c r="AJ27" s="33">
        <v>2.9945641138307201E-2</v>
      </c>
      <c r="AK27" s="33">
        <v>0.12604534872779791</v>
      </c>
      <c r="BB27">
        <v>24</v>
      </c>
      <c r="BC27">
        <v>586</v>
      </c>
      <c r="BD27" s="34">
        <v>9.9833980216600393E-2</v>
      </c>
      <c r="BE27" s="34">
        <v>-9.7088068775349999E-3</v>
      </c>
      <c r="BF27" s="35">
        <v>0.67529087833504053</v>
      </c>
      <c r="BG27" s="34">
        <v>-3.2497141785002397E-2</v>
      </c>
      <c r="BI27" s="34">
        <v>-2.9565472810077799E-2</v>
      </c>
      <c r="CP27" t="s">
        <v>1009</v>
      </c>
      <c r="CQ27">
        <v>0.9980024375754375</v>
      </c>
      <c r="CR27">
        <v>1.007471408522274</v>
      </c>
      <c r="CS27">
        <v>0.9996680520401422</v>
      </c>
      <c r="CT27">
        <v>0.99095948315464077</v>
      </c>
      <c r="CU27">
        <v>0.96815939033265053</v>
      </c>
      <c r="CV27">
        <v>0.98198560103534072</v>
      </c>
      <c r="CW27">
        <v>0.97281230916443318</v>
      </c>
      <c r="CX27">
        <v>0.96561863377539658</v>
      </c>
      <c r="CY27">
        <v>0.96810493868873249</v>
      </c>
      <c r="CZ27">
        <v>0.96829814228282418</v>
      </c>
      <c r="DA27">
        <v>1.000645817380184</v>
      </c>
      <c r="DB27">
        <v>1.002070056647222</v>
      </c>
      <c r="DC27">
        <v>1.0067834855147839</v>
      </c>
      <c r="DD27">
        <v>1.0079239408411309</v>
      </c>
      <c r="DE27">
        <v>0.98610146559352785</v>
      </c>
      <c r="DF27">
        <v>0.97361504608596516</v>
      </c>
      <c r="DG27">
        <v>0.97774893805407903</v>
      </c>
      <c r="DH27">
        <v>0.98138205221693342</v>
      </c>
      <c r="DI27">
        <v>0.98750161905877887</v>
      </c>
      <c r="DJ27">
        <v>0.99451428152027255</v>
      </c>
      <c r="DK27">
        <v>0.9685819262235148</v>
      </c>
      <c r="DL27">
        <v>0.95852735998537009</v>
      </c>
      <c r="DM27">
        <v>0.9481533244008189</v>
      </c>
      <c r="DN27">
        <v>0.95267362355711616</v>
      </c>
      <c r="DO27">
        <v>0.9524924628639182</v>
      </c>
      <c r="DP27">
        <v>0.94085702576428976</v>
      </c>
      <c r="DQ27">
        <v>0.93809292141929623</v>
      </c>
      <c r="DR27">
        <v>0.92885934116109281</v>
      </c>
      <c r="DS27">
        <v>0.92450202752241173</v>
      </c>
      <c r="DT27">
        <v>0.92505740473724429</v>
      </c>
      <c r="DU27">
        <v>0.92496682439064537</v>
      </c>
      <c r="DV27">
        <v>0.929957757158554</v>
      </c>
      <c r="DW27">
        <v>0.92217257585200385</v>
      </c>
      <c r="DX27">
        <v>0.91385639866371882</v>
      </c>
      <c r="DY27">
        <v>0.91447804877488037</v>
      </c>
      <c r="DZ27">
        <v>0.90533497498044835</v>
      </c>
      <c r="EA27">
        <v>0.91794817742011858</v>
      </c>
      <c r="EB27">
        <v>0.92960770032153439</v>
      </c>
      <c r="EC27">
        <v>0.93923352451129904</v>
      </c>
      <c r="ED27">
        <v>0.93546779067295915</v>
      </c>
      <c r="EE27">
        <v>0.93017512043726058</v>
      </c>
      <c r="EF27">
        <v>0.92813521556809375</v>
      </c>
      <c r="EG27">
        <v>0.93934228003347986</v>
      </c>
      <c r="EH27">
        <v>0.93546165839827089</v>
      </c>
      <c r="EI27">
        <v>0.95198562666679809</v>
      </c>
      <c r="EJ27">
        <v>0.93890770124172185</v>
      </c>
      <c r="EK27">
        <v>0.92911896541716865</v>
      </c>
      <c r="EL27">
        <v>0.92070607560759632</v>
      </c>
      <c r="EM27">
        <v>0.91475555267522768</v>
      </c>
      <c r="EN27">
        <v>0.90588421992059276</v>
      </c>
      <c r="EO27">
        <v>0.90758603697080609</v>
      </c>
      <c r="EP27">
        <v>0.91603498160023178</v>
      </c>
      <c r="EQ27">
        <v>0.91798438000562721</v>
      </c>
      <c r="ER27">
        <v>0.90992760542493512</v>
      </c>
      <c r="ES27">
        <v>0.9146591355852508</v>
      </c>
      <c r="ET27">
        <v>0.90624631965850611</v>
      </c>
      <c r="EU27">
        <v>0.9010622571793333</v>
      </c>
      <c r="EV27">
        <v>0.89711521488214019</v>
      </c>
      <c r="EW27">
        <v>0.89330714618360352</v>
      </c>
      <c r="EX27">
        <v>0.88394700464177522</v>
      </c>
      <c r="EY27">
        <v>0.86756186220624931</v>
      </c>
    </row>
    <row r="28" spans="1:155" x14ac:dyDescent="0.25">
      <c r="A28" t="s">
        <v>1010</v>
      </c>
      <c r="B28" t="s">
        <v>680</v>
      </c>
      <c r="C28" s="34">
        <v>2.5294983708138759E-2</v>
      </c>
      <c r="D28" s="34">
        <v>2.365123909585258E-2</v>
      </c>
      <c r="E28" s="34">
        <v>2.5994509723443221E-2</v>
      </c>
      <c r="F28" s="34">
        <v>2.3824639902532779E-2</v>
      </c>
      <c r="G28" s="34">
        <v>2.6133471550614851E-2</v>
      </c>
      <c r="I28" s="31">
        <v>44455</v>
      </c>
      <c r="J28" s="32">
        <v>103.7306321712137</v>
      </c>
      <c r="K28" s="32">
        <v>108.85198410267679</v>
      </c>
      <c r="L28" s="33">
        <v>0</v>
      </c>
      <c r="M28" s="33">
        <v>0</v>
      </c>
      <c r="N28">
        <v>19</v>
      </c>
      <c r="O28" t="s">
        <v>15</v>
      </c>
      <c r="P28">
        <f t="shared" si="0"/>
        <v>225</v>
      </c>
      <c r="Q28">
        <f t="shared" si="1"/>
        <v>0</v>
      </c>
      <c r="T28" s="31">
        <v>45169</v>
      </c>
      <c r="U28">
        <v>2023</v>
      </c>
      <c r="V28">
        <v>8</v>
      </c>
      <c r="W28" s="34">
        <v>2.1907844665679299E-2</v>
      </c>
      <c r="X28" s="34">
        <v>-7.8961252124977992E-3</v>
      </c>
      <c r="Y28" s="34">
        <v>2.98039698781771E-2</v>
      </c>
      <c r="AH28" s="31">
        <v>44825</v>
      </c>
      <c r="AI28" s="33">
        <v>0.14643950185630911</v>
      </c>
      <c r="AJ28" s="33">
        <v>1.6971313944481502E-2</v>
      </c>
      <c r="AK28" s="33">
        <v>0.12946818791182749</v>
      </c>
      <c r="BB28">
        <v>25</v>
      </c>
      <c r="BC28">
        <v>584</v>
      </c>
      <c r="BD28" s="34">
        <v>0.12506852884617939</v>
      </c>
      <c r="BE28" s="34">
        <v>1.32395166323466E-2</v>
      </c>
      <c r="BF28" s="35">
        <v>0.81417451226138693</v>
      </c>
      <c r="BG28" s="34">
        <v>-3.9993497500582002E-2</v>
      </c>
      <c r="BI28" s="34">
        <v>2.4601184161598101E-2</v>
      </c>
      <c r="CP28" t="s">
        <v>1011</v>
      </c>
      <c r="CQ28">
        <v>0.96355855855855854</v>
      </c>
      <c r="CR28">
        <v>0.9338827003971234</v>
      </c>
      <c r="CS28">
        <v>0.98385574474883486</v>
      </c>
      <c r="CT28">
        <v>0.99445940597775873</v>
      </c>
      <c r="CU28">
        <v>0.9927658089896908</v>
      </c>
      <c r="CV28">
        <v>0.99409021101374739</v>
      </c>
      <c r="CW28">
        <v>0.98985575957420424</v>
      </c>
      <c r="CX28">
        <v>0.97589189176830415</v>
      </c>
      <c r="CY28">
        <v>0.98232416394959843</v>
      </c>
      <c r="CZ28">
        <v>0.97870271200524861</v>
      </c>
      <c r="DA28">
        <v>0.97565754200621546</v>
      </c>
      <c r="DB28">
        <v>0.97135121596278851</v>
      </c>
      <c r="DC28">
        <v>0.97426117358440034</v>
      </c>
      <c r="DD28">
        <v>0.98089181232890399</v>
      </c>
      <c r="DE28">
        <v>0.9691530280455386</v>
      </c>
      <c r="DF28">
        <v>0.92191883753301307</v>
      </c>
      <c r="DG28">
        <v>0.92406286706419472</v>
      </c>
      <c r="DH28">
        <v>0.90727018742191057</v>
      </c>
      <c r="DI28">
        <v>0.90208098789169566</v>
      </c>
      <c r="DJ28">
        <v>0.89744135828926208</v>
      </c>
      <c r="DK28">
        <v>0.88112600679537634</v>
      </c>
      <c r="DL28">
        <v>0.90120720199850235</v>
      </c>
      <c r="DM28">
        <v>0.88438735136930924</v>
      </c>
      <c r="DN28">
        <v>0.89002689164876314</v>
      </c>
      <c r="DO28">
        <v>0.88746832097947237</v>
      </c>
      <c r="DP28">
        <v>0.8765315397792911</v>
      </c>
      <c r="DQ28">
        <v>0.87333325759727165</v>
      </c>
      <c r="DR28">
        <v>0.87726120928921802</v>
      </c>
      <c r="DS28">
        <v>0.87462149283469948</v>
      </c>
      <c r="DT28">
        <v>0.88069365764557694</v>
      </c>
      <c r="DU28">
        <v>0.88843224845761337</v>
      </c>
      <c r="DV28">
        <v>0.88104495280402328</v>
      </c>
      <c r="DW28">
        <v>0.87167564380808304</v>
      </c>
      <c r="DX28">
        <v>0.86560357079108041</v>
      </c>
      <c r="DY28">
        <v>0.8285584085754949</v>
      </c>
      <c r="DZ28">
        <v>0.85526115492953003</v>
      </c>
      <c r="EA28">
        <v>0.88237835062779968</v>
      </c>
      <c r="EB28">
        <v>0.8809188280201965</v>
      </c>
      <c r="EC28">
        <v>0.87920714763881425</v>
      </c>
      <c r="ED28">
        <v>0.87880178588817426</v>
      </c>
      <c r="EE28">
        <v>0.87881986928148859</v>
      </c>
      <c r="EF28">
        <v>0.88107203199705741</v>
      </c>
      <c r="EG28">
        <v>0.87906293946167313</v>
      </c>
      <c r="EH28">
        <v>0.87881986928148859</v>
      </c>
      <c r="EI28">
        <v>0.86780166691445559</v>
      </c>
      <c r="EJ28">
        <v>0.8903692828013644</v>
      </c>
      <c r="EK28">
        <v>0.89440536767769807</v>
      </c>
      <c r="EL28">
        <v>0.88487376711130228</v>
      </c>
      <c r="EM28">
        <v>0.88327021991430732</v>
      </c>
      <c r="EN28">
        <v>0.86991870904647772</v>
      </c>
      <c r="EO28">
        <v>0.88407203940974222</v>
      </c>
      <c r="EP28">
        <v>0.88325222831486772</v>
      </c>
      <c r="EQ28">
        <v>0.876945897329651</v>
      </c>
      <c r="ER28">
        <v>0.88398198961866925</v>
      </c>
      <c r="ES28">
        <v>0.88713501742046563</v>
      </c>
      <c r="ET28">
        <v>0.90293687397932409</v>
      </c>
      <c r="EU28">
        <v>0.88779281232650864</v>
      </c>
      <c r="EV28">
        <v>0.87350436137969756</v>
      </c>
      <c r="EW28">
        <v>0.8645224225349577</v>
      </c>
      <c r="EX28">
        <v>0.84516199283591353</v>
      </c>
      <c r="EY28">
        <v>0.80099087212798614</v>
      </c>
    </row>
    <row r="29" spans="1:155" x14ac:dyDescent="0.25">
      <c r="A29" t="s">
        <v>1012</v>
      </c>
      <c r="B29" t="s">
        <v>681</v>
      </c>
      <c r="C29" s="35">
        <v>-0.84651235197187424</v>
      </c>
      <c r="D29" s="35">
        <v>-0.86821847314357603</v>
      </c>
      <c r="E29" s="35">
        <v>-0.80798230725321507</v>
      </c>
      <c r="F29" s="35">
        <v>-0.85031217242108914</v>
      </c>
      <c r="G29" s="35">
        <v>-0.82742782286777317</v>
      </c>
      <c r="I29" s="31">
        <v>44456</v>
      </c>
      <c r="J29" s="32">
        <v>102.69770819175361</v>
      </c>
      <c r="K29" s="32">
        <v>108.292406974356</v>
      </c>
      <c r="L29" s="33">
        <v>-9.9577526699656006E-3</v>
      </c>
      <c r="M29" s="33">
        <v>-5.1407159266196999E-3</v>
      </c>
      <c r="N29">
        <v>19</v>
      </c>
      <c r="O29" t="s">
        <v>15</v>
      </c>
      <c r="P29">
        <f t="shared" si="0"/>
        <v>225</v>
      </c>
      <c r="Q29">
        <f t="shared" si="1"/>
        <v>0</v>
      </c>
      <c r="T29" s="31">
        <v>45199</v>
      </c>
      <c r="U29">
        <v>2023</v>
      </c>
      <c r="V29">
        <v>9</v>
      </c>
      <c r="W29" s="34">
        <v>-6.6212008254845998E-3</v>
      </c>
      <c r="X29" s="34">
        <v>2.1761609047346E-2</v>
      </c>
      <c r="Y29" s="34">
        <v>-2.8382809872830699E-2</v>
      </c>
      <c r="AH29" s="31">
        <v>44826</v>
      </c>
      <c r="AI29" s="33">
        <v>0.17580264270307361</v>
      </c>
      <c r="AJ29" s="33">
        <v>2.04994260426891E-2</v>
      </c>
      <c r="AK29" s="33">
        <v>0.15530321666038449</v>
      </c>
      <c r="BB29">
        <v>26</v>
      </c>
      <c r="BC29">
        <v>585</v>
      </c>
      <c r="BD29" s="34">
        <v>0.125889522506545</v>
      </c>
      <c r="BE29" s="34">
        <v>1.40605102927122E-2</v>
      </c>
      <c r="BF29" s="35">
        <v>0.81573607419869665</v>
      </c>
      <c r="BG29" s="34">
        <v>5.8713425781493E-3</v>
      </c>
      <c r="BI29" s="34">
        <v>-0.2048591278720138</v>
      </c>
      <c r="CP29" t="s">
        <v>1013</v>
      </c>
      <c r="CQ29">
        <v>0.96917573685280956</v>
      </c>
      <c r="CR29">
        <v>0.96455390672421004</v>
      </c>
      <c r="CS29">
        <v>0.94836058100342824</v>
      </c>
      <c r="CT29">
        <v>0.94659042824081341</v>
      </c>
      <c r="CU29">
        <v>0.95164955933342654</v>
      </c>
      <c r="CV29">
        <v>0.95547395829235415</v>
      </c>
      <c r="CW29">
        <v>0.9566869059505565</v>
      </c>
      <c r="CX29">
        <v>0.96682665419379343</v>
      </c>
      <c r="CY29">
        <v>0.9693507288586084</v>
      </c>
      <c r="CZ29">
        <v>0.97174373856955765</v>
      </c>
      <c r="DA29">
        <v>0.96960193668685091</v>
      </c>
      <c r="DB29">
        <v>0.96707798138902501</v>
      </c>
      <c r="DC29">
        <v>0.96147256727148811</v>
      </c>
      <c r="DD29">
        <v>0.95690522817334367</v>
      </c>
      <c r="DE29">
        <v>0.95008686639760453</v>
      </c>
      <c r="DF29">
        <v>0.90939597290186824</v>
      </c>
      <c r="DG29">
        <v>0.92296692524243584</v>
      </c>
      <c r="DH29">
        <v>0.91408345487438947</v>
      </c>
      <c r="DI29">
        <v>0.91647646458533871</v>
      </c>
      <c r="DJ29">
        <v>0.89695041253310903</v>
      </c>
      <c r="DK29">
        <v>0.89451383387119354</v>
      </c>
      <c r="DL29">
        <v>0.90170360603304656</v>
      </c>
      <c r="DM29">
        <v>0.92615742580655136</v>
      </c>
      <c r="DN29">
        <v>0.93488798706175436</v>
      </c>
      <c r="DO29">
        <v>0.93454928323061237</v>
      </c>
      <c r="DP29">
        <v>0.92629953220689476</v>
      </c>
      <c r="DQ29">
        <v>0.92725023059037681</v>
      </c>
      <c r="DR29">
        <v>0.93823151610570221</v>
      </c>
      <c r="DS29">
        <v>0.9295556846149321</v>
      </c>
      <c r="DT29">
        <v>0.93804590043788694</v>
      </c>
      <c r="DU29">
        <v>0.92561108309813311</v>
      </c>
      <c r="DV29">
        <v>0.92896571327205313</v>
      </c>
      <c r="DW29">
        <v>0.88830752633128884</v>
      </c>
      <c r="DX29">
        <v>0.88475629872657024</v>
      </c>
      <c r="DY29">
        <v>0.87804727711270814</v>
      </c>
      <c r="DZ29">
        <v>0.83493060766755611</v>
      </c>
      <c r="EA29">
        <v>0.83212237988554882</v>
      </c>
      <c r="EB29">
        <v>0.83698479418037453</v>
      </c>
      <c r="EC29">
        <v>0.82646235537056789</v>
      </c>
      <c r="ED29">
        <v>0.8208569412530311</v>
      </c>
      <c r="EE29">
        <v>0.82338107560134044</v>
      </c>
      <c r="EF29">
        <v>0.82682296304418201</v>
      </c>
      <c r="EG29">
        <v>0.8116786344222815</v>
      </c>
      <c r="EH29">
        <v>0.82759878878885407</v>
      </c>
      <c r="EI29">
        <v>0.82928150523206401</v>
      </c>
      <c r="EJ29">
        <v>0.83144497222326497</v>
      </c>
      <c r="EK29">
        <v>0.83305123411005322</v>
      </c>
      <c r="EL29">
        <v>0.84633803333342839</v>
      </c>
      <c r="EM29">
        <v>0.86939334946441016</v>
      </c>
      <c r="EN29">
        <v>0.8732940836127705</v>
      </c>
      <c r="EO29">
        <v>0.87599309059988983</v>
      </c>
      <c r="EP29">
        <v>0.87409187288340928</v>
      </c>
      <c r="EQ29">
        <v>0.87396074824604908</v>
      </c>
      <c r="ER29">
        <v>0.87404818456545397</v>
      </c>
      <c r="ES29">
        <v>0.87319578489737126</v>
      </c>
      <c r="ET29">
        <v>0.87648476322736946</v>
      </c>
      <c r="EU29">
        <v>0.87624435811162682</v>
      </c>
      <c r="EV29">
        <v>0.87311944970793853</v>
      </c>
      <c r="EW29">
        <v>0.86411583646551537</v>
      </c>
      <c r="EX29">
        <v>0.83363022368994899</v>
      </c>
      <c r="EY29">
        <v>0.7965669526718584</v>
      </c>
    </row>
    <row r="30" spans="1:155" x14ac:dyDescent="0.25">
      <c r="A30" t="s">
        <v>1014</v>
      </c>
      <c r="B30" t="s">
        <v>682</v>
      </c>
      <c r="C30" s="35">
        <v>4.3629052341776484</v>
      </c>
      <c r="D30" s="35">
        <v>3.9249456510962002</v>
      </c>
      <c r="E30" s="35">
        <v>4.5016245170431466</v>
      </c>
      <c r="F30" s="35">
        <v>3.8895557557989902</v>
      </c>
      <c r="G30" s="35">
        <v>4.4270543715679596</v>
      </c>
      <c r="I30" s="31">
        <v>44459</v>
      </c>
      <c r="J30" s="32">
        <v>101.47645639886601</v>
      </c>
      <c r="K30" s="32">
        <v>106.84752333973501</v>
      </c>
      <c r="L30" s="33">
        <v>-2.1731052102594801E-2</v>
      </c>
      <c r="M30" s="33">
        <v>-1.8414554217505499E-2</v>
      </c>
      <c r="N30">
        <v>19</v>
      </c>
      <c r="O30" t="s">
        <v>15</v>
      </c>
      <c r="P30">
        <f t="shared" si="0"/>
        <v>225</v>
      </c>
      <c r="Q30">
        <f t="shared" si="1"/>
        <v>0</v>
      </c>
      <c r="T30" s="31">
        <v>45230</v>
      </c>
      <c r="U30">
        <v>2023</v>
      </c>
      <c r="V30">
        <v>10</v>
      </c>
      <c r="W30" s="34">
        <v>-9.5014937608019993E-3</v>
      </c>
      <c r="X30" s="34">
        <v>-2.8422562252061499E-2</v>
      </c>
      <c r="Y30" s="34">
        <v>1.8921068491259501E-2</v>
      </c>
      <c r="AH30" s="31">
        <v>44827</v>
      </c>
      <c r="AI30" s="33">
        <v>0.1722745636582283</v>
      </c>
      <c r="AJ30" s="33">
        <v>1.5573203837658299E-2</v>
      </c>
      <c r="AK30" s="33">
        <v>0.1567013598205699</v>
      </c>
      <c r="BB30">
        <v>27</v>
      </c>
      <c r="BC30">
        <v>581</v>
      </c>
      <c r="BD30" s="34">
        <v>7.1966493812061605E-2</v>
      </c>
      <c r="BE30" s="34">
        <v>-4.0521440050996102E-2</v>
      </c>
      <c r="BF30" s="35">
        <v>0.51809018613078028</v>
      </c>
      <c r="BG30" s="34">
        <v>-8.9333398390591096E-2</v>
      </c>
      <c r="BI30" s="34">
        <v>-5.3405681806308301E-2</v>
      </c>
      <c r="CP30" t="s">
        <v>1015</v>
      </c>
      <c r="CQ30">
        <v>1.02517418664108</v>
      </c>
      <c r="CR30">
        <v>0.9934010223187586</v>
      </c>
      <c r="CS30">
        <v>1.008554419485939</v>
      </c>
      <c r="CT30">
        <v>1.000949981796555</v>
      </c>
      <c r="CU30">
        <v>0.99113786352858202</v>
      </c>
      <c r="CV30">
        <v>1.0026669243707651</v>
      </c>
      <c r="CW30">
        <v>1.021064716171461</v>
      </c>
      <c r="CX30">
        <v>1.0655867414946461</v>
      </c>
      <c r="CY30">
        <v>1.0426511041735269</v>
      </c>
      <c r="CZ30">
        <v>1.032348568121733</v>
      </c>
      <c r="DA30">
        <v>1.0441229979661051</v>
      </c>
      <c r="DB30">
        <v>1.0316125411703041</v>
      </c>
      <c r="DC30">
        <v>1.0757667131280551</v>
      </c>
      <c r="DD30">
        <v>1.165301661889083</v>
      </c>
      <c r="DE30">
        <v>1.151074102408794</v>
      </c>
      <c r="DF30">
        <v>1.1204116230901831</v>
      </c>
      <c r="DG30">
        <v>1.227362647477733</v>
      </c>
      <c r="DH30">
        <v>1.195473563313594</v>
      </c>
      <c r="DI30">
        <v>1.2258909938505731</v>
      </c>
      <c r="DJ30">
        <v>1.1561026859335961</v>
      </c>
      <c r="DK30">
        <v>1.163093821200216</v>
      </c>
      <c r="DL30">
        <v>1.165056212831755</v>
      </c>
      <c r="DM30">
        <v>1.197313310471608</v>
      </c>
      <c r="DN30">
        <v>1.1990303331009571</v>
      </c>
      <c r="DO30">
        <v>1.1846803693125609</v>
      </c>
      <c r="DP30">
        <v>1.1472720436743811</v>
      </c>
      <c r="DQ30">
        <v>1.161622007462777</v>
      </c>
      <c r="DR30">
        <v>1.1813687283619689</v>
      </c>
      <c r="DS30">
        <v>1.1892182148329851</v>
      </c>
      <c r="DT30">
        <v>1.174990975573253</v>
      </c>
      <c r="DU30">
        <v>1.237174765745706</v>
      </c>
      <c r="DV30">
        <v>1.240363602112494</v>
      </c>
      <c r="DW30">
        <v>1.22981577711365</v>
      </c>
      <c r="DX30">
        <v>1.239504930687541</v>
      </c>
      <c r="DY30">
        <v>1.221230263691206</v>
      </c>
      <c r="DZ30">
        <v>1.147026674672192</v>
      </c>
      <c r="EA30">
        <v>1.1632164656737409</v>
      </c>
      <c r="EB30">
        <v>1.228343963376211</v>
      </c>
      <c r="EC30">
        <v>1.2964147683330021</v>
      </c>
      <c r="ED30">
        <v>1.301443431912944</v>
      </c>
      <c r="EE30">
        <v>1.2918767627023</v>
      </c>
      <c r="EF30">
        <v>1.3246244382362531</v>
      </c>
      <c r="EG30">
        <v>1.3116236437117701</v>
      </c>
      <c r="EH30">
        <v>1.3273227767640809</v>
      </c>
      <c r="EI30">
        <v>1.3361534990784349</v>
      </c>
      <c r="EJ30">
        <v>1.3907330917269229</v>
      </c>
      <c r="EK30">
        <v>1.37270339345708</v>
      </c>
      <c r="EL30">
        <v>1.351484938875589</v>
      </c>
      <c r="EM30">
        <v>1.3720900109791769</v>
      </c>
      <c r="EN30">
        <v>1.416121618518541</v>
      </c>
      <c r="EO30">
        <v>1.402139508095581</v>
      </c>
      <c r="EP30">
        <v>1.402752730463205</v>
      </c>
      <c r="EQ30">
        <v>1.410479492405557</v>
      </c>
      <c r="ER30">
        <v>1.397233408934025</v>
      </c>
      <c r="ES30">
        <v>1.366325560613225</v>
      </c>
      <c r="ET30">
        <v>1.3480505733963331</v>
      </c>
      <c r="EU30">
        <v>1.3116236437117701</v>
      </c>
      <c r="EV30">
        <v>1.258148011435287</v>
      </c>
      <c r="EW30">
        <v>1.231655364161385</v>
      </c>
      <c r="EX30">
        <v>1.1952282743665441</v>
      </c>
      <c r="EY30">
        <v>1.1050801832930299</v>
      </c>
    </row>
    <row r="31" spans="1:155" x14ac:dyDescent="0.25">
      <c r="A31" t="s">
        <v>797</v>
      </c>
      <c r="B31" t="s">
        <v>11</v>
      </c>
      <c r="C31" s="38">
        <v>567</v>
      </c>
      <c r="D31" s="38">
        <v>277</v>
      </c>
      <c r="E31" s="38">
        <v>296</v>
      </c>
      <c r="F31" s="38"/>
      <c r="G31" s="38"/>
      <c r="I31" s="31">
        <v>44460</v>
      </c>
      <c r="J31" s="32">
        <v>101.9273706506518</v>
      </c>
      <c r="K31" s="32">
        <v>107.7090487188818</v>
      </c>
      <c r="L31" s="33">
        <v>-1.7384079155958101E-2</v>
      </c>
      <c r="M31" s="33">
        <v>-1.04999040046607E-2</v>
      </c>
      <c r="N31">
        <v>19</v>
      </c>
      <c r="O31" t="s">
        <v>15</v>
      </c>
      <c r="P31">
        <f t="shared" si="0"/>
        <v>225</v>
      </c>
      <c r="Q31">
        <f t="shared" si="1"/>
        <v>0</v>
      </c>
      <c r="T31" s="31">
        <v>45260</v>
      </c>
      <c r="U31">
        <v>2023</v>
      </c>
      <c r="V31">
        <v>11</v>
      </c>
      <c r="W31" s="34">
        <v>0.1126806415356485</v>
      </c>
      <c r="X31" s="34">
        <v>7.0641208016142001E-2</v>
      </c>
      <c r="Y31" s="34">
        <v>4.2039433519506397E-2</v>
      </c>
      <c r="AH31" s="31">
        <v>44830</v>
      </c>
      <c r="AI31" s="33">
        <v>0.12809150467041919</v>
      </c>
      <c r="AJ31" s="33">
        <v>-1.4759505697061999E-2</v>
      </c>
      <c r="AK31" s="33">
        <v>0.14285101036748121</v>
      </c>
      <c r="BB31">
        <v>28</v>
      </c>
      <c r="BC31">
        <v>586</v>
      </c>
      <c r="BD31" s="34">
        <v>9.7617865092954795E-2</v>
      </c>
      <c r="BE31" s="34">
        <v>-1.37319920749854E-2</v>
      </c>
      <c r="BF31" s="35">
        <v>0.66408114232802473</v>
      </c>
      <c r="BG31" s="34">
        <v>-2.1044902868978001E-2</v>
      </c>
      <c r="BI31" s="34">
        <v>0.180916495139546</v>
      </c>
      <c r="CP31" t="s">
        <v>1016</v>
      </c>
      <c r="CQ31">
        <v>0.98037781222941589</v>
      </c>
      <c r="CR31">
        <v>1.0124686648562251</v>
      </c>
      <c r="CS31">
        <v>1.021718296217937</v>
      </c>
      <c r="CT31">
        <v>1.0715026136692301</v>
      </c>
      <c r="CU31">
        <v>1.08116220526337</v>
      </c>
      <c r="CV31">
        <v>1.0873371754639549</v>
      </c>
      <c r="CW31">
        <v>1.067300500995795</v>
      </c>
      <c r="CX31">
        <v>1.062252901143345</v>
      </c>
      <c r="CY31">
        <v>1.0151332846207519</v>
      </c>
      <c r="CZ31">
        <v>1.036476702257016</v>
      </c>
      <c r="DA31">
        <v>1.017388106481194</v>
      </c>
      <c r="DB31">
        <v>1.069888339453674</v>
      </c>
      <c r="DC31">
        <v>1.0429079889125621</v>
      </c>
      <c r="DD31">
        <v>1.024741742786575</v>
      </c>
      <c r="DE31">
        <v>0.96714261420498404</v>
      </c>
      <c r="DF31">
        <v>0.98459145021526451</v>
      </c>
      <c r="DG31">
        <v>0.99906813541356787</v>
      </c>
      <c r="DH31">
        <v>1.0186435538926379</v>
      </c>
      <c r="DI31">
        <v>0.99238053230306056</v>
      </c>
      <c r="DJ31">
        <v>1.0149282639224519</v>
      </c>
      <c r="DK31">
        <v>1.0412681479828489</v>
      </c>
      <c r="DL31">
        <v>1.00503800375168</v>
      </c>
      <c r="DM31">
        <v>1.0071135339563251</v>
      </c>
      <c r="DN31">
        <v>1.0000416996558921</v>
      </c>
      <c r="DO31">
        <v>0.98159365152495692</v>
      </c>
      <c r="DP31">
        <v>0.99358484628618726</v>
      </c>
      <c r="DQ31">
        <v>1.0157994801439689</v>
      </c>
      <c r="DR31">
        <v>1.0153383053190519</v>
      </c>
      <c r="DS31">
        <v>1.009880745234174</v>
      </c>
      <c r="DT31">
        <v>1.016004419678098</v>
      </c>
      <c r="DU31">
        <v>1.101865075254747</v>
      </c>
      <c r="DV31">
        <v>1.166074782147682</v>
      </c>
      <c r="DW31">
        <v>1.200844377104934</v>
      </c>
      <c r="DX31">
        <v>1.145935597330372</v>
      </c>
      <c r="DY31">
        <v>1.072578607096532</v>
      </c>
      <c r="DZ31">
        <v>1.1604890638353229</v>
      </c>
      <c r="EA31">
        <v>1.1482415526191321</v>
      </c>
      <c r="EB31">
        <v>1.1253608855664761</v>
      </c>
      <c r="EC31">
        <v>1.123797744779238</v>
      </c>
      <c r="ED31">
        <v>1.175298846795235</v>
      </c>
      <c r="EE31">
        <v>1.1830112287405561</v>
      </c>
      <c r="EF31">
        <v>1.1879051036513659</v>
      </c>
      <c r="EG31">
        <v>1.195745400331651</v>
      </c>
      <c r="EH31">
        <v>1.188058747428834</v>
      </c>
      <c r="EI31">
        <v>1.2760972812309339</v>
      </c>
      <c r="EJ31">
        <v>1.3133009897044261</v>
      </c>
      <c r="EK31">
        <v>1.284219623408682</v>
      </c>
      <c r="EL31">
        <v>1.30950883726342</v>
      </c>
      <c r="EM31">
        <v>1.3138902415926521</v>
      </c>
      <c r="EN31">
        <v>1.3433815681208241</v>
      </c>
      <c r="EO31">
        <v>1.323139954118536</v>
      </c>
      <c r="EP31">
        <v>1.3295967263240689</v>
      </c>
      <c r="EQ31">
        <v>1.34727623091098</v>
      </c>
      <c r="ER31">
        <v>1.3784586941255259</v>
      </c>
      <c r="ES31">
        <v>1.39859763545032</v>
      </c>
      <c r="ET31">
        <v>1.384505587262802</v>
      </c>
      <c r="EU31">
        <v>1.3950108283643019</v>
      </c>
      <c r="EV31">
        <v>1.441720322326123</v>
      </c>
      <c r="EW31">
        <v>1.392627848276379</v>
      </c>
      <c r="EX31">
        <v>1.269717209167877</v>
      </c>
      <c r="EY31">
        <v>1.2215728949746421</v>
      </c>
    </row>
    <row r="32" spans="1:155" x14ac:dyDescent="0.25">
      <c r="A32" t="s">
        <v>1017</v>
      </c>
      <c r="B32" t="s">
        <v>49</v>
      </c>
      <c r="C32" s="34">
        <v>0.58377425044091713</v>
      </c>
      <c r="D32" s="34">
        <v>0.59205776173285196</v>
      </c>
      <c r="E32" s="34">
        <v>0.56418918918918914</v>
      </c>
      <c r="F32" s="34"/>
      <c r="G32" s="34"/>
      <c r="I32" s="31">
        <v>44461</v>
      </c>
      <c r="J32" s="32">
        <v>102.0381695191035</v>
      </c>
      <c r="K32" s="32">
        <v>108.027932014802</v>
      </c>
      <c r="L32" s="33">
        <v>-1.63159388570655E-2</v>
      </c>
      <c r="M32" s="33">
        <v>-7.5703910651510999E-3</v>
      </c>
      <c r="N32">
        <v>19</v>
      </c>
      <c r="O32" t="s">
        <v>15</v>
      </c>
      <c r="P32">
        <f t="shared" si="0"/>
        <v>225</v>
      </c>
      <c r="Q32">
        <f t="shared" si="1"/>
        <v>0</v>
      </c>
      <c r="T32" s="31">
        <v>45291</v>
      </c>
      <c r="U32">
        <v>2023</v>
      </c>
      <c r="V32">
        <v>12</v>
      </c>
      <c r="W32" s="34">
        <v>6.03537985535616E-2</v>
      </c>
      <c r="X32" s="34">
        <v>8.0120302758235298E-2</v>
      </c>
      <c r="Y32" s="34">
        <v>-1.9766504204673699E-2</v>
      </c>
      <c r="AH32" s="31">
        <v>44831</v>
      </c>
      <c r="AI32" s="33">
        <v>0.13171556893310729</v>
      </c>
      <c r="AJ32" s="33">
        <v>-1.7561063469986E-2</v>
      </c>
      <c r="AK32" s="33">
        <v>0.14927663240309341</v>
      </c>
      <c r="BB32">
        <v>29</v>
      </c>
      <c r="BC32">
        <v>582</v>
      </c>
      <c r="BD32" s="34">
        <v>9.1449021467506095E-2</v>
      </c>
      <c r="BE32" s="34">
        <v>-1.9900835700434199E-2</v>
      </c>
      <c r="BF32" s="35">
        <v>0.63132446234379436</v>
      </c>
      <c r="BG32" s="34">
        <v>-5.4234288525034799E-2</v>
      </c>
      <c r="BI32" s="34">
        <v>-0.19016746498770351</v>
      </c>
      <c r="CP32" t="s">
        <v>1018</v>
      </c>
      <c r="CQ32">
        <v>0.9809326648150406</v>
      </c>
      <c r="CR32">
        <v>1.012094068919853</v>
      </c>
      <c r="CS32">
        <v>1.0091524524027029</v>
      </c>
      <c r="CT32">
        <v>1.076705330270554</v>
      </c>
      <c r="CU32">
        <v>1.1158204272739769</v>
      </c>
      <c r="CV32">
        <v>1.1810852602278641</v>
      </c>
      <c r="CW32">
        <v>1.1278055669978631</v>
      </c>
      <c r="CX32">
        <v>1.161255356205898</v>
      </c>
      <c r="CY32">
        <v>1.173458080979439</v>
      </c>
      <c r="CZ32">
        <v>1.160492651888626</v>
      </c>
      <c r="DA32">
        <v>1.1710612435406469</v>
      </c>
      <c r="DB32">
        <v>1.1304207379026789</v>
      </c>
      <c r="DC32">
        <v>1.1088473639315519</v>
      </c>
      <c r="DD32">
        <v>1.073109733923107</v>
      </c>
      <c r="DE32">
        <v>1.0860754351653259</v>
      </c>
      <c r="DF32">
        <v>1.061342383362432</v>
      </c>
      <c r="DG32">
        <v>1.0607975362462221</v>
      </c>
      <c r="DH32">
        <v>1.1219220618121539</v>
      </c>
      <c r="DI32">
        <v>1.116147485226977</v>
      </c>
      <c r="DJ32">
        <v>1.0680977255794979</v>
      </c>
      <c r="DK32">
        <v>1.148725505441506</v>
      </c>
      <c r="DL32">
        <v>1.113968300875692</v>
      </c>
      <c r="DM32">
        <v>1.11026363985201</v>
      </c>
      <c r="DN32">
        <v>1.108302516815342</v>
      </c>
      <c r="DO32">
        <v>1.112442824203296</v>
      </c>
      <c r="DP32">
        <v>1.1142950866772849</v>
      </c>
      <c r="DQ32">
        <v>1.1555892999941419</v>
      </c>
      <c r="DR32">
        <v>1.1546087384758079</v>
      </c>
      <c r="DS32">
        <v>1.1319460784993709</v>
      </c>
      <c r="DT32">
        <v>1.185770346694176</v>
      </c>
      <c r="DU32">
        <v>1.2123557290089111</v>
      </c>
      <c r="DV32">
        <v>1.231422928713604</v>
      </c>
      <c r="DW32">
        <v>1.317062852994924</v>
      </c>
      <c r="DX32">
        <v>1.284375700066309</v>
      </c>
      <c r="DY32">
        <v>1.2748965304953019</v>
      </c>
      <c r="DZ32">
        <v>1.3229460860292259</v>
      </c>
      <c r="EA32">
        <v>1.32621489657508</v>
      </c>
      <c r="EB32">
        <v>1.3265416143388209</v>
      </c>
      <c r="EC32">
        <v>1.339943574285978</v>
      </c>
      <c r="ED32">
        <v>1.4619744960653751</v>
      </c>
      <c r="EE32">
        <v>1.457398134086038</v>
      </c>
      <c r="EF32">
        <v>1.4790807088091029</v>
      </c>
      <c r="EG32">
        <v>1.4752670511470389</v>
      </c>
      <c r="EH32">
        <v>1.4584875561670521</v>
      </c>
      <c r="EI32">
        <v>1.5357378690340819</v>
      </c>
      <c r="EJ32">
        <v>1.5393331251922711</v>
      </c>
      <c r="EK32">
        <v>1.5396602511831221</v>
      </c>
      <c r="EL32">
        <v>1.559926005682915</v>
      </c>
      <c r="EM32">
        <v>1.5597080124061491</v>
      </c>
      <c r="EN32">
        <v>1.5892352153515901</v>
      </c>
      <c r="EO32">
        <v>1.596970983011287</v>
      </c>
      <c r="EP32">
        <v>1.6247547840454191</v>
      </c>
      <c r="EQ32">
        <v>1.611898079441582</v>
      </c>
      <c r="ER32">
        <v>1.6481803524526819</v>
      </c>
      <c r="ES32">
        <v>1.655044827383835</v>
      </c>
      <c r="ET32">
        <v>1.601983059392748</v>
      </c>
      <c r="EU32">
        <v>1.6210503951731441</v>
      </c>
      <c r="EV32">
        <v>1.6062321593055291</v>
      </c>
      <c r="EW32">
        <v>1.5399871050225671</v>
      </c>
      <c r="EX32">
        <v>1.3994334224275771</v>
      </c>
      <c r="EY32">
        <v>1.3972543061141429</v>
      </c>
    </row>
    <row r="33" spans="1:155" x14ac:dyDescent="0.25">
      <c r="A33" t="s">
        <v>1019</v>
      </c>
      <c r="B33" t="s">
        <v>50</v>
      </c>
      <c r="C33" s="35">
        <v>2.0928062800049592</v>
      </c>
      <c r="D33" s="35">
        <v>2.6702760343874168</v>
      </c>
      <c r="E33" s="35">
        <v>1.5129574577441389</v>
      </c>
      <c r="F33" s="35"/>
      <c r="G33" s="35"/>
      <c r="I33" s="31">
        <v>44462</v>
      </c>
      <c r="J33" s="32">
        <v>102.4445082564495</v>
      </c>
      <c r="K33" s="32">
        <v>109.5765878406376</v>
      </c>
      <c r="L33" s="33">
        <v>-1.2398689643011201E-2</v>
      </c>
      <c r="M33" s="33">
        <v>0</v>
      </c>
      <c r="N33">
        <v>19</v>
      </c>
      <c r="O33" t="s">
        <v>15</v>
      </c>
      <c r="P33">
        <f t="shared" si="0"/>
        <v>225</v>
      </c>
      <c r="Q33">
        <f t="shared" si="1"/>
        <v>0</v>
      </c>
      <c r="T33" s="31">
        <v>45322</v>
      </c>
      <c r="U33">
        <v>2024</v>
      </c>
      <c r="V33">
        <v>1</v>
      </c>
      <c r="W33" s="34">
        <v>4.7025805251965203E-2</v>
      </c>
      <c r="X33" s="34">
        <v>1.9195384255101099E-2</v>
      </c>
      <c r="Y33" s="34">
        <v>2.7830420996863999E-2</v>
      </c>
      <c r="AH33" s="31">
        <v>44832</v>
      </c>
      <c r="AI33" s="33">
        <v>0.1239894007440223</v>
      </c>
      <c r="AJ33" s="33">
        <v>-3.8463182608867198E-2</v>
      </c>
      <c r="AK33" s="33">
        <v>0.16245258335288959</v>
      </c>
      <c r="BB33">
        <v>30</v>
      </c>
      <c r="BC33">
        <v>585</v>
      </c>
      <c r="BD33" s="34">
        <v>8.8697183457361703E-2</v>
      </c>
      <c r="BE33" s="34">
        <v>-2.26526737105785E-2</v>
      </c>
      <c r="BF33" s="35">
        <v>0.61530696366784421</v>
      </c>
      <c r="BG33" s="34">
        <v>-4.9691849727744097E-2</v>
      </c>
      <c r="BI33" s="34">
        <v>5.50020567315447E-2</v>
      </c>
      <c r="CP33" t="s">
        <v>1020</v>
      </c>
      <c r="CQ33">
        <v>0.98141569564078901</v>
      </c>
      <c r="CR33">
        <v>1.0132315702561181</v>
      </c>
      <c r="CS33">
        <v>1.0185841255178989</v>
      </c>
      <c r="CT33">
        <v>1.0012505650936641</v>
      </c>
      <c r="CU33">
        <v>1.0128438362821539</v>
      </c>
      <c r="CV33">
        <v>1.026538252715228</v>
      </c>
      <c r="CW33">
        <v>1.034854810344549</v>
      </c>
      <c r="CX33">
        <v>1.039069594061206</v>
      </c>
      <c r="CY33">
        <v>1.033153892301419</v>
      </c>
      <c r="CZ33">
        <v>1.0372562369706699</v>
      </c>
      <c r="DA33">
        <v>1.064494643767756</v>
      </c>
      <c r="DB33">
        <v>1.0758378601542611</v>
      </c>
      <c r="DC33">
        <v>1.079652289834667</v>
      </c>
      <c r="DD33">
        <v>1.040882887734343</v>
      </c>
      <c r="DE33">
        <v>1.0261005458313051</v>
      </c>
      <c r="DF33">
        <v>1.0449598020268249</v>
      </c>
      <c r="DG33">
        <v>1.0273135304109611</v>
      </c>
      <c r="DH33">
        <v>1.016583243180224</v>
      </c>
      <c r="DI33">
        <v>0.97776374133514543</v>
      </c>
      <c r="DJ33">
        <v>1.003564222040366</v>
      </c>
      <c r="DK33">
        <v>1.035217304193941</v>
      </c>
      <c r="DL33">
        <v>1.0522635838033161</v>
      </c>
      <c r="DM33">
        <v>1.098699451781717</v>
      </c>
      <c r="DN33">
        <v>1.084604681312392</v>
      </c>
      <c r="DO33">
        <v>1.060705454211923</v>
      </c>
      <c r="DP33">
        <v>1.044609737987525</v>
      </c>
      <c r="DQ33">
        <v>1.07224856223826</v>
      </c>
      <c r="DR33">
        <v>1.0850799312961821</v>
      </c>
      <c r="DS33">
        <v>1.0849425692111949</v>
      </c>
      <c r="DT33">
        <v>1.1038018888241139</v>
      </c>
      <c r="DU33">
        <v>1.102526184437417</v>
      </c>
      <c r="DV33">
        <v>1.0964105910377979</v>
      </c>
      <c r="DW33">
        <v>1.1264883215971231</v>
      </c>
      <c r="DX33">
        <v>1.1606174092373649</v>
      </c>
      <c r="DY33">
        <v>1.1049398506214341</v>
      </c>
      <c r="DZ33">
        <v>1.108128857918582</v>
      </c>
      <c r="EA33">
        <v>1.135467591039975</v>
      </c>
      <c r="EB33">
        <v>1.1580039782483129</v>
      </c>
      <c r="EC33">
        <v>1.155089821955934</v>
      </c>
      <c r="ED33">
        <v>1.156215480777959</v>
      </c>
      <c r="EE33">
        <v>1.1623560606325569</v>
      </c>
      <c r="EF33">
        <v>1.162643721951808</v>
      </c>
      <c r="EG33">
        <v>1.2032515310150449</v>
      </c>
      <c r="EH33">
        <v>1.226700621421501</v>
      </c>
      <c r="EI33">
        <v>1.218634182011564</v>
      </c>
      <c r="EJ33">
        <v>1.2096547857339151</v>
      </c>
      <c r="EK33">
        <v>1.1703225542225779</v>
      </c>
      <c r="EL33">
        <v>1.1341044974782499</v>
      </c>
      <c r="EM33">
        <v>1.136843368081385</v>
      </c>
      <c r="EN33">
        <v>1.124024555668351</v>
      </c>
      <c r="EO33">
        <v>1.123549305684562</v>
      </c>
      <c r="EP33">
        <v>1.1219358402338591</v>
      </c>
      <c r="EQ33">
        <v>1.1301525788780611</v>
      </c>
      <c r="ER33">
        <v>1.1119432875989881</v>
      </c>
      <c r="ES33">
        <v>1.095009954376206</v>
      </c>
      <c r="ET33">
        <v>1.087794069113931</v>
      </c>
      <c r="EU33">
        <v>1.067346270505289</v>
      </c>
      <c r="EV33">
        <v>1.0622062269456261</v>
      </c>
      <c r="EW33">
        <v>1.0759378059741771</v>
      </c>
      <c r="EX33">
        <v>1.017045999936524</v>
      </c>
      <c r="EY33">
        <v>1.036530551680505</v>
      </c>
    </row>
    <row r="34" spans="1:155" x14ac:dyDescent="0.25">
      <c r="A34" t="s">
        <v>1021</v>
      </c>
      <c r="B34" t="s">
        <v>51</v>
      </c>
      <c r="C34" s="34">
        <v>4.6084937016820281E-2</v>
      </c>
      <c r="D34" s="34">
        <v>6.2456470885977583E-2</v>
      </c>
      <c r="E34" s="34">
        <v>2.4053235638173989E-2</v>
      </c>
      <c r="F34" s="34"/>
      <c r="G34" s="34"/>
      <c r="I34" s="31">
        <v>44463</v>
      </c>
      <c r="J34" s="32">
        <v>102.085266981064</v>
      </c>
      <c r="K34" s="32">
        <v>109.4793014113739</v>
      </c>
      <c r="L34" s="33">
        <v>-1.5861902657972601E-2</v>
      </c>
      <c r="M34" s="33">
        <v>-8.8783955752700001E-4</v>
      </c>
      <c r="N34">
        <v>19</v>
      </c>
      <c r="O34" t="s">
        <v>15</v>
      </c>
      <c r="P34">
        <f t="shared" si="0"/>
        <v>225</v>
      </c>
      <c r="Q34">
        <f t="shared" si="1"/>
        <v>0</v>
      </c>
      <c r="T34" s="31">
        <v>45351</v>
      </c>
      <c r="U34">
        <v>2024</v>
      </c>
      <c r="V34">
        <v>2</v>
      </c>
      <c r="W34" s="34">
        <v>1.8870931313846599E-2</v>
      </c>
      <c r="X34" s="34">
        <v>1.45413870246084E-2</v>
      </c>
      <c r="Y34" s="34">
        <v>4.3295442892380999E-3</v>
      </c>
      <c r="AH34" s="31">
        <v>44833</v>
      </c>
      <c r="AI34" s="33">
        <v>0.12893238878538371</v>
      </c>
      <c r="AJ34" s="33">
        <v>-3.88001540289429E-2</v>
      </c>
      <c r="AK34" s="33">
        <v>0.1677325428143267</v>
      </c>
      <c r="BB34">
        <v>31</v>
      </c>
      <c r="BC34">
        <v>577</v>
      </c>
      <c r="BD34" s="34">
        <v>0.11699403422099031</v>
      </c>
      <c r="BE34" s="34">
        <v>4.5061003579325003E-3</v>
      </c>
      <c r="BF34" s="35">
        <v>0.781858558046997</v>
      </c>
      <c r="BG34" s="34">
        <v>-3.9774570809813998E-3</v>
      </c>
      <c r="BI34" s="34">
        <v>-0.1566026440469305</v>
      </c>
      <c r="CP34" t="s">
        <v>1022</v>
      </c>
      <c r="CQ34">
        <v>1.008541413126308</v>
      </c>
      <c r="CR34">
        <v>0.9835742004989394</v>
      </c>
      <c r="CS34">
        <v>0.95269367586323717</v>
      </c>
      <c r="CT34">
        <v>0.97930349152539209</v>
      </c>
      <c r="CU34">
        <v>0.98685922981782503</v>
      </c>
      <c r="CV34">
        <v>0.95039414944832767</v>
      </c>
      <c r="CW34">
        <v>0.92838356336667749</v>
      </c>
      <c r="CX34">
        <v>0.94809456411652304</v>
      </c>
      <c r="CY34">
        <v>0.93922456664557641</v>
      </c>
      <c r="CZ34">
        <v>0.94842302580658511</v>
      </c>
      <c r="DA34">
        <v>0.96222071454809799</v>
      </c>
      <c r="DB34">
        <v>0.93758202252768597</v>
      </c>
      <c r="DC34">
        <v>0.96616284399779317</v>
      </c>
      <c r="DD34">
        <v>0.96649130568785524</v>
      </c>
      <c r="DE34">
        <v>0.99211550061224352</v>
      </c>
      <c r="DF34">
        <v>1.0029564449742481</v>
      </c>
      <c r="DG34">
        <v>0.96714840581866446</v>
      </c>
      <c r="DH34">
        <v>0.98718786825857219</v>
      </c>
      <c r="DI34">
        <v>1.0190538368813551</v>
      </c>
      <c r="DJ34">
        <v>1.0203678014753941</v>
      </c>
      <c r="DK34">
        <v>1.0183966778336511</v>
      </c>
      <c r="DL34">
        <v>1.0131404659561281</v>
      </c>
      <c r="DM34">
        <v>1.016754192632656</v>
      </c>
      <c r="DN34">
        <v>0.99802875370368127</v>
      </c>
      <c r="DO34">
        <v>0.97437574133793048</v>
      </c>
      <c r="DP34">
        <v>0.96386325866598854</v>
      </c>
      <c r="DQ34">
        <v>0.95565042024274638</v>
      </c>
      <c r="DR34">
        <v>0.95959260860933637</v>
      </c>
      <c r="DS34">
        <v>0.9563073436228704</v>
      </c>
      <c r="DT34">
        <v>0.95860692895467492</v>
      </c>
      <c r="DU34">
        <v>0.94973710823441349</v>
      </c>
      <c r="DV34">
        <v>0.93988172569328077</v>
      </c>
      <c r="DW34">
        <v>0.9523652141731751</v>
      </c>
      <c r="DX34">
        <v>0.95729296436063682</v>
      </c>
      <c r="DY34">
        <v>0.94710888446186148</v>
      </c>
      <c r="DZ34">
        <v>0.95170817295926113</v>
      </c>
      <c r="EA34">
        <v>0.96452035879679787</v>
      </c>
      <c r="EB34">
        <v>0.95565042024274638</v>
      </c>
      <c r="EC34">
        <v>0.97798952693135377</v>
      </c>
      <c r="ED34">
        <v>0.95893556739542218</v>
      </c>
      <c r="EE34">
        <v>1.072601753145042</v>
      </c>
      <c r="EF34">
        <v>1.120565054758037</v>
      </c>
      <c r="EG34">
        <v>1.0886989093845689</v>
      </c>
      <c r="EH34">
        <v>1.0788434090096459</v>
      </c>
      <c r="EI34">
        <v>1.101839497995273</v>
      </c>
      <c r="EJ34">
        <v>1.1399472992333459</v>
      </c>
      <c r="EK34">
        <v>1.136005051949861</v>
      </c>
      <c r="EL34">
        <v>1.093955121262093</v>
      </c>
      <c r="EM34">
        <v>1.0883703887776119</v>
      </c>
      <c r="EN34">
        <v>1.0735871971321229</v>
      </c>
      <c r="EO34">
        <v>1.052890752395196</v>
      </c>
      <c r="EP34">
        <v>1.0039421246289091</v>
      </c>
      <c r="EQ34">
        <v>1.0180682750604839</v>
      </c>
      <c r="ER34">
        <v>1.0716160734903799</v>
      </c>
      <c r="ES34">
        <v>1.036465075548711</v>
      </c>
      <c r="ET34">
        <v>1.065045897018819</v>
      </c>
      <c r="EU34">
        <v>1.1024966570429771</v>
      </c>
      <c r="EV34">
        <v>1.0909985536332689</v>
      </c>
      <c r="EW34">
        <v>1.0696451855162179</v>
      </c>
      <c r="EX34">
        <v>1.0752298001669081</v>
      </c>
      <c r="EY34">
        <v>1.072601753145042</v>
      </c>
    </row>
    <row r="35" spans="1:155" x14ac:dyDescent="0.25">
      <c r="A35" t="s">
        <v>1023</v>
      </c>
      <c r="B35" t="s">
        <v>52</v>
      </c>
      <c r="C35" s="34">
        <v>0.15118193901267299</v>
      </c>
      <c r="D35" s="34">
        <v>0.16864802900579909</v>
      </c>
      <c r="E35" s="34">
        <v>0.1257459811719927</v>
      </c>
      <c r="F35" s="34"/>
      <c r="G35" s="34"/>
      <c r="I35" s="31">
        <v>44466</v>
      </c>
      <c r="J35" s="32">
        <v>101.91661251206661</v>
      </c>
      <c r="K35" s="32">
        <v>109.4584028450876</v>
      </c>
      <c r="L35" s="33">
        <v>-1.7487791418768401E-2</v>
      </c>
      <c r="M35" s="33">
        <v>-1.0785606476626001E-3</v>
      </c>
      <c r="N35">
        <v>19</v>
      </c>
      <c r="O35" t="s">
        <v>15</v>
      </c>
      <c r="P35">
        <f t="shared" si="0"/>
        <v>225</v>
      </c>
      <c r="Q35">
        <f t="shared" si="1"/>
        <v>0</v>
      </c>
      <c r="T35" s="31">
        <v>45382</v>
      </c>
      <c r="U35">
        <v>2024</v>
      </c>
      <c r="V35">
        <v>3</v>
      </c>
      <c r="W35" s="34">
        <v>6.5503435412115002E-3</v>
      </c>
      <c r="X35" s="34">
        <v>8.2179984619252001E-3</v>
      </c>
      <c r="Y35" s="34">
        <v>-1.6676549207136999E-3</v>
      </c>
      <c r="AH35" s="31">
        <v>44834</v>
      </c>
      <c r="AI35" s="33">
        <v>0.14630484403748939</v>
      </c>
      <c r="AJ35" s="33">
        <v>-2.3681533736474501E-2</v>
      </c>
      <c r="AK35" s="33">
        <v>0.16998637777396389</v>
      </c>
      <c r="BB35">
        <v>32</v>
      </c>
      <c r="BC35">
        <v>583</v>
      </c>
      <c r="BD35" s="34">
        <v>6.1277836218567298E-2</v>
      </c>
      <c r="BE35" s="34">
        <v>-5.0551175995265402E-2</v>
      </c>
      <c r="BF35" s="35">
        <v>0.458573652469285</v>
      </c>
      <c r="BG35" s="34">
        <v>-4.1578623433336799E-2</v>
      </c>
      <c r="BI35" s="34">
        <v>-2.0978247830329699E-2</v>
      </c>
      <c r="CP35" t="s">
        <v>1024</v>
      </c>
      <c r="CQ35">
        <v>0.96173743759803321</v>
      </c>
      <c r="CR35">
        <v>0.94888027146348441</v>
      </c>
      <c r="CS35">
        <v>0.94212345651847862</v>
      </c>
      <c r="CT35">
        <v>0.91629353088126331</v>
      </c>
      <c r="CU35">
        <v>0.89965245819828799</v>
      </c>
      <c r="CV35">
        <v>0.92050196295538944</v>
      </c>
      <c r="CW35">
        <v>0.91003857697774271</v>
      </c>
      <c r="CX35">
        <v>0.90629347482239586</v>
      </c>
      <c r="CY35">
        <v>0.858918912914723</v>
      </c>
      <c r="CZ35">
        <v>0.86081083203013975</v>
      </c>
      <c r="DA35">
        <v>0.82718156497186834</v>
      </c>
      <c r="DB35">
        <v>0.83594589240040851</v>
      </c>
      <c r="DC35">
        <v>0.85899611179532176</v>
      </c>
      <c r="DD35">
        <v>0.86332047882553298</v>
      </c>
      <c r="DE35">
        <v>0.85621620060023929</v>
      </c>
      <c r="DF35">
        <v>0.88710422422132107</v>
      </c>
      <c r="DG35">
        <v>0.90579147714572361</v>
      </c>
      <c r="DH35">
        <v>0.90876445385989613</v>
      </c>
      <c r="DI35">
        <v>0.9111969700922844</v>
      </c>
      <c r="DJ35">
        <v>0.89984559203497172</v>
      </c>
      <c r="DK35">
        <v>0.90131278067190823</v>
      </c>
      <c r="DL35">
        <v>0.89115825853424979</v>
      </c>
      <c r="DM35">
        <v>0.89050193141397371</v>
      </c>
      <c r="DN35">
        <v>0.87420852696406637</v>
      </c>
      <c r="DO35">
        <v>0.82853275033512641</v>
      </c>
      <c r="DP35">
        <v>0.85335915884215163</v>
      </c>
      <c r="DQ35">
        <v>0.87169881185107956</v>
      </c>
      <c r="DR35">
        <v>0.87077222033111445</v>
      </c>
      <c r="DS35">
        <v>0.86135136082951769</v>
      </c>
      <c r="DT35">
        <v>0.86625485609940633</v>
      </c>
      <c r="DU35">
        <v>0.87061782256991693</v>
      </c>
      <c r="DV35">
        <v>0.86196908850949439</v>
      </c>
      <c r="DW35">
        <v>0.85019304829129516</v>
      </c>
      <c r="DX35">
        <v>0.85826251747685356</v>
      </c>
      <c r="DY35">
        <v>0.88220079726902578</v>
      </c>
      <c r="DZ35">
        <v>0.88710422422132107</v>
      </c>
      <c r="EA35">
        <v>0.90934365041716725</v>
      </c>
      <c r="EB35">
        <v>0.89826253675954348</v>
      </c>
      <c r="EC35">
        <v>0.89602322268143253</v>
      </c>
      <c r="ED35">
        <v>0.90274136986854558</v>
      </c>
      <c r="EE35">
        <v>0.87277993776742913</v>
      </c>
      <c r="EF35">
        <v>0.88586870054377398</v>
      </c>
      <c r="EG35">
        <v>0.9429729857930319</v>
      </c>
      <c r="EH35">
        <v>0.93714283068558468</v>
      </c>
      <c r="EI35">
        <v>0.94961386578195262</v>
      </c>
      <c r="EJ35">
        <v>0.92266414647049522</v>
      </c>
      <c r="EK35">
        <v>0.9340540556505138</v>
      </c>
      <c r="EL35">
        <v>0.93181467325480949</v>
      </c>
      <c r="EM35">
        <v>0.90324329922762447</v>
      </c>
      <c r="EN35">
        <v>0.8488030585349573</v>
      </c>
      <c r="EO35">
        <v>0.8564479338772224</v>
      </c>
      <c r="EP35">
        <v>0.84042479382700419</v>
      </c>
      <c r="EQ35">
        <v>0.8375676154337296</v>
      </c>
      <c r="ER35">
        <v>0.83826254199430505</v>
      </c>
      <c r="ES35">
        <v>0.90142864731039973</v>
      </c>
      <c r="ET35">
        <v>0.90154430899611104</v>
      </c>
      <c r="EU35">
        <v>0.90084938243553558</v>
      </c>
      <c r="EV35">
        <v>0.90833972338141644</v>
      </c>
      <c r="EW35">
        <v>0.913513483050994</v>
      </c>
      <c r="EX35">
        <v>0.94177606155578431</v>
      </c>
      <c r="EY35">
        <v>0.94389957731299712</v>
      </c>
    </row>
    <row r="36" spans="1:155" x14ac:dyDescent="0.25">
      <c r="A36" t="s">
        <v>1025</v>
      </c>
      <c r="B36" t="s">
        <v>53</v>
      </c>
      <c r="C36" s="34">
        <v>-0.1013180615451595</v>
      </c>
      <c r="D36" s="34">
        <v>-9.1662250633055373E-2</v>
      </c>
      <c r="E36" s="34">
        <v>-0.1075955124559944</v>
      </c>
      <c r="F36" s="34"/>
      <c r="G36" s="34"/>
      <c r="I36" s="31">
        <v>44467</v>
      </c>
      <c r="J36" s="32">
        <v>101.8552315459408</v>
      </c>
      <c r="K36" s="32">
        <v>108.7849645625174</v>
      </c>
      <c r="L36" s="33">
        <v>-1.8079525652340701E-2</v>
      </c>
      <c r="M36" s="33">
        <v>-7.2243833625443002E-3</v>
      </c>
      <c r="N36">
        <v>19</v>
      </c>
      <c r="O36" t="s">
        <v>15</v>
      </c>
      <c r="P36">
        <f t="shared" si="0"/>
        <v>225</v>
      </c>
      <c r="Q36">
        <f t="shared" si="1"/>
        <v>0</v>
      </c>
      <c r="T36" s="31">
        <v>45412</v>
      </c>
      <c r="U36">
        <v>2024</v>
      </c>
      <c r="V36">
        <v>4</v>
      </c>
      <c r="W36" s="34">
        <v>4.1310771797261302E-2</v>
      </c>
      <c r="X36" s="34">
        <v>3.6635127362670598E-2</v>
      </c>
      <c r="Y36" s="34">
        <v>4.6756444345906999E-3</v>
      </c>
      <c r="AH36" s="31">
        <v>44837</v>
      </c>
      <c r="AI36" s="33">
        <v>0.1417532365850846</v>
      </c>
      <c r="AJ36" s="33">
        <v>-3.0280346591059701E-2</v>
      </c>
      <c r="AK36" s="33">
        <v>0.17203358317614431</v>
      </c>
      <c r="BB36">
        <v>33</v>
      </c>
      <c r="BC36">
        <v>577</v>
      </c>
      <c r="BD36" s="34">
        <v>9.6551353908607307E-2</v>
      </c>
      <c r="BE36" s="34">
        <v>-1.6136368869099801E-2</v>
      </c>
      <c r="BF36" s="35">
        <v>0.65024498314500356</v>
      </c>
      <c r="BG36" s="34">
        <v>-5.0638013124270902E-2</v>
      </c>
      <c r="BI36" s="34">
        <v>-0.32969655584066249</v>
      </c>
      <c r="CP36" t="s">
        <v>1026</v>
      </c>
      <c r="CQ36">
        <v>1.0012923236182161</v>
      </c>
      <c r="CR36">
        <v>0.99224593281698881</v>
      </c>
      <c r="CS36">
        <v>0.9652363964151055</v>
      </c>
      <c r="CT36">
        <v>0.96226401086613089</v>
      </c>
      <c r="CU36">
        <v>0.95942102021045761</v>
      </c>
      <c r="CV36">
        <v>0.97815973147593094</v>
      </c>
      <c r="CW36">
        <v>1.011113958606265</v>
      </c>
      <c r="CX36">
        <v>0.99625235233938725</v>
      </c>
      <c r="CY36">
        <v>0.9890151593289066</v>
      </c>
      <c r="CZ36">
        <v>1.007883185118182</v>
      </c>
      <c r="DA36">
        <v>1.0084001217353959</v>
      </c>
      <c r="DB36">
        <v>1.0323080384340011</v>
      </c>
      <c r="DC36">
        <v>1.0063322948970439</v>
      </c>
      <c r="DD36">
        <v>1.0094339146003219</v>
      </c>
      <c r="DE36">
        <v>1.006073906957937</v>
      </c>
      <c r="DF36">
        <v>0.99069520333484873</v>
      </c>
      <c r="DG36">
        <v>0.97906429018655483</v>
      </c>
      <c r="DH36">
        <v>0.98487974676070178</v>
      </c>
      <c r="DI36">
        <v>0.98733519569246342</v>
      </c>
      <c r="DJ36">
        <v>0.98578430547132556</v>
      </c>
      <c r="DK36">
        <v>0.97596275085277584</v>
      </c>
      <c r="DL36">
        <v>0.98203675610502827</v>
      </c>
      <c r="DM36">
        <v>0.96627035001903039</v>
      </c>
      <c r="DN36">
        <v>0.92504513701328928</v>
      </c>
      <c r="DO36">
        <v>0.91535273617954394</v>
      </c>
      <c r="DP36">
        <v>0.92000516573446067</v>
      </c>
      <c r="DQ36">
        <v>0.93086067395693528</v>
      </c>
      <c r="DR36">
        <v>0.92336517337684609</v>
      </c>
      <c r="DS36">
        <v>0.92323601959204182</v>
      </c>
      <c r="DT36">
        <v>0.92504513701328928</v>
      </c>
      <c r="DU36">
        <v>0.92336517337684609</v>
      </c>
      <c r="DV36">
        <v>0.90540186703719205</v>
      </c>
      <c r="DW36">
        <v>0.87916765519162932</v>
      </c>
      <c r="DX36">
        <v>0.8826569773578169</v>
      </c>
      <c r="DY36">
        <v>0.95489798554884175</v>
      </c>
      <c r="DZ36">
        <v>1.020935593594313</v>
      </c>
      <c r="EA36">
        <v>0.96833801611838333</v>
      </c>
      <c r="EB36">
        <v>0.96200562292702341</v>
      </c>
      <c r="EC36">
        <v>0.96058404722968771</v>
      </c>
      <c r="ED36">
        <v>0.96549486472371204</v>
      </c>
      <c r="EE36">
        <v>0.96717490872965417</v>
      </c>
      <c r="EF36">
        <v>0.96123029837070295</v>
      </c>
      <c r="EG36">
        <v>0.97828888526073543</v>
      </c>
      <c r="EH36">
        <v>0.9831996223852606</v>
      </c>
      <c r="EI36">
        <v>0.9980614697606347</v>
      </c>
      <c r="EJ36">
        <v>0.98268292687654446</v>
      </c>
      <c r="EK36">
        <v>0.98332901727856181</v>
      </c>
      <c r="EL36">
        <v>1.00814157305729</v>
      </c>
      <c r="EM36">
        <v>1.032695660527412</v>
      </c>
      <c r="EN36">
        <v>1.033471226192229</v>
      </c>
      <c r="EO36">
        <v>0.99508916458115904</v>
      </c>
      <c r="EP36">
        <v>0.98681825907525045</v>
      </c>
      <c r="EQ36">
        <v>0.99831993806924124</v>
      </c>
      <c r="ER36">
        <v>0.99496001079635477</v>
      </c>
      <c r="ES36">
        <v>0.99689844274140449</v>
      </c>
      <c r="ET36">
        <v>0.98953217631561852</v>
      </c>
      <c r="EU36">
        <v>0.99069520333484873</v>
      </c>
      <c r="EV36">
        <v>0.98164889290312063</v>
      </c>
      <c r="EW36">
        <v>0.96420260355017851</v>
      </c>
      <c r="EX36">
        <v>1.0084001217353959</v>
      </c>
      <c r="EY36">
        <v>1.0036184580261751</v>
      </c>
    </row>
    <row r="37" spans="1:155" x14ac:dyDescent="0.25">
      <c r="A37" t="s">
        <v>1027</v>
      </c>
      <c r="B37" t="s">
        <v>54</v>
      </c>
      <c r="C37" s="35">
        <v>1.492151909610786</v>
      </c>
      <c r="D37" s="35">
        <v>1.8398853163766959</v>
      </c>
      <c r="E37" s="35">
        <v>1.168691688916131</v>
      </c>
      <c r="F37" s="35"/>
      <c r="G37" s="35"/>
      <c r="I37" s="31">
        <v>44468</v>
      </c>
      <c r="J37" s="32">
        <v>102.6004691636671</v>
      </c>
      <c r="K37" s="32">
        <v>108.7226291837669</v>
      </c>
      <c r="L37" s="33">
        <v>-1.0895171309485399E-2</v>
      </c>
      <c r="M37" s="33">
        <v>-7.7932583382931001E-3</v>
      </c>
      <c r="N37">
        <v>19</v>
      </c>
      <c r="O37" t="s">
        <v>15</v>
      </c>
      <c r="P37">
        <f t="shared" si="0"/>
        <v>225</v>
      </c>
      <c r="Q37">
        <f t="shared" si="1"/>
        <v>0</v>
      </c>
      <c r="T37" s="31">
        <v>45443</v>
      </c>
      <c r="U37">
        <v>2024</v>
      </c>
      <c r="V37">
        <v>5</v>
      </c>
      <c r="W37" s="34">
        <v>4.8752909993743598E-2</v>
      </c>
      <c r="X37" s="34">
        <v>5.0530546930064998E-3</v>
      </c>
      <c r="Y37" s="34">
        <v>4.3699855300737001E-2</v>
      </c>
      <c r="AH37" s="31">
        <v>44838</v>
      </c>
      <c r="AI37" s="33">
        <v>0.1502445533230343</v>
      </c>
      <c r="AJ37" s="33">
        <v>-8.0301187450082002E-3</v>
      </c>
      <c r="AK37" s="33">
        <v>0.15827467206804249</v>
      </c>
      <c r="BB37">
        <v>34</v>
      </c>
      <c r="BC37">
        <v>576</v>
      </c>
      <c r="BD37" s="34">
        <v>8.2012986641379598E-2</v>
      </c>
      <c r="BE37" s="34">
        <v>-3.0674736136327499E-2</v>
      </c>
      <c r="BF37" s="35">
        <v>0.56858432710151718</v>
      </c>
      <c r="BG37" s="34">
        <v>-3.8080423289348998E-2</v>
      </c>
      <c r="BI37" s="34">
        <v>-9.4793767138520196E-2</v>
      </c>
      <c r="CP37" t="s">
        <v>1028</v>
      </c>
      <c r="CQ37">
        <v>0.99800003051757813</v>
      </c>
      <c r="CR37">
        <v>0.98750012738767945</v>
      </c>
      <c r="CS37">
        <v>0.94749996275944182</v>
      </c>
      <c r="CT37">
        <v>0.96100019705062734</v>
      </c>
      <c r="CU37">
        <v>0.99050016871790347</v>
      </c>
      <c r="CV37">
        <v>0.97672188982721442</v>
      </c>
      <c r="CW37">
        <v>0.98896928104461168</v>
      </c>
      <c r="CX37">
        <v>0.89915556183546941</v>
      </c>
      <c r="CY37">
        <v>0.90170742773237278</v>
      </c>
      <c r="CZ37">
        <v>0.90170742773237278</v>
      </c>
      <c r="DA37">
        <v>0.91803679963713125</v>
      </c>
      <c r="DB37">
        <v>0.93181507852782042</v>
      </c>
      <c r="DC37">
        <v>0.9358974456565986</v>
      </c>
      <c r="DD37">
        <v>0.92058856892368035</v>
      </c>
      <c r="DE37">
        <v>0.98590721586696528</v>
      </c>
      <c r="DF37">
        <v>1.0032575659953351</v>
      </c>
      <c r="DG37">
        <v>1.018566829169671</v>
      </c>
      <c r="DH37">
        <v>1.0098917024106631</v>
      </c>
      <c r="DI37">
        <v>1.018566829169671</v>
      </c>
      <c r="DJ37">
        <v>1.039999546426819</v>
      </c>
      <c r="DK37">
        <v>1.023669884690998</v>
      </c>
      <c r="DL37">
        <v>1.028773133433033</v>
      </c>
      <c r="DM37">
        <v>1.0073401263448221</v>
      </c>
      <c r="DN37">
        <v>0.95324789239532282</v>
      </c>
      <c r="DO37">
        <v>1.004788550278982</v>
      </c>
      <c r="DP37">
        <v>1.0532674328160561</v>
      </c>
      <c r="DQ37">
        <v>1.0593910801195781</v>
      </c>
      <c r="DR37">
        <v>1.028773133433033</v>
      </c>
      <c r="DS37">
        <v>1.0297934353841649</v>
      </c>
      <c r="DT37">
        <v>1.0211185018458651</v>
      </c>
      <c r="DU37">
        <v>1.006829927064079</v>
      </c>
      <c r="DV37">
        <v>0.99611342351997356</v>
      </c>
      <c r="DW37">
        <v>1.0308141237767141</v>
      </c>
      <c r="DX37">
        <v>1.052757233535313</v>
      </c>
      <c r="DY37">
        <v>1.042040729991208</v>
      </c>
      <c r="DZ37">
        <v>1.055819105492251</v>
      </c>
      <c r="EA37">
        <v>1.0706176863340719</v>
      </c>
      <c r="EB37">
        <v>1.129813072415252</v>
      </c>
      <c r="EC37">
        <v>1.1497149019991091</v>
      </c>
      <c r="ED37">
        <v>1.1068491776537499</v>
      </c>
      <c r="EE37">
        <v>1.135936912939483</v>
      </c>
      <c r="EF37">
        <v>1.1604315021535681</v>
      </c>
      <c r="EG37">
        <v>1.1589004212595679</v>
      </c>
      <c r="EH37">
        <v>1.125220409395377</v>
      </c>
      <c r="EI37">
        <v>1.0930713818148321</v>
      </c>
      <c r="EJ37">
        <v>1.114504002461626</v>
      </c>
      <c r="EK37">
        <v>1.129302969744864</v>
      </c>
      <c r="EL37">
        <v>1.104808283920423</v>
      </c>
      <c r="EM37">
        <v>1.032855403951457</v>
      </c>
      <c r="EN37">
        <v>1.09460217287777</v>
      </c>
      <c r="EO37">
        <v>1.084395965224761</v>
      </c>
      <c r="EP37">
        <v>1.110421635332848</v>
      </c>
      <c r="EQ37">
        <v>1.110931834613591</v>
      </c>
      <c r="ER37">
        <v>1.157879829477374</v>
      </c>
      <c r="ES37">
        <v>1.184415795476558</v>
      </c>
      <c r="ET37">
        <v>1.192070233843016</v>
      </c>
      <c r="EU37">
        <v>1.202786640776768</v>
      </c>
      <c r="EV37">
        <v>1.2145234462720049</v>
      </c>
      <c r="EW37">
        <v>1.2165647264467481</v>
      </c>
      <c r="EX37">
        <v>1.2726981439606371</v>
      </c>
      <c r="EY37">
        <v>1.28494543856768</v>
      </c>
    </row>
    <row r="38" spans="1:155" x14ac:dyDescent="0.25">
      <c r="A38" t="s">
        <v>1029</v>
      </c>
      <c r="B38" t="s">
        <v>55</v>
      </c>
      <c r="C38" s="34">
        <v>0.67123276294445378</v>
      </c>
      <c r="D38" s="34">
        <v>0.67123276294445378</v>
      </c>
      <c r="E38" s="34">
        <v>0.66616176100725311</v>
      </c>
      <c r="F38" s="34"/>
      <c r="G38" s="34"/>
      <c r="I38" s="31">
        <v>44469</v>
      </c>
      <c r="J38" s="32">
        <v>102.59657519485251</v>
      </c>
      <c r="K38" s="32">
        <v>108.47544958941521</v>
      </c>
      <c r="L38" s="33">
        <v>-1.09327105467688E-2</v>
      </c>
      <c r="M38" s="33">
        <v>-1.00490284733435E-2</v>
      </c>
      <c r="N38">
        <v>19</v>
      </c>
      <c r="O38" t="s">
        <v>15</v>
      </c>
      <c r="P38">
        <f t="shared" si="0"/>
        <v>225</v>
      </c>
      <c r="Q38">
        <f t="shared" si="1"/>
        <v>0</v>
      </c>
      <c r="T38" s="31">
        <v>45473</v>
      </c>
      <c r="U38">
        <v>2024</v>
      </c>
      <c r="V38">
        <v>6</v>
      </c>
      <c r="W38" s="34">
        <v>8.6965371497861294E-2</v>
      </c>
      <c r="X38" s="34">
        <v>6.9012903195234898E-2</v>
      </c>
      <c r="Y38" s="34">
        <v>1.7952468302626399E-2</v>
      </c>
      <c r="AH38" s="31">
        <v>44840</v>
      </c>
      <c r="AI38" s="33">
        <v>0.1646725762102732</v>
      </c>
      <c r="AJ38" s="33">
        <v>2.6573394053430729E-5</v>
      </c>
      <c r="AK38" s="33">
        <v>0.16464600281621969</v>
      </c>
      <c r="BB38">
        <v>35</v>
      </c>
      <c r="BC38">
        <v>582</v>
      </c>
      <c r="BD38" s="34">
        <v>7.2255572065155801E-2</v>
      </c>
      <c r="BE38" s="34">
        <v>-3.9094285102784399E-2</v>
      </c>
      <c r="BF38" s="35">
        <v>0.5057337733410272</v>
      </c>
      <c r="BG38" s="34">
        <v>-5.9681168905563103E-2</v>
      </c>
      <c r="BI38" s="34">
        <v>-0.1329328738505971</v>
      </c>
      <c r="CP38" t="s">
        <v>1030</v>
      </c>
      <c r="CQ38">
        <v>0.96379341173753574</v>
      </c>
      <c r="CR38">
        <v>0.94946267014605223</v>
      </c>
      <c r="CS38">
        <v>0.95196895483094524</v>
      </c>
      <c r="CT38">
        <v>0.93857141692817359</v>
      </c>
      <c r="CU38">
        <v>0.96128719276195762</v>
      </c>
      <c r="CV38">
        <v>0.96803264818150492</v>
      </c>
      <c r="CW38">
        <v>1.005692233513805</v>
      </c>
      <c r="CX38">
        <v>0.97748414460292066</v>
      </c>
      <c r="CY38">
        <v>0.94259736093631963</v>
      </c>
      <c r="CZ38">
        <v>0.95718134622702133</v>
      </c>
      <c r="DA38">
        <v>0.99874682464933839</v>
      </c>
      <c r="DB38">
        <v>0.98337643027917576</v>
      </c>
      <c r="DC38">
        <v>0.98525597951955846</v>
      </c>
      <c r="DD38">
        <v>0.95884766874089589</v>
      </c>
      <c r="DE38">
        <v>0.96897905944249052</v>
      </c>
      <c r="DF38">
        <v>0.98925531125521282</v>
      </c>
      <c r="DG38">
        <v>0.98533601346497823</v>
      </c>
      <c r="DH38">
        <v>0.98441621447648442</v>
      </c>
      <c r="DI38">
        <v>0.97439140428348647</v>
      </c>
      <c r="DJ38">
        <v>0.99218804939312233</v>
      </c>
      <c r="DK38">
        <v>1.049164136286256</v>
      </c>
      <c r="DL38">
        <v>1.040685729107633</v>
      </c>
      <c r="DM38">
        <v>1.030194317070279</v>
      </c>
      <c r="DN38">
        <v>0.97239167270634452</v>
      </c>
      <c r="DO38">
        <v>0.99938670195680757</v>
      </c>
      <c r="DP38">
        <v>0.99997335471929305</v>
      </c>
      <c r="DQ38">
        <v>1.0004264861541159</v>
      </c>
      <c r="DR38">
        <v>1.000399873881624</v>
      </c>
      <c r="DS38">
        <v>1.01182448960769</v>
      </c>
      <c r="DT38">
        <v>1.000093339928108</v>
      </c>
      <c r="DU38">
        <v>0.99616070314697003</v>
      </c>
      <c r="DV38">
        <v>0.9830431526345379</v>
      </c>
      <c r="DW38">
        <v>0.99018844923460991</v>
      </c>
      <c r="DX38">
        <v>1.01238420155111</v>
      </c>
      <c r="DY38">
        <v>1.021369293256114</v>
      </c>
      <c r="DZ38">
        <v>1.007158668292075</v>
      </c>
      <c r="EA38">
        <v>0.99453433189649065</v>
      </c>
      <c r="EB38">
        <v>0.97688421855884655</v>
      </c>
      <c r="EC38">
        <v>0.96657955239413873</v>
      </c>
      <c r="ED38">
        <v>0.99754710397981983</v>
      </c>
      <c r="EE38">
        <v>1.0038260232643259</v>
      </c>
      <c r="EF38">
        <v>1.004559207798803</v>
      </c>
      <c r="EG38">
        <v>0.99536075794866141</v>
      </c>
      <c r="EH38">
        <v>1.0150638274084309</v>
      </c>
      <c r="EI38">
        <v>1.001666223796345</v>
      </c>
      <c r="EJ38">
        <v>0.97973705416996593</v>
      </c>
      <c r="EK38">
        <v>1.0001599691733101</v>
      </c>
      <c r="EL38">
        <v>1.0054922800688859</v>
      </c>
      <c r="EM38">
        <v>0.95346200188170649</v>
      </c>
      <c r="EN38">
        <v>0.99460096114169227</v>
      </c>
      <c r="EO38">
        <v>0.99545413088498447</v>
      </c>
      <c r="EP38">
        <v>1.0190763667163589</v>
      </c>
      <c r="EQ38">
        <v>1.0293810328810671</v>
      </c>
      <c r="ER38">
        <v>1.0215825199826229</v>
      </c>
      <c r="ES38">
        <v>1.049030877795853</v>
      </c>
      <c r="ET38">
        <v>1.0398192203734371</v>
      </c>
      <c r="EU38">
        <v>1.0894632647938529</v>
      </c>
      <c r="EV38">
        <v>1.0899831568925069</v>
      </c>
      <c r="EW38">
        <v>1.056575949867135</v>
      </c>
      <c r="EX38">
        <v>1.0469645169735089</v>
      </c>
      <c r="EY38">
        <v>1.059042283288633</v>
      </c>
    </row>
    <row r="39" spans="1:155" x14ac:dyDescent="0.25">
      <c r="A39" t="s">
        <v>1031</v>
      </c>
      <c r="B39" t="s">
        <v>56</v>
      </c>
      <c r="C39" s="34">
        <v>-0.58684996733527117</v>
      </c>
      <c r="D39" s="34">
        <v>-0.31865708434340528</v>
      </c>
      <c r="E39" s="34">
        <v>-0.58684996733527117</v>
      </c>
      <c r="F39" s="34"/>
      <c r="G39" s="34"/>
      <c r="I39" s="31">
        <v>44470</v>
      </c>
      <c r="J39" s="32">
        <v>102.8912963846564</v>
      </c>
      <c r="K39" s="32">
        <v>108.19656182552581</v>
      </c>
      <c r="L39" s="33">
        <v>-8.0914939877346995E-3</v>
      </c>
      <c r="M39" s="33">
        <v>-1.25941685382543E-2</v>
      </c>
      <c r="N39">
        <v>19</v>
      </c>
      <c r="O39" t="s">
        <v>15</v>
      </c>
      <c r="P39">
        <f t="shared" si="0"/>
        <v>225</v>
      </c>
      <c r="Q39">
        <f t="shared" si="1"/>
        <v>0</v>
      </c>
      <c r="T39" s="31">
        <v>45504</v>
      </c>
      <c r="U39">
        <v>2024</v>
      </c>
      <c r="V39">
        <v>7</v>
      </c>
      <c r="W39" s="34">
        <v>6.0782481782667201E-2</v>
      </c>
      <c r="X39" s="34">
        <v>4.3045785183313402E-2</v>
      </c>
      <c r="Y39" s="34">
        <v>1.7736696599353698E-2</v>
      </c>
      <c r="AH39" s="31">
        <v>44841</v>
      </c>
      <c r="AI39" s="33">
        <v>0.16840470373375191</v>
      </c>
      <c r="AJ39" s="33">
        <v>1.5152574772128E-3</v>
      </c>
      <c r="AK39" s="33">
        <v>0.16688944625653909</v>
      </c>
      <c r="BB39">
        <v>36</v>
      </c>
      <c r="BC39">
        <v>581</v>
      </c>
      <c r="BD39" s="34">
        <v>0.12920118009472009</v>
      </c>
      <c r="BE39" s="34">
        <v>1.6513457317012901E-2</v>
      </c>
      <c r="BF39" s="35">
        <v>0.86844704365894321</v>
      </c>
      <c r="BG39" s="34">
        <v>-7.2273133885973001E-3</v>
      </c>
      <c r="BI39" s="34">
        <v>-0.13047339548126941</v>
      </c>
      <c r="CP39" t="s">
        <v>1032</v>
      </c>
      <c r="CQ39">
        <v>0.98588456658623735</v>
      </c>
      <c r="CR39">
        <v>0.98745301880616276</v>
      </c>
      <c r="CS39">
        <v>0.96800497426446241</v>
      </c>
      <c r="CT39">
        <v>0.95336806977833277</v>
      </c>
      <c r="CU39">
        <v>0.95434359183967632</v>
      </c>
      <c r="CV39">
        <v>0.99825508121539364</v>
      </c>
      <c r="CW39">
        <v>1.00898912153882</v>
      </c>
      <c r="CX39">
        <v>0.95694582458036526</v>
      </c>
      <c r="CY39">
        <v>0.93742962863330559</v>
      </c>
      <c r="CZ39">
        <v>0.92441885288852488</v>
      </c>
      <c r="DA39">
        <v>0.92539450426942327</v>
      </c>
      <c r="DB39">
        <v>0.93677915127285505</v>
      </c>
      <c r="DC39">
        <v>0.94913951431696264</v>
      </c>
      <c r="DD39">
        <v>0.93255066047126234</v>
      </c>
      <c r="DE39">
        <v>0.94913951431696264</v>
      </c>
      <c r="DF39">
        <v>0.96540293550310552</v>
      </c>
      <c r="DG39">
        <v>0.95857208264126892</v>
      </c>
      <c r="DH39">
        <v>0.95987323134150204</v>
      </c>
      <c r="DI39">
        <v>0.94946455901785587</v>
      </c>
      <c r="DJ39">
        <v>0.95564467588013202</v>
      </c>
      <c r="DK39">
        <v>0.93645378327307505</v>
      </c>
      <c r="DL39">
        <v>0.94556143621604294</v>
      </c>
      <c r="DM39">
        <v>0.90685402436303941</v>
      </c>
      <c r="DN39">
        <v>0.87172494925006472</v>
      </c>
      <c r="DO39">
        <v>0.88506115765440285</v>
      </c>
      <c r="DP39">
        <v>0.88994019047622341</v>
      </c>
      <c r="DQ39">
        <v>0.91401005124532364</v>
      </c>
      <c r="DR39">
        <v>0.90099921084076562</v>
      </c>
      <c r="DS39">
        <v>0.89351807459781096</v>
      </c>
      <c r="DT39">
        <v>0.90750482502237684</v>
      </c>
      <c r="DU39">
        <v>0.9036015729010094</v>
      </c>
      <c r="DV39">
        <v>0.91401005124532364</v>
      </c>
      <c r="DW39">
        <v>0.92637041428943112</v>
      </c>
      <c r="DX39">
        <v>0.93059890509102394</v>
      </c>
      <c r="DY39">
        <v>0.96149955406218313</v>
      </c>
      <c r="DZ39">
        <v>0.9780883432481059</v>
      </c>
      <c r="EA39">
        <v>0.98101581466902033</v>
      </c>
      <c r="EB39">
        <v>1.021674529283821</v>
      </c>
      <c r="EC39">
        <v>1.0301317695261161</v>
      </c>
      <c r="ED39">
        <v>1.0470455387531541</v>
      </c>
      <c r="EE39">
        <v>1.073067413541603</v>
      </c>
      <c r="EF39">
        <v>1.0665618640197689</v>
      </c>
      <c r="EG39">
        <v>1.047696533391824</v>
      </c>
      <c r="EH39">
        <v>1.0789225503627631</v>
      </c>
      <c r="EI39">
        <v>1.0659113866593179</v>
      </c>
      <c r="EJ39">
        <v>1.107546075953904</v>
      </c>
      <c r="EK39">
        <v>1.0854279059052649</v>
      </c>
      <c r="EL39">
        <v>1.0646105612579719</v>
      </c>
      <c r="EM39">
        <v>1.0779466403427549</v>
      </c>
      <c r="EN39">
        <v>1.0743683036027261</v>
      </c>
      <c r="EO39">
        <v>1.0779466403427549</v>
      </c>
      <c r="EP39">
        <v>1.098113378310043</v>
      </c>
      <c r="EQ39">
        <v>1.1228339750787031</v>
      </c>
      <c r="ER39">
        <v>1.1120998054357221</v>
      </c>
      <c r="ES39">
        <v>1.114376864155963</v>
      </c>
      <c r="ET39">
        <v>1.0896561380677481</v>
      </c>
      <c r="EU39">
        <v>1.1033175851523109</v>
      </c>
      <c r="EV39">
        <v>1.1195812003177861</v>
      </c>
      <c r="EW39">
        <v>1.0860785125852701</v>
      </c>
      <c r="EX39">
        <v>1.0665618640197689</v>
      </c>
      <c r="EY39">
        <v>1.1000648103913939</v>
      </c>
    </row>
    <row r="40" spans="1:155" x14ac:dyDescent="0.25">
      <c r="A40" t="s">
        <v>1033</v>
      </c>
      <c r="B40" t="s">
        <v>57</v>
      </c>
      <c r="C40" s="38">
        <v>60</v>
      </c>
      <c r="D40" s="38">
        <v>60</v>
      </c>
      <c r="E40" s="38">
        <v>60</v>
      </c>
      <c r="F40" s="38"/>
      <c r="G40" s="38"/>
      <c r="I40" s="31">
        <v>44473</v>
      </c>
      <c r="J40" s="32">
        <v>103.20921194576459</v>
      </c>
      <c r="K40" s="32">
        <v>109.4014722679629</v>
      </c>
      <c r="L40" s="33">
        <v>-5.0266754818240004E-3</v>
      </c>
      <c r="M40" s="33">
        <v>-1.5981112035487999E-3</v>
      </c>
      <c r="N40">
        <v>19</v>
      </c>
      <c r="O40" t="s">
        <v>15</v>
      </c>
      <c r="P40">
        <f t="shared" si="0"/>
        <v>225</v>
      </c>
      <c r="Q40">
        <f t="shared" si="1"/>
        <v>0</v>
      </c>
      <c r="T40" s="31">
        <v>45535</v>
      </c>
      <c r="U40">
        <v>2024</v>
      </c>
      <c r="V40">
        <v>8</v>
      </c>
      <c r="W40" s="34">
        <v>-9.6241417608766994E-3</v>
      </c>
      <c r="X40" s="34">
        <v>8.6588641270163996E-3</v>
      </c>
      <c r="Y40" s="34">
        <v>-1.8283005887893201E-2</v>
      </c>
      <c r="AH40" s="31">
        <v>44844</v>
      </c>
      <c r="AI40" s="33">
        <v>0.14581956725381109</v>
      </c>
      <c r="AJ40" s="33">
        <v>-1.5117431815112801E-2</v>
      </c>
      <c r="AK40" s="33">
        <v>0.160936999068924</v>
      </c>
      <c r="BB40">
        <v>37</v>
      </c>
      <c r="BC40">
        <v>569</v>
      </c>
      <c r="BD40" s="34">
        <v>7.1949900724519594E-2</v>
      </c>
      <c r="BE40" s="34">
        <v>-4.0737822053187503E-2</v>
      </c>
      <c r="BF40" s="35">
        <v>0.5212568284253839</v>
      </c>
      <c r="BG40" s="34">
        <v>-5.4193604251536499E-2</v>
      </c>
      <c r="BI40" s="34">
        <v>-7.24877513597008E-2</v>
      </c>
      <c r="CP40" t="s">
        <v>1034</v>
      </c>
      <c r="CQ40">
        <v>0.99898325304829316</v>
      </c>
      <c r="CR40">
        <v>1.017171231187858</v>
      </c>
      <c r="CS40">
        <v>1.0214640388157621</v>
      </c>
      <c r="CT40">
        <v>1.0100542117692639</v>
      </c>
      <c r="CU40">
        <v>0.94215993493190864</v>
      </c>
      <c r="CV40">
        <v>0.94927702567618688</v>
      </c>
      <c r="CW40">
        <v>0.93255764337383529</v>
      </c>
      <c r="CX40">
        <v>0.96000904474594673</v>
      </c>
      <c r="CY40">
        <v>0.97627650751334982</v>
      </c>
      <c r="CZ40">
        <v>0.95944421665294544</v>
      </c>
      <c r="DA40">
        <v>0.95198825758313999</v>
      </c>
      <c r="DB40">
        <v>0.99977411223445267</v>
      </c>
      <c r="DC40">
        <v>1.033551816490367</v>
      </c>
      <c r="DD40">
        <v>1.0294848259785689</v>
      </c>
      <c r="DE40">
        <v>1.028242261234513</v>
      </c>
      <c r="DF40">
        <v>1.035359280653108</v>
      </c>
      <c r="DG40">
        <v>1.0431540367227561</v>
      </c>
      <c r="DH40">
        <v>1.0355852404205821</v>
      </c>
      <c r="DI40">
        <v>1.0178491104902809</v>
      </c>
      <c r="DJ40">
        <v>1.0170583226298049</v>
      </c>
      <c r="DK40">
        <v>0.97853596253672304</v>
      </c>
      <c r="DL40">
        <v>1.006439283443783</v>
      </c>
      <c r="DM40">
        <v>1.0468820875833429</v>
      </c>
      <c r="DN40">
        <v>1.0422504116299121</v>
      </c>
      <c r="DO40">
        <v>1.0368278051646369</v>
      </c>
      <c r="DP40">
        <v>1.0230456145367131</v>
      </c>
      <c r="DQ40">
        <v>1.0351333922113179</v>
      </c>
      <c r="DR40">
        <v>1.026321745862351</v>
      </c>
      <c r="DS40">
        <v>1.0159285237924349</v>
      </c>
      <c r="DT40">
        <v>1.074446468839191</v>
      </c>
      <c r="DU40">
        <v>1.080094821094888</v>
      </c>
      <c r="DV40">
        <v>1.075689104908931</v>
      </c>
      <c r="DW40">
        <v>1.0739946206299269</v>
      </c>
      <c r="DX40">
        <v>1.0824672560019979</v>
      </c>
      <c r="DY40">
        <v>1.115002324188173</v>
      </c>
      <c r="DZ40">
        <v>1.1136466369090121</v>
      </c>
      <c r="EA40">
        <v>1.0988477699788219</v>
      </c>
      <c r="EB40">
        <v>1.1250565352811941</v>
      </c>
      <c r="EC40">
        <v>1.1466334819787669</v>
      </c>
      <c r="ED40">
        <v>1.144035229955551</v>
      </c>
      <c r="EE40">
        <v>1.143131533537022</v>
      </c>
      <c r="EF40">
        <v>1.1206506764438691</v>
      </c>
      <c r="EG40">
        <v>1.140533210188122</v>
      </c>
      <c r="EH40">
        <v>1.137370130071905</v>
      </c>
      <c r="EI40">
        <v>1.1448260178160261</v>
      </c>
      <c r="EJ40">
        <v>1.0808856802810469</v>
      </c>
      <c r="EK40">
        <v>1.0974921540253459</v>
      </c>
      <c r="EL40">
        <v>1.1051740015369409</v>
      </c>
      <c r="EM40">
        <v>1.107885304769578</v>
      </c>
      <c r="EN40">
        <v>1.104948041769467</v>
      </c>
      <c r="EO40">
        <v>1.15454136058352</v>
      </c>
      <c r="EP40">
        <v>1.1612065317928499</v>
      </c>
      <c r="EQ40">
        <v>1.158269340118423</v>
      </c>
      <c r="ER40">
        <v>1.18651152935101</v>
      </c>
      <c r="ES40">
        <v>1.1807501258858919</v>
      </c>
      <c r="ET40">
        <v>1.190239580211597</v>
      </c>
      <c r="EU40">
        <v>1.225259706560198</v>
      </c>
      <c r="EV40">
        <v>1.2364437164905899</v>
      </c>
      <c r="EW40">
        <v>1.226163545630095</v>
      </c>
      <c r="EX40">
        <v>1.177699954327728</v>
      </c>
      <c r="EY40">
        <v>1.2061681033277889</v>
      </c>
    </row>
    <row r="41" spans="1:155" x14ac:dyDescent="0.25">
      <c r="A41" t="s">
        <v>1035</v>
      </c>
      <c r="B41" t="s">
        <v>59</v>
      </c>
      <c r="C41" s="39">
        <v>3.8142462938595521</v>
      </c>
      <c r="D41" s="39">
        <v>3.709426198307971</v>
      </c>
      <c r="E41" s="39">
        <v>3.8571927000994268</v>
      </c>
      <c r="F41" s="39"/>
      <c r="G41" s="39"/>
      <c r="I41" s="31">
        <v>44474</v>
      </c>
      <c r="J41" s="32">
        <v>102.9887426923017</v>
      </c>
      <c r="K41" s="32">
        <v>110.11454576245541</v>
      </c>
      <c r="L41" s="33">
        <v>-7.152077099921E-3</v>
      </c>
      <c r="M41" s="33">
        <v>0</v>
      </c>
      <c r="N41">
        <v>19</v>
      </c>
      <c r="O41" t="s">
        <v>15</v>
      </c>
      <c r="P41">
        <f t="shared" si="0"/>
        <v>225</v>
      </c>
      <c r="Q41">
        <f t="shared" si="1"/>
        <v>0</v>
      </c>
      <c r="T41" s="31">
        <v>45565</v>
      </c>
      <c r="U41">
        <v>2024</v>
      </c>
      <c r="V41">
        <v>9</v>
      </c>
      <c r="W41" s="34">
        <v>1.4984637337548999E-3</v>
      </c>
      <c r="X41" s="34">
        <v>2.1515048736967898E-2</v>
      </c>
      <c r="Y41" s="34">
        <v>-2.0016585003212999E-2</v>
      </c>
      <c r="AH41" s="31">
        <v>44845</v>
      </c>
      <c r="AI41" s="33">
        <v>0.1287651079931007</v>
      </c>
      <c r="AJ41" s="33">
        <v>-3.6531174534197998E-2</v>
      </c>
      <c r="AK41" s="33">
        <v>0.16529628252729869</v>
      </c>
      <c r="BB41">
        <v>38</v>
      </c>
      <c r="BC41">
        <v>587</v>
      </c>
      <c r="BD41" s="34">
        <v>9.7107586576192104E-2</v>
      </c>
      <c r="BE41" s="34">
        <v>-1.53803472868656E-2</v>
      </c>
      <c r="BF41" s="35">
        <v>0.6678853603727436</v>
      </c>
      <c r="BG41" s="34">
        <v>-7.7976536142281602E-2</v>
      </c>
      <c r="BI41" s="34">
        <v>-0.1769667376210334</v>
      </c>
      <c r="CP41" t="s">
        <v>1036</v>
      </c>
      <c r="CQ41">
        <v>1.0140380859375</v>
      </c>
      <c r="CR41">
        <v>1.0258231655442041</v>
      </c>
      <c r="CS41">
        <v>1.0263433002812761</v>
      </c>
      <c r="CT41">
        <v>0.97920265034729792</v>
      </c>
      <c r="CU41">
        <v>1.018197506298268</v>
      </c>
      <c r="CV41">
        <v>1.01265161248391</v>
      </c>
      <c r="CW41">
        <v>0.99254780265805687</v>
      </c>
      <c r="CX41">
        <v>0.92616990261951671</v>
      </c>
      <c r="CY41">
        <v>0.96135176319393822</v>
      </c>
      <c r="CZ41">
        <v>0.94419394701379245</v>
      </c>
      <c r="DA41">
        <v>0.95580597988196769</v>
      </c>
      <c r="DB41">
        <v>0.96117838494824748</v>
      </c>
      <c r="DC41">
        <v>0.99254780265805687</v>
      </c>
      <c r="DD41">
        <v>0.99670711251643795</v>
      </c>
      <c r="DE41">
        <v>0.99878676744562855</v>
      </c>
      <c r="DF41">
        <v>0.98994812349418138</v>
      </c>
      <c r="DG41">
        <v>0.97989616333006091</v>
      </c>
      <c r="DH41">
        <v>0.96533802631379029</v>
      </c>
      <c r="DI41">
        <v>0.98700179834131152</v>
      </c>
      <c r="DJ41">
        <v>0.99913352393701005</v>
      </c>
      <c r="DK41">
        <v>0.96412482060350457</v>
      </c>
      <c r="DL41">
        <v>0.89428079218218426</v>
      </c>
      <c r="DM41">
        <v>0.96100522770733143</v>
      </c>
      <c r="DN41">
        <v>0.94783367464703783</v>
      </c>
      <c r="DO41">
        <v>0.95476604191498515</v>
      </c>
      <c r="DP41">
        <v>0.94523410598554958</v>
      </c>
      <c r="DQ41">
        <v>0.91958407083817617</v>
      </c>
      <c r="DR41">
        <v>0.89376082319869299</v>
      </c>
      <c r="DS41">
        <v>0.92894284952669559</v>
      </c>
      <c r="DT41">
        <v>0.84800686772307876</v>
      </c>
      <c r="DU41">
        <v>0.89774697581615803</v>
      </c>
      <c r="DV41">
        <v>0.91213173458673769</v>
      </c>
      <c r="DW41">
        <v>0.90987864616066261</v>
      </c>
      <c r="DX41">
        <v>0.91750447116017941</v>
      </c>
      <c r="DY41">
        <v>0.89566726563577392</v>
      </c>
      <c r="DZ41">
        <v>0.86932410426399309</v>
      </c>
      <c r="EA41">
        <v>0.90190650667931371</v>
      </c>
      <c r="EB41">
        <v>0.94679384718244253</v>
      </c>
      <c r="EC41">
        <v>0.94748691815565633</v>
      </c>
      <c r="ED41">
        <v>0.97746975190948882</v>
      </c>
      <c r="EE41">
        <v>0.99566728505184265</v>
      </c>
      <c r="EF41">
        <v>0.96152514143962908</v>
      </c>
      <c r="EG41">
        <v>0.98110914803557236</v>
      </c>
      <c r="EH41">
        <v>0.98908145327050223</v>
      </c>
      <c r="EI41">
        <v>1.084055492604511</v>
      </c>
      <c r="EJ41">
        <v>1.0556326210523459</v>
      </c>
      <c r="EK41">
        <v>1.0611786253690909</v>
      </c>
      <c r="EL41">
        <v>1.085095209566719</v>
      </c>
      <c r="EM41">
        <v>1.1097053067471101</v>
      </c>
      <c r="EN41">
        <v>1.1086654792825139</v>
      </c>
      <c r="EO41">
        <v>1.144540742337312</v>
      </c>
      <c r="EP41">
        <v>1.1254767599760529</v>
      </c>
      <c r="EQ41">
        <v>1.144020718102627</v>
      </c>
      <c r="ER41">
        <v>1.1542460565124379</v>
      </c>
      <c r="ES41">
        <v>1.156499200189707</v>
      </c>
      <c r="ET41">
        <v>1.123223505796398</v>
      </c>
      <c r="EU41">
        <v>1.1532063395502301</v>
      </c>
      <c r="EV41">
        <v>1.1289428883588331</v>
      </c>
      <c r="EW41">
        <v>1.138474934790656</v>
      </c>
      <c r="EX41">
        <v>1.117677722484427</v>
      </c>
      <c r="EY41">
        <v>1.0994800788396859</v>
      </c>
    </row>
    <row r="42" spans="1:155" x14ac:dyDescent="0.25">
      <c r="A42" t="s">
        <v>1037</v>
      </c>
      <c r="B42" t="s">
        <v>60</v>
      </c>
      <c r="C42" s="40">
        <v>48.739937341290293</v>
      </c>
      <c r="D42" s="40">
        <v>33.072791020434572</v>
      </c>
      <c r="E42" s="40">
        <v>80.634738676249697</v>
      </c>
      <c r="F42" s="40"/>
      <c r="G42" s="40"/>
      <c r="I42" s="31">
        <v>44475</v>
      </c>
      <c r="J42" s="32">
        <v>102.1868897818544</v>
      </c>
      <c r="K42" s="32">
        <v>109.0656539269487</v>
      </c>
      <c r="L42" s="33">
        <v>-1.48822228983552E-2</v>
      </c>
      <c r="M42" s="33">
        <v>-9.5254612208034994E-3</v>
      </c>
      <c r="N42">
        <v>19</v>
      </c>
      <c r="O42" t="s">
        <v>15</v>
      </c>
      <c r="P42">
        <f t="shared" si="0"/>
        <v>225</v>
      </c>
      <c r="Q42">
        <f t="shared" si="1"/>
        <v>0</v>
      </c>
      <c r="T42" s="31">
        <v>45596</v>
      </c>
      <c r="U42">
        <v>2024</v>
      </c>
      <c r="V42">
        <v>10</v>
      </c>
      <c r="W42" s="34">
        <v>-4.1877594940565699E-2</v>
      </c>
      <c r="X42" s="34">
        <v>-6.4171464867272696E-2</v>
      </c>
      <c r="Y42" s="34">
        <v>2.2293869926707E-2</v>
      </c>
      <c r="AH42" s="31">
        <v>44846</v>
      </c>
      <c r="AI42" s="33">
        <v>0.143601709350762</v>
      </c>
      <c r="AJ42" s="33">
        <v>-2.01261352336209E-2</v>
      </c>
      <c r="AK42" s="33">
        <v>0.16372784458438289</v>
      </c>
      <c r="BB42">
        <v>39</v>
      </c>
      <c r="BC42">
        <v>583</v>
      </c>
      <c r="BD42" s="34">
        <v>0.1081418229547652</v>
      </c>
      <c r="BE42" s="34">
        <v>-4.3461109082924996E-3</v>
      </c>
      <c r="BF42" s="35">
        <v>0.72428288192100287</v>
      </c>
      <c r="BG42" s="34">
        <v>-6.5840123526996697E-2</v>
      </c>
      <c r="BI42" s="34">
        <v>-0.1205934759061742</v>
      </c>
      <c r="CP42" t="s">
        <v>1038</v>
      </c>
      <c r="CQ42">
        <v>1.025159391916014</v>
      </c>
      <c r="CR42">
        <v>1.030552580667059</v>
      </c>
      <c r="CS42">
        <v>1.0205897750203159</v>
      </c>
      <c r="CT42">
        <v>0.99205633567054907</v>
      </c>
      <c r="CU42">
        <v>0.96902230716556581</v>
      </c>
      <c r="CV42">
        <v>0.9488310299128272</v>
      </c>
      <c r="CW42">
        <v>0.92284824951167366</v>
      </c>
      <c r="CX42">
        <v>0.91506377186092569</v>
      </c>
      <c r="CY42">
        <v>0.89192344744559904</v>
      </c>
      <c r="CZ42">
        <v>0.89596180623939303</v>
      </c>
      <c r="DA42">
        <v>0.92252921414743483</v>
      </c>
      <c r="DB42">
        <v>0.94157817944700462</v>
      </c>
      <c r="DC42">
        <v>0.94957495365202171</v>
      </c>
      <c r="DD42">
        <v>0.92377796964415582</v>
      </c>
      <c r="DE42">
        <v>0.92513279960140693</v>
      </c>
      <c r="DF42">
        <v>0.91126472649861312</v>
      </c>
      <c r="DG42">
        <v>0.91248668656793497</v>
      </c>
      <c r="DH42">
        <v>0.92311376783771881</v>
      </c>
      <c r="DI42">
        <v>0.94027627599511199</v>
      </c>
      <c r="DJ42">
        <v>0.91463866203615674</v>
      </c>
      <c r="DK42">
        <v>0.89383633093215276</v>
      </c>
      <c r="DL42">
        <v>0.9236184519620364</v>
      </c>
      <c r="DM42">
        <v>0.92098829253047854</v>
      </c>
      <c r="DN42">
        <v>0.91647189740655721</v>
      </c>
      <c r="DO42">
        <v>0.90698727572315108</v>
      </c>
      <c r="DP42">
        <v>0.91960674096243278</v>
      </c>
      <c r="DQ42">
        <v>0.92154619842657226</v>
      </c>
      <c r="DR42">
        <v>0.92606274118370235</v>
      </c>
      <c r="DS42">
        <v>0.89168442928053537</v>
      </c>
      <c r="DT42">
        <v>0.90042505340814261</v>
      </c>
      <c r="DU42">
        <v>0.91158331896322542</v>
      </c>
      <c r="DV42">
        <v>0.90478215229975767</v>
      </c>
      <c r="DW42">
        <v>0.91437292226029832</v>
      </c>
      <c r="DX42">
        <v>0.91567482571219105</v>
      </c>
      <c r="DY42">
        <v>0.92446859779496993</v>
      </c>
      <c r="DZ42">
        <v>0.94484589289080934</v>
      </c>
      <c r="EA42">
        <v>0.96352282250417753</v>
      </c>
      <c r="EB42">
        <v>0.97019134072952928</v>
      </c>
      <c r="EC42">
        <v>0.96811901337746065</v>
      </c>
      <c r="ED42">
        <v>1.004622726771264</v>
      </c>
      <c r="EE42">
        <v>0.97731146894063148</v>
      </c>
      <c r="EF42">
        <v>1.0039319509872411</v>
      </c>
      <c r="EG42">
        <v>0.98544103921697335</v>
      </c>
      <c r="EH42">
        <v>0.98461754117823008</v>
      </c>
      <c r="EI42">
        <v>1.0028693609668291</v>
      </c>
      <c r="EJ42">
        <v>0.99489893928958484</v>
      </c>
      <c r="EK42">
        <v>1.0024973990972319</v>
      </c>
      <c r="EL42">
        <v>0.99710413652958263</v>
      </c>
      <c r="EM42">
        <v>0.99569615861715977</v>
      </c>
      <c r="EN42">
        <v>1.0021252895944259</v>
      </c>
      <c r="EO42">
        <v>1.011663059233004</v>
      </c>
      <c r="EP42">
        <v>1.01320398084996</v>
      </c>
      <c r="EQ42">
        <v>1.011450541228921</v>
      </c>
      <c r="ER42">
        <v>1.0005048674945249</v>
      </c>
      <c r="ES42">
        <v>0.98889484432048325</v>
      </c>
      <c r="ET42">
        <v>0.97175868869086268</v>
      </c>
      <c r="EU42">
        <v>0.96227414082406093</v>
      </c>
      <c r="EV42">
        <v>0.96418695049401015</v>
      </c>
      <c r="EW42">
        <v>0.93865578007860695</v>
      </c>
      <c r="EX42">
        <v>0.92585014936301568</v>
      </c>
      <c r="EY42">
        <v>0.92909136264583891</v>
      </c>
    </row>
    <row r="43" spans="1:155" x14ac:dyDescent="0.25">
      <c r="A43" t="s">
        <v>1039</v>
      </c>
      <c r="B43" t="s">
        <v>61</v>
      </c>
      <c r="C43" s="40">
        <v>5.4258695505996704</v>
      </c>
      <c r="D43" s="40">
        <v>4.1569298631402587</v>
      </c>
      <c r="E43" s="40">
        <v>8.1449749521209718</v>
      </c>
      <c r="F43" s="40"/>
      <c r="G43" s="40"/>
      <c r="I43" s="31">
        <v>44476</v>
      </c>
      <c r="J43" s="32">
        <v>102.60809695188171</v>
      </c>
      <c r="K43" s="32">
        <v>110.1869701042406</v>
      </c>
      <c r="L43" s="33">
        <v>-1.0821636731946201E-2</v>
      </c>
      <c r="M43" s="33">
        <v>0</v>
      </c>
      <c r="N43">
        <v>19</v>
      </c>
      <c r="O43" t="s">
        <v>15</v>
      </c>
      <c r="P43">
        <f t="shared" si="0"/>
        <v>225</v>
      </c>
      <c r="Q43">
        <f t="shared" si="1"/>
        <v>0</v>
      </c>
      <c r="T43" s="31">
        <v>45626</v>
      </c>
      <c r="U43">
        <v>2024</v>
      </c>
      <c r="V43">
        <v>11</v>
      </c>
      <c r="W43" s="34">
        <v>1.0715633960240299E-2</v>
      </c>
      <c r="X43" s="34">
        <v>-1.035728216101E-4</v>
      </c>
      <c r="Y43" s="34">
        <v>1.08192067818504E-2</v>
      </c>
      <c r="AH43" s="31">
        <v>44847</v>
      </c>
      <c r="AI43" s="33">
        <v>0.13318249801084109</v>
      </c>
      <c r="AJ43" s="33">
        <v>-3.6615075718681597E-2</v>
      </c>
      <c r="AK43" s="33">
        <v>0.1697975737295227</v>
      </c>
      <c r="BB43">
        <v>40</v>
      </c>
      <c r="BC43">
        <v>582</v>
      </c>
      <c r="BD43" s="34">
        <v>9.5183345552766599E-2</v>
      </c>
      <c r="BE43" s="34">
        <v>-1.7304588310291101E-2</v>
      </c>
      <c r="BF43" s="35">
        <v>0.64720432859240185</v>
      </c>
      <c r="BG43" s="34">
        <v>-7.6435760440612496E-2</v>
      </c>
      <c r="BI43" s="34">
        <v>-2.6186610832355298E-2</v>
      </c>
      <c r="CP43" t="s">
        <v>1040</v>
      </c>
      <c r="CQ43">
        <v>1.0252941176470589</v>
      </c>
      <c r="CR43">
        <v>1.018117400302043</v>
      </c>
      <c r="CS43">
        <v>1.012588240678296</v>
      </c>
      <c r="CT43">
        <v>0.96299995495719126</v>
      </c>
      <c r="CU43">
        <v>0.9607058659835932</v>
      </c>
      <c r="CV43">
        <v>0.94582336529068134</v>
      </c>
      <c r="CW43">
        <v>0.96447052750368789</v>
      </c>
      <c r="CX43">
        <v>0.95411762959336766</v>
      </c>
      <c r="CY43">
        <v>0.96923527073200366</v>
      </c>
      <c r="CZ43">
        <v>1.006117574510933</v>
      </c>
      <c r="DA43">
        <v>1.0018235320677189</v>
      </c>
      <c r="DB43">
        <v>0.98911744515212952</v>
      </c>
      <c r="DC43">
        <v>0.96994132190965643</v>
      </c>
      <c r="DD43">
        <v>0.95341178836254159</v>
      </c>
      <c r="DE43">
        <v>0.95682342429380984</v>
      </c>
      <c r="DF43">
        <v>0.94852926496453682</v>
      </c>
      <c r="DG43">
        <v>0.91511759217513378</v>
      </c>
      <c r="DH43">
        <v>0.88311749687396957</v>
      </c>
      <c r="DI43">
        <v>0.9165293796101992</v>
      </c>
      <c r="DJ43">
        <v>0.91864690330267751</v>
      </c>
      <c r="DK43">
        <v>0.91388205510094822</v>
      </c>
      <c r="DL43">
        <v>0.89517610777651047</v>
      </c>
      <c r="DM43">
        <v>0.86976456378581191</v>
      </c>
      <c r="DN43">
        <v>0.84958825386170433</v>
      </c>
      <c r="DO43">
        <v>0.85682338891120502</v>
      </c>
      <c r="DP43">
        <v>0.81782340397967768</v>
      </c>
      <c r="DQ43">
        <v>0.86947042828182997</v>
      </c>
      <c r="DR43">
        <v>0.86423535167535859</v>
      </c>
      <c r="DS43">
        <v>0.86194110524164069</v>
      </c>
      <c r="DT43">
        <v>0.88958805806791974</v>
      </c>
      <c r="DU43">
        <v>0.88776466987942337</v>
      </c>
      <c r="DV43">
        <v>0.88217651519741913</v>
      </c>
      <c r="DW43">
        <v>0.88982330348705707</v>
      </c>
      <c r="DX43">
        <v>0.90876460120404579</v>
      </c>
      <c r="DY43">
        <v>0.91911749911436602</v>
      </c>
      <c r="DZ43">
        <v>0.88811759049483641</v>
      </c>
      <c r="EA43">
        <v>0.89558812842359459</v>
      </c>
      <c r="EB43">
        <v>0.88188248466685049</v>
      </c>
      <c r="EC43">
        <v>0.89070581497241652</v>
      </c>
      <c r="ED43">
        <v>0.91494102689401391</v>
      </c>
      <c r="EE43">
        <v>0.91799995215669572</v>
      </c>
      <c r="EF43">
        <v>0.91017649361252451</v>
      </c>
      <c r="EG43">
        <v>0.92423526793150834</v>
      </c>
      <c r="EH43">
        <v>0.91176442643505673</v>
      </c>
      <c r="EI43">
        <v>0.90223514992525133</v>
      </c>
      <c r="EJ43">
        <v>0.8950586425270618</v>
      </c>
      <c r="EK43">
        <v>0.88788255502252533</v>
      </c>
      <c r="EL43">
        <v>0.87105878099801504</v>
      </c>
      <c r="EM43">
        <v>0.86988229146879392</v>
      </c>
      <c r="EN43">
        <v>0.88429393391648414</v>
      </c>
      <c r="EO43">
        <v>0.90211757970238915</v>
      </c>
      <c r="EP43">
        <v>0.91117636537391933</v>
      </c>
      <c r="EQ43">
        <v>0.92494110916233441</v>
      </c>
      <c r="ER43">
        <v>0.92405880762380177</v>
      </c>
      <c r="ES43">
        <v>0.94111772209403632</v>
      </c>
      <c r="ET43">
        <v>0.95317633299657745</v>
      </c>
      <c r="EU43">
        <v>0.93741184568537272</v>
      </c>
      <c r="EV43">
        <v>0.94070570144695231</v>
      </c>
      <c r="EW43">
        <v>0.92894122604839324</v>
      </c>
      <c r="EX43">
        <v>0.92370567706156215</v>
      </c>
      <c r="EY43">
        <v>0.93941169418157555</v>
      </c>
    </row>
    <row r="44" spans="1:155" x14ac:dyDescent="0.25">
      <c r="A44" t="s">
        <v>1041</v>
      </c>
      <c r="B44" t="s">
        <v>62</v>
      </c>
      <c r="C44" s="40">
        <v>1.6277608651799009</v>
      </c>
      <c r="D44" s="40">
        <v>1.2470789589420781</v>
      </c>
      <c r="E44" s="40">
        <v>2.4434924856362921</v>
      </c>
      <c r="F44" s="40"/>
      <c r="G44" s="40"/>
      <c r="I44" s="31">
        <v>44477</v>
      </c>
      <c r="J44" s="32">
        <v>103.049207101929</v>
      </c>
      <c r="K44" s="32">
        <v>110.7278105869254</v>
      </c>
      <c r="L44" s="33">
        <v>-6.5691787953241002E-3</v>
      </c>
      <c r="M44" s="33">
        <v>0</v>
      </c>
      <c r="N44">
        <v>19</v>
      </c>
      <c r="O44" t="s">
        <v>15</v>
      </c>
      <c r="P44">
        <f t="shared" si="0"/>
        <v>225</v>
      </c>
      <c r="Q44">
        <f t="shared" si="1"/>
        <v>0</v>
      </c>
      <c r="T44" s="31">
        <v>45657</v>
      </c>
      <c r="U44">
        <v>2024</v>
      </c>
      <c r="V44">
        <v>12</v>
      </c>
      <c r="W44" s="34">
        <v>-1.2120748129750201E-2</v>
      </c>
      <c r="X44" s="34">
        <v>-1.37347379556573E-2</v>
      </c>
      <c r="Y44" s="34">
        <v>1.6139898259071E-3</v>
      </c>
      <c r="AH44" s="31">
        <v>44848</v>
      </c>
      <c r="AI44" s="33">
        <v>0.126298741352943</v>
      </c>
      <c r="AJ44" s="33">
        <v>-3.58016817223335E-2</v>
      </c>
      <c r="AK44" s="33">
        <v>0.16210042307527661</v>
      </c>
      <c r="BI44" s="34">
        <v>-4.7317303162593E-3</v>
      </c>
      <c r="CP44" t="s">
        <v>1042</v>
      </c>
      <c r="CQ44">
        <v>0.9575399195894283</v>
      </c>
      <c r="CR44">
        <v>0.93626341673123004</v>
      </c>
      <c r="CS44">
        <v>0.95468087776670851</v>
      </c>
      <c r="CT44">
        <v>0.92741356204215997</v>
      </c>
      <c r="CU44">
        <v>0.95520623533338667</v>
      </c>
      <c r="CV44">
        <v>1.0116157861670509</v>
      </c>
      <c r="CW44">
        <v>0.99266626727317986</v>
      </c>
      <c r="CX44">
        <v>0.99501335211265052</v>
      </c>
      <c r="CY44">
        <v>0.96992691297085809</v>
      </c>
      <c r="CZ44">
        <v>0.98734042417433487</v>
      </c>
      <c r="DA44">
        <v>1.0159640703788111</v>
      </c>
      <c r="DB44">
        <v>1.01271285637982</v>
      </c>
      <c r="DC44">
        <v>1.0196409580126451</v>
      </c>
      <c r="DD44">
        <v>1.011117093026584</v>
      </c>
      <c r="DE44">
        <v>0.9837234973143133</v>
      </c>
      <c r="DF44">
        <v>0.91906253723420428</v>
      </c>
      <c r="DG44">
        <v>0.94561832300086379</v>
      </c>
      <c r="DH44">
        <v>0.93065158056869235</v>
      </c>
      <c r="DI44">
        <v>0.92303861340418936</v>
      </c>
      <c r="DJ44">
        <v>0.92892290530634336</v>
      </c>
      <c r="DK44">
        <v>0.89534576078544448</v>
      </c>
      <c r="DL44">
        <v>0.87245346206919006</v>
      </c>
      <c r="DM44">
        <v>0.87815821350152412</v>
      </c>
      <c r="DN44">
        <v>0.80772604603452458</v>
      </c>
      <c r="DO44">
        <v>0.86432846955111431</v>
      </c>
      <c r="DP44">
        <v>0.85529921113287144</v>
      </c>
      <c r="DQ44">
        <v>0.87297875126554447</v>
      </c>
      <c r="DR44">
        <v>0.88557844472374891</v>
      </c>
      <c r="DS44">
        <v>0.88744680055724878</v>
      </c>
      <c r="DT44">
        <v>0.87164231654979007</v>
      </c>
      <c r="DU44">
        <v>0.87402932965825353</v>
      </c>
      <c r="DV44">
        <v>0.92992029158727785</v>
      </c>
      <c r="DW44">
        <v>0.93218758825908676</v>
      </c>
      <c r="DX44">
        <v>0.9469680899297237</v>
      </c>
      <c r="DY44">
        <v>0.95341083063518683</v>
      </c>
      <c r="DZ44">
        <v>0.93051196836786509</v>
      </c>
      <c r="EA44">
        <v>0.95922866658278449</v>
      </c>
      <c r="EB44">
        <v>0.98826465420899845</v>
      </c>
      <c r="EC44">
        <v>0.98454127475510422</v>
      </c>
      <c r="ED44">
        <v>0.99901595596819937</v>
      </c>
      <c r="EE44">
        <v>1.0228724129881099</v>
      </c>
      <c r="EF44">
        <v>1.011555825393238</v>
      </c>
      <c r="EG44">
        <v>1.1221011352080139</v>
      </c>
      <c r="EH44">
        <v>1.201528991264361</v>
      </c>
      <c r="EI44">
        <v>1.13734710204184</v>
      </c>
      <c r="EJ44">
        <v>1.1963828937463059</v>
      </c>
      <c r="EK44">
        <v>1.1755519602871241</v>
      </c>
      <c r="EL44">
        <v>1.1852126870143</v>
      </c>
      <c r="EM44">
        <v>1.198098441906521</v>
      </c>
      <c r="EN44">
        <v>1.180631601850622</v>
      </c>
      <c r="EO44">
        <v>1.1826664394221309</v>
      </c>
      <c r="EP44">
        <v>1.163271146018273</v>
      </c>
      <c r="EQ44">
        <v>1.1549467856365281</v>
      </c>
      <c r="ER44">
        <v>1.158397709350806</v>
      </c>
      <c r="ES44">
        <v>1.118251270655428</v>
      </c>
      <c r="ET44">
        <v>1.1148669396363531</v>
      </c>
      <c r="EU44">
        <v>1.0393551306058559</v>
      </c>
      <c r="EV44">
        <v>1.0230252890317191</v>
      </c>
      <c r="EW44">
        <v>1.0382580603930871</v>
      </c>
      <c r="EX44">
        <v>1.051043994612826</v>
      </c>
      <c r="EY44">
        <v>1.1114361851675429</v>
      </c>
    </row>
    <row r="45" spans="1:155" x14ac:dyDescent="0.25">
      <c r="A45" t="s">
        <v>1043</v>
      </c>
      <c r="B45" t="s">
        <v>63</v>
      </c>
      <c r="C45" s="40">
        <v>8.1388043258995069</v>
      </c>
      <c r="D45" s="40">
        <v>6.2353947947103876</v>
      </c>
      <c r="E45" s="40">
        <v>12.217462428181459</v>
      </c>
      <c r="F45" s="40"/>
      <c r="G45" s="40"/>
      <c r="I45" s="31">
        <v>44480</v>
      </c>
      <c r="J45" s="32">
        <v>104.0715822145818</v>
      </c>
      <c r="K45" s="32">
        <v>111.1803726430561</v>
      </c>
      <c r="L45" s="33">
        <v>0</v>
      </c>
      <c r="M45" s="33">
        <v>0</v>
      </c>
      <c r="N45">
        <v>19</v>
      </c>
      <c r="O45" t="s">
        <v>15</v>
      </c>
      <c r="P45">
        <f t="shared" si="0"/>
        <v>225</v>
      </c>
      <c r="Q45">
        <f t="shared" si="1"/>
        <v>0</v>
      </c>
      <c r="T45" s="31">
        <v>45688</v>
      </c>
      <c r="U45">
        <v>2025</v>
      </c>
      <c r="V45">
        <v>1</v>
      </c>
      <c r="W45" s="34">
        <v>-8.0404479487595104E-2</v>
      </c>
      <c r="X45" s="34">
        <v>-3.5507745112936501E-2</v>
      </c>
      <c r="Y45" s="34">
        <v>-4.4896734374658499E-2</v>
      </c>
      <c r="AH45" s="31">
        <v>44851</v>
      </c>
      <c r="AI45" s="33">
        <v>0.11923505158582021</v>
      </c>
      <c r="AJ45" s="33">
        <v>-3.3824863883847499E-2</v>
      </c>
      <c r="AK45" s="33">
        <v>0.1530599154696678</v>
      </c>
      <c r="BI45" s="34">
        <v>-0.1038594228747934</v>
      </c>
      <c r="CP45" t="s">
        <v>1044</v>
      </c>
      <c r="CQ45">
        <v>1.028794629233224</v>
      </c>
      <c r="CR45">
        <v>1.0023436628792539</v>
      </c>
      <c r="CS45">
        <v>0.99575890710464954</v>
      </c>
      <c r="CT45">
        <v>1.016852670006261</v>
      </c>
      <c r="CU45">
        <v>0.99676342257997508</v>
      </c>
      <c r="CV45">
        <v>1.0558657796323321</v>
      </c>
      <c r="CW45">
        <v>1.059011873670193</v>
      </c>
      <c r="CX45">
        <v>1.146317275418447</v>
      </c>
      <c r="CY45">
        <v>1.1240695269513989</v>
      </c>
      <c r="CZ45">
        <v>1.125417731587028</v>
      </c>
      <c r="DA45">
        <v>1.0801359412608471</v>
      </c>
      <c r="DB45">
        <v>1.0560905866129591</v>
      </c>
      <c r="DC45">
        <v>1.090361012403952</v>
      </c>
      <c r="DD45">
        <v>1.072270599958171</v>
      </c>
      <c r="DE45">
        <v>1.0684502973944729</v>
      </c>
      <c r="DF45">
        <v>1.032382053006597</v>
      </c>
      <c r="DG45">
        <v>1.045416043119296</v>
      </c>
      <c r="DH45">
        <v>1.0254156564050381</v>
      </c>
      <c r="DI45">
        <v>1.036764196008493</v>
      </c>
      <c r="DJ45">
        <v>1.0267640026513629</v>
      </c>
      <c r="DK45">
        <v>1.031820283373748</v>
      </c>
      <c r="DL45">
        <v>1.0240672393533641</v>
      </c>
      <c r="DM45">
        <v>1.0213705468607119</v>
      </c>
      <c r="DN45">
        <v>0.95676236593006458</v>
      </c>
      <c r="DO45">
        <v>0.98541467056047527</v>
      </c>
      <c r="DP45">
        <v>1.006201704693559</v>
      </c>
      <c r="DQ45">
        <v>0.9544028485056798</v>
      </c>
      <c r="DR45">
        <v>0.93811032546213147</v>
      </c>
      <c r="DS45">
        <v>0.91339076228840677</v>
      </c>
      <c r="DT45">
        <v>0.85833337316967884</v>
      </c>
      <c r="DU45">
        <v>0.84619832775809545</v>
      </c>
      <c r="DV45">
        <v>0.83698464020909435</v>
      </c>
      <c r="DW45">
        <v>0.87046841858126223</v>
      </c>
      <c r="DX45">
        <v>0.84945671907824805</v>
      </c>
      <c r="DY45">
        <v>0.85215348237624766</v>
      </c>
      <c r="DZ45">
        <v>0.8757494354789257</v>
      </c>
      <c r="EA45">
        <v>0.88417661721979857</v>
      </c>
      <c r="EB45">
        <v>0.90058157915633463</v>
      </c>
      <c r="EC45">
        <v>0.88192939707770512</v>
      </c>
      <c r="ED45">
        <v>0.87743488598816988</v>
      </c>
      <c r="EE45">
        <v>0.90507594863517338</v>
      </c>
      <c r="EF45">
        <v>0.91170531177916259</v>
      </c>
      <c r="EG45">
        <v>0.90597475172559283</v>
      </c>
      <c r="EH45">
        <v>0.89687357387492772</v>
      </c>
      <c r="EI45">
        <v>0.91833460411780343</v>
      </c>
      <c r="EJ45">
        <v>0.92575061468061748</v>
      </c>
      <c r="EK45">
        <v>0.90721087149497559</v>
      </c>
      <c r="EL45">
        <v>0.93417772561614199</v>
      </c>
      <c r="EM45">
        <v>0.9208066312405242</v>
      </c>
      <c r="EN45">
        <v>0.9208066312405242</v>
      </c>
      <c r="EO45">
        <v>0.93136873584119928</v>
      </c>
      <c r="EP45">
        <v>0.91586271860577928</v>
      </c>
      <c r="EQ45">
        <v>0.91855941109843076</v>
      </c>
      <c r="ER45">
        <v>0.93035728144174734</v>
      </c>
      <c r="ES45">
        <v>0.93496423142427032</v>
      </c>
      <c r="ET45">
        <v>0.93417772561614199</v>
      </c>
      <c r="EU45">
        <v>0.90597475172559283</v>
      </c>
      <c r="EV45">
        <v>0.85260281311610919</v>
      </c>
      <c r="EW45">
        <v>0.8770977109199033</v>
      </c>
      <c r="EX45">
        <v>0.87428865033961223</v>
      </c>
      <c r="EY45">
        <v>0.87226630798349425</v>
      </c>
    </row>
    <row r="46" spans="1:155" x14ac:dyDescent="0.25">
      <c r="A46" t="s">
        <v>1045</v>
      </c>
      <c r="B46" t="s">
        <v>64</v>
      </c>
      <c r="C46" s="40">
        <v>14.621981202387079</v>
      </c>
      <c r="D46" s="40">
        <v>9.9218373061303726</v>
      </c>
      <c r="E46" s="40">
        <v>24.19042160287491</v>
      </c>
      <c r="F46" s="40"/>
      <c r="G46" s="40"/>
      <c r="I46" s="31">
        <v>44481</v>
      </c>
      <c r="J46" s="32">
        <v>103.5127291114385</v>
      </c>
      <c r="K46" s="32">
        <v>111.56879771989441</v>
      </c>
      <c r="L46" s="33">
        <v>-5.3698914847961996E-3</v>
      </c>
      <c r="M46" s="33">
        <v>0</v>
      </c>
      <c r="N46">
        <v>20</v>
      </c>
      <c r="O46" t="s">
        <v>15</v>
      </c>
      <c r="P46">
        <f t="shared" si="0"/>
        <v>225</v>
      </c>
      <c r="Q46">
        <f t="shared" si="1"/>
        <v>0</v>
      </c>
      <c r="T46" s="31">
        <v>45716</v>
      </c>
      <c r="U46">
        <v>2025</v>
      </c>
      <c r="V46">
        <v>2</v>
      </c>
      <c r="W46" s="34">
        <v>-0.1197530348899684</v>
      </c>
      <c r="X46" s="34">
        <v>-7.8773359776469001E-2</v>
      </c>
      <c r="Y46" s="34">
        <v>-4.0979675113499398E-2</v>
      </c>
      <c r="AH46" s="31">
        <v>44852</v>
      </c>
      <c r="AI46" s="33">
        <v>0.13612177060825889</v>
      </c>
      <c r="AJ46" s="33">
        <v>-2.7474018046880499E-2</v>
      </c>
      <c r="AK46" s="33">
        <v>0.16359578865513941</v>
      </c>
      <c r="BI46" s="34">
        <v>0.4526395900291818</v>
      </c>
      <c r="CP46" t="s">
        <v>1046</v>
      </c>
      <c r="CQ46">
        <v>0.94959128966458439</v>
      </c>
      <c r="CR46">
        <v>0.96778354509871178</v>
      </c>
      <c r="CS46">
        <v>0.95434891709346681</v>
      </c>
      <c r="CT46">
        <v>1.006022968156943</v>
      </c>
      <c r="CU46">
        <v>1.0325639567565339</v>
      </c>
      <c r="CV46">
        <v>1.055232763609526</v>
      </c>
      <c r="CW46">
        <v>1.04102371109722</v>
      </c>
      <c r="CX46">
        <v>1.0190822557729939</v>
      </c>
      <c r="CY46">
        <v>1.0081935357523131</v>
      </c>
      <c r="CZ46">
        <v>0.993280401749567</v>
      </c>
      <c r="DA46">
        <v>0.97701778315775256</v>
      </c>
      <c r="DB46">
        <v>1.024679025652681</v>
      </c>
      <c r="DC46">
        <v>1.0355910749229831</v>
      </c>
      <c r="DD46">
        <v>0.98472685672005233</v>
      </c>
      <c r="DE46">
        <v>0.92550822106748665</v>
      </c>
      <c r="DF46">
        <v>0.97571531233568509</v>
      </c>
      <c r="DG46">
        <v>0.94351899388718319</v>
      </c>
      <c r="DH46">
        <v>0.91828035768707283</v>
      </c>
      <c r="DI46">
        <v>0.90544394137957529</v>
      </c>
      <c r="DJ46">
        <v>0.90051596305943094</v>
      </c>
      <c r="DK46">
        <v>0.92154224863205991</v>
      </c>
      <c r="DL46">
        <v>0.92920407158218477</v>
      </c>
      <c r="DM46">
        <v>0.88613087537169166</v>
      </c>
      <c r="DN46">
        <v>0.90902267195582487</v>
      </c>
      <c r="DO46">
        <v>0.92407666962569346</v>
      </c>
      <c r="DP46">
        <v>0.91187393258072114</v>
      </c>
      <c r="DQ46">
        <v>0.96046206866335004</v>
      </c>
      <c r="DR46">
        <v>0.95561597956204991</v>
      </c>
      <c r="DS46">
        <v>0.97258256122171727</v>
      </c>
      <c r="DT46">
        <v>0.98470311299137803</v>
      </c>
      <c r="DU46">
        <v>0.99475873011318749</v>
      </c>
      <c r="DV46">
        <v>1.0042744586612999</v>
      </c>
      <c r="DW46">
        <v>1.0228368438907971</v>
      </c>
      <c r="DX46">
        <v>1.050164040044846</v>
      </c>
      <c r="DY46">
        <v>1.0153861684131229</v>
      </c>
      <c r="DZ46">
        <v>1.0392168192662341</v>
      </c>
      <c r="EA46">
        <v>1.0524754120960449</v>
      </c>
      <c r="EB46">
        <v>1.0397446287360661</v>
      </c>
      <c r="EC46">
        <v>1.0658164270463419</v>
      </c>
      <c r="ED46">
        <v>1.0538482851460269</v>
      </c>
      <c r="EE46">
        <v>1.088802014319304</v>
      </c>
      <c r="EF46">
        <v>1.097296940168301</v>
      </c>
      <c r="EG46">
        <v>1.086854436455075</v>
      </c>
      <c r="EH46">
        <v>1.1165516238408411</v>
      </c>
      <c r="EI46">
        <v>1.1234037915643</v>
      </c>
      <c r="EJ46">
        <v>1.118264488137825</v>
      </c>
      <c r="EK46">
        <v>1.1082794508778111</v>
      </c>
      <c r="EL46">
        <v>1.124412870427312</v>
      </c>
      <c r="EM46">
        <v>1.153558800671038</v>
      </c>
      <c r="EN46">
        <v>1.1439373207528201</v>
      </c>
      <c r="EO46">
        <v>1.1043253207010739</v>
      </c>
      <c r="EP46">
        <v>1.105498651692123</v>
      </c>
      <c r="EQ46">
        <v>1.0596210309898539</v>
      </c>
      <c r="ER46">
        <v>1.028492351373588</v>
      </c>
      <c r="ES46">
        <v>1.0161017961057861</v>
      </c>
      <c r="ET46">
        <v>0.98920903321179532</v>
      </c>
      <c r="EU46">
        <v>0.97951709185436908</v>
      </c>
      <c r="EV46">
        <v>0.93532900619946491</v>
      </c>
      <c r="EW46">
        <v>0.94145394081674505</v>
      </c>
      <c r="EX46">
        <v>0.94510295519832244</v>
      </c>
      <c r="EY46">
        <v>0.94039796660931896</v>
      </c>
    </row>
    <row r="47" spans="1:155" x14ac:dyDescent="0.25">
      <c r="I47" s="31">
        <v>44482</v>
      </c>
      <c r="J47" s="32">
        <v>104.6795796551623</v>
      </c>
      <c r="K47" s="32">
        <v>112.6461548439634</v>
      </c>
      <c r="L47" s="33">
        <v>0</v>
      </c>
      <c r="M47" s="33">
        <v>0</v>
      </c>
      <c r="N47">
        <v>20</v>
      </c>
      <c r="O47" t="s">
        <v>15</v>
      </c>
      <c r="P47">
        <f t="shared" si="0"/>
        <v>225</v>
      </c>
      <c r="Q47">
        <f t="shared" si="1"/>
        <v>0</v>
      </c>
      <c r="T47" s="31">
        <v>45747</v>
      </c>
      <c r="U47">
        <v>2025</v>
      </c>
      <c r="V47">
        <v>3</v>
      </c>
      <c r="W47" s="34">
        <v>8.2520933961915899E-2</v>
      </c>
      <c r="X47" s="34">
        <v>7.3369414865524105E-2</v>
      </c>
      <c r="Y47" s="34">
        <v>9.1515190963917005E-3</v>
      </c>
      <c r="AH47" s="31">
        <v>44853</v>
      </c>
      <c r="AI47" s="33">
        <v>0.12510652400843611</v>
      </c>
      <c r="AJ47" s="33">
        <v>-3.6004452576224699E-2</v>
      </c>
      <c r="AK47" s="33">
        <v>0.16111097658466089</v>
      </c>
      <c r="BI47" s="34">
        <v>-1.0458305434977E-2</v>
      </c>
      <c r="CP47" t="s">
        <v>1047</v>
      </c>
      <c r="CQ47">
        <v>0.97678404080777981</v>
      </c>
      <c r="CR47">
        <v>0.99501883670071711</v>
      </c>
      <c r="CS47">
        <v>0.98138016204230905</v>
      </c>
      <c r="CT47">
        <v>0.97633508681588843</v>
      </c>
      <c r="CU47">
        <v>0.97214492498733351</v>
      </c>
      <c r="CV47">
        <v>0.98578371278938881</v>
      </c>
      <c r="CW47">
        <v>0.99529683064176477</v>
      </c>
      <c r="CX47">
        <v>0.9825771086855094</v>
      </c>
      <c r="CY47">
        <v>0.9861900116263046</v>
      </c>
      <c r="CZ47">
        <v>0.96523988134541339</v>
      </c>
      <c r="DA47">
        <v>0.96812606264056389</v>
      </c>
      <c r="DB47">
        <v>0.97381243605903101</v>
      </c>
      <c r="DC47">
        <v>0.97616401362139749</v>
      </c>
      <c r="DD47">
        <v>0.96541106768355134</v>
      </c>
      <c r="DE47">
        <v>0.95281965062316409</v>
      </c>
      <c r="DF47">
        <v>0.97913550522649917</v>
      </c>
      <c r="DG47">
        <v>0.97759641219431714</v>
      </c>
      <c r="DH47">
        <v>0.98659619731957326</v>
      </c>
      <c r="DI47">
        <v>0.98873393338882631</v>
      </c>
      <c r="DJ47">
        <v>0.98114504954353121</v>
      </c>
      <c r="DK47">
        <v>0.97052029535790607</v>
      </c>
      <c r="DL47">
        <v>0.96643705427590798</v>
      </c>
      <c r="DM47">
        <v>0.92838526172828706</v>
      </c>
      <c r="DN47">
        <v>0.92808565735063375</v>
      </c>
      <c r="DO47">
        <v>0.92868447010317534</v>
      </c>
      <c r="DP47">
        <v>0.91885070315477624</v>
      </c>
      <c r="DQ47">
        <v>0.89400995885115975</v>
      </c>
      <c r="DR47">
        <v>0.86344007283045354</v>
      </c>
      <c r="DS47">
        <v>0.83113846671829239</v>
      </c>
      <c r="DT47">
        <v>0.8332976435086803</v>
      </c>
      <c r="DU47">
        <v>0.85420506206277247</v>
      </c>
      <c r="DV47">
        <v>0.8986916166829344</v>
      </c>
      <c r="DW47">
        <v>0.89546362842974359</v>
      </c>
      <c r="DX47">
        <v>0.88045659450270275</v>
      </c>
      <c r="DY47">
        <v>0.87143519894084098</v>
      </c>
      <c r="DZ47">
        <v>0.88595051057736762</v>
      </c>
      <c r="EA47">
        <v>0.89873444155338078</v>
      </c>
      <c r="EB47">
        <v>0.87699338060708698</v>
      </c>
      <c r="EC47">
        <v>0.85232370949796143</v>
      </c>
      <c r="ED47">
        <v>0.84593188543951392</v>
      </c>
      <c r="EE47">
        <v>0.84052322310297656</v>
      </c>
      <c r="EF47">
        <v>0.83500780973535327</v>
      </c>
      <c r="EG47">
        <v>0.84445677513979511</v>
      </c>
      <c r="EH47">
        <v>0.84956594624232618</v>
      </c>
      <c r="EI47">
        <v>0.86190092322644796</v>
      </c>
      <c r="EJ47">
        <v>0.87590307185132543</v>
      </c>
      <c r="EK47">
        <v>0.88851592963284776</v>
      </c>
      <c r="EL47">
        <v>0.91002182150854016</v>
      </c>
      <c r="EM47">
        <v>0.91487449596298209</v>
      </c>
      <c r="EN47">
        <v>0.91583644325105162</v>
      </c>
      <c r="EO47">
        <v>0.92556323288107056</v>
      </c>
      <c r="EP47">
        <v>0.93336601479130277</v>
      </c>
      <c r="EQ47">
        <v>0.92481501394246735</v>
      </c>
      <c r="ER47">
        <v>0.91164639456614405</v>
      </c>
      <c r="ES47">
        <v>0.92015479683182766</v>
      </c>
      <c r="ET47">
        <v>0.93105731867120611</v>
      </c>
      <c r="EU47">
        <v>0.90343748353446673</v>
      </c>
      <c r="EV47">
        <v>0.92562727218535756</v>
      </c>
      <c r="EW47">
        <v>0.93973645470043898</v>
      </c>
      <c r="EX47">
        <v>0.90938046674466999</v>
      </c>
      <c r="EY47">
        <v>0.89817845367128535</v>
      </c>
    </row>
    <row r="48" spans="1:155" x14ac:dyDescent="0.25">
      <c r="I48" s="31">
        <v>44483</v>
      </c>
      <c r="J48" s="32">
        <v>105.02062835554401</v>
      </c>
      <c r="K48" s="32">
        <v>113.6395573827789</v>
      </c>
      <c r="L48" s="33">
        <v>0</v>
      </c>
      <c r="M48" s="33">
        <v>0</v>
      </c>
      <c r="N48">
        <v>20</v>
      </c>
      <c r="O48" t="s">
        <v>15</v>
      </c>
      <c r="P48">
        <f t="shared" si="0"/>
        <v>225</v>
      </c>
      <c r="Q48">
        <f t="shared" si="1"/>
        <v>0</v>
      </c>
      <c r="T48" s="31">
        <v>45777</v>
      </c>
      <c r="U48">
        <v>2025</v>
      </c>
      <c r="V48">
        <v>4</v>
      </c>
      <c r="W48" s="34">
        <v>2.0443284127538802E-2</v>
      </c>
      <c r="X48" s="34">
        <v>3.2357758247010898E-2</v>
      </c>
      <c r="Y48" s="34">
        <v>-1.19144741194721E-2</v>
      </c>
      <c r="AH48" s="31">
        <v>44854</v>
      </c>
      <c r="AI48" s="33">
        <v>0.1178959016987917</v>
      </c>
      <c r="AJ48" s="33">
        <v>-4.1672876008687701E-2</v>
      </c>
      <c r="AK48" s="33">
        <v>0.1595687777074794</v>
      </c>
      <c r="BI48" s="34">
        <v>-2.2315419738246E-3</v>
      </c>
      <c r="CP48" t="s">
        <v>1048</v>
      </c>
      <c r="CQ48">
        <v>1.010087108414041</v>
      </c>
      <c r="CR48">
        <v>0.99512658774364315</v>
      </c>
      <c r="CS48">
        <v>0.99416897860267073</v>
      </c>
      <c r="CT48">
        <v>1.0157688691185811</v>
      </c>
      <c r="CU48">
        <v>1.0124065689830939</v>
      </c>
      <c r="CV48">
        <v>1.014470797120588</v>
      </c>
      <c r="CW48">
        <v>1.0013619447244571</v>
      </c>
      <c r="CX48">
        <v>0.99223242403655953</v>
      </c>
      <c r="CY48">
        <v>0.9861888641908324</v>
      </c>
      <c r="CZ48">
        <v>1.0027664687208711</v>
      </c>
      <c r="DA48">
        <v>1.0144494608364221</v>
      </c>
      <c r="DB48">
        <v>1.013406735981194</v>
      </c>
      <c r="DC48">
        <v>1.011427738269161</v>
      </c>
      <c r="DD48">
        <v>0.99531815545631963</v>
      </c>
      <c r="DE48">
        <v>1.029111961795721</v>
      </c>
      <c r="DF48">
        <v>1.0269837248057281</v>
      </c>
      <c r="DG48">
        <v>1.0399862399146429</v>
      </c>
      <c r="DH48">
        <v>1.031857230358461</v>
      </c>
      <c r="DI48">
        <v>1.0214296376725709</v>
      </c>
      <c r="DJ48">
        <v>1.0167903724008469</v>
      </c>
      <c r="DK48">
        <v>1.0104274565598561</v>
      </c>
      <c r="DL48">
        <v>0.96007726726337628</v>
      </c>
      <c r="DM48">
        <v>0.97207961537419108</v>
      </c>
      <c r="DN48">
        <v>1.004255993720335</v>
      </c>
      <c r="DO48">
        <v>1.020855049245746</v>
      </c>
      <c r="DP48">
        <v>1.012236337554584</v>
      </c>
      <c r="DQ48">
        <v>0.98978540460732822</v>
      </c>
      <c r="DR48">
        <v>0.95318255027509824</v>
      </c>
      <c r="DS48">
        <v>0.95145867028341968</v>
      </c>
      <c r="DT48">
        <v>1.0019366478624869</v>
      </c>
      <c r="DU48">
        <v>1.018173560113095</v>
      </c>
      <c r="DV48">
        <v>1.0211102816773061</v>
      </c>
      <c r="DW48">
        <v>1.0294948677986639</v>
      </c>
      <c r="DX48">
        <v>1.00591597957072</v>
      </c>
      <c r="DY48">
        <v>1.0228980558102789</v>
      </c>
      <c r="DZ48">
        <v>1.0562448325830329</v>
      </c>
      <c r="EA48">
        <v>1.0501584854577679</v>
      </c>
      <c r="EB48">
        <v>1.0772913562450801</v>
      </c>
      <c r="EC48">
        <v>1.080717435810655</v>
      </c>
      <c r="ED48">
        <v>1.097507944337538</v>
      </c>
      <c r="EE48">
        <v>1.104828469319501</v>
      </c>
      <c r="EF48">
        <v>1.1159369877194329</v>
      </c>
      <c r="EG48">
        <v>1.116192334862198</v>
      </c>
      <c r="EH48">
        <v>1.1376434449449691</v>
      </c>
      <c r="EI48">
        <v>1.121384966987784</v>
      </c>
      <c r="EJ48">
        <v>1.1303652483977229</v>
      </c>
      <c r="EK48">
        <v>1.133706556382658</v>
      </c>
      <c r="EL48">
        <v>1.117682089284072</v>
      </c>
      <c r="EM48">
        <v>1.1147026951515291</v>
      </c>
      <c r="EN48">
        <v>1.095039473912935</v>
      </c>
      <c r="EO48">
        <v>1.1132557280091919</v>
      </c>
      <c r="EP48">
        <v>1.110936267440138</v>
      </c>
      <c r="EQ48">
        <v>1.0900173026382689</v>
      </c>
      <c r="ER48">
        <v>1.086016290512253</v>
      </c>
      <c r="ES48">
        <v>1.0826965482338939</v>
      </c>
      <c r="ET48">
        <v>1.123959774699604</v>
      </c>
      <c r="EU48">
        <v>1.1570086464724649</v>
      </c>
      <c r="EV48">
        <v>1.1840989594026501</v>
      </c>
      <c r="EW48">
        <v>1.174182290424701</v>
      </c>
      <c r="EX48">
        <v>1.147028083353222</v>
      </c>
      <c r="EY48">
        <v>1.1813539202623209</v>
      </c>
    </row>
    <row r="49" spans="1:155" x14ac:dyDescent="0.25">
      <c r="A49" s="10" t="s">
        <v>1049</v>
      </c>
      <c r="I49" s="31">
        <v>44487</v>
      </c>
      <c r="J49" s="32">
        <v>105.3413395125461</v>
      </c>
      <c r="K49" s="32">
        <v>114.48198579618131</v>
      </c>
      <c r="L49" s="33">
        <v>0</v>
      </c>
      <c r="M49" s="33">
        <v>0</v>
      </c>
      <c r="N49">
        <v>21</v>
      </c>
      <c r="O49" t="s">
        <v>15</v>
      </c>
      <c r="P49">
        <f t="shared" si="0"/>
        <v>225</v>
      </c>
      <c r="Q49">
        <f t="shared" si="1"/>
        <v>0</v>
      </c>
      <c r="T49" s="31">
        <v>45808</v>
      </c>
      <c r="U49">
        <v>2025</v>
      </c>
      <c r="V49">
        <v>5</v>
      </c>
      <c r="W49" s="34">
        <v>3.5162618290046098E-2</v>
      </c>
      <c r="X49" s="34">
        <v>3.5038504224910998E-2</v>
      </c>
      <c r="Y49" s="34">
        <v>1.2411406513509999E-4</v>
      </c>
      <c r="AH49" s="31">
        <v>44855</v>
      </c>
      <c r="AI49" s="33">
        <v>0.1181915484503188</v>
      </c>
      <c r="AJ49" s="33">
        <v>-5.0676217963446103E-2</v>
      </c>
      <c r="AK49" s="33">
        <v>0.168867766413765</v>
      </c>
      <c r="BI49" s="34">
        <v>-2.21776212952224E-2</v>
      </c>
      <c r="CP49" t="s">
        <v>1050</v>
      </c>
      <c r="CQ49">
        <v>1.0176000434027781</v>
      </c>
      <c r="CR49">
        <v>1.0588776428165989</v>
      </c>
      <c r="CS49">
        <v>1.084366633759696</v>
      </c>
      <c r="CT49">
        <v>1.038322110867685</v>
      </c>
      <c r="CU49">
        <v>1.0291220142180011</v>
      </c>
      <c r="CV49">
        <v>0.99919996331586103</v>
      </c>
      <c r="CW49">
        <v>1.008411154785781</v>
      </c>
      <c r="CX49">
        <v>1.014611121473654</v>
      </c>
      <c r="CY49">
        <v>1.017433507886784</v>
      </c>
      <c r="CZ49">
        <v>1.0014444001646501</v>
      </c>
      <c r="DA49">
        <v>0.99743328301193401</v>
      </c>
      <c r="DB49">
        <v>0.98325546129957386</v>
      </c>
      <c r="DC49">
        <v>0.96395534222411383</v>
      </c>
      <c r="DD49">
        <v>0.97065559473467511</v>
      </c>
      <c r="DE49">
        <v>0.96377782510033572</v>
      </c>
      <c r="DF49">
        <v>0.95765552215411576</v>
      </c>
      <c r="DG49">
        <v>0.9453445171589363</v>
      </c>
      <c r="DH49">
        <v>0.92137783744344304</v>
      </c>
      <c r="DI49">
        <v>0.9271667297203221</v>
      </c>
      <c r="DJ49">
        <v>0.93802227544044325</v>
      </c>
      <c r="DK49">
        <v>0.94147763266929008</v>
      </c>
      <c r="DL49">
        <v>0.93556664076358798</v>
      </c>
      <c r="DM49">
        <v>0.96097774154012905</v>
      </c>
      <c r="DN49">
        <v>0.96156667271225515</v>
      </c>
      <c r="DO49">
        <v>0.97112214324684953</v>
      </c>
      <c r="DP49">
        <v>0.96541102792407485</v>
      </c>
      <c r="DQ49">
        <v>0.9503777729290187</v>
      </c>
      <c r="DR49">
        <v>0.96216669870461735</v>
      </c>
      <c r="DS49">
        <v>0.97443326781262662</v>
      </c>
      <c r="DT49">
        <v>0.97758883847019518</v>
      </c>
      <c r="DU49">
        <v>0.99439998180186584</v>
      </c>
      <c r="DV49">
        <v>0.98086656536281247</v>
      </c>
      <c r="DW49">
        <v>0.99872220677099899</v>
      </c>
      <c r="DX49">
        <v>1.023033335369844</v>
      </c>
      <c r="DY49">
        <v>1.0477555383796819</v>
      </c>
      <c r="DZ49">
        <v>1.0602777412029281</v>
      </c>
      <c r="EA49">
        <v>1.059722207703961</v>
      </c>
      <c r="EB49">
        <v>1.061777806183833</v>
      </c>
      <c r="EC49">
        <v>1.0576777040443259</v>
      </c>
      <c r="ED49">
        <v>1.0660665202673549</v>
      </c>
      <c r="EE49">
        <v>1.054688895327653</v>
      </c>
      <c r="EF49">
        <v>1.038322110867685</v>
      </c>
      <c r="EG49">
        <v>1.0703443659555441</v>
      </c>
      <c r="EH49">
        <v>1.1049889610549291</v>
      </c>
      <c r="EI49">
        <v>1.0794443827982001</v>
      </c>
      <c r="EJ49">
        <v>1.07026658900144</v>
      </c>
      <c r="EK49">
        <v>1.068944380781667</v>
      </c>
      <c r="EL49">
        <v>1.0670223729944339</v>
      </c>
      <c r="EM49">
        <v>1.040122188844772</v>
      </c>
      <c r="EN49">
        <v>1.0463332503528811</v>
      </c>
      <c r="EO49">
        <v>1.059122181711599</v>
      </c>
      <c r="EP49">
        <v>1.0752556353092551</v>
      </c>
      <c r="EQ49">
        <v>1.05775548099843</v>
      </c>
      <c r="ER49">
        <v>0.99018893145999676</v>
      </c>
      <c r="ES49">
        <v>1.0019776308106929</v>
      </c>
      <c r="ET49">
        <v>0.98831107652880568</v>
      </c>
      <c r="EU49">
        <v>0.9992554374170417</v>
      </c>
      <c r="EV49">
        <v>0.98134432190767451</v>
      </c>
      <c r="EW49">
        <v>0.94968898837476745</v>
      </c>
      <c r="EX49">
        <v>0.9247444361104008</v>
      </c>
      <c r="EY49">
        <v>0.93889995496983725</v>
      </c>
    </row>
    <row r="50" spans="1:155" x14ac:dyDescent="0.25">
      <c r="I50" s="31">
        <v>44488</v>
      </c>
      <c r="J50" s="32">
        <v>103.7222794680188</v>
      </c>
      <c r="K50" s="32">
        <v>113.55740439806721</v>
      </c>
      <c r="L50" s="33">
        <v>-1.53696549903319E-2</v>
      </c>
      <c r="M50" s="33">
        <v>-8.076217333967E-3</v>
      </c>
      <c r="N50">
        <v>21</v>
      </c>
      <c r="O50" t="s">
        <v>15</v>
      </c>
      <c r="P50">
        <f t="shared" si="0"/>
        <v>225</v>
      </c>
      <c r="Q50">
        <f t="shared" si="1"/>
        <v>0</v>
      </c>
      <c r="T50" s="31">
        <v>45838</v>
      </c>
      <c r="U50">
        <v>2025</v>
      </c>
      <c r="V50">
        <v>6</v>
      </c>
      <c r="W50" s="34">
        <v>3.40728073773695E-2</v>
      </c>
      <c r="X50" s="34">
        <v>3.5753521080433802E-2</v>
      </c>
      <c r="Y50" s="34">
        <v>-1.6807137030643E-3</v>
      </c>
      <c r="AH50" s="31">
        <v>44858</v>
      </c>
      <c r="AI50" s="33">
        <v>0.14535941418025811</v>
      </c>
      <c r="AJ50" s="33">
        <v>-3.54807286527032E-2</v>
      </c>
      <c r="AK50" s="33">
        <v>0.18084014283296129</v>
      </c>
      <c r="BI50" s="34">
        <v>-6.2507474632927995E-2</v>
      </c>
      <c r="CP50" t="s">
        <v>1051</v>
      </c>
      <c r="CQ50">
        <v>1.004748994835251</v>
      </c>
      <c r="CR50">
        <v>1.0070293072485099</v>
      </c>
      <c r="CS50">
        <v>1.023933035126376</v>
      </c>
      <c r="CT50">
        <v>1.0265689554566</v>
      </c>
      <c r="CU50">
        <v>1.022817011681187</v>
      </c>
      <c r="CV50">
        <v>1.021181900322178</v>
      </c>
      <c r="CW50">
        <v>1.0274286007479929</v>
      </c>
      <c r="CX50">
        <v>1.06117575054933</v>
      </c>
      <c r="CY50">
        <v>1.083184932779736</v>
      </c>
      <c r="CZ50">
        <v>1.083499437154636</v>
      </c>
      <c r="DA50">
        <v>1.0382232627878709</v>
      </c>
      <c r="DB50">
        <v>0.98334723161537718</v>
      </c>
      <c r="DC50">
        <v>1.0454339243125961</v>
      </c>
      <c r="DD50">
        <v>1.0323962129190589</v>
      </c>
      <c r="DE50">
        <v>1.019882467890042</v>
      </c>
      <c r="DF50">
        <v>0.99898432685730176</v>
      </c>
      <c r="DG50">
        <v>0.9958190427277408</v>
      </c>
      <c r="DH50">
        <v>0.99588194360272075</v>
      </c>
      <c r="DI50">
        <v>1.0046226741011739</v>
      </c>
      <c r="DJ50">
        <v>0.9522200174334613</v>
      </c>
      <c r="DK50">
        <v>1.0165705188490179</v>
      </c>
      <c r="DL50">
        <v>0.9992775528834047</v>
      </c>
      <c r="DM50">
        <v>0.98498223917756256</v>
      </c>
      <c r="DN50">
        <v>0.98255069479261115</v>
      </c>
      <c r="DO50">
        <v>0.93668786077999333</v>
      </c>
      <c r="DP50">
        <v>0.90271007443706308</v>
      </c>
      <c r="DQ50">
        <v>0.91799062759061123</v>
      </c>
      <c r="DR50">
        <v>0.93226497433812672</v>
      </c>
      <c r="DS50">
        <v>0.9577956713960003</v>
      </c>
      <c r="DT50">
        <v>0.94356305097149129</v>
      </c>
      <c r="DU50">
        <v>0.98743475052084073</v>
      </c>
      <c r="DV50">
        <v>1.0145164835107701</v>
      </c>
      <c r="DW50">
        <v>1.0351420540852641</v>
      </c>
      <c r="DX50">
        <v>1.085029506128365</v>
      </c>
      <c r="DY50">
        <v>1.092260927017769</v>
      </c>
      <c r="DZ50">
        <v>1.102741603666864</v>
      </c>
      <c r="EA50">
        <v>1.0879638423258631</v>
      </c>
      <c r="EB50">
        <v>1.0933718644186119</v>
      </c>
      <c r="EC50">
        <v>1.0960757716681631</v>
      </c>
      <c r="ED50">
        <v>1.0923867287677289</v>
      </c>
      <c r="EE50">
        <v>1.098884721302994</v>
      </c>
      <c r="EF50">
        <v>1.13435095409347</v>
      </c>
      <c r="EG50">
        <v>1.1232414762882219</v>
      </c>
      <c r="EH50">
        <v>1.0991362210060911</v>
      </c>
      <c r="EI50">
        <v>1.1051940112133189</v>
      </c>
      <c r="EJ50">
        <v>1.1358809192703749</v>
      </c>
      <c r="EK50">
        <v>1.1254842142514101</v>
      </c>
      <c r="EL50">
        <v>1.1271193256104191</v>
      </c>
      <c r="EM50">
        <v>1.15185327825188</v>
      </c>
      <c r="EN50">
        <v>1.131437169667006</v>
      </c>
      <c r="EO50">
        <v>1.10496347846855</v>
      </c>
      <c r="EP50">
        <v>1.094608603569414</v>
      </c>
      <c r="EQ50">
        <v>1.096579082464826</v>
      </c>
      <c r="ER50">
        <v>1.0601906148984479</v>
      </c>
      <c r="ES50">
        <v>1.0659340045276</v>
      </c>
      <c r="ET50">
        <v>1.067925035194045</v>
      </c>
      <c r="EU50">
        <v>1.043589558557614</v>
      </c>
      <c r="EV50">
        <v>1.020699867874312</v>
      </c>
      <c r="EW50">
        <v>1.054153687852722</v>
      </c>
      <c r="EX50">
        <v>1.0411787735373419</v>
      </c>
      <c r="EY50">
        <v>1.053063717410206</v>
      </c>
    </row>
    <row r="51" spans="1:155" x14ac:dyDescent="0.25">
      <c r="I51" s="31">
        <v>44489</v>
      </c>
      <c r="J51" s="32">
        <v>102.3972664318518</v>
      </c>
      <c r="K51" s="32">
        <v>112.1939531079411</v>
      </c>
      <c r="L51" s="33">
        <v>-2.7947936625047898E-2</v>
      </c>
      <c r="M51" s="33">
        <v>-1.9985962615233999E-2</v>
      </c>
      <c r="N51">
        <v>21</v>
      </c>
      <c r="O51" t="s">
        <v>15</v>
      </c>
      <c r="P51">
        <f t="shared" si="0"/>
        <v>225</v>
      </c>
      <c r="Q51">
        <f t="shared" si="1"/>
        <v>0</v>
      </c>
      <c r="T51" s="31">
        <v>45869</v>
      </c>
      <c r="U51">
        <v>2025</v>
      </c>
      <c r="V51">
        <v>7</v>
      </c>
      <c r="W51" s="34">
        <v>1.4951720594304999E-3</v>
      </c>
      <c r="X51" s="34">
        <v>-2.97346848906728E-2</v>
      </c>
      <c r="Y51" s="34">
        <v>3.1229856950103298E-2</v>
      </c>
      <c r="AH51" s="31">
        <v>44859</v>
      </c>
      <c r="AI51" s="33">
        <v>0.15704512663984529</v>
      </c>
      <c r="AJ51" s="33">
        <v>-2.6370301856615701E-2</v>
      </c>
      <c r="AK51" s="33">
        <v>0.183415428496461</v>
      </c>
      <c r="BI51" s="34">
        <v>-7.97821139010082E-2</v>
      </c>
      <c r="CP51" t="s">
        <v>1052</v>
      </c>
      <c r="CQ51">
        <v>0.99158785031336294</v>
      </c>
      <c r="CR51">
        <v>0.99894849903171989</v>
      </c>
      <c r="CS51">
        <v>1.004206186132925</v>
      </c>
      <c r="CT51">
        <v>1.0057833871273369</v>
      </c>
      <c r="CU51">
        <v>0.99947434052826722</v>
      </c>
      <c r="CV51">
        <v>0.98895904719966399</v>
      </c>
      <c r="CW51">
        <v>0.98633024408596481</v>
      </c>
      <c r="CX51">
        <v>0.97739215175177308</v>
      </c>
      <c r="CY51">
        <v>0.98107263785856691</v>
      </c>
      <c r="CZ51">
        <v>0.97686647200284094</v>
      </c>
      <c r="DA51">
        <v>0.97003158390722377</v>
      </c>
      <c r="DB51">
        <v>0.95636164596837392</v>
      </c>
      <c r="DC51">
        <v>0.97266038702092272</v>
      </c>
      <c r="DD51">
        <v>0.97739215175177308</v>
      </c>
      <c r="DE51">
        <v>0.98002095486547214</v>
      </c>
      <c r="DF51">
        <v>0.97844383474486796</v>
      </c>
      <c r="DG51">
        <v>0.95268140248300293</v>
      </c>
      <c r="DH51">
        <v>0.94111466878272743</v>
      </c>
      <c r="DI51">
        <v>0.93796002417248103</v>
      </c>
      <c r="DJ51">
        <v>0.92481592773017862</v>
      </c>
      <c r="DK51">
        <v>0.94321763039987905</v>
      </c>
      <c r="DL51">
        <v>0.94164042940546722</v>
      </c>
      <c r="DM51">
        <v>0.94216610915439947</v>
      </c>
      <c r="DN51">
        <v>0.945846433513578</v>
      </c>
      <c r="DO51">
        <v>0.9290220935859046</v>
      </c>
      <c r="DP51">
        <v>0.90378542194677935</v>
      </c>
      <c r="DQ51">
        <v>0.90168246032962762</v>
      </c>
      <c r="DR51">
        <v>0.91114615153894396</v>
      </c>
      <c r="DS51">
        <v>0.99421665342706189</v>
      </c>
      <c r="DT51">
        <v>0.96635125954804513</v>
      </c>
      <c r="DU51">
        <v>0.96529973830256544</v>
      </c>
      <c r="DV51">
        <v>0.9679285414162645</v>
      </c>
      <c r="DW51">
        <v>0.98843328657692386</v>
      </c>
      <c r="DX51">
        <v>0.98370144097226586</v>
      </c>
      <c r="DY51">
        <v>0.98107263785856691</v>
      </c>
      <c r="DZ51">
        <v>0.99158785031336294</v>
      </c>
      <c r="EA51">
        <v>0.97055734452996334</v>
      </c>
      <c r="EB51">
        <v>0.99106208969062282</v>
      </c>
      <c r="EC51">
        <v>0.97266038702092272</v>
      </c>
      <c r="ED51">
        <v>0.94742379625560491</v>
      </c>
      <c r="EE51">
        <v>0.96635125954804513</v>
      </c>
      <c r="EF51">
        <v>0.9511040397409759</v>
      </c>
      <c r="EG51">
        <v>0.94216610915439947</v>
      </c>
      <c r="EH51">
        <v>0.96687693929697738</v>
      </c>
      <c r="EI51">
        <v>0.97686647200284094</v>
      </c>
      <c r="EJ51">
        <v>0.97634071138010114</v>
      </c>
      <c r="EK51">
        <v>0.97213454552437528</v>
      </c>
      <c r="EL51">
        <v>0.9679285414162645</v>
      </c>
      <c r="EM51">
        <v>0.97949527511654</v>
      </c>
      <c r="EN51">
        <v>0.99737121716350041</v>
      </c>
      <c r="EO51">
        <v>0.97844383474486796</v>
      </c>
      <c r="EP51">
        <v>0.98264983885297874</v>
      </c>
      <c r="EQ51">
        <v>0.99001056844514346</v>
      </c>
      <c r="ER51">
        <v>0.97739215175177308</v>
      </c>
      <c r="ES51">
        <v>0.97528919013462156</v>
      </c>
      <c r="ET51">
        <v>0.99053624819407571</v>
      </c>
      <c r="EU51">
        <v>0.99526817467254136</v>
      </c>
      <c r="EV51">
        <v>0.98527864196667769</v>
      </c>
      <c r="EW51">
        <v>0.98212407823023895</v>
      </c>
      <c r="EX51">
        <v>0.97791807412212806</v>
      </c>
      <c r="EY51">
        <v>0.98107263785856691</v>
      </c>
    </row>
    <row r="52" spans="1:155" x14ac:dyDescent="0.25">
      <c r="I52" s="31">
        <v>44490</v>
      </c>
      <c r="J52" s="32">
        <v>102.53897551792291</v>
      </c>
      <c r="K52" s="32">
        <v>111.6102345323586</v>
      </c>
      <c r="L52" s="33">
        <v>-2.6602699449150599E-2</v>
      </c>
      <c r="M52" s="33">
        <v>-2.5084743628884201E-2</v>
      </c>
      <c r="N52">
        <v>21</v>
      </c>
      <c r="O52" t="s">
        <v>15</v>
      </c>
      <c r="P52">
        <f t="shared" si="0"/>
        <v>225</v>
      </c>
      <c r="Q52">
        <f t="shared" si="1"/>
        <v>0</v>
      </c>
      <c r="T52" s="31">
        <v>45900</v>
      </c>
      <c r="U52">
        <v>2025</v>
      </c>
      <c r="V52">
        <v>8</v>
      </c>
      <c r="W52" s="34">
        <v>3.805148430373E-4</v>
      </c>
      <c r="X52" s="34">
        <v>-1.9725113953990601E-2</v>
      </c>
      <c r="Y52" s="34">
        <v>2.0105628797028E-2</v>
      </c>
      <c r="AH52" s="31">
        <v>44861</v>
      </c>
      <c r="AI52" s="33">
        <v>0.1612943668217072</v>
      </c>
      <c r="AJ52" s="33">
        <v>-1.57157477086581E-2</v>
      </c>
      <c r="AK52" s="33">
        <v>0.17701011453036539</v>
      </c>
      <c r="BI52" s="34">
        <v>-0.13358369201650569</v>
      </c>
      <c r="CP52" t="s">
        <v>1053</v>
      </c>
      <c r="CQ52">
        <v>0.98591722617178712</v>
      </c>
      <c r="CR52">
        <v>0.96877598192786218</v>
      </c>
      <c r="CS52">
        <v>0.97629511532424718</v>
      </c>
      <c r="CT52">
        <v>0.98776518071540242</v>
      </c>
      <c r="CU52">
        <v>0.96807488478715908</v>
      </c>
      <c r="CV52">
        <v>0.99668642990045497</v>
      </c>
      <c r="CW52">
        <v>0.9612566130532616</v>
      </c>
      <c r="CX52">
        <v>0.91072447933864398</v>
      </c>
      <c r="CY52">
        <v>0.92378763335135217</v>
      </c>
      <c r="CZ52">
        <v>0.95902632038018321</v>
      </c>
      <c r="DA52">
        <v>0.92996877952646251</v>
      </c>
      <c r="DB52">
        <v>0.88332368471743783</v>
      </c>
      <c r="DC52">
        <v>0.93474788840564371</v>
      </c>
      <c r="DD52">
        <v>0.92729233412748202</v>
      </c>
      <c r="DE52">
        <v>0.92436117979191612</v>
      </c>
      <c r="DF52">
        <v>0.93787040803778765</v>
      </c>
      <c r="DG52">
        <v>0.89606831519712171</v>
      </c>
      <c r="DH52">
        <v>0.86439806504812078</v>
      </c>
      <c r="DI52">
        <v>0.95743323175863038</v>
      </c>
      <c r="DJ52">
        <v>0.88536284757215411</v>
      </c>
      <c r="DK52">
        <v>0.92812082498284709</v>
      </c>
      <c r="DL52">
        <v>0.93487543910578286</v>
      </c>
      <c r="DM52">
        <v>0.96998657543447475</v>
      </c>
      <c r="DN52">
        <v>0.93041485375962585</v>
      </c>
      <c r="DO52">
        <v>0.89307334626511692</v>
      </c>
      <c r="DP52">
        <v>0.83846304382654402</v>
      </c>
      <c r="DQ52">
        <v>0.86044736853156611</v>
      </c>
      <c r="DR52">
        <v>0.87510353267308838</v>
      </c>
      <c r="DS52">
        <v>0.89899946953268761</v>
      </c>
      <c r="DT52">
        <v>0.90384254999378477</v>
      </c>
      <c r="DU52">
        <v>0.90390620760474649</v>
      </c>
      <c r="DV52">
        <v>0.87835344601989429</v>
      </c>
      <c r="DW52">
        <v>0.89543103265285739</v>
      </c>
      <c r="DX52">
        <v>0.90836671445816497</v>
      </c>
      <c r="DY52">
        <v>0.94099277068445442</v>
      </c>
      <c r="DZ52">
        <v>0.98489776248353678</v>
      </c>
      <c r="EA52">
        <v>0.98617209209384971</v>
      </c>
      <c r="EB52">
        <v>0.97119732592656449</v>
      </c>
      <c r="EC52">
        <v>0.96081053882009826</v>
      </c>
      <c r="ED52">
        <v>0.9301598308520862</v>
      </c>
      <c r="EE52">
        <v>0.95985473274280975</v>
      </c>
      <c r="EF52">
        <v>1.0676097212058031</v>
      </c>
      <c r="EG52">
        <v>1.0892117077813619</v>
      </c>
      <c r="EH52">
        <v>1.0797808052449229</v>
      </c>
      <c r="EI52">
        <v>1.0911233984286779</v>
      </c>
      <c r="EJ52">
        <v>1.051933936390554</v>
      </c>
      <c r="EK52">
        <v>1.0791435227006589</v>
      </c>
      <c r="EL52">
        <v>1.0958388496968969</v>
      </c>
      <c r="EM52">
        <v>1.1162300857803671</v>
      </c>
      <c r="EN52">
        <v>1.172114953307468</v>
      </c>
      <c r="EO52">
        <v>1.216593334561638</v>
      </c>
      <c r="EP52">
        <v>1.186070177293765</v>
      </c>
      <c r="EQ52">
        <v>1.1443955566604991</v>
      </c>
      <c r="ER52">
        <v>1.1261708771464081</v>
      </c>
      <c r="ES52">
        <v>1.09749567442215</v>
      </c>
      <c r="ET52">
        <v>1.161218355864138</v>
      </c>
      <c r="EU52">
        <v>1.1599438692683479</v>
      </c>
      <c r="EV52">
        <v>1.128209961508386</v>
      </c>
      <c r="EW52">
        <v>1.131268666544091</v>
      </c>
      <c r="EX52">
        <v>1.1003632496394931</v>
      </c>
      <c r="EY52">
        <v>1.059389412175977</v>
      </c>
    </row>
    <row r="53" spans="1:155" x14ac:dyDescent="0.25">
      <c r="I53" s="31">
        <v>44491</v>
      </c>
      <c r="J53" s="32">
        <v>101.2837385960306</v>
      </c>
      <c r="K53" s="32">
        <v>110.9764314617106</v>
      </c>
      <c r="L53" s="33">
        <v>-3.8518599965517097E-2</v>
      </c>
      <c r="M53" s="33">
        <v>-3.0621012643088301E-2</v>
      </c>
      <c r="N53">
        <v>21</v>
      </c>
      <c r="O53" t="s">
        <v>15</v>
      </c>
      <c r="P53">
        <f t="shared" si="0"/>
        <v>225</v>
      </c>
      <c r="Q53">
        <f t="shared" si="1"/>
        <v>0</v>
      </c>
      <c r="T53" s="31">
        <v>45930</v>
      </c>
      <c r="U53">
        <v>2025</v>
      </c>
      <c r="V53">
        <v>9</v>
      </c>
      <c r="W53" s="34">
        <v>-9.5487008879747998E-3</v>
      </c>
      <c r="X53" s="34">
        <v>1.2070988004692E-2</v>
      </c>
      <c r="Y53" s="34">
        <v>-2.16196888926669E-2</v>
      </c>
      <c r="AH53" s="31">
        <v>44862</v>
      </c>
      <c r="AI53" s="33">
        <v>0.168173667544087</v>
      </c>
      <c r="AJ53" s="33">
        <v>-1.02664337616966E-2</v>
      </c>
      <c r="AK53" s="33">
        <v>0.17844010130578369</v>
      </c>
      <c r="BI53" s="34">
        <v>0.10558618516754251</v>
      </c>
      <c r="CP53" t="s">
        <v>1054</v>
      </c>
      <c r="CQ53">
        <v>0.93519276926176431</v>
      </c>
      <c r="CR53">
        <v>0.93642331164815462</v>
      </c>
      <c r="CS53">
        <v>0.96308452518109722</v>
      </c>
      <c r="CT53">
        <v>1.006562753548603</v>
      </c>
      <c r="CU53">
        <v>1.0869565515441051</v>
      </c>
      <c r="CV53">
        <v>1.099671852019195</v>
      </c>
      <c r="CW53">
        <v>1.0857260793540859</v>
      </c>
      <c r="CX53">
        <v>1.105004038568687</v>
      </c>
      <c r="CY53">
        <v>1.1476619521428471</v>
      </c>
      <c r="CZ53">
        <v>1.0877769365338219</v>
      </c>
      <c r="DA53">
        <v>1.0086136107283401</v>
      </c>
      <c r="DB53">
        <v>1.1349467218641269</v>
      </c>
      <c r="DC53">
        <v>1.169400996130229</v>
      </c>
      <c r="DD53">
        <v>1.148072320128634</v>
      </c>
      <c r="DE53">
        <v>1.1111567505006379</v>
      </c>
      <c r="DF53">
        <v>1.1189499516265391</v>
      </c>
      <c r="DG53">
        <v>1.0594749530214449</v>
      </c>
      <c r="DH53">
        <v>1.1501231071119991</v>
      </c>
      <c r="DI53">
        <v>1.0381459962343651</v>
      </c>
      <c r="DJ53">
        <v>1.0890073385274699</v>
      </c>
      <c r="DK53">
        <v>1.0881869535377531</v>
      </c>
      <c r="DL53">
        <v>1.1259229081554649</v>
      </c>
      <c r="DM53">
        <v>1.2776865500450629</v>
      </c>
      <c r="DN53">
        <v>1.3277277179375651</v>
      </c>
      <c r="DO53">
        <v>1.3748974330714989</v>
      </c>
      <c r="DP53">
        <v>1.313781804879713</v>
      </c>
      <c r="DQ53">
        <v>1.3445446625757571</v>
      </c>
      <c r="DR53">
        <v>1.3642330599725161</v>
      </c>
      <c r="DS53">
        <v>1.370795718712027</v>
      </c>
      <c r="DT53">
        <v>1.3921247456954779</v>
      </c>
      <c r="DU53">
        <v>1.3654634619661641</v>
      </c>
      <c r="DV53">
        <v>1.3404429482162841</v>
      </c>
      <c r="DW53">
        <v>1.348646376935229</v>
      </c>
      <c r="DX53">
        <v>1.346185432555191</v>
      </c>
      <c r="DY53">
        <v>1.330188521924861</v>
      </c>
      <c r="DZ53">
        <v>1.328958119931213</v>
      </c>
      <c r="EA53">
        <v>1.454470916273654</v>
      </c>
      <c r="EB53">
        <v>1.5520918865003921</v>
      </c>
      <c r="EC53">
        <v>1.573420773091101</v>
      </c>
      <c r="ED53">
        <v>1.5672682015518919</v>
      </c>
      <c r="EE53">
        <v>1.56603751877276</v>
      </c>
      <c r="EF53">
        <v>1.5566038284529089</v>
      </c>
      <c r="EG53">
        <v>1.5771124002502721</v>
      </c>
      <c r="EH53">
        <v>1.6365873988553661</v>
      </c>
      <c r="EI53">
        <v>1.7272353423568061</v>
      </c>
      <c r="EJ53">
        <v>1.7715340259104011</v>
      </c>
      <c r="EK53">
        <v>1.752255996499428</v>
      </c>
      <c r="EL53">
        <v>1.789581512934983</v>
      </c>
      <c r="EM53">
        <v>1.730926969515977</v>
      </c>
      <c r="EN53">
        <v>1.6993436566338449</v>
      </c>
      <c r="EO53">
        <v>1.69483185507407</v>
      </c>
      <c r="EP53">
        <v>1.6004921440207169</v>
      </c>
      <c r="EQ53">
        <v>1.688679423927604</v>
      </c>
      <c r="ER53">
        <v>1.6431501979876191</v>
      </c>
      <c r="ES53">
        <v>1.670631515724794</v>
      </c>
      <c r="ET53">
        <v>1.651763854299608</v>
      </c>
      <c r="EU53">
        <v>1.6636587697849821</v>
      </c>
      <c r="EV53">
        <v>1.6546347454872059</v>
      </c>
      <c r="EW53">
        <v>1.592698802502073</v>
      </c>
      <c r="EX53">
        <v>1.54060705821532</v>
      </c>
      <c r="EY53">
        <v>1.533223803896979</v>
      </c>
    </row>
    <row r="54" spans="1:155" x14ac:dyDescent="0.25">
      <c r="I54" s="31">
        <v>44494</v>
      </c>
      <c r="J54" s="32">
        <v>100.29649354085279</v>
      </c>
      <c r="K54" s="32">
        <v>110.5054930800523</v>
      </c>
      <c r="L54" s="33">
        <v>-4.7890467266105699E-2</v>
      </c>
      <c r="M54" s="33">
        <v>-3.4734658806570402E-2</v>
      </c>
      <c r="N54">
        <v>21</v>
      </c>
      <c r="O54" t="s">
        <v>15</v>
      </c>
      <c r="P54">
        <f t="shared" si="0"/>
        <v>225</v>
      </c>
      <c r="Q54">
        <f t="shared" si="1"/>
        <v>0</v>
      </c>
      <c r="T54" s="31">
        <v>45961</v>
      </c>
      <c r="U54">
        <v>2025</v>
      </c>
      <c r="V54">
        <v>10</v>
      </c>
      <c r="W54" s="34">
        <v>3.8607838989969501E-2</v>
      </c>
      <c r="X54" s="34">
        <v>4.2944299532420502E-2</v>
      </c>
      <c r="Y54" s="34">
        <v>-4.3364605424508996E-3</v>
      </c>
      <c r="AH54" s="31">
        <v>44865</v>
      </c>
      <c r="AI54" s="33">
        <v>0.1796406855996231</v>
      </c>
      <c r="AJ54" s="33">
        <v>5.8463514919118E-3</v>
      </c>
      <c r="AK54" s="33">
        <v>0.1737943341077112</v>
      </c>
      <c r="BI54" s="34">
        <v>6.0395859122709498E-2</v>
      </c>
      <c r="CP54" t="s">
        <v>1055</v>
      </c>
      <c r="CQ54">
        <v>1.0124354491766481</v>
      </c>
      <c r="CR54">
        <v>1.0140003381692551</v>
      </c>
      <c r="CS54">
        <v>1.038918237363696</v>
      </c>
      <c r="CT54">
        <v>1.0293416986817781</v>
      </c>
      <c r="CU54">
        <v>1.024000425688655</v>
      </c>
      <c r="CV54">
        <v>1.0139414748274871</v>
      </c>
      <c r="CW54">
        <v>1.0169415753119859</v>
      </c>
      <c r="CX54">
        <v>1.027953399714473</v>
      </c>
      <c r="CY54">
        <v>1.0284122814027521</v>
      </c>
      <c r="CZ54">
        <v>1.0177532659074771</v>
      </c>
      <c r="DA54">
        <v>0.98932932355831593</v>
      </c>
      <c r="DB54">
        <v>1.006494334235452</v>
      </c>
      <c r="DC54">
        <v>1.0156473240798869</v>
      </c>
      <c r="DD54">
        <v>1.012012048796521</v>
      </c>
      <c r="DE54">
        <v>1.016753331384215</v>
      </c>
      <c r="DF54">
        <v>1.0113649974091501</v>
      </c>
      <c r="DG54">
        <v>0.99260013603200115</v>
      </c>
      <c r="DH54">
        <v>0.98847057198088162</v>
      </c>
      <c r="DI54">
        <v>0.96295268238101162</v>
      </c>
      <c r="DJ54">
        <v>0.98274100877239356</v>
      </c>
      <c r="DK54">
        <v>0.95610553219440531</v>
      </c>
      <c r="DL54">
        <v>0.90663419661520328</v>
      </c>
      <c r="DM54">
        <v>0.87503393489963244</v>
      </c>
      <c r="DN54">
        <v>0.90086944901327559</v>
      </c>
      <c r="DO54">
        <v>0.88692818982788169</v>
      </c>
      <c r="DP54">
        <v>0.91025796645345769</v>
      </c>
      <c r="DQ54">
        <v>0.92482282076392941</v>
      </c>
      <c r="DR54">
        <v>0.9158932592407043</v>
      </c>
      <c r="DS54">
        <v>0.93544642917972987</v>
      </c>
      <c r="DT54">
        <v>0.93114049778934294</v>
      </c>
      <c r="DU54">
        <v>0.9176226389840757</v>
      </c>
      <c r="DV54">
        <v>0.92796395573689905</v>
      </c>
      <c r="DW54">
        <v>0.95110541420602668</v>
      </c>
      <c r="DX54">
        <v>0.94235244270810348</v>
      </c>
      <c r="DY54">
        <v>0.9483288905000945</v>
      </c>
      <c r="DZ54">
        <v>0.9711410705529806</v>
      </c>
      <c r="EA54">
        <v>1.018482785356265</v>
      </c>
      <c r="EB54">
        <v>1.0262356738735701</v>
      </c>
      <c r="EC54">
        <v>1.0083532430221831</v>
      </c>
      <c r="ED54">
        <v>1.017317988938848</v>
      </c>
      <c r="EE54">
        <v>1.024576885603113</v>
      </c>
      <c r="EF54">
        <v>1.010706143661954</v>
      </c>
      <c r="EG54">
        <v>1.006941413563907</v>
      </c>
      <c r="EH54">
        <v>1.015812111745364</v>
      </c>
      <c r="EI54">
        <v>1.0188120637725071</v>
      </c>
      <c r="EJ54">
        <v>1.0063060160790041</v>
      </c>
      <c r="EK54">
        <v>1.0158708266297749</v>
      </c>
      <c r="EL54">
        <v>1.0424476625520309</v>
      </c>
      <c r="EM54">
        <v>1.0307180468319019</v>
      </c>
      <c r="EN54">
        <v>1.0288003489320829</v>
      </c>
      <c r="EO54">
        <v>1.0115884999590381</v>
      </c>
      <c r="EP54">
        <v>1.00823544210997</v>
      </c>
      <c r="EQ54">
        <v>0.99052945282652904</v>
      </c>
      <c r="ER54">
        <v>1.0102237314827041</v>
      </c>
      <c r="ES54">
        <v>1.016553285096621</v>
      </c>
      <c r="ET54">
        <v>0.98654114594991527</v>
      </c>
      <c r="EU54">
        <v>0.96835267025854554</v>
      </c>
      <c r="EV54">
        <v>0.97755279531360117</v>
      </c>
      <c r="EW54">
        <v>0.95931725864028883</v>
      </c>
      <c r="EX54">
        <v>0.96992921315362091</v>
      </c>
      <c r="EY54">
        <v>0.9722352012688058</v>
      </c>
    </row>
    <row r="55" spans="1:155" x14ac:dyDescent="0.25">
      <c r="I55" s="31">
        <v>44495</v>
      </c>
      <c r="J55" s="32">
        <v>101.7088551446768</v>
      </c>
      <c r="K55" s="32">
        <v>111.69671135837081</v>
      </c>
      <c r="L55" s="33">
        <v>-3.4482990103202903E-2</v>
      </c>
      <c r="M55" s="33">
        <v>-2.4329368663898999E-2</v>
      </c>
      <c r="N55">
        <v>22</v>
      </c>
      <c r="O55" t="s">
        <v>15</v>
      </c>
      <c r="P55">
        <f t="shared" si="0"/>
        <v>225</v>
      </c>
      <c r="Q55">
        <f t="shared" si="1"/>
        <v>0</v>
      </c>
      <c r="T55" s="31">
        <v>45991</v>
      </c>
      <c r="U55">
        <v>2025</v>
      </c>
      <c r="V55">
        <v>11</v>
      </c>
      <c r="W55" s="34">
        <v>-3.8674249521536003E-2</v>
      </c>
      <c r="X55" s="34">
        <v>9.3967204264795001E-3</v>
      </c>
      <c r="Y55" s="34">
        <v>-4.8070969948015602E-2</v>
      </c>
      <c r="AH55" s="31">
        <v>44866</v>
      </c>
      <c r="AI55" s="33">
        <v>0.170199143516301</v>
      </c>
      <c r="AJ55" s="33">
        <v>2.4355388670067001E-3</v>
      </c>
      <c r="AK55" s="33">
        <v>0.1677636046492943</v>
      </c>
      <c r="BI55" s="34">
        <v>-6.3137636167260203E-2</v>
      </c>
      <c r="CP55" t="s">
        <v>1056</v>
      </c>
      <c r="CQ55">
        <v>0.98824605249942621</v>
      </c>
      <c r="CR55">
        <v>1.007208692964854</v>
      </c>
      <c r="CS55">
        <v>1.0367310503103411</v>
      </c>
      <c r="CT55">
        <v>1.0219469498513649</v>
      </c>
      <c r="CU55">
        <v>1.0096420155919701</v>
      </c>
      <c r="CV55">
        <v>1.0046259835240181</v>
      </c>
      <c r="CW55">
        <v>0.97209104855943851</v>
      </c>
      <c r="CX55">
        <v>0.9650961775569058</v>
      </c>
      <c r="CY55">
        <v>0.9528093097300091</v>
      </c>
      <c r="CZ55">
        <v>0.92363371497328717</v>
      </c>
      <c r="DA55">
        <v>0.92575053628607351</v>
      </c>
      <c r="DB55">
        <v>0.94250128083769291</v>
      </c>
      <c r="DC55">
        <v>0.92924791532973816</v>
      </c>
      <c r="DD55">
        <v>0.92096468185966984</v>
      </c>
      <c r="DE55">
        <v>0.9170531298509812</v>
      </c>
      <c r="DF55">
        <v>0.91677699572176496</v>
      </c>
      <c r="DG55">
        <v>0.9302603694984638</v>
      </c>
      <c r="DH55">
        <v>0.95221108498390883</v>
      </c>
      <c r="DI55">
        <v>0.91429201438922414</v>
      </c>
      <c r="DJ55">
        <v>0.94029237717676672</v>
      </c>
      <c r="DK55">
        <v>0.90941407761468074</v>
      </c>
      <c r="DL55">
        <v>0.96808741420261013</v>
      </c>
      <c r="DM55">
        <v>0.97232116974338567</v>
      </c>
      <c r="DN55">
        <v>0.92308144671485437</v>
      </c>
      <c r="DO55">
        <v>0.94273134556403848</v>
      </c>
      <c r="DP55">
        <v>0.95754926412634667</v>
      </c>
      <c r="DQ55">
        <v>0.96863956954583974</v>
      </c>
      <c r="DR55">
        <v>0.93978612186360311</v>
      </c>
      <c r="DS55">
        <v>0.93058246011534762</v>
      </c>
      <c r="DT55">
        <v>0.94967997779089575</v>
      </c>
      <c r="DU55">
        <v>0.94217913376320739</v>
      </c>
      <c r="DV55">
        <v>0.92427795266465651</v>
      </c>
      <c r="DW55">
        <v>1.0414406305170401</v>
      </c>
      <c r="DX55">
        <v>1.0642656484202</v>
      </c>
      <c r="DY55">
        <v>1.0529911783044279</v>
      </c>
      <c r="DZ55">
        <v>1.0444318671627451</v>
      </c>
      <c r="EA55">
        <v>1.1081212358186261</v>
      </c>
      <c r="EB55">
        <v>1.0958803244793971</v>
      </c>
      <c r="EC55">
        <v>1.1046236874021571</v>
      </c>
      <c r="ED55">
        <v>1.088471393427044</v>
      </c>
      <c r="EE55">
        <v>1.1004362270946579</v>
      </c>
      <c r="EF55">
        <v>1.1605819779312001</v>
      </c>
      <c r="EG55">
        <v>1.148617257178788</v>
      </c>
      <c r="EH55">
        <v>1.164033456944799</v>
      </c>
      <c r="EI55">
        <v>1.134995844566282</v>
      </c>
      <c r="EJ55">
        <v>1.1215584837348529</v>
      </c>
      <c r="EK55">
        <v>1.144751831030572</v>
      </c>
      <c r="EL55">
        <v>1.1741574340560379</v>
      </c>
      <c r="EM55">
        <v>1.176872593030128</v>
      </c>
      <c r="EN55">
        <v>1.155059859922889</v>
      </c>
      <c r="EO55">
        <v>1.136514441132968</v>
      </c>
      <c r="EP55">
        <v>1.143325147439221</v>
      </c>
      <c r="EQ55">
        <v>1.1058202498095611</v>
      </c>
      <c r="ER55">
        <v>1.099239551772051</v>
      </c>
      <c r="ES55">
        <v>1.1125389302252751</v>
      </c>
      <c r="ET55">
        <v>1.098319179951466</v>
      </c>
      <c r="EU55">
        <v>1.083041301309271</v>
      </c>
      <c r="EV55">
        <v>1.1147017080257291</v>
      </c>
      <c r="EW55">
        <v>1.099699794139946</v>
      </c>
      <c r="EX55">
        <v>1.151930527983775</v>
      </c>
      <c r="EY55">
        <v>1.1110662901462569</v>
      </c>
    </row>
    <row r="56" spans="1:155" x14ac:dyDescent="0.25">
      <c r="I56" s="31">
        <v>44496</v>
      </c>
      <c r="J56" s="32">
        <v>101.8796945019598</v>
      </c>
      <c r="K56" s="32">
        <v>111.58645340520521</v>
      </c>
      <c r="L56" s="33">
        <v>-3.2861220738265202E-2</v>
      </c>
      <c r="M56" s="33">
        <v>-2.5292471744255099E-2</v>
      </c>
      <c r="N56">
        <v>23</v>
      </c>
      <c r="O56" t="s">
        <v>15</v>
      </c>
      <c r="P56">
        <f t="shared" si="0"/>
        <v>225</v>
      </c>
      <c r="Q56">
        <f t="shared" si="1"/>
        <v>0</v>
      </c>
      <c r="T56" s="31">
        <v>46022</v>
      </c>
      <c r="U56">
        <v>2025</v>
      </c>
      <c r="V56">
        <v>12</v>
      </c>
      <c r="W56" s="34">
        <v>2.26770666026927E-2</v>
      </c>
      <c r="X56" s="34">
        <v>-2.5759196430064002E-3</v>
      </c>
      <c r="Y56" s="34">
        <v>2.5252986245699102E-2</v>
      </c>
      <c r="AH56" s="31">
        <v>44867</v>
      </c>
      <c r="AI56" s="33">
        <v>0.17136104445462449</v>
      </c>
      <c r="AJ56" s="33">
        <v>8.5247362659710002E-4</v>
      </c>
      <c r="AK56" s="33">
        <v>0.17050857082802739</v>
      </c>
      <c r="BI56" s="34">
        <v>1.7590408679441E-3</v>
      </c>
      <c r="CP56" t="s">
        <v>1057</v>
      </c>
      <c r="CQ56">
        <v>1.044476790616282</v>
      </c>
      <c r="CR56">
        <v>1.0295973705225789</v>
      </c>
      <c r="CS56">
        <v>1.023936579488407</v>
      </c>
      <c r="CT56">
        <v>1.0200549769898879</v>
      </c>
      <c r="CU56">
        <v>0.98862469007590081</v>
      </c>
      <c r="CV56">
        <v>0.98091538967377034</v>
      </c>
      <c r="CW56">
        <v>1.011429096332106</v>
      </c>
      <c r="CX56">
        <v>1.012669036776457</v>
      </c>
      <c r="CY56">
        <v>0.98344910777663641</v>
      </c>
      <c r="CZ56">
        <v>0.93422828312098694</v>
      </c>
      <c r="DA56">
        <v>0.97153470992580071</v>
      </c>
      <c r="DB56">
        <v>0.97514692421127114</v>
      </c>
      <c r="DC56">
        <v>0.96819249028007137</v>
      </c>
      <c r="DD56">
        <v>0.96107600566043216</v>
      </c>
      <c r="DE56">
        <v>0.9623697159382032</v>
      </c>
      <c r="DF56">
        <v>0.961777102297943</v>
      </c>
      <c r="DG56">
        <v>1.005822479415815</v>
      </c>
      <c r="DH56">
        <v>0.9257102116530187</v>
      </c>
      <c r="DI56">
        <v>0.96954017253349334</v>
      </c>
      <c r="DJ56">
        <v>0.97816591842978862</v>
      </c>
      <c r="DK56">
        <v>0.96086045466154724</v>
      </c>
      <c r="DL56">
        <v>0.93827159940422711</v>
      </c>
      <c r="DM56">
        <v>0.9114237421032948</v>
      </c>
      <c r="DN56">
        <v>0.85972276703596828</v>
      </c>
      <c r="DO56">
        <v>0.89756857669357148</v>
      </c>
      <c r="DP56">
        <v>0.94403999748598277</v>
      </c>
      <c r="DQ56">
        <v>0.97498521042654973</v>
      </c>
      <c r="DR56">
        <v>0.9881395487217367</v>
      </c>
      <c r="DS56">
        <v>0.96813851830442066</v>
      </c>
      <c r="DT56">
        <v>0.95924304729135879</v>
      </c>
      <c r="DU56">
        <v>0.99902955712710595</v>
      </c>
      <c r="DV56">
        <v>0.984311850818125</v>
      </c>
      <c r="DW56">
        <v>0.98215539749886527</v>
      </c>
      <c r="DX56">
        <v>0.98501267793266134</v>
      </c>
      <c r="DY56">
        <v>0.99504014543877284</v>
      </c>
      <c r="DZ56">
        <v>1.003396368360532</v>
      </c>
      <c r="EA56">
        <v>0.99288369211951322</v>
      </c>
      <c r="EB56">
        <v>1.017251668531743</v>
      </c>
      <c r="EC56">
        <v>1.01514891766516</v>
      </c>
      <c r="ED56">
        <v>1.008517911303402</v>
      </c>
      <c r="EE56">
        <v>1.0133699986524809</v>
      </c>
      <c r="EF56">
        <v>1.0626447279030371</v>
      </c>
      <c r="EG56">
        <v>1.0553667990216511</v>
      </c>
      <c r="EH56">
        <v>1.0543425443376719</v>
      </c>
      <c r="EI56">
        <v>1.065933312476834</v>
      </c>
      <c r="EJ56">
        <v>1.0568224926071179</v>
      </c>
      <c r="EK56">
        <v>1.032832050501469</v>
      </c>
      <c r="EL56">
        <v>1.079519089673509</v>
      </c>
      <c r="EM56">
        <v>1.0744514513255461</v>
      </c>
      <c r="EN56">
        <v>1.0755296106044321</v>
      </c>
      <c r="EO56">
        <v>1.0749906320361049</v>
      </c>
      <c r="EP56">
        <v>1.0371988617348959</v>
      </c>
      <c r="EQ56">
        <v>1.0395168266966459</v>
      </c>
      <c r="ER56">
        <v>1.0587094229518419</v>
      </c>
      <c r="ES56">
        <v>1.0419430051326719</v>
      </c>
      <c r="ET56">
        <v>0.98846297629117941</v>
      </c>
      <c r="EU56">
        <v>1.0303520348512789</v>
      </c>
      <c r="EV56">
        <v>1.045878444845354</v>
      </c>
      <c r="EW56">
        <v>1.0404874463086919</v>
      </c>
      <c r="EX56">
        <v>1.0353656338428481</v>
      </c>
      <c r="EY56">
        <v>1.0231817803982199</v>
      </c>
    </row>
    <row r="57" spans="1:155" x14ac:dyDescent="0.25">
      <c r="I57" s="31">
        <v>44497</v>
      </c>
      <c r="J57" s="32">
        <v>100.35810609409999</v>
      </c>
      <c r="K57" s="32">
        <v>109.4713743689894</v>
      </c>
      <c r="L57" s="33">
        <v>-4.7305582419070999E-2</v>
      </c>
      <c r="M57" s="33">
        <v>-4.37676844295187E-2</v>
      </c>
      <c r="N57">
        <v>27</v>
      </c>
      <c r="O57" t="s">
        <v>15</v>
      </c>
      <c r="P57">
        <f t="shared" si="0"/>
        <v>225</v>
      </c>
      <c r="Q57">
        <f t="shared" si="1"/>
        <v>0</v>
      </c>
      <c r="T57" s="31">
        <v>46053</v>
      </c>
      <c r="U57">
        <v>2026</v>
      </c>
      <c r="V57">
        <v>1</v>
      </c>
      <c r="W57" s="34">
        <v>-1.20018840576879E-2</v>
      </c>
      <c r="X57" s="34">
        <v>-3.3179663658204003E-2</v>
      </c>
      <c r="Y57" s="34">
        <v>2.1177779600515999E-2</v>
      </c>
      <c r="AH57" s="31">
        <v>44868</v>
      </c>
      <c r="AI57" s="33">
        <v>0.1896036150374005</v>
      </c>
      <c r="AJ57" s="33">
        <v>1.9343881349628202E-2</v>
      </c>
      <c r="AK57" s="33">
        <v>0.1702597336877722</v>
      </c>
      <c r="BI57" s="34">
        <v>-6.5452033390680994E-2</v>
      </c>
      <c r="CP57" t="s">
        <v>1058</v>
      </c>
      <c r="CQ57">
        <v>0.96641220209252743</v>
      </c>
      <c r="CR57">
        <v>0.9725191379631366</v>
      </c>
      <c r="CS57">
        <v>0.97709932306571967</v>
      </c>
      <c r="CT57">
        <v>0.98702303505415134</v>
      </c>
      <c r="CU57">
        <v>1.012213851513873</v>
      </c>
      <c r="CV57">
        <v>0.99580163356544205</v>
      </c>
      <c r="CW57">
        <v>0.99236649473850458</v>
      </c>
      <c r="CX57">
        <v>0.98091609918354206</v>
      </c>
      <c r="CY57">
        <v>0.99274826643238023</v>
      </c>
      <c r="CZ57">
        <v>0.93473287967280672</v>
      </c>
      <c r="DA57">
        <v>0.975954343991569</v>
      </c>
      <c r="DB57">
        <v>1.032061141087746</v>
      </c>
      <c r="DC57">
        <v>1.022137496300809</v>
      </c>
      <c r="DD57">
        <v>0.99160315295523926</v>
      </c>
      <c r="DE57">
        <v>0.93931306477538967</v>
      </c>
      <c r="DF57">
        <v>0.91832072892587113</v>
      </c>
      <c r="DG57">
        <v>0.93931306477538967</v>
      </c>
      <c r="DH57">
        <v>0.89083975271336269</v>
      </c>
      <c r="DI57">
        <v>0.92824444091430247</v>
      </c>
      <c r="DJ57">
        <v>0.95763367078273176</v>
      </c>
      <c r="DK57">
        <v>0.93778631400736367</v>
      </c>
      <c r="DL57">
        <v>0.93587792594845243</v>
      </c>
      <c r="DM57">
        <v>0.96793902006204868</v>
      </c>
      <c r="DN57">
        <v>0.99236649473850458</v>
      </c>
      <c r="DO57">
        <v>0.98816808132979705</v>
      </c>
      <c r="DP57">
        <v>1.0083970753960509</v>
      </c>
      <c r="DQ57">
        <v>0.99961847688475969</v>
      </c>
      <c r="DR57">
        <v>1.0622137127394411</v>
      </c>
      <c r="DS57">
        <v>1.097710012881469</v>
      </c>
      <c r="DT57">
        <v>1.066412260551139</v>
      </c>
      <c r="DU57">
        <v>1.0839695919767101</v>
      </c>
      <c r="DV57">
        <v>1.120610736789899</v>
      </c>
      <c r="DW57">
        <v>1.13702308914132</v>
      </c>
      <c r="DX57">
        <v>1.148091713002408</v>
      </c>
      <c r="DY57">
        <v>1.114885707016156</v>
      </c>
      <c r="DZ57">
        <v>1.131679495053977</v>
      </c>
      <c r="EA57">
        <v>1.112977184554254</v>
      </c>
      <c r="EB57">
        <v>1.1748092802301551</v>
      </c>
      <c r="EC57">
        <v>1.250763635706186</v>
      </c>
      <c r="ED57">
        <v>1.2141222892885111</v>
      </c>
      <c r="EE57">
        <v>1.237022945995446</v>
      </c>
      <c r="EF57">
        <v>1.3286261104351469</v>
      </c>
      <c r="EG57">
        <v>1.454580125532259</v>
      </c>
      <c r="EH57">
        <v>1.4671755673628679</v>
      </c>
      <c r="EI57">
        <v>1.408396973223019</v>
      </c>
      <c r="EJ57">
        <v>1.310687074517195</v>
      </c>
      <c r="EK57">
        <v>1.3507634925603109</v>
      </c>
      <c r="EL57">
        <v>1.374045853759627</v>
      </c>
      <c r="EM57">
        <v>1.3000002895514779</v>
      </c>
      <c r="EN57">
        <v>1.330534632897048</v>
      </c>
      <c r="EO57">
        <v>1.342366396936916</v>
      </c>
      <c r="EP57">
        <v>1.2969466536124361</v>
      </c>
      <c r="EQ57">
        <v>1.358015340303576</v>
      </c>
      <c r="ER57">
        <v>1.3385497552220831</v>
      </c>
      <c r="ES57">
        <v>1.312977167068486</v>
      </c>
      <c r="ET57">
        <v>1.322519376169023</v>
      </c>
      <c r="EU57">
        <v>1.343129671518686</v>
      </c>
      <c r="EV57">
        <v>1.3297710895092969</v>
      </c>
      <c r="EW57">
        <v>1.3412214178627651</v>
      </c>
      <c r="EX57">
        <v>1.3099237999354241</v>
      </c>
      <c r="EY57">
        <v>1.305343614832841</v>
      </c>
    </row>
    <row r="58" spans="1:155" x14ac:dyDescent="0.25">
      <c r="I58" s="31">
        <v>44498</v>
      </c>
      <c r="J58" s="32">
        <v>100.0865399614746</v>
      </c>
      <c r="K58" s="32">
        <v>108.7222688636585</v>
      </c>
      <c r="L58" s="33">
        <v>-4.98835459600891E-2</v>
      </c>
      <c r="M58" s="33">
        <v>-5.03111200637033E-2</v>
      </c>
      <c r="N58">
        <v>30</v>
      </c>
      <c r="O58" t="s">
        <v>15</v>
      </c>
      <c r="P58">
        <f t="shared" si="0"/>
        <v>225</v>
      </c>
      <c r="Q58">
        <f t="shared" si="1"/>
        <v>0</v>
      </c>
      <c r="T58" s="31">
        <v>46081</v>
      </c>
      <c r="U58">
        <v>2026</v>
      </c>
      <c r="V58">
        <v>2</v>
      </c>
      <c r="W58" s="34">
        <v>-1.50403039894598E-2</v>
      </c>
      <c r="X58" s="34">
        <v>3.7847440369157999E-3</v>
      </c>
      <c r="Y58" s="34">
        <v>-1.8825048026375701E-2</v>
      </c>
      <c r="AH58" s="31">
        <v>44869</v>
      </c>
      <c r="AI58" s="33">
        <v>0.1928676641118576</v>
      </c>
      <c r="AJ58" s="33">
        <v>2.9426190933856601E-2</v>
      </c>
      <c r="AK58" s="33">
        <v>0.1634414731780009</v>
      </c>
      <c r="BI58" s="34">
        <v>4.0942203823488999E-3</v>
      </c>
      <c r="CP58" t="s">
        <v>1059</v>
      </c>
      <c r="CQ58">
        <v>1.0003500806058461</v>
      </c>
      <c r="CR58">
        <v>1.0233270266258629</v>
      </c>
      <c r="CS58">
        <v>0.99939990310070703</v>
      </c>
      <c r="CT58">
        <v>0.96927079457447396</v>
      </c>
      <c r="CU58">
        <v>0.95959789160092912</v>
      </c>
      <c r="CV58">
        <v>0.95532667327291643</v>
      </c>
      <c r="CW58">
        <v>0.98291484998193779</v>
      </c>
      <c r="CX58">
        <v>0.97799333308593628</v>
      </c>
      <c r="CY58">
        <v>0.91940588791730149</v>
      </c>
      <c r="CZ58">
        <v>0.902550847007622</v>
      </c>
      <c r="DA58">
        <v>0.93679101408038878</v>
      </c>
      <c r="DB58">
        <v>0.91630489541676297</v>
      </c>
      <c r="DC58">
        <v>0.90985288666343189</v>
      </c>
      <c r="DD58">
        <v>0.88579582806264034</v>
      </c>
      <c r="DE58">
        <v>0.88879667396051876</v>
      </c>
      <c r="DF58">
        <v>0.89242768939548422</v>
      </c>
      <c r="DG58">
        <v>0.88262485134630397</v>
      </c>
      <c r="DH58">
        <v>0.856326864503413</v>
      </c>
      <c r="DI58">
        <v>0.89039702539568422</v>
      </c>
      <c r="DJ58">
        <v>0.89112734153543116</v>
      </c>
      <c r="DK58">
        <v>0.91398426119781095</v>
      </c>
      <c r="DL58">
        <v>0.91813539084920504</v>
      </c>
      <c r="DM58">
        <v>0.86823053772513459</v>
      </c>
      <c r="DN58">
        <v>0.85783741428678428</v>
      </c>
      <c r="DO58">
        <v>0.87748328612796733</v>
      </c>
      <c r="DP58">
        <v>0.91301395466177027</v>
      </c>
      <c r="DQ58">
        <v>0.92354698421273518</v>
      </c>
      <c r="DR58">
        <v>0.92327689374856048</v>
      </c>
      <c r="DS58">
        <v>0.90561176840330027</v>
      </c>
      <c r="DT58">
        <v>0.88872662742573971</v>
      </c>
      <c r="DU58">
        <v>0.89516854050412942</v>
      </c>
      <c r="DV58">
        <v>0.91600489184165057</v>
      </c>
      <c r="DW58">
        <v>0.92889868903540918</v>
      </c>
      <c r="DX58">
        <v>0.95237580719789638</v>
      </c>
      <c r="DY58">
        <v>0.92552760607069573</v>
      </c>
      <c r="DZ58">
        <v>0.9062618800143456</v>
      </c>
      <c r="EA58">
        <v>0.89932982814944606</v>
      </c>
      <c r="EB58">
        <v>0.87878388326394474</v>
      </c>
      <c r="EC58">
        <v>0.89900969554343191</v>
      </c>
      <c r="ED58">
        <v>0.92414717831990334</v>
      </c>
      <c r="EE58">
        <v>0.9021606678668288</v>
      </c>
      <c r="EF58">
        <v>0.92002602409842804</v>
      </c>
      <c r="EG58">
        <v>0.93731119061579882</v>
      </c>
      <c r="EH58">
        <v>0.94939484105499528</v>
      </c>
      <c r="EI58">
        <v>0.94605379583918203</v>
      </c>
      <c r="EJ58">
        <v>0.9638990853588606</v>
      </c>
      <c r="EK58">
        <v>0.97032111868227278</v>
      </c>
      <c r="EL58">
        <v>0.97691309586719977</v>
      </c>
      <c r="EM58">
        <v>0.95766737420378911</v>
      </c>
      <c r="EN58">
        <v>0.95105526798796047</v>
      </c>
      <c r="EO58">
        <v>0.93359006193413374</v>
      </c>
      <c r="EP58">
        <v>0.92266697788033769</v>
      </c>
      <c r="EQ58">
        <v>0.92888871799842987</v>
      </c>
      <c r="ER58">
        <v>0.92668792318017179</v>
      </c>
      <c r="ES58">
        <v>0.93148941371853566</v>
      </c>
      <c r="ET58">
        <v>0.90076017340411574</v>
      </c>
      <c r="EU58">
        <v>0.90809237544678767</v>
      </c>
      <c r="EV58">
        <v>0.89634904896348833</v>
      </c>
      <c r="EW58">
        <v>0.93292991696712801</v>
      </c>
      <c r="EX58">
        <v>0.93052914053845537</v>
      </c>
      <c r="EY58">
        <v>0.90628188440728519</v>
      </c>
    </row>
    <row r="59" spans="1:155" x14ac:dyDescent="0.25">
      <c r="I59" s="31">
        <v>44501</v>
      </c>
      <c r="J59" s="32">
        <v>101.63553338673699</v>
      </c>
      <c r="K59" s="32">
        <v>110.27741045144511</v>
      </c>
      <c r="L59" s="33">
        <v>-3.5179029837262898E-2</v>
      </c>
      <c r="M59" s="33">
        <v>-3.6726960276718901E-2</v>
      </c>
      <c r="N59">
        <v>30</v>
      </c>
      <c r="O59" t="s">
        <v>15</v>
      </c>
      <c r="P59">
        <f t="shared" si="0"/>
        <v>225</v>
      </c>
      <c r="Q59">
        <f t="shared" si="1"/>
        <v>0</v>
      </c>
      <c r="T59" s="31">
        <v>46112</v>
      </c>
      <c r="U59">
        <v>2026</v>
      </c>
      <c r="V59">
        <v>3</v>
      </c>
      <c r="W59" s="34">
        <v>-9.5831925174888297E-2</v>
      </c>
      <c r="X59" s="34">
        <v>-0.1139041345715968</v>
      </c>
      <c r="Y59" s="34">
        <v>1.8072209396708502E-2</v>
      </c>
      <c r="AH59" s="31">
        <v>44872</v>
      </c>
      <c r="AI59" s="33">
        <v>0.1766179741546722</v>
      </c>
      <c r="AJ59" s="33">
        <v>2.0417965457076099E-2</v>
      </c>
      <c r="AK59" s="33">
        <v>0.15620000869759609</v>
      </c>
      <c r="BI59" s="34">
        <v>3.8117497159903702E-2</v>
      </c>
      <c r="CP59" t="s">
        <v>1060</v>
      </c>
      <c r="CQ59">
        <v>0.9799196074890264</v>
      </c>
      <c r="CR59">
        <v>0.99574768252200696</v>
      </c>
      <c r="CS59">
        <v>0.98251809224705733</v>
      </c>
      <c r="CT59">
        <v>0.96763511933307755</v>
      </c>
      <c r="CU59">
        <v>0.95487825256054015</v>
      </c>
      <c r="CV59">
        <v>0.94259382188556184</v>
      </c>
      <c r="CW59">
        <v>0.96449228978323676</v>
      </c>
      <c r="CX59">
        <v>0.9654446345045361</v>
      </c>
      <c r="CY59">
        <v>0.95378128571715071</v>
      </c>
      <c r="CZ59">
        <v>0.93259661651268522</v>
      </c>
      <c r="DA59">
        <v>0.94711642465426238</v>
      </c>
      <c r="DB59">
        <v>0.94735451083458722</v>
      </c>
      <c r="DC59">
        <v>0.95687548636584352</v>
      </c>
      <c r="DD59">
        <v>0.95211479741681815</v>
      </c>
      <c r="DE59">
        <v>0.94330796546459506</v>
      </c>
      <c r="DF59">
        <v>0.93949933383201589</v>
      </c>
      <c r="DG59">
        <v>0.94735451083458722</v>
      </c>
      <c r="DH59">
        <v>0.89427411087859954</v>
      </c>
      <c r="DI59">
        <v>0.9528291134387632</v>
      </c>
      <c r="DJ59">
        <v>1.001862968024759</v>
      </c>
      <c r="DK59">
        <v>1.028284211134046</v>
      </c>
      <c r="DL59">
        <v>1.023761608365346</v>
      </c>
      <c r="DM59">
        <v>1.023047694710195</v>
      </c>
      <c r="DN59">
        <v>1.0199531491756779</v>
      </c>
      <c r="DO59">
        <v>1.014002374210853</v>
      </c>
      <c r="DP59">
        <v>1.058989970831709</v>
      </c>
      <c r="DQ59">
        <v>1.031854814067271</v>
      </c>
      <c r="DR59">
        <v>1.0225715223495451</v>
      </c>
      <c r="DS59">
        <v>0.99876865241412471</v>
      </c>
      <c r="DT59">
        <v>0.97853604052610543</v>
      </c>
      <c r="DU59">
        <v>0.9949599633005749</v>
      </c>
      <c r="DV59">
        <v>0.99686442281929111</v>
      </c>
      <c r="DW59">
        <v>0.99448413582574902</v>
      </c>
      <c r="DX59">
        <v>0.99876865241412471</v>
      </c>
      <c r="DY59">
        <v>0.98734304492124036</v>
      </c>
      <c r="DZ59">
        <v>0.99501560488013907</v>
      </c>
      <c r="EA59">
        <v>0.98782266614012748</v>
      </c>
      <c r="EB59">
        <v>0.98326718425623005</v>
      </c>
      <c r="EC59">
        <v>0.99453609862319314</v>
      </c>
      <c r="ED59">
        <v>0.9995710867640365</v>
      </c>
      <c r="EE59">
        <v>1.010839886169058</v>
      </c>
      <c r="EF59">
        <v>1.03145957491326</v>
      </c>
      <c r="EG59">
        <v>1.052318959304964</v>
      </c>
      <c r="EH59">
        <v>1.0482432136018951</v>
      </c>
      <c r="EI59">
        <v>1.054956301199137</v>
      </c>
      <c r="EJ59">
        <v>1.1237682656384269</v>
      </c>
      <c r="EK59">
        <v>1.1489434362665261</v>
      </c>
      <c r="EL59">
        <v>1.1698025907343479</v>
      </c>
      <c r="EM59">
        <v>1.162370071308775</v>
      </c>
      <c r="EN59">
        <v>1.1849077850807599</v>
      </c>
      <c r="EO59">
        <v>1.2225506931991581</v>
      </c>
      <c r="EP59">
        <v>1.2002524451507921</v>
      </c>
      <c r="EQ59">
        <v>1.214638437592757</v>
      </c>
      <c r="ER59">
        <v>1.212720297603032</v>
      </c>
      <c r="ES59">
        <v>1.2067260670244151</v>
      </c>
      <c r="ET59">
        <v>1.1786738588546399</v>
      </c>
      <c r="EU59">
        <v>1.201211572626625</v>
      </c>
      <c r="EV59">
        <v>1.182030747539085</v>
      </c>
      <c r="EW59">
        <v>1.182750064405474</v>
      </c>
      <c r="EX59">
        <v>1.1439083331637421</v>
      </c>
      <c r="EY59">
        <v>1.1419903081359579</v>
      </c>
    </row>
    <row r="60" spans="1:155" x14ac:dyDescent="0.25">
      <c r="I60" s="31">
        <v>44502</v>
      </c>
      <c r="J60" s="32">
        <v>103.2323515040278</v>
      </c>
      <c r="K60" s="32">
        <v>110.3635269573489</v>
      </c>
      <c r="L60" s="33">
        <v>-2.0020516335536601E-2</v>
      </c>
      <c r="M60" s="33">
        <v>-3.59747327074212E-2</v>
      </c>
      <c r="N60">
        <v>30</v>
      </c>
      <c r="O60" t="s">
        <v>15</v>
      </c>
      <c r="P60">
        <f t="shared" si="0"/>
        <v>225</v>
      </c>
      <c r="Q60">
        <f t="shared" si="1"/>
        <v>0</v>
      </c>
      <c r="T60" s="31">
        <v>46142</v>
      </c>
      <c r="U60">
        <v>2026</v>
      </c>
      <c r="V60">
        <v>4</v>
      </c>
      <c r="W60" s="34">
        <v>0.13566434885055489</v>
      </c>
      <c r="X60" s="34">
        <v>0.105002667082358</v>
      </c>
      <c r="Y60" s="34">
        <v>3.0661681768196801E-2</v>
      </c>
      <c r="AH60" s="31">
        <v>44874</v>
      </c>
      <c r="AI60" s="33">
        <v>0.15487180846078069</v>
      </c>
      <c r="AJ60" s="33">
        <v>1.64940106368738E-2</v>
      </c>
      <c r="AK60" s="33">
        <v>0.13837779782390691</v>
      </c>
      <c r="BI60" s="34">
        <v>-0.16801223864828849</v>
      </c>
      <c r="CP60" t="s">
        <v>1061</v>
      </c>
      <c r="CQ60">
        <v>0.9843279654539282</v>
      </c>
      <c r="CR60">
        <v>0.98701913369510508</v>
      </c>
      <c r="CS60">
        <v>0.9922431368563972</v>
      </c>
      <c r="CT60">
        <v>0.97182202453103939</v>
      </c>
      <c r="CU60">
        <v>0.96042421756883356</v>
      </c>
      <c r="CV60">
        <v>0.96502445320976993</v>
      </c>
      <c r="CW60">
        <v>0.91719772626842577</v>
      </c>
      <c r="CX60">
        <v>0.85620432319213535</v>
      </c>
      <c r="CY60">
        <v>0.91489735933952288</v>
      </c>
      <c r="CZ60">
        <v>0.9396436915939671</v>
      </c>
      <c r="DA60">
        <v>0.91584915284662161</v>
      </c>
      <c r="DB60">
        <v>0.89030995826638337</v>
      </c>
      <c r="DC60">
        <v>0.85755279697056574</v>
      </c>
      <c r="DD60">
        <v>0.90696604571048878</v>
      </c>
      <c r="DE60">
        <v>0.90633151670575629</v>
      </c>
      <c r="DF60">
        <v>0.86191508423472751</v>
      </c>
      <c r="DG60">
        <v>0.89816205541319982</v>
      </c>
      <c r="DH60">
        <v>0.90181059719041146</v>
      </c>
      <c r="DI60">
        <v>0.89475156165613667</v>
      </c>
      <c r="DJ60">
        <v>0.89958974567384786</v>
      </c>
      <c r="DK60">
        <v>0.86643620303682012</v>
      </c>
      <c r="DL60">
        <v>0.86009101263286947</v>
      </c>
      <c r="DM60">
        <v>0.87849195519661527</v>
      </c>
      <c r="DN60">
        <v>0.91577003600777773</v>
      </c>
      <c r="DO60">
        <v>0.93512297136536993</v>
      </c>
      <c r="DP60">
        <v>0.91656299797694563</v>
      </c>
      <c r="DQ60">
        <v>0.89705162965491803</v>
      </c>
      <c r="DR60">
        <v>0.89015142565857408</v>
      </c>
      <c r="DS60">
        <v>0.91489735933952288</v>
      </c>
      <c r="DT60">
        <v>0.92758793943417206</v>
      </c>
      <c r="DU60">
        <v>0.9387713138558339</v>
      </c>
      <c r="DV60">
        <v>0.95336538132130655</v>
      </c>
      <c r="DW60">
        <v>0.94963752341850338</v>
      </c>
      <c r="DX60">
        <v>0.95550671742553084</v>
      </c>
      <c r="DY60">
        <v>0.93956447511174945</v>
      </c>
      <c r="DZ60">
        <v>0.9114075494568683</v>
      </c>
      <c r="EA60">
        <v>0.90807637182539669</v>
      </c>
      <c r="EB60">
        <v>0.94797178513770675</v>
      </c>
      <c r="EC60">
        <v>0.95344449816015031</v>
      </c>
      <c r="ED60">
        <v>0.96486572131521298</v>
      </c>
      <c r="EE60">
        <v>0.98834319484694</v>
      </c>
      <c r="EF60">
        <v>0.98778798196779916</v>
      </c>
      <c r="EG60">
        <v>0.98604292756141099</v>
      </c>
      <c r="EH60">
        <v>0.95431687589828362</v>
      </c>
      <c r="EI60">
        <v>0.9760491953802487</v>
      </c>
      <c r="EJ60">
        <v>0.94995478792086951</v>
      </c>
      <c r="EK60">
        <v>0.90403124942022728</v>
      </c>
      <c r="EL60">
        <v>0.90744184282066431</v>
      </c>
      <c r="EM60">
        <v>0.86826037428205205</v>
      </c>
      <c r="EN60">
        <v>0.86627757078563705</v>
      </c>
      <c r="EO60">
        <v>0.8639775027868557</v>
      </c>
      <c r="EP60">
        <v>0.86484998016836279</v>
      </c>
      <c r="EQ60">
        <v>0.8604082771352356</v>
      </c>
      <c r="ER60">
        <v>0.83177550454849203</v>
      </c>
      <c r="ES60">
        <v>0.82709590296027713</v>
      </c>
      <c r="ET60">
        <v>0.93044331995546814</v>
      </c>
      <c r="EU60">
        <v>0.9101386907341511</v>
      </c>
      <c r="EV60">
        <v>0.87857137096558069</v>
      </c>
      <c r="EW60">
        <v>0.85255598070167149</v>
      </c>
      <c r="EX60">
        <v>0.84105544142101729</v>
      </c>
      <c r="EY60">
        <v>0.8699260129194748</v>
      </c>
    </row>
    <row r="61" spans="1:155" x14ac:dyDescent="0.25">
      <c r="I61" s="31">
        <v>44503</v>
      </c>
      <c r="J61" s="32">
        <v>103.91411337382981</v>
      </c>
      <c r="K61" s="32">
        <v>110.1336427281998</v>
      </c>
      <c r="L61" s="33">
        <v>-1.3548585439681401E-2</v>
      </c>
      <c r="M61" s="33">
        <v>-3.79827711560069E-2</v>
      </c>
      <c r="N61">
        <v>30</v>
      </c>
      <c r="O61" t="s">
        <v>15</v>
      </c>
      <c r="P61">
        <f t="shared" si="0"/>
        <v>225</v>
      </c>
      <c r="Q61">
        <f t="shared" si="1"/>
        <v>0</v>
      </c>
      <c r="T61" s="31">
        <v>46173</v>
      </c>
      <c r="U61">
        <v>2026</v>
      </c>
      <c r="V61">
        <v>5</v>
      </c>
      <c r="W61" s="34">
        <v>5.2378407752567302E-2</v>
      </c>
      <c r="X61" s="34">
        <v>-1.1704517150091999E-3</v>
      </c>
      <c r="Y61" s="34">
        <v>5.3548859467576503E-2</v>
      </c>
      <c r="AH61" s="31">
        <v>44875</v>
      </c>
      <c r="AI61" s="33">
        <v>0.1446755673335629</v>
      </c>
      <c r="AJ61" s="33">
        <v>1.0289378547708899E-2</v>
      </c>
      <c r="AK61" s="33">
        <v>0.1343861887858539</v>
      </c>
      <c r="BI61" s="34">
        <v>-0.18314797524388379</v>
      </c>
      <c r="CP61" t="s">
        <v>1062</v>
      </c>
      <c r="CQ61">
        <v>0.99851437812780641</v>
      </c>
      <c r="CR61">
        <v>0.99546167799922425</v>
      </c>
      <c r="CS61">
        <v>0.96243230064215679</v>
      </c>
      <c r="CT61">
        <v>0.94987582969659135</v>
      </c>
      <c r="CU61">
        <v>0.96249332327446457</v>
      </c>
      <c r="CV61">
        <v>0.96609552585823444</v>
      </c>
      <c r="CW61">
        <v>0.93449058255348261</v>
      </c>
      <c r="CX61">
        <v>0.95842325561263342</v>
      </c>
      <c r="CY61">
        <v>0.94877689947732025</v>
      </c>
      <c r="CZ61">
        <v>0.91802672117150386</v>
      </c>
      <c r="DA61">
        <v>0.90013835104610518</v>
      </c>
      <c r="DB61">
        <v>0.87020230577842217</v>
      </c>
      <c r="DC61">
        <v>0.85734057228910898</v>
      </c>
      <c r="DD61">
        <v>0.90237691813655407</v>
      </c>
      <c r="DE61">
        <v>0.8683096331925233</v>
      </c>
      <c r="DF61">
        <v>0.89157068384076632</v>
      </c>
      <c r="DG61">
        <v>0.87541208500253542</v>
      </c>
      <c r="DH61">
        <v>0.86698677904221333</v>
      </c>
      <c r="DI61">
        <v>0.88463105863838087</v>
      </c>
      <c r="DJ61">
        <v>0.91243034079093388</v>
      </c>
      <c r="DK61">
        <v>0.94657903903877805</v>
      </c>
      <c r="DL61">
        <v>0.9785705834999866</v>
      </c>
      <c r="DM61">
        <v>1.0084456061353619</v>
      </c>
      <c r="DN61">
        <v>1.000101713478853</v>
      </c>
      <c r="DO61">
        <v>1.021388678237384</v>
      </c>
      <c r="DP61">
        <v>0.99892144464687305</v>
      </c>
      <c r="DQ61">
        <v>0.99379300403546866</v>
      </c>
      <c r="DR61">
        <v>0.98414657320905097</v>
      </c>
      <c r="DS61">
        <v>0.94836983295825361</v>
      </c>
      <c r="DT61">
        <v>0.93878449945524811</v>
      </c>
      <c r="DU61">
        <v>0.96322596831768004</v>
      </c>
      <c r="DV61">
        <v>0.96060072537967012</v>
      </c>
      <c r="DW61">
        <v>0.95640838837991016</v>
      </c>
      <c r="DX61">
        <v>0.93622035384065039</v>
      </c>
      <c r="DY61">
        <v>0.91493338908211952</v>
      </c>
      <c r="DZ61">
        <v>0.94008711231626141</v>
      </c>
      <c r="EA61">
        <v>0.94798315711069248</v>
      </c>
      <c r="EB61">
        <v>0.96511864090357891</v>
      </c>
      <c r="EC61">
        <v>0.95935935922427784</v>
      </c>
      <c r="ED61">
        <v>0.97077619329866549</v>
      </c>
      <c r="EE61">
        <v>0.9835361228126599</v>
      </c>
      <c r="EF61">
        <v>1.014754315578746</v>
      </c>
      <c r="EG61">
        <v>1.013573972055662</v>
      </c>
      <c r="EH61">
        <v>1.024889076845835</v>
      </c>
      <c r="EI61">
        <v>0.99261266051238417</v>
      </c>
      <c r="EJ61">
        <v>0.96080425863920338</v>
      </c>
      <c r="EK61">
        <v>0.97850941148546999</v>
      </c>
      <c r="EL61">
        <v>0.96391798140009333</v>
      </c>
      <c r="EM61">
        <v>0.9874028065971665</v>
      </c>
      <c r="EN61">
        <v>0.98803364766506319</v>
      </c>
      <c r="EO61">
        <v>0.99035362805932536</v>
      </c>
      <c r="EP61">
        <v>0.96102810787913784</v>
      </c>
      <c r="EQ61">
        <v>0.95048628009298242</v>
      </c>
      <c r="ER61">
        <v>0.96890383669316782</v>
      </c>
      <c r="ES61">
        <v>0.96485408501173786</v>
      </c>
      <c r="ET61">
        <v>0.99008907216748421</v>
      </c>
      <c r="EU61">
        <v>0.98005618956681873</v>
      </c>
      <c r="EV61">
        <v>0.95974596038073456</v>
      </c>
      <c r="EW61">
        <v>0.9295046525693037</v>
      </c>
      <c r="EX61">
        <v>0.94226465677440252</v>
      </c>
      <c r="EY61">
        <v>0.91324432444685832</v>
      </c>
    </row>
    <row r="62" spans="1:155" x14ac:dyDescent="0.25">
      <c r="I62" s="31">
        <v>44504</v>
      </c>
      <c r="J62" s="32">
        <v>105.0761889210961</v>
      </c>
      <c r="K62" s="32">
        <v>110.81212549228739</v>
      </c>
      <c r="L62" s="33">
        <v>-2.5170611336147002E-3</v>
      </c>
      <c r="M62" s="33">
        <v>-3.20562250765603E-2</v>
      </c>
      <c r="N62">
        <v>30</v>
      </c>
      <c r="O62" t="s">
        <v>15</v>
      </c>
      <c r="P62">
        <f t="shared" si="0"/>
        <v>225</v>
      </c>
      <c r="Q62">
        <f t="shared" si="1"/>
        <v>0</v>
      </c>
      <c r="T62" s="31">
        <v>46203</v>
      </c>
      <c r="U62">
        <v>2026</v>
      </c>
      <c r="V62">
        <v>6</v>
      </c>
      <c r="W62" s="34">
        <v>2.2839786564089401E-2</v>
      </c>
      <c r="X62" s="34">
        <v>1.4946815553692001E-2</v>
      </c>
      <c r="Y62" s="34">
        <v>7.8929710103974003E-3</v>
      </c>
      <c r="AH62" s="31">
        <v>44876</v>
      </c>
      <c r="AI62" s="33">
        <v>0.12771624497582551</v>
      </c>
      <c r="AJ62" s="33">
        <v>1.7701877491562001E-2</v>
      </c>
      <c r="AK62" s="33">
        <v>0.11001436748426351</v>
      </c>
      <c r="BI62" s="34">
        <v>-0.10121081959712259</v>
      </c>
      <c r="CP62" t="s">
        <v>1063</v>
      </c>
      <c r="CQ62">
        <v>0.97145159321446561</v>
      </c>
      <c r="CR62">
        <v>0.98534263425641788</v>
      </c>
      <c r="CS62">
        <v>1.001935475426402</v>
      </c>
      <c r="CT62">
        <v>1.004778364335609</v>
      </c>
      <c r="CU62">
        <v>0.98477817906874976</v>
      </c>
      <c r="CV62">
        <v>0.9669355514612592</v>
      </c>
      <c r="CW62">
        <v>1.0064111918045631</v>
      </c>
      <c r="CX62">
        <v>1.003245900020924</v>
      </c>
      <c r="CY62">
        <v>1.005322606804272</v>
      </c>
      <c r="CZ62">
        <v>1.0036087283333659</v>
      </c>
      <c r="DA62">
        <v>0.98965734932329419</v>
      </c>
      <c r="DB62">
        <v>0.98794357091535379</v>
      </c>
      <c r="DC62">
        <v>1.006330641117438</v>
      </c>
      <c r="DD62">
        <v>0.97040333358921993</v>
      </c>
      <c r="DE62">
        <v>0.9953427268898476</v>
      </c>
      <c r="DF62">
        <v>1.02683464341495</v>
      </c>
      <c r="DG62">
        <v>1.0454233404922599</v>
      </c>
      <c r="DH62">
        <v>1.038003971798761</v>
      </c>
      <c r="DI62">
        <v>0.98427426197513213</v>
      </c>
      <c r="DJ62">
        <v>0.9635887454584342</v>
      </c>
      <c r="DK62">
        <v>0.9561490639829644</v>
      </c>
      <c r="DL62">
        <v>0.98131039694078903</v>
      </c>
      <c r="DM62">
        <v>0.99508066198353617</v>
      </c>
      <c r="DN62">
        <v>1.0054838082414881</v>
      </c>
      <c r="DO62">
        <v>1.0237904278194121</v>
      </c>
      <c r="DP62">
        <v>1.031028182230759</v>
      </c>
      <c r="DQ62">
        <v>1.0432661830847521</v>
      </c>
      <c r="DR62">
        <v>1.0899193399342491</v>
      </c>
      <c r="DS62">
        <v>1.091633018279224</v>
      </c>
      <c r="DT62">
        <v>1.093850713780782</v>
      </c>
      <c r="DU62">
        <v>1.084677341367263</v>
      </c>
      <c r="DV62">
        <v>1.0558467995321821</v>
      </c>
      <c r="DW62">
        <v>1.0177015963764759</v>
      </c>
      <c r="DX62">
        <v>1.0225402411300439</v>
      </c>
      <c r="DY62">
        <v>1.0237096770063561</v>
      </c>
      <c r="DZ62">
        <v>1.0173992060951189</v>
      </c>
      <c r="EA62">
        <v>1.0226411045991399</v>
      </c>
      <c r="EB62">
        <v>1.016471822532043</v>
      </c>
      <c r="EC62">
        <v>1.014919445687249</v>
      </c>
      <c r="ED62">
        <v>1.0279032158221659</v>
      </c>
      <c r="EE62">
        <v>1.024213794225904</v>
      </c>
      <c r="EF62">
        <v>0.99127026426213882</v>
      </c>
      <c r="EG62">
        <v>1.0120765567780421</v>
      </c>
      <c r="EH62">
        <v>1.003971856834704</v>
      </c>
      <c r="EI62">
        <v>1.00330633805201</v>
      </c>
      <c r="EJ62">
        <v>0.99247992545053099</v>
      </c>
      <c r="EK62">
        <v>1.005423270147437</v>
      </c>
      <c r="EL62">
        <v>0.98895160522851966</v>
      </c>
      <c r="EM62">
        <v>1.001088642550451</v>
      </c>
      <c r="EN62">
        <v>1.0165321605001629</v>
      </c>
      <c r="EO62">
        <v>1.0131854545603041</v>
      </c>
      <c r="EP62">
        <v>0.98947583510410786</v>
      </c>
      <c r="EQ62">
        <v>1.027500062134679</v>
      </c>
      <c r="ER62">
        <v>1.004979991210835</v>
      </c>
      <c r="ES62">
        <v>1.0133871814984949</v>
      </c>
      <c r="ET62">
        <v>0.99120972616808833</v>
      </c>
      <c r="EU62">
        <v>0.96231854617599144</v>
      </c>
      <c r="EV62">
        <v>0.92336693558234506</v>
      </c>
      <c r="EW62">
        <v>0.91209684379240341</v>
      </c>
      <c r="EX62">
        <v>0.89062503249380576</v>
      </c>
      <c r="EY62">
        <v>0.88032244951605387</v>
      </c>
    </row>
    <row r="63" spans="1:155" x14ac:dyDescent="0.25">
      <c r="I63" s="31">
        <v>44508</v>
      </c>
      <c r="J63" s="32">
        <v>106.359361510971</v>
      </c>
      <c r="K63" s="32">
        <v>111.8444426028083</v>
      </c>
      <c r="L63" s="33">
        <v>0</v>
      </c>
      <c r="M63" s="33">
        <v>-2.3038936432049299E-2</v>
      </c>
      <c r="N63">
        <v>30</v>
      </c>
      <c r="O63" t="s">
        <v>15</v>
      </c>
      <c r="P63">
        <f t="shared" si="0"/>
        <v>225</v>
      </c>
      <c r="Q63">
        <f t="shared" si="1"/>
        <v>0</v>
      </c>
      <c r="T63" s="31">
        <v>46234</v>
      </c>
      <c r="U63">
        <v>2026</v>
      </c>
      <c r="V63">
        <v>7</v>
      </c>
      <c r="W63" s="34">
        <v>2.4671044689884701E-2</v>
      </c>
      <c r="X63" s="34">
        <v>2.0223390075949199E-2</v>
      </c>
      <c r="Y63" s="34">
        <v>4.4476546139355002E-3</v>
      </c>
      <c r="AH63" s="31">
        <v>44879</v>
      </c>
      <c r="AI63" s="33">
        <v>0.11428537749961309</v>
      </c>
      <c r="AJ63" s="33">
        <v>8.3794293225258002E-3</v>
      </c>
      <c r="AK63" s="33">
        <v>0.10590594817708721</v>
      </c>
      <c r="BI63" s="34">
        <v>-0.15251009616692049</v>
      </c>
      <c r="CP63" t="s">
        <v>1064</v>
      </c>
      <c r="CQ63">
        <v>0.99003984063744999</v>
      </c>
      <c r="CR63">
        <v>1.025199158880908</v>
      </c>
      <c r="CS63">
        <v>0.98745018989033606</v>
      </c>
      <c r="CT63">
        <v>1.01215151188333</v>
      </c>
      <c r="CU63">
        <v>0.98784850283858283</v>
      </c>
      <c r="CV63">
        <v>0.95109560395759929</v>
      </c>
      <c r="CW63">
        <v>0.96334646063641394</v>
      </c>
      <c r="CX63">
        <v>0.98784850283858283</v>
      </c>
      <c r="CY63">
        <v>0.99452182728605798</v>
      </c>
      <c r="CZ63">
        <v>0.98456170166811885</v>
      </c>
      <c r="DA63">
        <v>0.98804778262940829</v>
      </c>
      <c r="DB63">
        <v>0.98127498270878977</v>
      </c>
      <c r="DC63">
        <v>0.99272921349111132</v>
      </c>
      <c r="DD63">
        <v>0.93167322335424552</v>
      </c>
      <c r="DE63">
        <v>0.98615528230564453</v>
      </c>
      <c r="DF63">
        <v>0.98994011853090236</v>
      </c>
      <c r="DG63">
        <v>0.98645411978074782</v>
      </c>
      <c r="DH63">
        <v>0.95697197366404219</v>
      </c>
      <c r="DI63">
        <v>0.95268910238399007</v>
      </c>
      <c r="DJ63">
        <v>0.86772907383970177</v>
      </c>
      <c r="DK63">
        <v>0.87988045504537338</v>
      </c>
      <c r="DL63">
        <v>0.89432273173419008</v>
      </c>
      <c r="DM63">
        <v>0.89043825561351941</v>
      </c>
      <c r="DN63">
        <v>0.89143416130083797</v>
      </c>
      <c r="DO63">
        <v>0.90657367062413963</v>
      </c>
      <c r="DP63">
        <v>0.92958168987306067</v>
      </c>
      <c r="DQ63">
        <v>0.95418320754837249</v>
      </c>
      <c r="DR63">
        <v>1.054083547836272</v>
      </c>
      <c r="DS63">
        <v>1.0395418778854471</v>
      </c>
      <c r="DT63">
        <v>1.016135463477144</v>
      </c>
      <c r="DU63">
        <v>1.018924311803949</v>
      </c>
      <c r="DV63">
        <v>1.0298804253203411</v>
      </c>
      <c r="DW63">
        <v>1.024601566141836</v>
      </c>
      <c r="DX63">
        <v>1.012848497884411</v>
      </c>
      <c r="DY63">
        <v>1.034262936495806</v>
      </c>
      <c r="DZ63">
        <v>1.048506015604932</v>
      </c>
      <c r="EA63">
        <v>1.0295815878452379</v>
      </c>
      <c r="EB63">
        <v>1.043326714110705</v>
      </c>
      <c r="EC63">
        <v>1.0430278766356009</v>
      </c>
      <c r="ED63">
        <v>1.0134462550457519</v>
      </c>
      <c r="EE63">
        <v>0.99442218739064514</v>
      </c>
      <c r="EF63">
        <v>1.0035856049009559</v>
      </c>
      <c r="EG63">
        <v>1.0096613366093601</v>
      </c>
      <c r="EH63">
        <v>1.0169321715847719</v>
      </c>
      <c r="EI63">
        <v>0.9841633065087374</v>
      </c>
      <c r="EJ63">
        <v>0.97290843772837632</v>
      </c>
      <c r="EK63">
        <v>0.97490033131414833</v>
      </c>
      <c r="EL63">
        <v>0.96444217064141502</v>
      </c>
      <c r="EM63">
        <v>0.95647393860924801</v>
      </c>
      <c r="EN63">
        <v>0.95976098641311636</v>
      </c>
      <c r="EO63">
        <v>0.94691229036182512</v>
      </c>
      <c r="EP63">
        <v>0.90966119200377793</v>
      </c>
      <c r="EQ63">
        <v>0.92460158595852371</v>
      </c>
      <c r="ER63">
        <v>0.92669320165084346</v>
      </c>
      <c r="ES63">
        <v>0.91314735517620216</v>
      </c>
      <c r="ET63">
        <v>0.90796813589310932</v>
      </c>
      <c r="EU63">
        <v>0.90826689115707793</v>
      </c>
      <c r="EV63">
        <v>0.89003977824300318</v>
      </c>
      <c r="EW63">
        <v>0.89252987130583905</v>
      </c>
      <c r="EX63">
        <v>0.86822694447222626</v>
      </c>
      <c r="EY63">
        <v>0.83545807939619166</v>
      </c>
    </row>
    <row r="64" spans="1:155" x14ac:dyDescent="0.25">
      <c r="I64" s="31">
        <v>44509</v>
      </c>
      <c r="J64" s="32">
        <v>106.369941613642</v>
      </c>
      <c r="K64" s="32">
        <v>112.0015421700639</v>
      </c>
      <c r="L64" s="33">
        <v>0</v>
      </c>
      <c r="M64" s="33">
        <v>-2.1666671912326001E-2</v>
      </c>
      <c r="N64">
        <v>30</v>
      </c>
      <c r="O64" t="s">
        <v>15</v>
      </c>
      <c r="P64">
        <f t="shared" si="0"/>
        <v>225</v>
      </c>
      <c r="Q64">
        <f t="shared" si="1"/>
        <v>0</v>
      </c>
      <c r="T64" s="31">
        <v>46265</v>
      </c>
      <c r="U64">
        <v>2026</v>
      </c>
      <c r="V64">
        <v>8</v>
      </c>
      <c r="W64" s="34">
        <v>5.1722536662213003E-3</v>
      </c>
      <c r="X64" s="34">
        <v>9.3965653198753007E-3</v>
      </c>
      <c r="Y64" s="34">
        <v>-4.2243116536540004E-3</v>
      </c>
      <c r="AH64" s="31">
        <v>44880</v>
      </c>
      <c r="AI64" s="33">
        <v>0.1182191293877272</v>
      </c>
      <c r="AJ64" s="33">
        <v>9.7767654637930003E-3</v>
      </c>
      <c r="AK64" s="33">
        <v>0.10844236392393421</v>
      </c>
      <c r="BI64" s="34">
        <v>-7.6621018932442997E-2</v>
      </c>
      <c r="CP64" t="s">
        <v>1065</v>
      </c>
      <c r="CQ64">
        <v>1.043313906174298</v>
      </c>
      <c r="CR64">
        <v>1.059108489499506</v>
      </c>
      <c r="CS64">
        <v>1.106104571577367</v>
      </c>
      <c r="CT64">
        <v>1.096705438041089</v>
      </c>
      <c r="CU64">
        <v>1.045251762200581</v>
      </c>
      <c r="CV64">
        <v>1.0815890145391771</v>
      </c>
      <c r="CW64">
        <v>1.075193771948481</v>
      </c>
      <c r="CX64">
        <v>1.073740138197494</v>
      </c>
      <c r="CY64">
        <v>1.062403079568855</v>
      </c>
      <c r="CZ64">
        <v>1.041763510847546</v>
      </c>
      <c r="DA64">
        <v>1.006492155296091</v>
      </c>
      <c r="DB64">
        <v>1.0477713618047879</v>
      </c>
      <c r="DC64">
        <v>0.98449605972995258</v>
      </c>
      <c r="DD64">
        <v>1.0589146900836619</v>
      </c>
      <c r="DE64">
        <v>1.071705313397211</v>
      </c>
      <c r="DF64">
        <v>1.129166494864569</v>
      </c>
      <c r="DG64">
        <v>1.133527188919295</v>
      </c>
      <c r="DH64">
        <v>1.1604649623912211</v>
      </c>
      <c r="DI64">
        <v>1.178682107480558</v>
      </c>
      <c r="DJ64">
        <v>1.180135672165467</v>
      </c>
      <c r="DK64">
        <v>1.199515475617712</v>
      </c>
      <c r="DL64">
        <v>1.22189910094946</v>
      </c>
      <c r="DM64">
        <v>1.373740045404227</v>
      </c>
      <c r="DN64">
        <v>1.4152129822626891</v>
      </c>
      <c r="DO64">
        <v>1.3513564200724779</v>
      </c>
      <c r="DP64">
        <v>1.371608389962099</v>
      </c>
      <c r="DQ64">
        <v>1.471511367234984</v>
      </c>
      <c r="DR64">
        <v>1.477616117900149</v>
      </c>
      <c r="DS64">
        <v>1.549321625498121</v>
      </c>
      <c r="DT64">
        <v>1.50562006442353</v>
      </c>
      <c r="DU64">
        <v>1.5481586908709</v>
      </c>
      <c r="DV64">
        <v>1.488275085771569</v>
      </c>
      <c r="DW64">
        <v>1.588469107498611</v>
      </c>
      <c r="DX64">
        <v>1.6234494185959081</v>
      </c>
      <c r="DY64">
        <v>1.5864340064340141</v>
      </c>
      <c r="DZ64">
        <v>1.636531086363614</v>
      </c>
      <c r="EA64">
        <v>1.6719961031987549</v>
      </c>
      <c r="EB64">
        <v>1.7069764142960511</v>
      </c>
      <c r="EC64">
        <v>1.7497091164235781</v>
      </c>
      <c r="ED64">
        <v>1.739631546799689</v>
      </c>
      <c r="EE64">
        <v>1.6826549329380189</v>
      </c>
      <c r="EF64">
        <v>1.7113369702186201</v>
      </c>
      <c r="EG64">
        <v>1.6437983572595289</v>
      </c>
      <c r="EH64">
        <v>1.6614339659691779</v>
      </c>
      <c r="EI64">
        <v>1.676744119820855</v>
      </c>
      <c r="EJ64">
        <v>1.720542511537289</v>
      </c>
      <c r="EK64">
        <v>1.649999800434381</v>
      </c>
      <c r="EL64">
        <v>1.6800385717580471</v>
      </c>
      <c r="EM64">
        <v>1.701743968200419</v>
      </c>
      <c r="EN64">
        <v>1.644282924865218</v>
      </c>
      <c r="EO64">
        <v>1.582073450511446</v>
      </c>
      <c r="EP64">
        <v>1.6602711694741139</v>
      </c>
      <c r="EQ64">
        <v>1.643895187901373</v>
      </c>
      <c r="ER64">
        <v>1.6317827934772</v>
      </c>
      <c r="ES64">
        <v>1.603778846953819</v>
      </c>
      <c r="ET64">
        <v>1.614340846051239</v>
      </c>
      <c r="EU64">
        <v>1.601259454547846</v>
      </c>
      <c r="EV64">
        <v>1.6132750183301749</v>
      </c>
      <c r="EW64">
        <v>1.5492246567241199</v>
      </c>
      <c r="EX64">
        <v>1.4691859123770119</v>
      </c>
      <c r="EY64">
        <v>1.58323624700651</v>
      </c>
    </row>
    <row r="65" spans="9:155" x14ac:dyDescent="0.25">
      <c r="I65" s="31">
        <v>44510</v>
      </c>
      <c r="J65" s="32">
        <v>106.32518197968029</v>
      </c>
      <c r="K65" s="32">
        <v>111.8512886848676</v>
      </c>
      <c r="L65" s="33">
        <v>-4.2079212682269998E-4</v>
      </c>
      <c r="M65" s="33">
        <v>-2.29791359139879E-2</v>
      </c>
      <c r="N65">
        <v>29</v>
      </c>
      <c r="O65" t="s">
        <v>15</v>
      </c>
      <c r="P65">
        <f t="shared" si="0"/>
        <v>225</v>
      </c>
      <c r="Q65">
        <f t="shared" si="1"/>
        <v>0</v>
      </c>
      <c r="AH65" s="31">
        <v>44881</v>
      </c>
      <c r="AI65" s="33">
        <v>0.116415459541858</v>
      </c>
      <c r="AJ65" s="33">
        <v>9.1617217851826995E-3</v>
      </c>
      <c r="AK65" s="33">
        <v>0.10725373775667529</v>
      </c>
      <c r="BI65" s="34">
        <v>-0.21934052037065571</v>
      </c>
      <c r="CP65" t="s">
        <v>1066</v>
      </c>
      <c r="CQ65">
        <v>1.058841426198075</v>
      </c>
      <c r="CR65">
        <v>1.0408535397073591</v>
      </c>
      <c r="CS65">
        <v>0.9893290547028103</v>
      </c>
      <c r="CT65">
        <v>1.037195051394715</v>
      </c>
      <c r="CU65">
        <v>1.012195071417721</v>
      </c>
      <c r="CV65">
        <v>1.006097517992979</v>
      </c>
      <c r="CW65">
        <v>0.97774382348685207</v>
      </c>
      <c r="CX65">
        <v>0.95213385852083099</v>
      </c>
      <c r="CY65">
        <v>0.93323154132408181</v>
      </c>
      <c r="CZ65">
        <v>0.93993886102684843</v>
      </c>
      <c r="DA65">
        <v>0.88140233721377326</v>
      </c>
      <c r="DB65">
        <v>0.93658525585321606</v>
      </c>
      <c r="DC65">
        <v>0.93445118323563248</v>
      </c>
      <c r="DD65">
        <v>0.93628026335870207</v>
      </c>
      <c r="DE65">
        <v>0.942377926138946</v>
      </c>
      <c r="DF65">
        <v>0.94207304299993377</v>
      </c>
      <c r="DG65">
        <v>0.89878040274871418</v>
      </c>
      <c r="DH65">
        <v>0.89847551960970196</v>
      </c>
      <c r="DI65">
        <v>0.91249981593775775</v>
      </c>
      <c r="DJ65">
        <v>0.90975597704214961</v>
      </c>
      <c r="DK65">
        <v>0.90853638980835005</v>
      </c>
      <c r="DL65">
        <v>0.90914626544187627</v>
      </c>
      <c r="DM65">
        <v>0.90792673288582737</v>
      </c>
      <c r="DN65">
        <v>0.89878040274871418</v>
      </c>
      <c r="DO65">
        <v>0.90792673288582737</v>
      </c>
      <c r="DP65">
        <v>0.91371929381605554</v>
      </c>
      <c r="DQ65">
        <v>0.90365831426190568</v>
      </c>
      <c r="DR65">
        <v>0.91067051710368452</v>
      </c>
      <c r="DS65">
        <v>0.92164620075262182</v>
      </c>
      <c r="DT65">
        <v>0.89999977127151021</v>
      </c>
      <c r="DU65">
        <v>0.86768281466922792</v>
      </c>
      <c r="DV65">
        <v>0.84664626082164252</v>
      </c>
      <c r="DW65">
        <v>0.89542674289733082</v>
      </c>
      <c r="DX65">
        <v>0.88384134764811995</v>
      </c>
      <c r="DY65">
        <v>0.91524381886661843</v>
      </c>
      <c r="DZ65">
        <v>0.91371929381605554</v>
      </c>
      <c r="EA65">
        <v>0.92317061644768283</v>
      </c>
      <c r="EB65">
        <v>0.92774386353286586</v>
      </c>
      <c r="EC65">
        <v>0.92439014900373162</v>
      </c>
      <c r="ED65">
        <v>0.93567060643617939</v>
      </c>
      <c r="EE65">
        <v>0.9621950021082335</v>
      </c>
      <c r="EF65">
        <v>0.96432918408131896</v>
      </c>
      <c r="EG65">
        <v>1.0167682091474031</v>
      </c>
      <c r="EH65">
        <v>1.0134143852627671</v>
      </c>
      <c r="EI65">
        <v>0.9743902183132197</v>
      </c>
      <c r="EJ65">
        <v>0.95640233182250356</v>
      </c>
      <c r="EK65">
        <v>0.9743902183132197</v>
      </c>
      <c r="EL65">
        <v>0.99725601631712746</v>
      </c>
      <c r="EM65">
        <v>0.95548779176096876</v>
      </c>
      <c r="EN65">
        <v>0.96707313233242875</v>
      </c>
      <c r="EO65">
        <v>0.94115850293839898</v>
      </c>
      <c r="EP65">
        <v>0.92560968155978041</v>
      </c>
      <c r="EQ65">
        <v>0.93384130760210626</v>
      </c>
      <c r="ER65">
        <v>0.91737783680645113</v>
      </c>
      <c r="ES65">
        <v>0.91432906009407999</v>
      </c>
      <c r="ET65">
        <v>0.87865838896266346</v>
      </c>
      <c r="EU65">
        <v>0.84329260097025927</v>
      </c>
      <c r="EV65">
        <v>0.86371933386206934</v>
      </c>
      <c r="EW65">
        <v>0.82896331214768948</v>
      </c>
      <c r="EX65">
        <v>0.78475596780168233</v>
      </c>
      <c r="EY65">
        <v>0.8094511193174142</v>
      </c>
    </row>
    <row r="66" spans="9:155" x14ac:dyDescent="0.25">
      <c r="I66" s="31">
        <v>44511</v>
      </c>
      <c r="J66" s="32">
        <v>105.6637481521073</v>
      </c>
      <c r="K66" s="32">
        <v>111.0585844464222</v>
      </c>
      <c r="L66" s="33">
        <v>-6.6390321440592997E-3</v>
      </c>
      <c r="M66" s="33">
        <v>-2.9903406426352402E-2</v>
      </c>
      <c r="N66">
        <v>30</v>
      </c>
      <c r="O66" t="s">
        <v>15</v>
      </c>
      <c r="P66">
        <f t="shared" si="0"/>
        <v>225</v>
      </c>
      <c r="Q66">
        <f t="shared" si="1"/>
        <v>0</v>
      </c>
      <c r="AH66" s="31">
        <v>44882</v>
      </c>
      <c r="AI66" s="33">
        <v>0.1172578379525912</v>
      </c>
      <c r="AJ66" s="33">
        <v>1.20789560771132E-2</v>
      </c>
      <c r="AK66" s="33">
        <v>0.1051788818754779</v>
      </c>
      <c r="BI66" s="34">
        <v>-0.1170144095749099</v>
      </c>
      <c r="CP66" t="s">
        <v>1067</v>
      </c>
      <c r="CQ66">
        <v>0.96791667938232417</v>
      </c>
      <c r="CR66">
        <v>0.91875011045737465</v>
      </c>
      <c r="CS66">
        <v>0.96000001340441876</v>
      </c>
      <c r="CT66">
        <v>0.96395837927890482</v>
      </c>
      <c r="CU66">
        <v>0.94895836673738576</v>
      </c>
      <c r="CV66">
        <v>0.94062490951020106</v>
      </c>
      <c r="CW66">
        <v>0.93749999459214017</v>
      </c>
      <c r="CX66">
        <v>0.92770832704654493</v>
      </c>
      <c r="CY66">
        <v>0.92166659686526275</v>
      </c>
      <c r="CZ66">
        <v>0.85125005402053899</v>
      </c>
      <c r="DA66">
        <v>0.91666661460844523</v>
      </c>
      <c r="DB66">
        <v>0.92937509741726176</v>
      </c>
      <c r="DC66">
        <v>0.93916663342072382</v>
      </c>
      <c r="DD66">
        <v>0.94416668144860783</v>
      </c>
      <c r="DE66">
        <v>0.92270834478972741</v>
      </c>
      <c r="DF66">
        <v>0.9008332826526344</v>
      </c>
      <c r="DG66">
        <v>0.94562495753808529</v>
      </c>
      <c r="DH66">
        <v>0.95520839388670742</v>
      </c>
      <c r="DI66">
        <v>0.96770825087215107</v>
      </c>
      <c r="DJ66">
        <v>0.97145825400753094</v>
      </c>
      <c r="DK66">
        <v>0.9647916986931967</v>
      </c>
      <c r="DL66">
        <v>0.94749995910577511</v>
      </c>
      <c r="DM66">
        <v>0.96020831037245846</v>
      </c>
      <c r="DN66">
        <v>0.96562495233642176</v>
      </c>
      <c r="DO66">
        <v>0.94979168615167775</v>
      </c>
      <c r="DP66">
        <v>0.96416667624694441</v>
      </c>
      <c r="DQ66">
        <v>0.97625000506737569</v>
      </c>
      <c r="DR66">
        <v>0.99791663869429537</v>
      </c>
      <c r="DS66">
        <v>1.005625007704162</v>
      </c>
      <c r="DT66">
        <v>0.99833336417250795</v>
      </c>
      <c r="DU66">
        <v>0.99625006563677865</v>
      </c>
      <c r="DV66">
        <v>1.007083349564706</v>
      </c>
      <c r="DW66">
        <v>0.99437499829802223</v>
      </c>
      <c r="DX66">
        <v>1.0227083845524769</v>
      </c>
      <c r="DY66">
        <v>1.0497916601433599</v>
      </c>
      <c r="DZ66">
        <v>1.1400000323605139</v>
      </c>
      <c r="EA66">
        <v>1.2074999572552161</v>
      </c>
      <c r="EB66">
        <v>1.1574998716027749</v>
      </c>
      <c r="EC66">
        <v>1.1587500480374131</v>
      </c>
      <c r="ED66">
        <v>1.178749977064683</v>
      </c>
      <c r="EE66">
        <v>1.146458356477875</v>
      </c>
      <c r="EF66">
        <v>1.137916799595851</v>
      </c>
      <c r="EG66">
        <v>1.0745832744594079</v>
      </c>
      <c r="EH66">
        <v>1.026874981623936</v>
      </c>
      <c r="EI66">
        <v>1.040208289565804</v>
      </c>
      <c r="EJ66">
        <v>1.07854170610496</v>
      </c>
      <c r="EK66">
        <v>1.0545833454321381</v>
      </c>
      <c r="EL66">
        <v>1.030625050530382</v>
      </c>
      <c r="EM66">
        <v>1.036875011908637</v>
      </c>
      <c r="EN66">
        <v>1.030625050530382</v>
      </c>
      <c r="EO66">
        <v>1.0343749878946951</v>
      </c>
      <c r="EP66">
        <v>1.009791736317754</v>
      </c>
      <c r="EQ66">
        <v>1.0354167358191599</v>
      </c>
      <c r="ER66">
        <v>1.020624954474614</v>
      </c>
      <c r="ES66">
        <v>1.031250007205567</v>
      </c>
      <c r="ET66">
        <v>1.021666636628012</v>
      </c>
      <c r="EU66">
        <v>0.95833337457583512</v>
      </c>
      <c r="EV66">
        <v>0.92562502851081541</v>
      </c>
      <c r="EW66">
        <v>0.94374995597039524</v>
      </c>
      <c r="EX66">
        <v>0.91270831450502588</v>
      </c>
      <c r="EY66">
        <v>0.92833328372173041</v>
      </c>
    </row>
    <row r="67" spans="9:155" x14ac:dyDescent="0.25">
      <c r="I67" s="31">
        <v>44512</v>
      </c>
      <c r="J67" s="32">
        <v>105.98466891410359</v>
      </c>
      <c r="K67" s="32">
        <v>112.2685393703766</v>
      </c>
      <c r="L67" s="33">
        <v>-3.6220072484173002E-3</v>
      </c>
      <c r="M67" s="33">
        <v>-1.93344517079342E-2</v>
      </c>
      <c r="N67">
        <v>25</v>
      </c>
      <c r="O67" t="s">
        <v>15</v>
      </c>
      <c r="P67">
        <f t="shared" si="0"/>
        <v>225</v>
      </c>
      <c r="Q67">
        <f t="shared" si="1"/>
        <v>0</v>
      </c>
      <c r="AH67" s="31">
        <v>44883</v>
      </c>
      <c r="AI67" s="33">
        <v>0.1065334923064096</v>
      </c>
      <c r="AJ67" s="33">
        <v>-1.8069195712175001E-3</v>
      </c>
      <c r="AK67" s="33">
        <v>0.1083404118776272</v>
      </c>
      <c r="BI67" s="34">
        <v>-1.8897771990948799E-2</v>
      </c>
      <c r="CP67" t="s">
        <v>1068</v>
      </c>
      <c r="CQ67">
        <v>0.99809069212410495</v>
      </c>
      <c r="CR67">
        <v>0.97653935161883776</v>
      </c>
      <c r="CS67">
        <v>0.97054896953056036</v>
      </c>
      <c r="CT67">
        <v>0.98133645620267895</v>
      </c>
      <c r="CU67">
        <v>0.98599031684419036</v>
      </c>
      <c r="CV67">
        <v>1.002911791274044</v>
      </c>
      <c r="CW67">
        <v>0.98677809823915152</v>
      </c>
      <c r="CX67">
        <v>1.001050162614443</v>
      </c>
      <c r="CY67">
        <v>0.9763962282522165</v>
      </c>
      <c r="CZ67">
        <v>1.017613286037053</v>
      </c>
      <c r="DA67">
        <v>1.030763634591219</v>
      </c>
      <c r="DB67">
        <v>1.0401909669776011</v>
      </c>
      <c r="DC67">
        <v>1.030763634591219</v>
      </c>
      <c r="DD67">
        <v>1.0288304442483081</v>
      </c>
      <c r="DE67">
        <v>1.0066585608565071</v>
      </c>
      <c r="DF67">
        <v>1.019116985704392</v>
      </c>
      <c r="DG67">
        <v>1.0227923744671079</v>
      </c>
      <c r="DH67">
        <v>1.030047776606696</v>
      </c>
      <c r="DI67">
        <v>1.011909090394163</v>
      </c>
      <c r="DJ67">
        <v>0.99212412373836134</v>
      </c>
      <c r="DK67">
        <v>0.99842468683812391</v>
      </c>
      <c r="DL67">
        <v>1.045799546083229</v>
      </c>
      <c r="DM67">
        <v>1.0030312215138399</v>
      </c>
      <c r="DN67">
        <v>0.99830537717403667</v>
      </c>
      <c r="DO67">
        <v>0.99147958628573052</v>
      </c>
      <c r="DP67">
        <v>0.97890215321303042</v>
      </c>
      <c r="DQ67">
        <v>0.97310270276000532</v>
      </c>
      <c r="DR67">
        <v>0.94954654994066157</v>
      </c>
      <c r="DS67">
        <v>0.9560381652513853</v>
      </c>
      <c r="DT67">
        <v>0.9731742644433159</v>
      </c>
      <c r="DU67">
        <v>0.99451079932294251</v>
      </c>
      <c r="DV67">
        <v>1.030047776606696</v>
      </c>
      <c r="DW67">
        <v>1.009212414661661</v>
      </c>
      <c r="DX67">
        <v>1.016968929447986</v>
      </c>
      <c r="DY67">
        <v>1.0537230582265631</v>
      </c>
      <c r="DZ67">
        <v>1.054630028709902</v>
      </c>
      <c r="EA67">
        <v>1.0463724012768401</v>
      </c>
      <c r="EB67">
        <v>1.0687112217377961</v>
      </c>
      <c r="EC67">
        <v>1.0571839428029111</v>
      </c>
      <c r="ED67">
        <v>1.053221945579826</v>
      </c>
      <c r="EE67">
        <v>1.0628639027282849</v>
      </c>
      <c r="EF67">
        <v>1.0422434066967461</v>
      </c>
      <c r="EG67">
        <v>1.0273032323177069</v>
      </c>
      <c r="EH67">
        <v>1.0202624549401971</v>
      </c>
      <c r="EI67">
        <v>1.0231503637472239</v>
      </c>
      <c r="EJ67">
        <v>1.031551476274035</v>
      </c>
      <c r="EK67">
        <v>1.0023865634855</v>
      </c>
      <c r="EL67">
        <v>0.99658705274462045</v>
      </c>
      <c r="EM67">
        <v>0.99754400185935355</v>
      </c>
      <c r="EN67">
        <v>1.003860722104126</v>
      </c>
      <c r="EO67">
        <v>1.0032384308698119</v>
      </c>
      <c r="EP67">
        <v>0.98160956018363676</v>
      </c>
      <c r="EQ67">
        <v>0.96395209162585149</v>
      </c>
      <c r="ER67">
        <v>1.0628379789508431</v>
      </c>
      <c r="ES67">
        <v>1.078676924665007</v>
      </c>
      <c r="ET67">
        <v>1.103320549804111</v>
      </c>
      <c r="EU67">
        <v>1.067360170918092</v>
      </c>
      <c r="EV67">
        <v>1.0862373833484451</v>
      </c>
      <c r="EW67">
        <v>1.0687476356019241</v>
      </c>
      <c r="EX67">
        <v>1.096095171016072</v>
      </c>
      <c r="EY67">
        <v>1.077528561612185</v>
      </c>
    </row>
    <row r="68" spans="9:155" x14ac:dyDescent="0.25">
      <c r="I68" s="31">
        <v>44515</v>
      </c>
      <c r="J68" s="32">
        <v>106.1559839440407</v>
      </c>
      <c r="K68" s="32">
        <v>112.3665464398572</v>
      </c>
      <c r="L68" s="33">
        <v>-2.0114485949274999E-3</v>
      </c>
      <c r="M68" s="33">
        <v>-1.8478360080950901E-2</v>
      </c>
      <c r="N68">
        <v>20</v>
      </c>
      <c r="O68" t="s">
        <v>15</v>
      </c>
      <c r="P68">
        <f t="shared" ref="P68:P131" si="6">IF(O68="Discovery",$Q$2,0)</f>
        <v>225</v>
      </c>
      <c r="Q68">
        <f t="shared" ref="Q68:Q131" si="7">IF(O68="Holdout",$Q$2,0)</f>
        <v>0</v>
      </c>
      <c r="AH68" s="31">
        <v>44886</v>
      </c>
      <c r="AI68" s="33">
        <v>0.10490565598549299</v>
      </c>
      <c r="AJ68" s="33">
        <v>-8.9016584790220996E-3</v>
      </c>
      <c r="AK68" s="33">
        <v>0.1138073144645152</v>
      </c>
      <c r="BI68" s="34">
        <v>-0.1715758156084318</v>
      </c>
      <c r="CP68" t="s">
        <v>1069</v>
      </c>
      <c r="CQ68">
        <v>1.010700888945677</v>
      </c>
      <c r="CR68">
        <v>1.043259303225607</v>
      </c>
      <c r="CS68">
        <v>1.0378972929542281</v>
      </c>
      <c r="CT68">
        <v>1.017149508699132</v>
      </c>
      <c r="CU68">
        <v>0.99492993842188171</v>
      </c>
      <c r="CV68">
        <v>0.98710279829399272</v>
      </c>
      <c r="CW68">
        <v>0.97700946758212714</v>
      </c>
      <c r="CX68">
        <v>0.91977805547858649</v>
      </c>
      <c r="CY68">
        <v>0.96690425814337677</v>
      </c>
      <c r="CZ68">
        <v>0.99649546053638527</v>
      </c>
      <c r="DA68">
        <v>0.9721729439614577</v>
      </c>
      <c r="DB68">
        <v>0.97206779958685274</v>
      </c>
      <c r="DC68">
        <v>0.9567057242513276</v>
      </c>
      <c r="DD68">
        <v>0.95209119169001699</v>
      </c>
      <c r="DE68">
        <v>0.97295576382428817</v>
      </c>
      <c r="DF68">
        <v>0.98926402092010035</v>
      </c>
      <c r="DG68">
        <v>1.0048830178286949</v>
      </c>
      <c r="DH68">
        <v>1.0138786248041229</v>
      </c>
      <c r="DI68">
        <v>1.0265887449598059</v>
      </c>
      <c r="DJ68">
        <v>1.0248246952118201</v>
      </c>
      <c r="DK68">
        <v>1.0285633186793159</v>
      </c>
      <c r="DL68">
        <v>1.052418272098492</v>
      </c>
      <c r="DM68">
        <v>1.041179937964964</v>
      </c>
      <c r="DN68">
        <v>1.0393809577032671</v>
      </c>
      <c r="DO68">
        <v>1.063913586610669</v>
      </c>
      <c r="DP68">
        <v>1.0501519050977799</v>
      </c>
      <c r="DQ68">
        <v>1.040689381827965</v>
      </c>
      <c r="DR68">
        <v>1.0319040636017469</v>
      </c>
      <c r="DS68">
        <v>1.0657944242378301</v>
      </c>
      <c r="DT68">
        <v>1.060420652850723</v>
      </c>
      <c r="DU68">
        <v>1.028516274216406</v>
      </c>
      <c r="DV68">
        <v>1.0232945740556569</v>
      </c>
      <c r="DW68">
        <v>1.050841341701733</v>
      </c>
      <c r="DX68">
        <v>1.0423365260856181</v>
      </c>
      <c r="DY68">
        <v>1.0249767664381779</v>
      </c>
      <c r="DZ68">
        <v>1.0393575530829691</v>
      </c>
      <c r="EA68">
        <v>1.052792275578631</v>
      </c>
      <c r="EB68">
        <v>1.052289723103589</v>
      </c>
      <c r="EC68">
        <v>1.045186950093365</v>
      </c>
      <c r="ED68">
        <v>1.0512267534641271</v>
      </c>
      <c r="EE68">
        <v>1.057219747594293</v>
      </c>
      <c r="EF68">
        <v>1.030701019073968</v>
      </c>
      <c r="EG68">
        <v>1.0410397454654909</v>
      </c>
      <c r="EH68">
        <v>1.058189333974878</v>
      </c>
      <c r="EI68">
        <v>1.0496495878450529</v>
      </c>
      <c r="EJ68">
        <v>1.0303972294547239</v>
      </c>
      <c r="EK68">
        <v>1.055981419719332</v>
      </c>
      <c r="EL68">
        <v>1.0585514587281319</v>
      </c>
      <c r="EM68">
        <v>1.066495504346354</v>
      </c>
      <c r="EN68">
        <v>1.052663491361413</v>
      </c>
      <c r="EO68">
        <v>1.053656599973454</v>
      </c>
      <c r="EP68">
        <v>1.0149884036841821</v>
      </c>
      <c r="EQ68">
        <v>1.0200467419474739</v>
      </c>
      <c r="ER68">
        <v>0.97332953208211193</v>
      </c>
      <c r="ES68">
        <v>0.98857493714961908</v>
      </c>
      <c r="ET68">
        <v>1.00382016580039</v>
      </c>
      <c r="EU68">
        <v>1.003224347677629</v>
      </c>
      <c r="EV68">
        <v>0.98911242013837131</v>
      </c>
      <c r="EW68">
        <v>1.000257135790708</v>
      </c>
      <c r="EX68">
        <v>0.98553745259622505</v>
      </c>
      <c r="EY68">
        <v>1.0054556665534731</v>
      </c>
    </row>
    <row r="69" spans="9:155" x14ac:dyDescent="0.25">
      <c r="I69" s="31">
        <v>44516</v>
      </c>
      <c r="J69" s="32">
        <v>106.12532451630661</v>
      </c>
      <c r="K69" s="32">
        <v>111.88227621418871</v>
      </c>
      <c r="L69" s="33">
        <v>-2.2996825383611E-3</v>
      </c>
      <c r="M69" s="33">
        <v>-2.27084598848682E-2</v>
      </c>
      <c r="N69">
        <v>17</v>
      </c>
      <c r="O69" t="s">
        <v>15</v>
      </c>
      <c r="P69">
        <f t="shared" si="6"/>
        <v>225</v>
      </c>
      <c r="Q69">
        <f t="shared" si="7"/>
        <v>0</v>
      </c>
      <c r="AH69" s="31">
        <v>44887</v>
      </c>
      <c r="AI69" s="33">
        <v>0.10234074117989039</v>
      </c>
      <c r="AJ69" s="33">
        <v>-1.0434513764540001E-3</v>
      </c>
      <c r="AK69" s="33">
        <v>0.1033841925563444</v>
      </c>
      <c r="BI69" s="34">
        <v>-5.1732839742605299E-2</v>
      </c>
      <c r="CP69" t="s">
        <v>1070</v>
      </c>
      <c r="CQ69">
        <v>0.98313957036927691</v>
      </c>
      <c r="CR69">
        <v>1.0388081742947239</v>
      </c>
      <c r="CS69">
        <v>1.0399709461930891</v>
      </c>
      <c r="CT69">
        <v>1.0196220175238551</v>
      </c>
      <c r="CU69">
        <v>1.0031976425564211</v>
      </c>
      <c r="CV69">
        <v>0.95872089333933852</v>
      </c>
      <c r="CW69">
        <v>0.97514536173962862</v>
      </c>
      <c r="CX69">
        <v>0.9110464980435391</v>
      </c>
      <c r="CY69">
        <v>0.95247079584080896</v>
      </c>
      <c r="CZ69">
        <v>0.93880810924395452</v>
      </c>
      <c r="DA69">
        <v>0.95058139661792995</v>
      </c>
      <c r="DB69">
        <v>0.94578483406699843</v>
      </c>
      <c r="DC69">
        <v>0.91642430639436823</v>
      </c>
      <c r="DD69">
        <v>0.87340109212488359</v>
      </c>
      <c r="DE69">
        <v>0.87776169696767781</v>
      </c>
      <c r="DF69">
        <v>0.87151150603629179</v>
      </c>
      <c r="DG69">
        <v>0.88124991922991514</v>
      </c>
      <c r="DH69">
        <v>0.92398255731587908</v>
      </c>
      <c r="DI69">
        <v>0.93619180239799193</v>
      </c>
      <c r="DJ69">
        <v>0.92412775197478303</v>
      </c>
      <c r="DK69">
        <v>0.90726741929921184</v>
      </c>
      <c r="DL69">
        <v>0.94927305632923575</v>
      </c>
      <c r="DM69">
        <v>0.94127894113244404</v>
      </c>
      <c r="DN69">
        <v>0.94404062950302337</v>
      </c>
      <c r="DO69">
        <v>0.96438946473940113</v>
      </c>
      <c r="DP69">
        <v>0.97304330933549799</v>
      </c>
      <c r="DQ69">
        <v>0.9548556695013759</v>
      </c>
      <c r="DR69">
        <v>1.01249897684763</v>
      </c>
      <c r="DS69">
        <v>1.035673595394103</v>
      </c>
      <c r="DT69">
        <v>1.0540081116785449</v>
      </c>
      <c r="DU69">
        <v>1.051367886021334</v>
      </c>
      <c r="DV69">
        <v>1.040807263691061</v>
      </c>
      <c r="DW69">
        <v>1.035087023921389</v>
      </c>
      <c r="DX69">
        <v>1.052834688434547</v>
      </c>
      <c r="DY69">
        <v>1.067355555817779</v>
      </c>
      <c r="DZ69">
        <v>1.044914291761484</v>
      </c>
      <c r="EA69">
        <v>1.0541548012631521</v>
      </c>
      <c r="EB69">
        <v>1.084956624179187</v>
      </c>
      <c r="EC69">
        <v>1.1131182214380111</v>
      </c>
      <c r="ED69">
        <v>1.1009441071099191</v>
      </c>
      <c r="EE69">
        <v>1.06794222072335</v>
      </c>
      <c r="EF69">
        <v>1.077476015961375</v>
      </c>
      <c r="EG69">
        <v>1.066182132573781</v>
      </c>
      <c r="EH69">
        <v>1.073222578604915</v>
      </c>
      <c r="EI69">
        <v>1.0895035341377171</v>
      </c>
      <c r="EJ69">
        <v>1.0479943993068019</v>
      </c>
      <c r="EK69">
        <v>1.046674286478197</v>
      </c>
      <c r="EL69">
        <v>1.0418339973504529</v>
      </c>
      <c r="EM69">
        <v>1.060461799371252</v>
      </c>
      <c r="EN69">
        <v>1.0246729977428659</v>
      </c>
      <c r="EO69">
        <v>1.0009116208579649</v>
      </c>
      <c r="EP69">
        <v>0.96262947002268806</v>
      </c>
      <c r="EQ69">
        <v>0.96600295673722014</v>
      </c>
      <c r="ER69">
        <v>0.9935778890904734</v>
      </c>
      <c r="ES69">
        <v>0.97113653160132163</v>
      </c>
      <c r="ET69">
        <v>0.94414835758649573</v>
      </c>
      <c r="EU69">
        <v>0.96893637469793159</v>
      </c>
      <c r="EV69">
        <v>0.93050762771090423</v>
      </c>
      <c r="EW69">
        <v>0.95720242255651633</v>
      </c>
      <c r="EX69">
        <v>0.93622786748057674</v>
      </c>
      <c r="EY69">
        <v>0.94458842634031637</v>
      </c>
    </row>
    <row r="70" spans="9:155" x14ac:dyDescent="0.25">
      <c r="I70" s="31">
        <v>44517</v>
      </c>
      <c r="J70" s="32">
        <v>106.0920421396694</v>
      </c>
      <c r="K70" s="32">
        <v>111.3745851814752</v>
      </c>
      <c r="L70" s="33">
        <v>-2.6125752233838E-3</v>
      </c>
      <c r="M70" s="33">
        <v>-2.7143140408468901E-2</v>
      </c>
      <c r="N70">
        <v>17</v>
      </c>
      <c r="O70" t="s">
        <v>15</v>
      </c>
      <c r="P70">
        <f t="shared" si="6"/>
        <v>225</v>
      </c>
      <c r="Q70">
        <f t="shared" si="7"/>
        <v>0</v>
      </c>
      <c r="AH70" s="31">
        <v>44888</v>
      </c>
      <c r="AI70" s="33">
        <v>0.10417980650011049</v>
      </c>
      <c r="AJ70" s="33">
        <v>5.3833884936539999E-3</v>
      </c>
      <c r="AK70" s="33">
        <v>9.8796418006456402E-2</v>
      </c>
      <c r="BI70" s="34">
        <v>-0.11640405221379591</v>
      </c>
      <c r="CP70" t="s">
        <v>1071</v>
      </c>
      <c r="CQ70">
        <v>1.004255335381691</v>
      </c>
      <c r="CR70">
        <v>1.0249999837672461</v>
      </c>
      <c r="CS70">
        <v>1.0324468409761469</v>
      </c>
      <c r="CT70">
        <v>0.99202127659574468</v>
      </c>
      <c r="CU70">
        <v>0.96702129282849902</v>
      </c>
      <c r="CV70">
        <v>0.97925535161444466</v>
      </c>
      <c r="CW70">
        <v>0.8691489037047041</v>
      </c>
      <c r="CX70">
        <v>0.97287230796002344</v>
      </c>
      <c r="CY70">
        <v>0.99042551568213932</v>
      </c>
      <c r="CZ70">
        <v>0.97234044176466916</v>
      </c>
      <c r="DA70">
        <v>0.97925535161444466</v>
      </c>
      <c r="DB70">
        <v>0.96010638297872342</v>
      </c>
      <c r="DC70">
        <v>0.91914895240296712</v>
      </c>
      <c r="DD70">
        <v>0.94840427155190321</v>
      </c>
      <c r="DE70">
        <v>0.95744680851063835</v>
      </c>
      <c r="DF70">
        <v>0.96063833033784896</v>
      </c>
      <c r="DG70">
        <v>0.96861705374210427</v>
      </c>
      <c r="DH70">
        <v>0.96117019653320313</v>
      </c>
      <c r="DI70">
        <v>0.94680851063829785</v>
      </c>
      <c r="DJ70">
        <v>0.95372342048807346</v>
      </c>
      <c r="DK70">
        <v>0.97500001623275434</v>
      </c>
      <c r="DL70">
        <v>0.97500001623275434</v>
      </c>
      <c r="DM70">
        <v>0.96436171836041384</v>
      </c>
      <c r="DN70">
        <v>0.95372342048807346</v>
      </c>
      <c r="DO70">
        <v>0.95478723404255317</v>
      </c>
      <c r="DP70">
        <v>0.9521276595744681</v>
      </c>
      <c r="DQ70">
        <v>0.93351063829787229</v>
      </c>
      <c r="DR70">
        <v>0.917021244130236</v>
      </c>
      <c r="DS70">
        <v>0.91276598991231717</v>
      </c>
      <c r="DT70">
        <v>0.91276598991231717</v>
      </c>
      <c r="DU70">
        <v>0.95159571221534245</v>
      </c>
      <c r="DV70">
        <v>0.957978755869764</v>
      </c>
      <c r="DW70">
        <v>0.98723407501869997</v>
      </c>
      <c r="DX70">
        <v>1.000531947359125</v>
      </c>
      <c r="DY70">
        <v>0.98936170212765961</v>
      </c>
      <c r="DZ70">
        <v>0.98882975476853407</v>
      </c>
      <c r="EA70">
        <v>0.99946805264087446</v>
      </c>
      <c r="EB70">
        <v>0.98723407501869997</v>
      </c>
      <c r="EC70">
        <v>0.96861705374210427</v>
      </c>
      <c r="ED70">
        <v>0.94414893617021278</v>
      </c>
      <c r="EE70">
        <v>0.94414893617021278</v>
      </c>
      <c r="EF70">
        <v>0.9462765632791722</v>
      </c>
      <c r="EG70">
        <v>0.95478723404255317</v>
      </c>
      <c r="EH70">
        <v>0.95691486115151259</v>
      </c>
      <c r="EI70">
        <v>0.92925530291618186</v>
      </c>
      <c r="EJ70">
        <v>0.93138301118891287</v>
      </c>
      <c r="EK70">
        <v>0.93351063829787229</v>
      </c>
      <c r="EL70">
        <v>0.92659572844809679</v>
      </c>
      <c r="EM70">
        <v>0.91968081859832118</v>
      </c>
      <c r="EN70">
        <v>0.90319150559445649</v>
      </c>
      <c r="EO70">
        <v>0.88882981969955122</v>
      </c>
      <c r="EP70">
        <v>0.8808510962952959</v>
      </c>
      <c r="EQ70">
        <v>0.85478721780979883</v>
      </c>
      <c r="ER70">
        <v>0.82872342048807346</v>
      </c>
      <c r="ES70">
        <v>0.81117021276595747</v>
      </c>
      <c r="ET70">
        <v>0.77712769203997678</v>
      </c>
      <c r="EU70">
        <v>0.76063829787234039</v>
      </c>
      <c r="EV70">
        <v>0.7792553191489362</v>
      </c>
      <c r="EW70">
        <v>0.79095743057575629</v>
      </c>
      <c r="EX70">
        <v>0.80053191489361697</v>
      </c>
      <c r="EY70">
        <v>0.79255319148936165</v>
      </c>
    </row>
    <row r="71" spans="9:155" x14ac:dyDescent="0.25">
      <c r="I71" s="31">
        <v>44518</v>
      </c>
      <c r="J71" s="32">
        <v>104.87179553280281</v>
      </c>
      <c r="K71" s="32">
        <v>110.2763294911199</v>
      </c>
      <c r="L71" s="33">
        <v>-1.40842991742983E-2</v>
      </c>
      <c r="M71" s="33">
        <v>-3.6736402463781397E-2</v>
      </c>
      <c r="N71">
        <v>17</v>
      </c>
      <c r="O71" t="s">
        <v>15</v>
      </c>
      <c r="P71">
        <f t="shared" si="6"/>
        <v>225</v>
      </c>
      <c r="Q71">
        <f t="shared" si="7"/>
        <v>0</v>
      </c>
      <c r="AH71" s="31">
        <v>44889</v>
      </c>
      <c r="AI71" s="33">
        <v>0.1236706937191671</v>
      </c>
      <c r="AJ71" s="33">
        <v>2.4718102538465701E-2</v>
      </c>
      <c r="AK71" s="33">
        <v>9.8952591180701405E-2</v>
      </c>
      <c r="BI71" s="34">
        <v>-0.20850788130716619</v>
      </c>
      <c r="CP71" t="s">
        <v>1072</v>
      </c>
      <c r="CQ71">
        <v>0.95438852332477864</v>
      </c>
      <c r="CR71">
        <v>0.97009135017990489</v>
      </c>
      <c r="CS71">
        <v>0.98909364233239383</v>
      </c>
      <c r="CT71">
        <v>0.96871642442840167</v>
      </c>
      <c r="CU71">
        <v>0.95383865488310449</v>
      </c>
      <c r="CV71">
        <v>0.96599763989817278</v>
      </c>
      <c r="CW71">
        <v>0.948767353548152</v>
      </c>
      <c r="CX71">
        <v>0.96697514606895374</v>
      </c>
      <c r="CY71">
        <v>0.95777957677412751</v>
      </c>
      <c r="CZ71">
        <v>0.94155735427302956</v>
      </c>
      <c r="DA71">
        <v>0.9382274161799643</v>
      </c>
      <c r="DB71">
        <v>0.96853316324199001</v>
      </c>
      <c r="DC71">
        <v>0.94268773371695891</v>
      </c>
      <c r="DD71">
        <v>0.95949046722031206</v>
      </c>
      <c r="DE71">
        <v>0.94888941449584074</v>
      </c>
      <c r="DF71">
        <v>0.93285062294603305</v>
      </c>
      <c r="DG71">
        <v>0.92188304784873842</v>
      </c>
      <c r="DH71">
        <v>0.9191946512317728</v>
      </c>
      <c r="DI71">
        <v>0.90984637842867666</v>
      </c>
      <c r="DJ71">
        <v>0.92777923672864138</v>
      </c>
      <c r="DK71">
        <v>0.92212742439143369</v>
      </c>
      <c r="DL71">
        <v>0.87199458251440787</v>
      </c>
      <c r="DM71">
        <v>0.8891026381518613</v>
      </c>
      <c r="DN71">
        <v>0.89719855544577864</v>
      </c>
      <c r="DO71">
        <v>0.88045702218114841</v>
      </c>
      <c r="DP71">
        <v>0.8617909493706587</v>
      </c>
      <c r="DQ71">
        <v>0.87003940040796723</v>
      </c>
      <c r="DR71">
        <v>0.89289094141705372</v>
      </c>
      <c r="DS71">
        <v>0.9328812655066141</v>
      </c>
      <c r="DT71">
        <v>0.92843537798429765</v>
      </c>
      <c r="DU71">
        <v>0.91296776036842409</v>
      </c>
      <c r="DV71">
        <v>0.93115229510086228</v>
      </c>
      <c r="DW71">
        <v>0.9396115941173494</v>
      </c>
      <c r="DX71">
        <v>0.94476760812670602</v>
      </c>
      <c r="DY71">
        <v>0.93034947699012527</v>
      </c>
      <c r="DZ71">
        <v>0.92621247666435902</v>
      </c>
      <c r="EA71">
        <v>0.93547459379158304</v>
      </c>
      <c r="EB71">
        <v>0.91188703715147512</v>
      </c>
      <c r="EC71">
        <v>0.87959317359656708</v>
      </c>
      <c r="ED71">
        <v>0.88950362279503337</v>
      </c>
      <c r="EE71">
        <v>0.87817283574004756</v>
      </c>
      <c r="EF71">
        <v>0.86273594556719435</v>
      </c>
      <c r="EG71">
        <v>0.85662296693736317</v>
      </c>
      <c r="EH71">
        <v>0.87320228986052384</v>
      </c>
      <c r="EI71">
        <v>0.89527698678529399</v>
      </c>
      <c r="EJ71">
        <v>0.88746585007517054</v>
      </c>
      <c r="EK71">
        <v>0.89685147115155117</v>
      </c>
      <c r="EL71">
        <v>0.88984315255216462</v>
      </c>
      <c r="EM71">
        <v>0.91052857859319281</v>
      </c>
      <c r="EN71">
        <v>0.91395570707923679</v>
      </c>
      <c r="EO71">
        <v>0.90352017511136706</v>
      </c>
      <c r="EP71">
        <v>0.902686714440049</v>
      </c>
      <c r="EQ71">
        <v>0.91349258849050974</v>
      </c>
      <c r="ER71">
        <v>0.91880266412716471</v>
      </c>
      <c r="ES71">
        <v>0.91136220902938936</v>
      </c>
      <c r="ET71">
        <v>0.92105646265500229</v>
      </c>
      <c r="EU71">
        <v>0.92540965855362201</v>
      </c>
      <c r="EV71">
        <v>0.93513489426957319</v>
      </c>
      <c r="EW71">
        <v>0.90963315374119824</v>
      </c>
      <c r="EX71">
        <v>0.8882995653938065</v>
      </c>
      <c r="EY71">
        <v>0.8919116527150478</v>
      </c>
    </row>
    <row r="72" spans="9:155" x14ac:dyDescent="0.25">
      <c r="I72" s="31">
        <v>44522</v>
      </c>
      <c r="J72" s="32">
        <v>103.71027714381169</v>
      </c>
      <c r="K72" s="32">
        <v>107.92812334477949</v>
      </c>
      <c r="L72" s="33">
        <v>-2.5003910216391201E-2</v>
      </c>
      <c r="M72" s="33">
        <v>-5.7247980158817401E-2</v>
      </c>
      <c r="N72">
        <v>18</v>
      </c>
      <c r="O72" t="s">
        <v>15</v>
      </c>
      <c r="P72">
        <f t="shared" si="6"/>
        <v>225</v>
      </c>
      <c r="Q72">
        <f t="shared" si="7"/>
        <v>0</v>
      </c>
      <c r="AH72" s="31">
        <v>44890</v>
      </c>
      <c r="AI72" s="33">
        <v>0.1318407959212681</v>
      </c>
      <c r="AJ72" s="33">
        <v>5.0114511207408799E-2</v>
      </c>
      <c r="AK72" s="33">
        <v>8.1726284713859301E-2</v>
      </c>
      <c r="BI72" s="34">
        <v>-0.14947064813777969</v>
      </c>
      <c r="CP72" t="s">
        <v>1073</v>
      </c>
      <c r="CQ72">
        <v>0.9935727516900269</v>
      </c>
      <c r="CR72">
        <v>0.99762967583958739</v>
      </c>
      <c r="CS72">
        <v>0.99881496799905445</v>
      </c>
      <c r="CT72">
        <v>1.0126254899816081</v>
      </c>
      <c r="CU72">
        <v>1.0003440992416459</v>
      </c>
      <c r="CV72">
        <v>0.98889722689512793</v>
      </c>
      <c r="CW72">
        <v>0.96855201183073825</v>
      </c>
      <c r="CX72">
        <v>0.99367071250184325</v>
      </c>
      <c r="CY72">
        <v>0.97341800476077678</v>
      </c>
      <c r="CZ72">
        <v>0.9974245977414482</v>
      </c>
      <c r="DA72">
        <v>0.99413419169671779</v>
      </c>
      <c r="DB72">
        <v>0.98333581319172181</v>
      </c>
      <c r="DC72">
        <v>0.98194537560709716</v>
      </c>
      <c r="DD72">
        <v>0.97522566787861453</v>
      </c>
      <c r="DE72">
        <v>0.96818130926726043</v>
      </c>
      <c r="DF72">
        <v>1.00372741657181</v>
      </c>
      <c r="DG72">
        <v>0.99520004572548959</v>
      </c>
      <c r="DH72">
        <v>0.93560109177860673</v>
      </c>
      <c r="DI72">
        <v>0.95362884354160371</v>
      </c>
      <c r="DJ72">
        <v>0.94385040203880954</v>
      </c>
      <c r="DK72">
        <v>0.91924143422424121</v>
      </c>
      <c r="DL72">
        <v>0.90320629289871024</v>
      </c>
      <c r="DM72">
        <v>0.90899937887253546</v>
      </c>
      <c r="DN72">
        <v>0.93050322459709389</v>
      </c>
      <c r="DO72">
        <v>0.96387103354734638</v>
      </c>
      <c r="DP72">
        <v>0.9646588943170189</v>
      </c>
      <c r="DQ72">
        <v>0.94347969947533183</v>
      </c>
      <c r="DR72">
        <v>0.96368568226560747</v>
      </c>
      <c r="DS72">
        <v>0.9667444833669373</v>
      </c>
      <c r="DT72">
        <v>0.96146126490368555</v>
      </c>
      <c r="DU72">
        <v>0.94811408746196979</v>
      </c>
      <c r="DV72">
        <v>0.95488018350615111</v>
      </c>
      <c r="DW72">
        <v>0.95344376156793853</v>
      </c>
      <c r="DX72">
        <v>0.94111604983929587</v>
      </c>
      <c r="DY72">
        <v>0.91928782253993979</v>
      </c>
      <c r="DZ72">
        <v>0.92401498715797481</v>
      </c>
      <c r="EA72">
        <v>0.91752674971885584</v>
      </c>
      <c r="EB72">
        <v>0.89440092879329069</v>
      </c>
      <c r="EC72">
        <v>0.88865402915410885</v>
      </c>
      <c r="ED72">
        <v>0.88985911545699448</v>
      </c>
      <c r="EE72">
        <v>0.91446801594454441</v>
      </c>
      <c r="EF72">
        <v>0.89101761146312641</v>
      </c>
      <c r="EG72">
        <v>0.90024026842877758</v>
      </c>
      <c r="EH72">
        <v>0.89602297132131581</v>
      </c>
      <c r="EI72">
        <v>0.91979748806945794</v>
      </c>
      <c r="EJ72">
        <v>0.92869562880627454</v>
      </c>
      <c r="EK72">
        <v>0.91534845136455878</v>
      </c>
      <c r="EL72">
        <v>0.90209411788125848</v>
      </c>
      <c r="EM72">
        <v>0.90404060931109975</v>
      </c>
      <c r="EN72">
        <v>0.91261423381908191</v>
      </c>
      <c r="EO72">
        <v>0.9103432934874246</v>
      </c>
      <c r="EP72">
        <v>0.91446801594454441</v>
      </c>
      <c r="EQ72">
        <v>0.91748036140315736</v>
      </c>
      <c r="ER72">
        <v>0.91164095444065207</v>
      </c>
      <c r="ES72">
        <v>0.87456558123947437</v>
      </c>
      <c r="ET72">
        <v>0.85996692917917439</v>
      </c>
      <c r="EU72">
        <v>0.85065169756318149</v>
      </c>
      <c r="EV72">
        <v>0.83698007121964957</v>
      </c>
      <c r="EW72">
        <v>0.81858148223913796</v>
      </c>
      <c r="EX72">
        <v>0.83447745861757328</v>
      </c>
      <c r="EY72">
        <v>0.83391494137858735</v>
      </c>
    </row>
    <row r="73" spans="9:155" x14ac:dyDescent="0.25">
      <c r="I73" s="31">
        <v>44523</v>
      </c>
      <c r="J73" s="32">
        <v>104.5566719009711</v>
      </c>
      <c r="K73" s="32">
        <v>108.8728826689631</v>
      </c>
      <c r="L73" s="33">
        <v>-1.70468243675178E-2</v>
      </c>
      <c r="M73" s="33">
        <v>-4.8995508666354E-2</v>
      </c>
      <c r="N73">
        <v>18</v>
      </c>
      <c r="O73" t="s">
        <v>15</v>
      </c>
      <c r="P73">
        <f t="shared" si="6"/>
        <v>225</v>
      </c>
      <c r="Q73">
        <f t="shared" si="7"/>
        <v>0</v>
      </c>
      <c r="AH73" s="31">
        <v>44893</v>
      </c>
      <c r="AI73" s="33">
        <v>0.12523424997651331</v>
      </c>
      <c r="AJ73" s="33">
        <v>4.4788122691589799E-2</v>
      </c>
      <c r="AK73" s="33">
        <v>8.0446127284923494E-2</v>
      </c>
      <c r="BI73" s="34">
        <v>-0.26677306063268441</v>
      </c>
      <c r="CP73" t="s">
        <v>1074</v>
      </c>
      <c r="CQ73">
        <v>1.001661578259706</v>
      </c>
      <c r="CR73">
        <v>0.99216886454348152</v>
      </c>
      <c r="CS73">
        <v>0.99675374176550469</v>
      </c>
      <c r="CT73">
        <v>0.97572233967595912</v>
      </c>
      <c r="CU73">
        <v>0.98949212577828105</v>
      </c>
      <c r="CV73">
        <v>0.97962998337746887</v>
      </c>
      <c r="CW73">
        <v>0.98304570527480239</v>
      </c>
      <c r="CX73">
        <v>0.98126087739678469</v>
      </c>
      <c r="CY73">
        <v>0.97561456082227671</v>
      </c>
      <c r="CZ73">
        <v>0.96404493476166697</v>
      </c>
      <c r="DA73">
        <v>0.97109137033039494</v>
      </c>
      <c r="DB73">
        <v>0.96447579865048383</v>
      </c>
      <c r="DC73">
        <v>0.96789126902190459</v>
      </c>
      <c r="DD73">
        <v>0.97016820734853304</v>
      </c>
      <c r="DE73">
        <v>0.98499949568481815</v>
      </c>
      <c r="DF73">
        <v>0.98549179477786353</v>
      </c>
      <c r="DG73">
        <v>0.99184590527130378</v>
      </c>
      <c r="DH73">
        <v>1.006046240855051</v>
      </c>
      <c r="DI73">
        <v>0.99686133197475235</v>
      </c>
      <c r="DJ73">
        <v>0.99781530688094611</v>
      </c>
      <c r="DK73">
        <v>0.98512255473770993</v>
      </c>
      <c r="DL73">
        <v>0.98615330792881994</v>
      </c>
      <c r="DM73">
        <v>0.98787657483965263</v>
      </c>
      <c r="DN73">
        <v>0.98316876432769429</v>
      </c>
      <c r="DO73">
        <v>0.98575338172729121</v>
      </c>
      <c r="DP73">
        <v>0.98344556859485288</v>
      </c>
      <c r="DQ73">
        <v>0.98335332146629284</v>
      </c>
      <c r="DR73">
        <v>0.98527642571493335</v>
      </c>
      <c r="DS73">
        <v>0.98113788122537127</v>
      </c>
      <c r="DT73">
        <v>0.98099929044735712</v>
      </c>
      <c r="DU73">
        <v>0.97596845778174257</v>
      </c>
      <c r="DV73">
        <v>0.96789126902190459</v>
      </c>
      <c r="DW73">
        <v>0.95270620948910978</v>
      </c>
      <c r="DX73">
        <v>0.95013680940724399</v>
      </c>
      <c r="DY73">
        <v>0.94387519756827698</v>
      </c>
      <c r="DZ73">
        <v>0.93105944925362716</v>
      </c>
      <c r="EA73">
        <v>0.90841243334397481</v>
      </c>
      <c r="EB73">
        <v>0.91058190722431176</v>
      </c>
      <c r="EC73">
        <v>0.90773557711233077</v>
      </c>
      <c r="ED73">
        <v>0.90445857175596767</v>
      </c>
      <c r="EE73">
        <v>0.92028980135903127</v>
      </c>
      <c r="EF73">
        <v>0.94082890435553146</v>
      </c>
      <c r="EG73">
        <v>0.94212124449606893</v>
      </c>
      <c r="EH73">
        <v>0.94135207825438671</v>
      </c>
      <c r="EI73">
        <v>0.93982896308875297</v>
      </c>
      <c r="EJ73">
        <v>0.93325935776942615</v>
      </c>
      <c r="EK73">
        <v>0.94367510870455606</v>
      </c>
      <c r="EL73">
        <v>0.96222967224818712</v>
      </c>
      <c r="EM73">
        <v>0.9687836200794353</v>
      </c>
      <c r="EN73">
        <v>0.99703054603266328</v>
      </c>
      <c r="EO73">
        <v>1.0048770226488839</v>
      </c>
      <c r="EP73">
        <v>1.0160774715508181</v>
      </c>
      <c r="EQ73">
        <v>1.0162311538836071</v>
      </c>
      <c r="ER73">
        <v>1.0179825288152069</v>
      </c>
      <c r="ES73">
        <v>0.98760140549092779</v>
      </c>
      <c r="ET73">
        <v>1.002012645552651</v>
      </c>
      <c r="EU73">
        <v>1.0063665591051441</v>
      </c>
      <c r="EV73">
        <v>1.014592525442469</v>
      </c>
      <c r="EW73">
        <v>1.0179342987214071</v>
      </c>
      <c r="EX73">
        <v>1.021099249283568</v>
      </c>
      <c r="EY73">
        <v>1.0223846724615</v>
      </c>
    </row>
    <row r="74" spans="9:155" x14ac:dyDescent="0.25">
      <c r="I74" s="31">
        <v>44524</v>
      </c>
      <c r="J74" s="32">
        <v>104.3681846169396</v>
      </c>
      <c r="K74" s="32">
        <v>108.431130216084</v>
      </c>
      <c r="L74" s="33">
        <v>-1.8818821993653E-2</v>
      </c>
      <c r="M74" s="33">
        <v>-5.2854215779153502E-2</v>
      </c>
      <c r="N74">
        <v>18</v>
      </c>
      <c r="O74" t="s">
        <v>15</v>
      </c>
      <c r="P74">
        <f t="shared" si="6"/>
        <v>225</v>
      </c>
      <c r="Q74">
        <f t="shared" si="7"/>
        <v>0</v>
      </c>
      <c r="AH74" s="31">
        <v>44894</v>
      </c>
      <c r="AI74" s="33">
        <v>0.12752513819209829</v>
      </c>
      <c r="AJ74" s="33">
        <v>5.0905526202106699E-2</v>
      </c>
      <c r="AK74" s="33">
        <v>7.6619611989991496E-2</v>
      </c>
      <c r="BI74" s="34">
        <v>-3.61231070491983E-2</v>
      </c>
      <c r="CP74" t="s">
        <v>1075</v>
      </c>
      <c r="CQ74">
        <v>0.99285342732090531</v>
      </c>
      <c r="CR74">
        <v>0.95301880555491203</v>
      </c>
      <c r="CS74">
        <v>0.94493021371463315</v>
      </c>
      <c r="CT74">
        <v>0.95455831904945754</v>
      </c>
      <c r="CU74">
        <v>0.93318782849209381</v>
      </c>
      <c r="CV74">
        <v>0.9173665906289139</v>
      </c>
      <c r="CW74">
        <v>0.9079565521159102</v>
      </c>
      <c r="CX74">
        <v>0.88173727822740899</v>
      </c>
      <c r="CY74">
        <v>0.85046240251443483</v>
      </c>
      <c r="CZ74">
        <v>0.8259321173309695</v>
      </c>
      <c r="DA74">
        <v>0.82787384554047672</v>
      </c>
      <c r="DB74">
        <v>0.85619574512068475</v>
      </c>
      <c r="DC74">
        <v>0.88645948887254944</v>
      </c>
      <c r="DD74">
        <v>0.83101056369886106</v>
      </c>
      <c r="DE74">
        <v>0.8499684617393507</v>
      </c>
      <c r="DF74">
        <v>0.86982251526988608</v>
      </c>
      <c r="DG74">
        <v>0.8313552611877536</v>
      </c>
      <c r="DH74">
        <v>0.78431672281874321</v>
      </c>
      <c r="DI74">
        <v>0.79170449740952786</v>
      </c>
      <c r="DJ74">
        <v>0.81489049137684977</v>
      </c>
      <c r="DK74">
        <v>0.8634802554174883</v>
      </c>
      <c r="DL74">
        <v>0.86399727266028969</v>
      </c>
      <c r="DM74">
        <v>0.85922914100401326</v>
      </c>
      <c r="DN74">
        <v>0.87035101276547155</v>
      </c>
      <c r="DO74">
        <v>0.87343021369778662</v>
      </c>
      <c r="DP74">
        <v>0.8596198174851164</v>
      </c>
      <c r="DQ74">
        <v>0.85065791469821039</v>
      </c>
      <c r="DR74">
        <v>0.8305165069616276</v>
      </c>
      <c r="DS74">
        <v>0.82752914805158428</v>
      </c>
      <c r="DT74">
        <v>0.80307922463760673</v>
      </c>
      <c r="DU74">
        <v>0.76403743608660346</v>
      </c>
      <c r="DV74">
        <v>0.77319467711406109</v>
      </c>
      <c r="DW74">
        <v>0.78197283787534899</v>
      </c>
      <c r="DX74">
        <v>0.74658472674445686</v>
      </c>
      <c r="DY74">
        <v>0.73241809480903552</v>
      </c>
      <c r="DZ74">
        <v>0.72266335880713939</v>
      </c>
      <c r="EA74">
        <v>0.76109617213092007</v>
      </c>
      <c r="EB74">
        <v>0.73936927190758117</v>
      </c>
      <c r="EC74">
        <v>0.77384963133349416</v>
      </c>
      <c r="ED74">
        <v>0.74936520918009009</v>
      </c>
      <c r="EE74">
        <v>0.7944046180756732</v>
      </c>
      <c r="EF74">
        <v>0.80962830298333999</v>
      </c>
      <c r="EG74">
        <v>0.80464187258094422</v>
      </c>
      <c r="EH74">
        <v>0.78170850215594434</v>
      </c>
      <c r="EI74">
        <v>0.76153276962315897</v>
      </c>
      <c r="EJ74">
        <v>0.74891724739721643</v>
      </c>
      <c r="EK74">
        <v>0.74773373770112339</v>
      </c>
      <c r="EL74">
        <v>0.77126454511948717</v>
      </c>
      <c r="EM74">
        <v>0.77714707303085417</v>
      </c>
      <c r="EN74">
        <v>0.78078932817925584</v>
      </c>
      <c r="EO74">
        <v>0.75712446851626314</v>
      </c>
      <c r="EP74">
        <v>0.76775234152156246</v>
      </c>
      <c r="EQ74">
        <v>0.76506648419978496</v>
      </c>
      <c r="ER74">
        <v>0.73131570063640083</v>
      </c>
      <c r="ES74">
        <v>0.72431877646994336</v>
      </c>
      <c r="ET74">
        <v>0.74941304356668992</v>
      </c>
      <c r="EU74">
        <v>0.76724523904252895</v>
      </c>
      <c r="EV74">
        <v>0.8102406990939679</v>
      </c>
      <c r="EW74">
        <v>0.82141028927987658</v>
      </c>
      <c r="EX74">
        <v>0.83749035466036792</v>
      </c>
      <c r="EY74">
        <v>0.8314502341880573</v>
      </c>
    </row>
    <row r="75" spans="9:155" x14ac:dyDescent="0.25">
      <c r="I75" s="31">
        <v>44525</v>
      </c>
      <c r="J75" s="32">
        <v>105.0458937587089</v>
      </c>
      <c r="K75" s="32">
        <v>109.1813166817401</v>
      </c>
      <c r="L75" s="33">
        <v>-1.24475752721787E-2</v>
      </c>
      <c r="M75" s="33">
        <v>-4.6301337957906599E-2</v>
      </c>
      <c r="N75">
        <v>18</v>
      </c>
      <c r="O75" t="s">
        <v>15</v>
      </c>
      <c r="P75">
        <f t="shared" si="6"/>
        <v>225</v>
      </c>
      <c r="Q75">
        <f t="shared" si="7"/>
        <v>0</v>
      </c>
      <c r="AH75" s="31">
        <v>44895</v>
      </c>
      <c r="AI75" s="33">
        <v>0.1314895680099808</v>
      </c>
      <c r="AJ75" s="33">
        <v>5.25094715720828E-2</v>
      </c>
      <c r="AK75" s="33">
        <v>7.8980096437897898E-2</v>
      </c>
      <c r="BI75" s="34">
        <v>-0.1127804726601368</v>
      </c>
      <c r="CP75" t="s">
        <v>1076</v>
      </c>
      <c r="CQ75">
        <v>0.96531586158769067</v>
      </c>
      <c r="CR75">
        <v>0.93673187888911336</v>
      </c>
      <c r="CS75">
        <v>0.92409585027344532</v>
      </c>
      <c r="CT75">
        <v>0.95581691645152167</v>
      </c>
      <c r="CU75">
        <v>0.94579530653796995</v>
      </c>
      <c r="CV75">
        <v>0.91189533914508958</v>
      </c>
      <c r="CW75">
        <v>0.88793016282025106</v>
      </c>
      <c r="CX75">
        <v>0.8434857565141558</v>
      </c>
      <c r="CY75">
        <v>0.83668826788865347</v>
      </c>
      <c r="CZ75">
        <v>0.86562078500675288</v>
      </c>
      <c r="DA75">
        <v>0.88784301553018052</v>
      </c>
      <c r="DB75">
        <v>0.87895404668374533</v>
      </c>
      <c r="DC75">
        <v>0.89960773546742345</v>
      </c>
      <c r="DD75">
        <v>0.87511978488368181</v>
      </c>
      <c r="DE75">
        <v>0.88479291511847158</v>
      </c>
      <c r="DF75">
        <v>0.86875808744929239</v>
      </c>
      <c r="DG75">
        <v>0.84871448443686814</v>
      </c>
      <c r="DH75">
        <v>0.79564260589530944</v>
      </c>
      <c r="DI75">
        <v>0.80226563571839027</v>
      </c>
      <c r="DJ75">
        <v>0.82980390567688123</v>
      </c>
      <c r="DK75">
        <v>0.90928075622069304</v>
      </c>
      <c r="DL75">
        <v>0.92426981640902584</v>
      </c>
      <c r="DM75">
        <v>0.94762518066641099</v>
      </c>
      <c r="DN75">
        <v>0.93594777224151882</v>
      </c>
      <c r="DO75">
        <v>0.96261418611398364</v>
      </c>
      <c r="DP75">
        <v>0.93838756791893352</v>
      </c>
      <c r="DQ75">
        <v>0.92435707318061655</v>
      </c>
      <c r="DR75">
        <v>0.921481431571329</v>
      </c>
      <c r="DS75">
        <v>0.91590405974757438</v>
      </c>
      <c r="DT75">
        <v>0.88888878301102703</v>
      </c>
      <c r="DU75">
        <v>0.84915016614646077</v>
      </c>
      <c r="DV75">
        <v>0.81978202205952888</v>
      </c>
      <c r="DW75">
        <v>0.83877991233186666</v>
      </c>
      <c r="DX75">
        <v>0.81873619983792223</v>
      </c>
      <c r="DY75">
        <v>0.8165575175861588</v>
      </c>
      <c r="DZ75">
        <v>0.792069512261657</v>
      </c>
      <c r="EA75">
        <v>0.81986916934959941</v>
      </c>
      <c r="EB75">
        <v>0.82779940852373846</v>
      </c>
      <c r="EC75">
        <v>0.85899770044291179</v>
      </c>
      <c r="ED75">
        <v>0.86483656887763816</v>
      </c>
      <c r="EE75">
        <v>0.87912839600464654</v>
      </c>
      <c r="EF75">
        <v>0.89986928681915523</v>
      </c>
      <c r="EG75">
        <v>0.91407402139685323</v>
      </c>
      <c r="EH75">
        <v>0.90222215416953966</v>
      </c>
      <c r="EI75">
        <v>0.87032673867056221</v>
      </c>
      <c r="EJ75">
        <v>0.87154674599078963</v>
      </c>
      <c r="EK75">
        <v>0.87590400101279653</v>
      </c>
      <c r="EL75">
        <v>0.8784312724248422</v>
      </c>
      <c r="EM75">
        <v>0.8841828293472177</v>
      </c>
      <c r="EN75">
        <v>0.88435717866811892</v>
      </c>
      <c r="EO75">
        <v>0.86832229625817958</v>
      </c>
      <c r="EP75">
        <v>0.85690611074045864</v>
      </c>
      <c r="EQ75">
        <v>0.86213500288545131</v>
      </c>
      <c r="ER75">
        <v>0.84235278700247862</v>
      </c>
      <c r="ES75">
        <v>0.85525036696987844</v>
      </c>
      <c r="ET75">
        <v>0.87738545020323577</v>
      </c>
      <c r="EU75">
        <v>0.88174281470676286</v>
      </c>
      <c r="EV75">
        <v>0.9281044066536499</v>
      </c>
      <c r="EW75">
        <v>0.93141578471329012</v>
      </c>
      <c r="EX75">
        <v>0.93019583213382273</v>
      </c>
      <c r="EY75">
        <v>0.92470566234089868</v>
      </c>
    </row>
    <row r="76" spans="9:155" x14ac:dyDescent="0.25">
      <c r="I76" s="31">
        <v>44526</v>
      </c>
      <c r="J76" s="32">
        <v>103.27731325268419</v>
      </c>
      <c r="K76" s="32">
        <v>105.98599796058819</v>
      </c>
      <c r="L76" s="33">
        <v>-2.90742696107779E-2</v>
      </c>
      <c r="M76" s="33">
        <v>-7.4212442914110596E-2</v>
      </c>
      <c r="N76">
        <v>18</v>
      </c>
      <c r="O76" t="s">
        <v>15</v>
      </c>
      <c r="P76">
        <f t="shared" si="6"/>
        <v>225</v>
      </c>
      <c r="Q76">
        <f t="shared" si="7"/>
        <v>0</v>
      </c>
      <c r="AH76" s="31">
        <v>44896</v>
      </c>
      <c r="AI76" s="33">
        <v>0.15455390187083751</v>
      </c>
      <c r="AJ76" s="33">
        <v>8.8171099869451597E-2</v>
      </c>
      <c r="AK76" s="33">
        <v>6.6382802001385896E-2</v>
      </c>
      <c r="BI76" s="34">
        <v>-6.2811391334923004E-3</v>
      </c>
      <c r="CP76" t="s">
        <v>1077</v>
      </c>
      <c r="CQ76">
        <v>1.0211183691428349</v>
      </c>
      <c r="CR76">
        <v>1.0073936575769451</v>
      </c>
      <c r="CS76">
        <v>1.015988724860321</v>
      </c>
      <c r="CT76">
        <v>0.99408502810637678</v>
      </c>
      <c r="CU76">
        <v>0.97865047081286105</v>
      </c>
      <c r="CV76">
        <v>0.99981507296196104</v>
      </c>
      <c r="CW76">
        <v>0.96987044245390619</v>
      </c>
      <c r="CX76">
        <v>0.98359493982051982</v>
      </c>
      <c r="CY76">
        <v>1.0083639803011719</v>
      </c>
      <c r="CZ76">
        <v>1.0207022870475131</v>
      </c>
      <c r="DA76">
        <v>1.0257856642862231</v>
      </c>
      <c r="DB76">
        <v>1.019593270291512</v>
      </c>
      <c r="DC76">
        <v>0.98073002449236613</v>
      </c>
      <c r="DD76">
        <v>1.0197320714229241</v>
      </c>
      <c r="DE76">
        <v>0.99727349144224464</v>
      </c>
      <c r="DF76">
        <v>1.024999981338659</v>
      </c>
      <c r="DG76">
        <v>0.98294816510400695</v>
      </c>
      <c r="DH76">
        <v>0.98955642699476354</v>
      </c>
      <c r="DI76">
        <v>1.007023949625065</v>
      </c>
      <c r="DJ76">
        <v>1.0053142109970781</v>
      </c>
      <c r="DK76">
        <v>0.9764324373008586</v>
      </c>
      <c r="DL76">
        <v>1.025046355482101</v>
      </c>
      <c r="DM76">
        <v>1.0526803112909069</v>
      </c>
      <c r="DN76">
        <v>1.017051795871434</v>
      </c>
      <c r="DO76">
        <v>1.0162430865016061</v>
      </c>
      <c r="DP76">
        <v>1.0301754642664229</v>
      </c>
      <c r="DQ76">
        <v>1.032462898344132</v>
      </c>
      <c r="DR76">
        <v>1.025877877074916</v>
      </c>
      <c r="DS76">
        <v>1.04597962241218</v>
      </c>
      <c r="DT76">
        <v>1.0370378735991881</v>
      </c>
      <c r="DU76">
        <v>1.072597095552593</v>
      </c>
      <c r="DV76">
        <v>1.090827167608557</v>
      </c>
      <c r="DW76">
        <v>1.080152439546036</v>
      </c>
      <c r="DX76">
        <v>1.041196766758921</v>
      </c>
      <c r="DY76">
        <v>1.0429989323748781</v>
      </c>
      <c r="DZ76">
        <v>1.0240756043593211</v>
      </c>
      <c r="EA76">
        <v>1.0376616218934369</v>
      </c>
      <c r="EB76">
        <v>1.0446626181583369</v>
      </c>
      <c r="EC76">
        <v>1.068160707229673</v>
      </c>
      <c r="ED76">
        <v>1.0762708273502131</v>
      </c>
      <c r="EE76">
        <v>1.081261563401676</v>
      </c>
      <c r="EF76">
        <v>1.088401039499074</v>
      </c>
      <c r="EG76">
        <v>1.0959564905921551</v>
      </c>
      <c r="EH76">
        <v>1.1007391320461379</v>
      </c>
      <c r="EI76">
        <v>1.0897874443186231</v>
      </c>
      <c r="EJ76">
        <v>1.102610698227801</v>
      </c>
      <c r="EK76">
        <v>1.138169920181207</v>
      </c>
      <c r="EL76">
        <v>1.1467653087634979</v>
      </c>
      <c r="EM76">
        <v>1.1763631506422989</v>
      </c>
      <c r="EN76">
        <v>1.185651473885269</v>
      </c>
      <c r="EO76">
        <v>1.1831561594093569</v>
      </c>
      <c r="EP76">
        <v>1.212615414356021</v>
      </c>
      <c r="EQ76">
        <v>1.157301128594967</v>
      </c>
      <c r="ER76">
        <v>1.1459333587721301</v>
      </c>
      <c r="ES76">
        <v>1.1868992917726831</v>
      </c>
      <c r="ET76">
        <v>1.218715381362762</v>
      </c>
      <c r="EU76">
        <v>1.2384704451704109</v>
      </c>
      <c r="EV76">
        <v>1.2088030956262661</v>
      </c>
      <c r="EW76">
        <v>1.2092883640880181</v>
      </c>
      <c r="EX76">
        <v>1.212961881686361</v>
      </c>
      <c r="EY76">
        <v>1.2173984842085579</v>
      </c>
    </row>
    <row r="77" spans="9:155" x14ac:dyDescent="0.25">
      <c r="I77" s="31">
        <v>44529</v>
      </c>
      <c r="J77" s="32">
        <v>102.7818189434022</v>
      </c>
      <c r="K77" s="32">
        <v>105.62027305057821</v>
      </c>
      <c r="L77" s="33">
        <v>-3.3732486977125498E-2</v>
      </c>
      <c r="M77" s="33">
        <v>-7.7407049536860603E-2</v>
      </c>
      <c r="N77">
        <v>18</v>
      </c>
      <c r="O77" t="s">
        <v>15</v>
      </c>
      <c r="P77">
        <f t="shared" si="6"/>
        <v>225</v>
      </c>
      <c r="Q77">
        <f t="shared" si="7"/>
        <v>0</v>
      </c>
      <c r="AH77" s="31">
        <v>44897</v>
      </c>
      <c r="AI77" s="33">
        <v>0.15935200177654751</v>
      </c>
      <c r="AJ77" s="33">
        <v>8.91791668514543E-2</v>
      </c>
      <c r="AK77" s="33">
        <v>7.0172834925093103E-2</v>
      </c>
      <c r="BI77" s="34">
        <v>-0.31069868341684809</v>
      </c>
      <c r="CP77" t="s">
        <v>1078</v>
      </c>
      <c r="CQ77">
        <v>1.019148908830837</v>
      </c>
      <c r="CR77">
        <v>1.015509504006451</v>
      </c>
      <c r="CS77">
        <v>1.021780560124131</v>
      </c>
      <c r="CT77">
        <v>1.0206607160380741</v>
      </c>
      <c r="CU77">
        <v>1.011646130364853</v>
      </c>
      <c r="CV77">
        <v>0.98768203303714697</v>
      </c>
      <c r="CW77">
        <v>1.00923851865301</v>
      </c>
      <c r="CX77">
        <v>0.98090713553604025</v>
      </c>
      <c r="CY77">
        <v>0.98885792240068626</v>
      </c>
      <c r="CZ77">
        <v>0.99613673204945874</v>
      </c>
      <c r="DA77">
        <v>1.055711092907146</v>
      </c>
      <c r="DB77">
        <v>1.040873530279147</v>
      </c>
      <c r="DC77">
        <v>1.0175253648898319</v>
      </c>
      <c r="DD77">
        <v>1.0413775131910521</v>
      </c>
      <c r="DE77">
        <v>1.0431131476870219</v>
      </c>
      <c r="DF77">
        <v>1.0896416964544009</v>
      </c>
      <c r="DG77">
        <v>1.004143422663109</v>
      </c>
      <c r="DH77">
        <v>1.0299551742775099</v>
      </c>
      <c r="DI77">
        <v>1.05128783260464</v>
      </c>
      <c r="DJ77">
        <v>1.0657895481531809</v>
      </c>
      <c r="DK77">
        <v>1.058118704618989</v>
      </c>
      <c r="DL77">
        <v>1.0774357851196961</v>
      </c>
      <c r="DM77">
        <v>1.0684771739597181</v>
      </c>
      <c r="DN77">
        <v>1.0591825034275639</v>
      </c>
      <c r="DO77">
        <v>1.081298946468576</v>
      </c>
      <c r="DP77">
        <v>1.0549832119422691</v>
      </c>
      <c r="DQ77">
        <v>1.035946216300496</v>
      </c>
      <c r="DR77">
        <v>1.0527994982833979</v>
      </c>
      <c r="DS77">
        <v>1.0371781509415181</v>
      </c>
      <c r="DT77">
        <v>1.029115344286146</v>
      </c>
      <c r="DU77">
        <v>1.056215146583291</v>
      </c>
      <c r="DV77">
        <v>1.076203779714435</v>
      </c>
      <c r="DW77">
        <v>1.038857881688483</v>
      </c>
      <c r="DX77">
        <v>1.0340986327780399</v>
      </c>
      <c r="DY77">
        <v>1.0127099291734281</v>
      </c>
      <c r="DZ77">
        <v>1.037122105664035</v>
      </c>
      <c r="EA77">
        <v>1.036674168029613</v>
      </c>
      <c r="EB77">
        <v>1.032978859456223</v>
      </c>
      <c r="EC77">
        <v>1.0437851249028951</v>
      </c>
      <c r="ED77">
        <v>1.059406472244776</v>
      </c>
      <c r="EE77">
        <v>1.049888186716607</v>
      </c>
      <c r="EF77">
        <v>1.0798432553030599</v>
      </c>
      <c r="EG77">
        <v>1.0673573298736609</v>
      </c>
      <c r="EH77">
        <v>1.080963170153356</v>
      </c>
      <c r="EI77">
        <v>1.0997200101719571</v>
      </c>
      <c r="EJ77">
        <v>1.06343798171882</v>
      </c>
      <c r="EK77">
        <v>1.0966405627727189</v>
      </c>
      <c r="EL77">
        <v>1.090761540540458</v>
      </c>
      <c r="EM77">
        <v>1.091265452688124</v>
      </c>
      <c r="EN77">
        <v>1.1119261337993811</v>
      </c>
      <c r="EO77">
        <v>1.0992722140660129</v>
      </c>
      <c r="EP77">
        <v>1.1013438371699189</v>
      </c>
      <c r="EQ77">
        <v>1.0922739138616091</v>
      </c>
      <c r="ER77">
        <v>1.1040479510442001</v>
      </c>
      <c r="ES77">
        <v>1.127088716578234</v>
      </c>
      <c r="ET77">
        <v>1.1276521414511049</v>
      </c>
      <c r="EU77">
        <v>1.1215679736892721</v>
      </c>
      <c r="EV77">
        <v>1.165903397153961</v>
      </c>
      <c r="EW77">
        <v>1.149453683627474</v>
      </c>
      <c r="EX77">
        <v>1.1517070292977629</v>
      </c>
      <c r="EY77">
        <v>1.1292858046783221</v>
      </c>
    </row>
    <row r="78" spans="9:155" x14ac:dyDescent="0.25">
      <c r="I78" s="31">
        <v>44530</v>
      </c>
      <c r="J78" s="32">
        <v>103.4264178812286</v>
      </c>
      <c r="K78" s="32">
        <v>105.56190119301991</v>
      </c>
      <c r="L78" s="33">
        <v>-2.7672514318986999E-2</v>
      </c>
      <c r="M78" s="33">
        <v>-7.7916927638225594E-2</v>
      </c>
      <c r="N78">
        <v>18</v>
      </c>
      <c r="O78" t="s">
        <v>15</v>
      </c>
      <c r="P78">
        <f t="shared" si="6"/>
        <v>225</v>
      </c>
      <c r="Q78">
        <f t="shared" si="7"/>
        <v>0</v>
      </c>
      <c r="AH78" s="31">
        <v>44900</v>
      </c>
      <c r="AI78" s="33">
        <v>0.15145299588178671</v>
      </c>
      <c r="AJ78" s="33">
        <v>9.00340311366125E-2</v>
      </c>
      <c r="AK78" s="33">
        <v>6.1418964745174102E-2</v>
      </c>
      <c r="BI78" s="34">
        <v>0.1628073600529697</v>
      </c>
      <c r="CP78" t="s">
        <v>1079</v>
      </c>
      <c r="CQ78">
        <v>0.96741739908854174</v>
      </c>
      <c r="CR78">
        <v>0.96058557499676622</v>
      </c>
      <c r="CS78">
        <v>0.89421916483809516</v>
      </c>
      <c r="CT78">
        <v>0.87462454553686475</v>
      </c>
      <c r="CU78">
        <v>0.89054048231877403</v>
      </c>
      <c r="CV78">
        <v>0.878453456975823</v>
      </c>
      <c r="CW78">
        <v>0.8753003154033685</v>
      </c>
      <c r="CX78">
        <v>0.88558553068938206</v>
      </c>
      <c r="CY78">
        <v>0.87642645970254773</v>
      </c>
      <c r="CZ78">
        <v>0.93573575444436019</v>
      </c>
      <c r="DA78">
        <v>0.96704198295256683</v>
      </c>
      <c r="DB78">
        <v>0.92702695378145583</v>
      </c>
      <c r="DC78">
        <v>0.96171171929594534</v>
      </c>
      <c r="DD78">
        <v>0.93858854228628563</v>
      </c>
      <c r="DE78">
        <v>0.9431681818884482</v>
      </c>
      <c r="DF78">
        <v>0.89459458097406996</v>
      </c>
      <c r="DG78">
        <v>0.89662157824734523</v>
      </c>
      <c r="DH78">
        <v>0.89054048231877403</v>
      </c>
      <c r="DI78">
        <v>0.93093103173460534</v>
      </c>
      <c r="DJ78">
        <v>0.9725976420430168</v>
      </c>
      <c r="DK78">
        <v>0.99579577734937696</v>
      </c>
      <c r="DL78">
        <v>0.99046561780150089</v>
      </c>
      <c r="DM78">
        <v>0.96156159448505363</v>
      </c>
      <c r="DN78">
        <v>0.95765751653190401</v>
      </c>
      <c r="DO78">
        <v>0.9457207201085901</v>
      </c>
      <c r="DP78">
        <v>0.95758255823520355</v>
      </c>
      <c r="DQ78">
        <v>1.0042792866871979</v>
      </c>
      <c r="DR78">
        <v>0.99609613107990591</v>
      </c>
      <c r="DS78">
        <v>0.961411261456671</v>
      </c>
      <c r="DT78">
        <v>0.95390387571588242</v>
      </c>
      <c r="DU78">
        <v>0.97304801647569217</v>
      </c>
      <c r="DV78">
        <v>0.89699699438332015</v>
      </c>
      <c r="DW78">
        <v>0.88618613404169455</v>
      </c>
      <c r="DX78">
        <v>0.85405401085609234</v>
      </c>
      <c r="DY78">
        <v>0.88265757633326525</v>
      </c>
      <c r="DZ78">
        <v>0.84390611500528423</v>
      </c>
      <c r="EA78">
        <v>0.87333567926859823</v>
      </c>
      <c r="EB78">
        <v>0.84953001737835532</v>
      </c>
      <c r="EC78">
        <v>0.88835867534106328</v>
      </c>
      <c r="ED78">
        <v>0.89868209853664494</v>
      </c>
      <c r="EE78">
        <v>0.87988411935534783</v>
      </c>
      <c r="EF78">
        <v>0.87002299104379177</v>
      </c>
      <c r="EG78">
        <v>0.89983760150203174</v>
      </c>
      <c r="EH78">
        <v>0.90099331268490945</v>
      </c>
      <c r="EI78">
        <v>0.92264189342447822</v>
      </c>
      <c r="EJ78">
        <v>0.92610871464687505</v>
      </c>
      <c r="EK78">
        <v>0.94798831269252481</v>
      </c>
      <c r="EL78">
        <v>0.97287259323966391</v>
      </c>
      <c r="EM78">
        <v>0.99336535868760956</v>
      </c>
      <c r="EN78">
        <v>0.99082302312451864</v>
      </c>
      <c r="EO78">
        <v>0.96755680069865546</v>
      </c>
      <c r="EP78">
        <v>0.98419743845741481</v>
      </c>
      <c r="EQ78">
        <v>0.9936736246827903</v>
      </c>
      <c r="ER78">
        <v>0.99621596024588133</v>
      </c>
      <c r="ES78">
        <v>1.0055377532018031</v>
      </c>
      <c r="ET78">
        <v>0.99398168246048013</v>
      </c>
      <c r="EU78">
        <v>1.0039200074067629</v>
      </c>
      <c r="EV78">
        <v>1.010545383856376</v>
      </c>
      <c r="EW78">
        <v>1.0289582647883739</v>
      </c>
      <c r="EX78">
        <v>1.0216395240942819</v>
      </c>
      <c r="EY78">
        <v>1.0435959543940501</v>
      </c>
    </row>
    <row r="79" spans="9:155" x14ac:dyDescent="0.25">
      <c r="I79" s="31">
        <v>44531</v>
      </c>
      <c r="J79" s="32">
        <v>103.79462578416</v>
      </c>
      <c r="K79" s="32">
        <v>106.54449412858381</v>
      </c>
      <c r="L79" s="33">
        <v>-2.42109358190307E-2</v>
      </c>
      <c r="M79" s="33">
        <v>-6.9333979598581105E-2</v>
      </c>
      <c r="N79">
        <v>18</v>
      </c>
      <c r="O79" t="s">
        <v>15</v>
      </c>
      <c r="P79">
        <f t="shared" si="6"/>
        <v>225</v>
      </c>
      <c r="Q79">
        <f t="shared" si="7"/>
        <v>0</v>
      </c>
      <c r="AH79" s="31">
        <v>44901</v>
      </c>
      <c r="AI79" s="33">
        <v>0.14694763850790449</v>
      </c>
      <c r="AJ79" s="33">
        <v>7.6981609366439496E-2</v>
      </c>
      <c r="AK79" s="33">
        <v>6.9966029141464894E-2</v>
      </c>
      <c r="BI79" s="34">
        <v>-3.4248124503923498E-2</v>
      </c>
      <c r="CP79" t="s">
        <v>1080</v>
      </c>
      <c r="CQ79">
        <v>0.97239132203917567</v>
      </c>
      <c r="CR79">
        <v>0.9757788203466532</v>
      </c>
      <c r="CS79">
        <v>0.97610508710027044</v>
      </c>
      <c r="CT79">
        <v>0.95708327890846356</v>
      </c>
      <c r="CU79">
        <v>0.96032610053504874</v>
      </c>
      <c r="CV79">
        <v>0.95197454486246857</v>
      </c>
      <c r="CW79">
        <v>0.91038039602411647</v>
      </c>
      <c r="CX79">
        <v>0.88539856349456203</v>
      </c>
      <c r="CY79">
        <v>0.89778975406366235</v>
      </c>
      <c r="CZ79">
        <v>0.93286223932294299</v>
      </c>
      <c r="DA79">
        <v>0.95766307715706012</v>
      </c>
      <c r="DB79">
        <v>0.89045272128919151</v>
      </c>
      <c r="DC79">
        <v>0.89096008196779397</v>
      </c>
      <c r="DD79">
        <v>0.91307983664619796</v>
      </c>
      <c r="DE79">
        <v>0.90168481150883828</v>
      </c>
      <c r="DF79">
        <v>0.84951090749897795</v>
      </c>
      <c r="DG79">
        <v>0.86922107106482471</v>
      </c>
      <c r="DH79">
        <v>0.90005427157713547</v>
      </c>
      <c r="DI79">
        <v>0.93721008119535598</v>
      </c>
      <c r="DJ79">
        <v>0.93969201064835939</v>
      </c>
      <c r="DK79">
        <v>0.91646733495367549</v>
      </c>
      <c r="DL79">
        <v>0.93641306946632508</v>
      </c>
      <c r="DM79">
        <v>0.93045284666948169</v>
      </c>
      <c r="DN79">
        <v>0.91960150022526954</v>
      </c>
      <c r="DO79">
        <v>0.90815209729564039</v>
      </c>
      <c r="DP79">
        <v>0.913912967930678</v>
      </c>
      <c r="DQ79">
        <v>0.93943847915337997</v>
      </c>
      <c r="DR79">
        <v>0.90864119973742241</v>
      </c>
      <c r="DS79">
        <v>0.85692027861389508</v>
      </c>
      <c r="DT79">
        <v>0.83563405213816289</v>
      </c>
      <c r="DU79">
        <v>0.84737330457731641</v>
      </c>
      <c r="DV79">
        <v>0.83653981945173295</v>
      </c>
      <c r="DW79">
        <v>0.7946195030893114</v>
      </c>
      <c r="DX79">
        <v>0.78951086827286454</v>
      </c>
      <c r="DY79">
        <v>0.82795284167667194</v>
      </c>
      <c r="DZ79">
        <v>0.82864129628025984</v>
      </c>
      <c r="EA79">
        <v>0.83728265184759021</v>
      </c>
      <c r="EB79">
        <v>0.81907611362163468</v>
      </c>
      <c r="EC79">
        <v>0.84737330457731641</v>
      </c>
      <c r="ED79">
        <v>0.859039821757832</v>
      </c>
      <c r="EE79">
        <v>0.83864130281794536</v>
      </c>
      <c r="EF79">
        <v>0.83117755391075876</v>
      </c>
      <c r="EG79">
        <v>0.81201072173464162</v>
      </c>
      <c r="EH79">
        <v>0.8075180543370144</v>
      </c>
      <c r="EI79">
        <v>0.80278267146513282</v>
      </c>
      <c r="EJ79">
        <v>0.81549060275124863</v>
      </c>
      <c r="EK79">
        <v>0.81754391017193762</v>
      </c>
      <c r="EL79">
        <v>0.82603438721162958</v>
      </c>
      <c r="EM79">
        <v>0.81439927618303609</v>
      </c>
      <c r="EN79">
        <v>0.80093283423248907</v>
      </c>
      <c r="EO79">
        <v>0.79431075035090504</v>
      </c>
      <c r="EP79">
        <v>0.78104782820317697</v>
      </c>
      <c r="EQ79">
        <v>0.79227599885568034</v>
      </c>
      <c r="ER79">
        <v>0.79873162517059981</v>
      </c>
      <c r="ES79">
        <v>0.7942183180270016</v>
      </c>
      <c r="ET79">
        <v>0.83474674152050909</v>
      </c>
      <c r="EU79">
        <v>0.83596756264877958</v>
      </c>
      <c r="EV79">
        <v>0.84218280538382129</v>
      </c>
      <c r="EW79">
        <v>0.85916385869275336</v>
      </c>
      <c r="EX79">
        <v>0.80559434070593128</v>
      </c>
      <c r="EY79">
        <v>0.82054054329009074</v>
      </c>
    </row>
    <row r="80" spans="9:155" x14ac:dyDescent="0.25">
      <c r="I80" s="31">
        <v>44532</v>
      </c>
      <c r="J80" s="32">
        <v>104.5389305329159</v>
      </c>
      <c r="K80" s="32">
        <v>107.9083057388184</v>
      </c>
      <c r="L80" s="33">
        <v>-1.7213613667070599E-2</v>
      </c>
      <c r="M80" s="33">
        <v>-5.7421086921626598E-2</v>
      </c>
      <c r="N80">
        <v>18</v>
      </c>
      <c r="O80" t="s">
        <v>15</v>
      </c>
      <c r="P80">
        <f t="shared" si="6"/>
        <v>225</v>
      </c>
      <c r="Q80">
        <f t="shared" si="7"/>
        <v>0</v>
      </c>
      <c r="AH80" s="31">
        <v>44902</v>
      </c>
      <c r="AI80" s="33">
        <v>0.1344433405644076</v>
      </c>
      <c r="AJ80" s="33">
        <v>5.9306328657435098E-2</v>
      </c>
      <c r="AK80" s="33">
        <v>7.5137011906972501E-2</v>
      </c>
      <c r="BI80" s="34">
        <v>-7.7384528976829806E-2</v>
      </c>
      <c r="CP80" t="s">
        <v>1081</v>
      </c>
      <c r="CQ80">
        <v>0.97521443276775122</v>
      </c>
      <c r="CR80">
        <v>0.95757867718480649</v>
      </c>
      <c r="CS80">
        <v>0.90848432090574149</v>
      </c>
      <c r="CT80">
        <v>0.88735293309872498</v>
      </c>
      <c r="CU80">
        <v>0.82141726049412855</v>
      </c>
      <c r="CV80">
        <v>0.79996829596705388</v>
      </c>
      <c r="CW80">
        <v>0.7853510613421919</v>
      </c>
      <c r="CX80">
        <v>0.80378135567400344</v>
      </c>
      <c r="CY80">
        <v>0.86812839849240753</v>
      </c>
      <c r="CZ80">
        <v>0.88528768950381154</v>
      </c>
      <c r="DA80">
        <v>0.84842710084018846</v>
      </c>
      <c r="DB80">
        <v>0.93215761586211943</v>
      </c>
      <c r="DC80">
        <v>0.98633618440572191</v>
      </c>
      <c r="DD80">
        <v>0.93454073465145193</v>
      </c>
      <c r="DE80">
        <v>0.86908172560130337</v>
      </c>
      <c r="DF80">
        <v>0.88401648720049664</v>
      </c>
      <c r="DG80">
        <v>0.90054022680597012</v>
      </c>
      <c r="DH80">
        <v>0.91030083586652433</v>
      </c>
      <c r="DI80">
        <v>0.88533922607680338</v>
      </c>
      <c r="DJ80">
        <v>0.84677663711555118</v>
      </c>
      <c r="DK80">
        <v>0.84485645206006277</v>
      </c>
      <c r="DL80">
        <v>0.83381573621109173</v>
      </c>
      <c r="DM80">
        <v>0.81829472122125257</v>
      </c>
      <c r="DN80">
        <v>0.80933412293951612</v>
      </c>
      <c r="DO80">
        <v>0.79381310794967697</v>
      </c>
      <c r="DP80">
        <v>0.77925208599612827</v>
      </c>
      <c r="DQ80">
        <v>0.7928530651676593</v>
      </c>
      <c r="DR80">
        <v>0.73844934746444202</v>
      </c>
      <c r="DS80">
        <v>0.72548854605143609</v>
      </c>
      <c r="DT80">
        <v>0.7216482754319129</v>
      </c>
      <c r="DU80">
        <v>0.67972546211500962</v>
      </c>
      <c r="DV80">
        <v>0.67252491739410825</v>
      </c>
      <c r="DW80">
        <v>0.62564185816391815</v>
      </c>
      <c r="DX80">
        <v>0.67636523775935831</v>
      </c>
      <c r="DY80">
        <v>0.65860407319908509</v>
      </c>
      <c r="DZ80">
        <v>0.65172354273885624</v>
      </c>
      <c r="EA80">
        <v>0.66756462173509479</v>
      </c>
      <c r="EB80">
        <v>0.69860675120622673</v>
      </c>
      <c r="EC80">
        <v>0.70228694007682357</v>
      </c>
      <c r="ED80">
        <v>0.69188625274919757</v>
      </c>
      <c r="EE80">
        <v>0.6654845041678602</v>
      </c>
      <c r="EF80">
        <v>0.65364372779434476</v>
      </c>
      <c r="EG80">
        <v>0.65508381684023431</v>
      </c>
      <c r="EH80">
        <v>0.64724329334371489</v>
      </c>
      <c r="EI80">
        <v>0.66612453268920513</v>
      </c>
      <c r="EJ80">
        <v>0.68868606039674607</v>
      </c>
      <c r="EK80">
        <v>0.67924541585113751</v>
      </c>
      <c r="EL80">
        <v>0.72708861735479868</v>
      </c>
      <c r="EM80">
        <v>0.74516984592147117</v>
      </c>
      <c r="EN80">
        <v>0.73076890571684905</v>
      </c>
      <c r="EO80">
        <v>0.74228961808396532</v>
      </c>
      <c r="EP80">
        <v>0.7320489627595389</v>
      </c>
      <c r="EQ80">
        <v>0.74901006679526771</v>
      </c>
      <c r="ER80">
        <v>0.75845071134087616</v>
      </c>
      <c r="ES80">
        <v>0.7733316978093705</v>
      </c>
      <c r="ET80">
        <v>0.75381042994253511</v>
      </c>
      <c r="EU80">
        <v>0.76021081464743823</v>
      </c>
      <c r="EV80">
        <v>0.734929140851318</v>
      </c>
      <c r="EW80">
        <v>0.71300764166512209</v>
      </c>
      <c r="EX80">
        <v>0.72884872066136053</v>
      </c>
      <c r="EY80">
        <v>0.77701188667996735</v>
      </c>
    </row>
    <row r="81" spans="9:155" x14ac:dyDescent="0.25">
      <c r="I81" s="31">
        <v>44533</v>
      </c>
      <c r="J81" s="32">
        <v>104.3031201900662</v>
      </c>
      <c r="K81" s="32">
        <v>107.0604725237901</v>
      </c>
      <c r="L81" s="33">
        <v>-1.9430502567002E-2</v>
      </c>
      <c r="M81" s="33">
        <v>-6.4826908974169303E-2</v>
      </c>
      <c r="N81">
        <v>18</v>
      </c>
      <c r="O81" t="s">
        <v>15</v>
      </c>
      <c r="P81">
        <f t="shared" si="6"/>
        <v>225</v>
      </c>
      <c r="Q81">
        <f t="shared" si="7"/>
        <v>0</v>
      </c>
      <c r="AH81" s="31">
        <v>44903</v>
      </c>
      <c r="AI81" s="33">
        <v>0.1401684696270373</v>
      </c>
      <c r="AJ81" s="33">
        <v>7.1000181741079693E-2</v>
      </c>
      <c r="AK81" s="33">
        <v>6.9168287885957594E-2</v>
      </c>
      <c r="BI81" s="34">
        <v>0.1234358046783223</v>
      </c>
      <c r="CP81" t="s">
        <v>1082</v>
      </c>
      <c r="CQ81">
        <v>0.93704881629747383</v>
      </c>
      <c r="CR81">
        <v>0.90945548882460447</v>
      </c>
      <c r="CS81">
        <v>0.89578712514288406</v>
      </c>
      <c r="CT81">
        <v>0.87303873832512713</v>
      </c>
      <c r="CU81">
        <v>0.8854237079012538</v>
      </c>
      <c r="CV81">
        <v>0.8476593345571356</v>
      </c>
      <c r="CW81">
        <v>0.86046139737861893</v>
      </c>
      <c r="CX81">
        <v>0.88629000876149078</v>
      </c>
      <c r="CY81">
        <v>0.90919881000348568</v>
      </c>
      <c r="CZ81">
        <v>0.87339176025481668</v>
      </c>
      <c r="DA81">
        <v>0.83565950128022204</v>
      </c>
      <c r="DB81">
        <v>0.86312444998668714</v>
      </c>
      <c r="DC81">
        <v>0.84457918870371074</v>
      </c>
      <c r="DD81">
        <v>0.8330605986995111</v>
      </c>
      <c r="DE81">
        <v>0.8141623941985352</v>
      </c>
      <c r="DF81">
        <v>0.82725317149897093</v>
      </c>
      <c r="DG81">
        <v>0.83790546064293359</v>
      </c>
      <c r="DH81">
        <v>0.87069651456553487</v>
      </c>
      <c r="DI81">
        <v>0.89806527758680921</v>
      </c>
      <c r="DJ81">
        <v>0.87762700015912087</v>
      </c>
      <c r="DK81">
        <v>0.8927712080285064</v>
      </c>
      <c r="DL81">
        <v>0.8695414992263456</v>
      </c>
      <c r="DM81">
        <v>0.87534892642688578</v>
      </c>
      <c r="DN81">
        <v>0.85032238716520381</v>
      </c>
      <c r="DO81">
        <v>0.86312444998668714</v>
      </c>
      <c r="DP81">
        <v>0.8801616740007846</v>
      </c>
      <c r="DQ81">
        <v>0.84281455132540317</v>
      </c>
      <c r="DR81">
        <v>0.79767064219619876</v>
      </c>
      <c r="DS81">
        <v>0.79539256846396367</v>
      </c>
      <c r="DT81">
        <v>0.79850482868691219</v>
      </c>
      <c r="DU81">
        <v>0.76847309176925971</v>
      </c>
      <c r="DV81">
        <v>0.76025921207008007</v>
      </c>
      <c r="DW81">
        <v>0.7385375405367981</v>
      </c>
      <c r="DX81">
        <v>0.77639809956610706</v>
      </c>
      <c r="DY81">
        <v>0.75101869579811553</v>
      </c>
      <c r="DZ81">
        <v>0.76147845614831666</v>
      </c>
      <c r="EA81">
        <v>0.77020561477804372</v>
      </c>
      <c r="EB81">
        <v>0.7772965147958677</v>
      </c>
      <c r="EC81">
        <v>0.77440881902451431</v>
      </c>
      <c r="ED81">
        <v>0.77732855045370119</v>
      </c>
      <c r="EE81">
        <v>0.75910411801920075</v>
      </c>
      <c r="EF81">
        <v>0.78788465391247309</v>
      </c>
      <c r="EG81">
        <v>0.79349955231925173</v>
      </c>
      <c r="EH81">
        <v>0.79167060749020701</v>
      </c>
      <c r="EI81">
        <v>0.82003405013812258</v>
      </c>
      <c r="EJ81">
        <v>0.83944553356964602</v>
      </c>
      <c r="EK81">
        <v>0.83585203007398368</v>
      </c>
      <c r="EL81">
        <v>0.83585203007398368</v>
      </c>
      <c r="EM81">
        <v>0.83485735044734233</v>
      </c>
      <c r="EN81">
        <v>0.84830107096577745</v>
      </c>
      <c r="EO81">
        <v>0.84541337519442417</v>
      </c>
      <c r="EP81">
        <v>0.86216188472956934</v>
      </c>
      <c r="EQ81">
        <v>0.86819387638170464</v>
      </c>
      <c r="ER81">
        <v>0.88930592587586843</v>
      </c>
      <c r="ES81">
        <v>0.90659990742277474</v>
      </c>
      <c r="ET81">
        <v>0.92508101867839387</v>
      </c>
      <c r="EU81">
        <v>0.92979750185541199</v>
      </c>
      <c r="EV81">
        <v>0.91920936273880649</v>
      </c>
      <c r="EW81">
        <v>0.90271761073647006</v>
      </c>
      <c r="EX81">
        <v>0.92488848988463235</v>
      </c>
      <c r="EY81">
        <v>0.93688832316154591</v>
      </c>
    </row>
    <row r="82" spans="9:155" x14ac:dyDescent="0.25">
      <c r="I82" s="31">
        <v>44536</v>
      </c>
      <c r="J82" s="32">
        <v>103.265356024543</v>
      </c>
      <c r="K82" s="32">
        <v>105.34570912798929</v>
      </c>
      <c r="L82" s="33">
        <v>-2.91866813312304E-2</v>
      </c>
      <c r="M82" s="33">
        <v>-7.9805365050688803E-2</v>
      </c>
      <c r="N82">
        <v>18</v>
      </c>
      <c r="O82" t="s">
        <v>15</v>
      </c>
      <c r="P82">
        <f t="shared" si="6"/>
        <v>225</v>
      </c>
      <c r="Q82">
        <f t="shared" si="7"/>
        <v>0</v>
      </c>
      <c r="AH82" s="31">
        <v>44904</v>
      </c>
      <c r="AI82" s="33">
        <v>0.141183286650294</v>
      </c>
      <c r="AJ82" s="33">
        <v>8.17055276416285E-2</v>
      </c>
      <c r="AK82" s="33">
        <v>5.94777590086654E-2</v>
      </c>
      <c r="BI82" s="34">
        <v>-0.17221939224233049</v>
      </c>
      <c r="CP82" t="s">
        <v>1083</v>
      </c>
      <c r="CQ82">
        <v>0.96303786202432573</v>
      </c>
      <c r="CR82">
        <v>0.95814063570647501</v>
      </c>
      <c r="CS82">
        <v>0.95814063570647501</v>
      </c>
      <c r="CT82">
        <v>0.93201670073530973</v>
      </c>
      <c r="CU82">
        <v>0.90570005979406609</v>
      </c>
      <c r="CV82">
        <v>0.89309569991010551</v>
      </c>
      <c r="CW82">
        <v>0.89378607832400792</v>
      </c>
      <c r="CX82">
        <v>0.89759164624192245</v>
      </c>
      <c r="CY82">
        <v>0.91390486580399988</v>
      </c>
      <c r="CZ82">
        <v>0.92708734359819567</v>
      </c>
      <c r="DA82">
        <v>0.92626844190723978</v>
      </c>
      <c r="DB82">
        <v>0.89831407652958628</v>
      </c>
      <c r="DC82">
        <v>0.86176941425634035</v>
      </c>
      <c r="DD82">
        <v>0.87451816546323136</v>
      </c>
      <c r="DE82">
        <v>0.82825949602069526</v>
      </c>
      <c r="DF82">
        <v>0.82262357664179431</v>
      </c>
      <c r="DG82">
        <v>0.82817928739078961</v>
      </c>
      <c r="DH82">
        <v>0.87182028188213379</v>
      </c>
      <c r="DI82">
        <v>0.84386433759444268</v>
      </c>
      <c r="DJ82">
        <v>0.84404149130065165</v>
      </c>
      <c r="DK82">
        <v>0.84259213083171702</v>
      </c>
      <c r="DL82">
        <v>0.90273928769172262</v>
      </c>
      <c r="DM82">
        <v>0.89839128523042067</v>
      </c>
      <c r="DN82">
        <v>0.89396283730270742</v>
      </c>
      <c r="DO82">
        <v>0.90422085792542251</v>
      </c>
      <c r="DP82">
        <v>0.8917888360720565</v>
      </c>
      <c r="DQ82">
        <v>0.91992193406595635</v>
      </c>
      <c r="DR82">
        <v>0.89261010612806857</v>
      </c>
      <c r="DS82">
        <v>0.87655480152061882</v>
      </c>
      <c r="DT82">
        <v>0.88579829349873018</v>
      </c>
      <c r="DU82">
        <v>0.8887130403734802</v>
      </c>
      <c r="DV82">
        <v>0.88924450149210688</v>
      </c>
      <c r="DW82">
        <v>0.86993624747987197</v>
      </c>
      <c r="DX82">
        <v>0.89942207664841067</v>
      </c>
      <c r="DY82">
        <v>0.88302849056542387</v>
      </c>
      <c r="DZ82">
        <v>0.89038779025026971</v>
      </c>
      <c r="EA82">
        <v>0.88784337672481828</v>
      </c>
      <c r="EB82">
        <v>0.88476758102624198</v>
      </c>
      <c r="EC82">
        <v>0.88666787820189019</v>
      </c>
      <c r="ED82">
        <v>0.88172399509243105</v>
      </c>
      <c r="EE82">
        <v>0.88418796315147119</v>
      </c>
      <c r="EF82">
        <v>0.87695734463468256</v>
      </c>
      <c r="EG82">
        <v>0.87887374669271345</v>
      </c>
      <c r="EH82">
        <v>0.86024166090404319</v>
      </c>
      <c r="EI82">
        <v>0.86367184296053912</v>
      </c>
      <c r="EJ82">
        <v>0.87465450434497061</v>
      </c>
      <c r="EK82">
        <v>0.86631280683478451</v>
      </c>
      <c r="EL82">
        <v>0.87265765682052854</v>
      </c>
      <c r="EM82">
        <v>0.8742197514661415</v>
      </c>
      <c r="EN82">
        <v>0.86868006665402697</v>
      </c>
      <c r="EO82">
        <v>0.85067615022378107</v>
      </c>
      <c r="EP82">
        <v>0.85204498628080261</v>
      </c>
      <c r="EQ82">
        <v>0.86908260976809082</v>
      </c>
      <c r="ER82">
        <v>0.86417101536889873</v>
      </c>
      <c r="ES82">
        <v>0.87452574423141149</v>
      </c>
      <c r="ET82">
        <v>0.87771427410666614</v>
      </c>
      <c r="EU82">
        <v>0.90681350715251996</v>
      </c>
      <c r="EV82">
        <v>0.91397970613977797</v>
      </c>
      <c r="EW82">
        <v>0.91204727814486641</v>
      </c>
      <c r="EX82">
        <v>0.90172475904711902</v>
      </c>
      <c r="EY82">
        <v>0.89855233405424695</v>
      </c>
    </row>
    <row r="83" spans="9:155" x14ac:dyDescent="0.25">
      <c r="I83" s="31">
        <v>44537</v>
      </c>
      <c r="J83" s="32">
        <v>104.2057055418579</v>
      </c>
      <c r="K83" s="32">
        <v>106.9033729565346</v>
      </c>
      <c r="L83" s="33">
        <v>-2.0346312491596699E-2</v>
      </c>
      <c r="M83" s="33">
        <v>-6.6199173493892399E-2</v>
      </c>
      <c r="N83">
        <v>18</v>
      </c>
      <c r="O83" t="s">
        <v>15</v>
      </c>
      <c r="P83">
        <f t="shared" si="6"/>
        <v>225</v>
      </c>
      <c r="Q83">
        <f t="shared" si="7"/>
        <v>0</v>
      </c>
      <c r="AH83" s="31">
        <v>44907</v>
      </c>
      <c r="AI83" s="33">
        <v>0.13675451816428991</v>
      </c>
      <c r="AJ83" s="33">
        <v>6.6972260608716194E-2</v>
      </c>
      <c r="AK83" s="33">
        <v>6.9782257555573698E-2</v>
      </c>
      <c r="BI83" s="34">
        <v>-0.19255002537333649</v>
      </c>
      <c r="CP83" t="s">
        <v>1084</v>
      </c>
      <c r="CQ83">
        <v>0.98463512200144521</v>
      </c>
      <c r="CR83">
        <v>0.98207416087252974</v>
      </c>
      <c r="CS83">
        <v>0.95966707799522188</v>
      </c>
      <c r="CT83">
        <v>0.91613314242757293</v>
      </c>
      <c r="CU83">
        <v>0.88348251548759249</v>
      </c>
      <c r="CV83">
        <v>0.88412278080757045</v>
      </c>
      <c r="CW83">
        <v>0.87580023300682452</v>
      </c>
      <c r="CX83">
        <v>0.92445569022831886</v>
      </c>
      <c r="CY83">
        <v>0.92829688154420098</v>
      </c>
      <c r="CZ83">
        <v>0.93533919915798014</v>
      </c>
      <c r="DA83">
        <v>0.91357228144965386</v>
      </c>
      <c r="DB83">
        <v>0.92381552505933728</v>
      </c>
      <c r="DC83">
        <v>0.91741357291653247</v>
      </c>
      <c r="DD83">
        <v>0.90909082481379377</v>
      </c>
      <c r="DE83">
        <v>0.96798962579596781</v>
      </c>
      <c r="DF83">
        <v>0.97375161307178382</v>
      </c>
      <c r="DG83">
        <v>1.080025540937489</v>
      </c>
      <c r="DH83">
        <v>1.032650514204954</v>
      </c>
      <c r="DI83">
        <v>1.042253392343663</v>
      </c>
      <c r="DJ83">
        <v>1.0320101487339799</v>
      </c>
      <c r="DK83">
        <v>1.032650514204954</v>
      </c>
      <c r="DL83">
        <v>1.0268885269291379</v>
      </c>
      <c r="DM83">
        <v>1.0845068974223531</v>
      </c>
      <c r="DN83">
        <v>1.0537771665933029</v>
      </c>
      <c r="DO83">
        <v>1.0396925313657439</v>
      </c>
      <c r="DP83">
        <v>1.0614596493760631</v>
      </c>
      <c r="DQ83">
        <v>1.046094583659545</v>
      </c>
      <c r="DR83">
        <v>1.012804092003573</v>
      </c>
      <c r="DS83">
        <v>0.9871957826773714</v>
      </c>
      <c r="DT83">
        <v>0.9852750868684339</v>
      </c>
      <c r="DU83">
        <v>0.94622270808764153</v>
      </c>
      <c r="DV83">
        <v>0.94686287325662311</v>
      </c>
      <c r="DW83">
        <v>0.93010430657621135</v>
      </c>
      <c r="DX83">
        <v>0.93977278361756167</v>
      </c>
      <c r="DY83">
        <v>0.94557382978197324</v>
      </c>
      <c r="DZ83">
        <v>0.94492935812014656</v>
      </c>
      <c r="EA83">
        <v>0.95653125014697693</v>
      </c>
      <c r="EB83">
        <v>0.96619982733932364</v>
      </c>
      <c r="EC83">
        <v>0.93848363999191542</v>
      </c>
      <c r="ED83">
        <v>0.94557382978197324</v>
      </c>
      <c r="EE83">
        <v>0.93977278361756167</v>
      </c>
      <c r="EF83">
        <v>0.9288151629505651</v>
      </c>
      <c r="EG83">
        <v>0.93526088107879624</v>
      </c>
      <c r="EH83">
        <v>0.94750754522044256</v>
      </c>
      <c r="EI83">
        <v>0.93848363999191542</v>
      </c>
      <c r="EJ83">
        <v>0.95137487594638481</v>
      </c>
      <c r="EK83">
        <v>0.94750754522044256</v>
      </c>
      <c r="EL83">
        <v>0.95330849123385775</v>
      </c>
      <c r="EM83">
        <v>0.97457916075502771</v>
      </c>
      <c r="EN83">
        <v>0.98166935054508553</v>
      </c>
      <c r="EO83">
        <v>0.99520505816138161</v>
      </c>
      <c r="EP83">
        <v>1.015186483905909</v>
      </c>
      <c r="EQ83">
        <v>1.0435472430661401</v>
      </c>
      <c r="ER83">
        <v>1.0441918148789631</v>
      </c>
      <c r="ES83">
        <v>1.040324484153021</v>
      </c>
      <c r="ET83">
        <v>1.0274331480475549</v>
      </c>
      <c r="EU83">
        <v>1.0280778200113749</v>
      </c>
      <c r="EV83">
        <v>1.0035843915770859</v>
      </c>
      <c r="EW83">
        <v>0.99649420178702786</v>
      </c>
      <c r="EX83">
        <v>0.99842801737649356</v>
      </c>
      <c r="EY83">
        <v>0.99456058649955492</v>
      </c>
    </row>
    <row r="84" spans="9:155" x14ac:dyDescent="0.25">
      <c r="I84" s="31">
        <v>44538</v>
      </c>
      <c r="J84" s="32">
        <v>105.1975774645977</v>
      </c>
      <c r="K84" s="32">
        <v>108.6239014740696</v>
      </c>
      <c r="L84" s="33">
        <v>-1.10215736819953E-2</v>
      </c>
      <c r="M84" s="33">
        <v>-5.11703590863739E-2</v>
      </c>
      <c r="N84">
        <v>18</v>
      </c>
      <c r="O84" t="s">
        <v>15</v>
      </c>
      <c r="P84">
        <f t="shared" si="6"/>
        <v>225</v>
      </c>
      <c r="Q84">
        <f t="shared" si="7"/>
        <v>0</v>
      </c>
      <c r="AH84" s="31">
        <v>44908</v>
      </c>
      <c r="AI84" s="33">
        <v>0.1252892672203702</v>
      </c>
      <c r="AJ84" s="33">
        <v>5.5147363707229703E-2</v>
      </c>
      <c r="AK84" s="33">
        <v>7.0141903513140494E-2</v>
      </c>
      <c r="BI84" s="34">
        <v>-0.1853094567099092</v>
      </c>
      <c r="CP84" t="s">
        <v>1085</v>
      </c>
      <c r="CQ84">
        <v>1.000223842639262</v>
      </c>
      <c r="CR84">
        <v>0.99253665632618704</v>
      </c>
      <c r="CS84">
        <v>1.0032838032429039</v>
      </c>
      <c r="CT84">
        <v>0.9988803794529425</v>
      </c>
      <c r="CU84">
        <v>1.0058958807206779</v>
      </c>
      <c r="CV84">
        <v>0.99671609200539457</v>
      </c>
      <c r="CW84">
        <v>1.0036570236651861</v>
      </c>
      <c r="CX84">
        <v>1.0282109057196991</v>
      </c>
      <c r="CY84">
        <v>1.042316477863114</v>
      </c>
      <c r="CZ84">
        <v>1.0476153886178881</v>
      </c>
      <c r="DA84">
        <v>1.0445555211098869</v>
      </c>
      <c r="DB84">
        <v>1.068885601244927</v>
      </c>
      <c r="DC84">
        <v>1.060601392590097</v>
      </c>
      <c r="DD84">
        <v>1.013060521204302</v>
      </c>
      <c r="DE84">
        <v>1.0201506851756219</v>
      </c>
      <c r="DF84">
        <v>1.042838930596925</v>
      </c>
      <c r="DG84">
        <v>1.032763561821189</v>
      </c>
      <c r="DH84">
        <v>1.029032009267848</v>
      </c>
      <c r="DI84">
        <v>0.99679075470897904</v>
      </c>
      <c r="DJ84">
        <v>1.0017164450414711</v>
      </c>
      <c r="DK84">
        <v>1.001865677352999</v>
      </c>
      <c r="DL84">
        <v>0.98790943061675296</v>
      </c>
      <c r="DM84">
        <v>0.98798418641597785</v>
      </c>
      <c r="DN84">
        <v>0.9716396641214301</v>
      </c>
      <c r="DO84">
        <v>0.97566986748910889</v>
      </c>
      <c r="DP84">
        <v>0.97156500141784552</v>
      </c>
      <c r="DQ84">
        <v>0.98111782436413064</v>
      </c>
      <c r="DR84">
        <v>0.97126644369914772</v>
      </c>
      <c r="DS84">
        <v>0.97469953162943102</v>
      </c>
      <c r="DT84">
        <v>0.97746084141873413</v>
      </c>
      <c r="DU84">
        <v>0.95477268909307123</v>
      </c>
      <c r="DV84">
        <v>0.92797967069614495</v>
      </c>
      <c r="DW84">
        <v>0.94439885569427728</v>
      </c>
      <c r="DX84">
        <v>0.95768341738518381</v>
      </c>
      <c r="DY84">
        <v>0.95305619167574973</v>
      </c>
      <c r="DZ84">
        <v>0.96604219564795857</v>
      </c>
      <c r="EA84">
        <v>0.98052098821365619</v>
      </c>
      <c r="EB84">
        <v>0.97708771409209216</v>
      </c>
      <c r="EC84">
        <v>0.96066871528524056</v>
      </c>
      <c r="ED84">
        <v>0.97380395156897803</v>
      </c>
      <c r="EE84">
        <v>0.99589508155288575</v>
      </c>
      <c r="EF84">
        <v>0.97537121667477078</v>
      </c>
      <c r="EG84">
        <v>0.95328008669086306</v>
      </c>
      <c r="EH84">
        <v>0.95738485966648601</v>
      </c>
      <c r="EI84">
        <v>0.95925068249097656</v>
      </c>
      <c r="EJ84">
        <v>0.97887896730863855</v>
      </c>
      <c r="EK84">
        <v>0.97641612214239282</v>
      </c>
      <c r="EL84">
        <v>0.97298303421210952</v>
      </c>
      <c r="EM84">
        <v>0.97432640430278905</v>
      </c>
      <c r="EN84">
        <v>0.9812671497712997</v>
      </c>
      <c r="EO84">
        <v>0.98753630329011099</v>
      </c>
      <c r="EP84">
        <v>1.0069406930926601</v>
      </c>
      <c r="EQ84">
        <v>0.99619373236722386</v>
      </c>
      <c r="ER84">
        <v>1.0021643281673369</v>
      </c>
      <c r="ES84">
        <v>0.99216362209518549</v>
      </c>
      <c r="ET84">
        <v>1.005448090690451</v>
      </c>
      <c r="EU84">
        <v>1.0179863977280741</v>
      </c>
      <c r="EV84">
        <v>1.0155234594661879</v>
      </c>
      <c r="EW84">
        <v>1.004701742941527</v>
      </c>
      <c r="EX84">
        <v>1.0035822678659609</v>
      </c>
      <c r="EY84">
        <v>1.013508311234528</v>
      </c>
    </row>
    <row r="85" spans="9:155" x14ac:dyDescent="0.25">
      <c r="I85" s="31">
        <v>44539</v>
      </c>
      <c r="J85" s="32">
        <v>105.2207965804937</v>
      </c>
      <c r="K85" s="32">
        <v>109.0083630297156</v>
      </c>
      <c r="L85" s="33">
        <v>-1.0803287241824401E-2</v>
      </c>
      <c r="M85" s="33">
        <v>-4.7812087887877101E-2</v>
      </c>
      <c r="N85">
        <v>18</v>
      </c>
      <c r="O85" t="s">
        <v>15</v>
      </c>
      <c r="P85">
        <f t="shared" si="6"/>
        <v>225</v>
      </c>
      <c r="Q85">
        <f t="shared" si="7"/>
        <v>0</v>
      </c>
      <c r="AH85" s="31">
        <v>44909</v>
      </c>
      <c r="AI85" s="33">
        <v>0.128513575408848</v>
      </c>
      <c r="AJ85" s="33">
        <v>5.53462113098779E-2</v>
      </c>
      <c r="AK85" s="33">
        <v>7.3167364098969997E-2</v>
      </c>
      <c r="BI85" s="34">
        <v>-2.7357717629588399E-2</v>
      </c>
      <c r="CP85" t="s">
        <v>1086</v>
      </c>
      <c r="CQ85">
        <v>0.96212776428253999</v>
      </c>
      <c r="CR85">
        <v>0.95923679847641874</v>
      </c>
      <c r="CS85">
        <v>0.92685763906582241</v>
      </c>
      <c r="CT85">
        <v>0.84128375375690989</v>
      </c>
      <c r="CU85">
        <v>0.82653952180386803</v>
      </c>
      <c r="CV85">
        <v>0.840994531035547</v>
      </c>
      <c r="CW85">
        <v>0.82682865442469455</v>
      </c>
      <c r="CX85">
        <v>0.88840723522108433</v>
      </c>
      <c r="CY85">
        <v>0.85487154532718146</v>
      </c>
      <c r="CZ85">
        <v>0.83521241922223188</v>
      </c>
      <c r="DA85">
        <v>0.88696157211695115</v>
      </c>
      <c r="DB85">
        <v>0.72651058221300835</v>
      </c>
      <c r="DC85">
        <v>0.68719291565659468</v>
      </c>
      <c r="DD85">
        <v>0.65452444342409921</v>
      </c>
      <c r="DE85">
        <v>0.67765257532548295</v>
      </c>
      <c r="DF85">
        <v>0.68169993646410632</v>
      </c>
      <c r="DG85">
        <v>0.66579944432936655</v>
      </c>
      <c r="DH85">
        <v>0.64758602637881835</v>
      </c>
      <c r="DI85">
        <v>0.65394631333325037</v>
      </c>
      <c r="DJ85">
        <v>0.6608848204790676</v>
      </c>
      <c r="DK85">
        <v>0.67129228837105059</v>
      </c>
      <c r="DL85">
        <v>0.6629084785232453</v>
      </c>
      <c r="DM85">
        <v>0.65394631333325037</v>
      </c>
      <c r="DN85">
        <v>0.67042493555883897</v>
      </c>
      <c r="DO85">
        <v>0.65712645681046644</v>
      </c>
      <c r="DP85">
        <v>0.65510270866575249</v>
      </c>
      <c r="DQ85">
        <v>0.62301250167491029</v>
      </c>
      <c r="DR85">
        <v>0.60682278681880786</v>
      </c>
      <c r="DS85">
        <v>0.60393177596241843</v>
      </c>
      <c r="DT85">
        <v>0.56634872492989208</v>
      </c>
      <c r="DU85">
        <v>0.58803123877741059</v>
      </c>
      <c r="DV85">
        <v>0.56432497678517823</v>
      </c>
      <c r="DW85">
        <v>0.59554783096380859</v>
      </c>
      <c r="DX85">
        <v>0.56577045968823891</v>
      </c>
      <c r="DY85">
        <v>0.57588902021073585</v>
      </c>
      <c r="DZ85">
        <v>0.57126348393099546</v>
      </c>
      <c r="EA85">
        <v>0.57762368078489146</v>
      </c>
      <c r="EB85">
        <v>0.5750217124487923</v>
      </c>
      <c r="EC85">
        <v>0.59612609620546197</v>
      </c>
      <c r="ED85">
        <v>0.57704546059350614</v>
      </c>
      <c r="EE85">
        <v>0.57704546059350614</v>
      </c>
      <c r="EF85">
        <v>0.57964738387933723</v>
      </c>
      <c r="EG85">
        <v>0.58282752735655319</v>
      </c>
      <c r="EH85">
        <v>0.57704546059350614</v>
      </c>
      <c r="EI85">
        <v>0.59901706201158322</v>
      </c>
      <c r="EJ85">
        <v>0.59728249153796398</v>
      </c>
      <c r="EK85">
        <v>0.60335364587156948</v>
      </c>
      <c r="EL85">
        <v>0.60884658001378988</v>
      </c>
      <c r="EM85">
        <v>0.61983235819769433</v>
      </c>
      <c r="EN85">
        <v>0.64614058852602574</v>
      </c>
      <c r="EO85">
        <v>0.62995082861965512</v>
      </c>
      <c r="EP85">
        <v>0.66175203814047501</v>
      </c>
      <c r="EQ85">
        <v>0.66464300394659637</v>
      </c>
      <c r="ER85">
        <v>0.6629084785232453</v>
      </c>
      <c r="ES85">
        <v>0.67071411322993379</v>
      </c>
      <c r="ET85">
        <v>0.6938422451313172</v>
      </c>
      <c r="EU85">
        <v>0.70540628855687493</v>
      </c>
      <c r="EV85">
        <v>0.66753401480298569</v>
      </c>
      <c r="EW85">
        <v>0.67187059866297216</v>
      </c>
      <c r="EX85">
        <v>0.66146290551964837</v>
      </c>
      <c r="EY85">
        <v>0.68719291565659468</v>
      </c>
    </row>
    <row r="86" spans="9:155" x14ac:dyDescent="0.25">
      <c r="I86" s="31">
        <v>44540</v>
      </c>
      <c r="J86" s="32">
        <v>105.2013994400987</v>
      </c>
      <c r="K86" s="32">
        <v>109.21302485127789</v>
      </c>
      <c r="L86" s="33">
        <v>-1.0985642708986901E-2</v>
      </c>
      <c r="M86" s="33">
        <v>-4.6024367137412002E-2</v>
      </c>
      <c r="N86">
        <v>18</v>
      </c>
      <c r="O86" t="s">
        <v>15</v>
      </c>
      <c r="P86">
        <f t="shared" si="6"/>
        <v>225</v>
      </c>
      <c r="Q86">
        <f t="shared" si="7"/>
        <v>0</v>
      </c>
      <c r="AH86" s="31">
        <v>44910</v>
      </c>
      <c r="AI86" s="33">
        <v>0.1207014448099115</v>
      </c>
      <c r="AJ86" s="33">
        <v>4.1491257010887399E-2</v>
      </c>
      <c r="AK86" s="33">
        <v>7.9210187799024098E-2</v>
      </c>
      <c r="BI86" s="34">
        <v>-0.1008905079679477</v>
      </c>
      <c r="CP86" t="s">
        <v>1087</v>
      </c>
      <c r="CQ86">
        <v>1.0112435699930791</v>
      </c>
      <c r="CR86">
        <v>0.99284506408074558</v>
      </c>
      <c r="CS86">
        <v>0.98262358925621029</v>
      </c>
      <c r="CT86">
        <v>0.96081767711598187</v>
      </c>
      <c r="CU86">
        <v>0.96865412697937991</v>
      </c>
      <c r="CV86">
        <v>0.97410565814723327</v>
      </c>
      <c r="CW86">
        <v>0.98773443293407048</v>
      </c>
      <c r="CX86">
        <v>0.98637147044291273</v>
      </c>
      <c r="CY86">
        <v>0.96524693328267064</v>
      </c>
      <c r="CZ86">
        <v>0.98194221427622397</v>
      </c>
      <c r="DA86">
        <v>0.97649057684277796</v>
      </c>
      <c r="DB86">
        <v>0.96047698962598871</v>
      </c>
      <c r="DC86">
        <v>0.9410564212436755</v>
      </c>
      <c r="DD86">
        <v>0.97172063318609603</v>
      </c>
      <c r="DE86">
        <v>0.98705295168849161</v>
      </c>
      <c r="DF86">
        <v>1.0054515638664181</v>
      </c>
      <c r="DG86">
        <v>0.99795580149301322</v>
      </c>
      <c r="DH86">
        <v>1.0027258514152879</v>
      </c>
      <c r="DI86">
        <v>1.00374802015086</v>
      </c>
      <c r="DJ86">
        <v>1.00374802015086</v>
      </c>
      <c r="DK86">
        <v>0.99863728273859209</v>
      </c>
      <c r="DL86">
        <v>1.010221613788693</v>
      </c>
      <c r="DM86">
        <v>1.010562301278686</v>
      </c>
      <c r="DN86">
        <v>1.0074959013375619</v>
      </c>
      <c r="DO86">
        <v>1.00034082645415</v>
      </c>
      <c r="DP86">
        <v>0.96115847087156769</v>
      </c>
      <c r="DQ86">
        <v>0.95570704596930689</v>
      </c>
      <c r="DR86">
        <v>0.96218063960713973</v>
      </c>
      <c r="DS86">
        <v>0.94310054618363437</v>
      </c>
      <c r="DT86">
        <v>0.92742775272243094</v>
      </c>
      <c r="DU86">
        <v>0.8984667656987908</v>
      </c>
      <c r="DV86">
        <v>0.92947198392798247</v>
      </c>
      <c r="DW86">
        <v>0.9155027341823373</v>
      </c>
      <c r="DX86">
        <v>0.92810912770241727</v>
      </c>
      <c r="DY86">
        <v>0.93424203385025695</v>
      </c>
      <c r="DZ86">
        <v>0.94752990861591568</v>
      </c>
      <c r="EA86">
        <v>0.95570704596930689</v>
      </c>
      <c r="EB86">
        <v>0.94957413982146721</v>
      </c>
      <c r="EC86">
        <v>0.93901197750693877</v>
      </c>
      <c r="ED86">
        <v>0.96354338956711227</v>
      </c>
      <c r="EE86">
        <v>0.97308359567725389</v>
      </c>
      <c r="EF86">
        <v>0.95911413340042351</v>
      </c>
      <c r="EG86">
        <v>0.96626920828383533</v>
      </c>
      <c r="EH86">
        <v>0.98637147044291273</v>
      </c>
      <c r="EI86">
        <v>0.98909718289404314</v>
      </c>
      <c r="EJ86">
        <v>1.0337308571132939</v>
      </c>
      <c r="EK86">
        <v>1.031005144662164</v>
      </c>
      <c r="EL86">
        <v>1.0245315510243309</v>
      </c>
      <c r="EM86">
        <v>1.013969388709802</v>
      </c>
      <c r="EN86">
        <v>1.018398644876491</v>
      </c>
      <c r="EO86">
        <v>1.017376582406512</v>
      </c>
      <c r="EP86">
        <v>1.026575782229882</v>
      </c>
      <c r="EQ86">
        <v>1.0245315510243309</v>
      </c>
      <c r="ER86">
        <v>1.035775088318845</v>
      </c>
      <c r="ES86">
        <v>1.02793874472104</v>
      </c>
      <c r="ET86">
        <v>1.027597950965454</v>
      </c>
      <c r="EU86">
        <v>1.0228280073087721</v>
      </c>
      <c r="EV86">
        <v>1.063714012872506</v>
      </c>
      <c r="EW86">
        <v>1.0630325316269269</v>
      </c>
      <c r="EX86">
        <v>1.0800680750481031</v>
      </c>
      <c r="EY86">
        <v>1.078023843842552</v>
      </c>
    </row>
    <row r="87" spans="9:155" x14ac:dyDescent="0.25">
      <c r="I87" s="31">
        <v>44543</v>
      </c>
      <c r="J87" s="32">
        <v>105.43233007856119</v>
      </c>
      <c r="K87" s="32">
        <v>108.5590438545604</v>
      </c>
      <c r="L87" s="33">
        <v>-8.8146286522021999E-3</v>
      </c>
      <c r="M87" s="33">
        <v>-5.1736890310112797E-2</v>
      </c>
      <c r="N87">
        <v>18</v>
      </c>
      <c r="O87" t="s">
        <v>15</v>
      </c>
      <c r="P87">
        <f t="shared" si="6"/>
        <v>225</v>
      </c>
      <c r="Q87">
        <f t="shared" si="7"/>
        <v>0</v>
      </c>
      <c r="AH87" s="31">
        <v>44911</v>
      </c>
      <c r="AI87" s="33">
        <v>0.1010300021619798</v>
      </c>
      <c r="AJ87" s="33">
        <v>3.7977330434638197E-2</v>
      </c>
      <c r="AK87" s="33">
        <v>6.3052671727341594E-2</v>
      </c>
      <c r="BI87" s="34">
        <v>-0.31865708434340528</v>
      </c>
      <c r="CP87" t="s">
        <v>1088</v>
      </c>
      <c r="CQ87">
        <v>0.95247756938049077</v>
      </c>
      <c r="CR87">
        <v>0.90495513876098144</v>
      </c>
      <c r="CS87">
        <v>0.86352106292831077</v>
      </c>
      <c r="CT87">
        <v>0.82039569499841136</v>
      </c>
      <c r="CU87">
        <v>0.86132249932663785</v>
      </c>
      <c r="CV87">
        <v>0.90427871224132006</v>
      </c>
      <c r="CW87">
        <v>0.94943342424393928</v>
      </c>
      <c r="CX87">
        <v>0.99678669984823132</v>
      </c>
      <c r="CY87">
        <v>1.005919135257886</v>
      </c>
      <c r="CZ87">
        <v>1.056147465497248</v>
      </c>
      <c r="DA87">
        <v>1.108912540341245</v>
      </c>
      <c r="DB87">
        <v>1.0536106563788761</v>
      </c>
      <c r="DC87">
        <v>1.0125147615491681</v>
      </c>
      <c r="DD87">
        <v>1.063081337305229</v>
      </c>
      <c r="DE87">
        <v>1.10975818638986</v>
      </c>
      <c r="DF87">
        <v>1.150854081219568</v>
      </c>
      <c r="DG87">
        <v>1.0933536336555261</v>
      </c>
      <c r="DH87">
        <v>1.038728176212818</v>
      </c>
      <c r="DI87">
        <v>0.99898526344990424</v>
      </c>
      <c r="DJ87">
        <v>0.96093351375674774</v>
      </c>
      <c r="DK87">
        <v>1.0089632803944371</v>
      </c>
      <c r="DL87">
        <v>0.98562485585212178</v>
      </c>
      <c r="DM87">
        <v>0.96228649582354198</v>
      </c>
      <c r="DN87">
        <v>0.97327918480443465</v>
      </c>
      <c r="DO87">
        <v>0.94740401565748367</v>
      </c>
      <c r="DP87">
        <v>0.90038898556989011</v>
      </c>
      <c r="DQ87">
        <v>0.90191105813816586</v>
      </c>
      <c r="DR87">
        <v>0.92017586444373833</v>
      </c>
      <c r="DS87">
        <v>0.87705056102757484</v>
      </c>
      <c r="DT87">
        <v>0.88381527782033897</v>
      </c>
      <c r="DU87">
        <v>0.8396753023678154</v>
      </c>
      <c r="DV87">
        <v>0.85929309074018223</v>
      </c>
      <c r="DW87">
        <v>0.83646200221604683</v>
      </c>
      <c r="DX87">
        <v>0.85438862751865652</v>
      </c>
      <c r="DY87">
        <v>0.89446978579826875</v>
      </c>
      <c r="DZ87">
        <v>0.92305091907880832</v>
      </c>
      <c r="EA87">
        <v>0.91408757417063558</v>
      </c>
      <c r="EB87">
        <v>0.91341108313723851</v>
      </c>
      <c r="EC87">
        <v>0.88905798655856316</v>
      </c>
      <c r="ED87">
        <v>0.8904109686253574</v>
      </c>
      <c r="EE87">
        <v>0.88516825988713321</v>
      </c>
      <c r="EF87">
        <v>0.88871974104186457</v>
      </c>
      <c r="EG87">
        <v>0.88855065054038318</v>
      </c>
      <c r="EH87">
        <v>0.93218328997472677</v>
      </c>
      <c r="EI87">
        <v>0.9184847013739813</v>
      </c>
      <c r="EJ87">
        <v>0.9643159044099977</v>
      </c>
      <c r="EK87">
        <v>0.99019107355694869</v>
      </c>
      <c r="EL87">
        <v>0.96955861314822189</v>
      </c>
      <c r="EM87">
        <v>0.95958059620368918</v>
      </c>
      <c r="EN87">
        <v>0.96989679415118457</v>
      </c>
      <c r="EO87">
        <v>0.98038221162763317</v>
      </c>
      <c r="EP87">
        <v>0.9922204821434043</v>
      </c>
      <c r="EQ87">
        <v>0.98055130212911457</v>
      </c>
      <c r="ER87">
        <v>0.99441904574507722</v>
      </c>
      <c r="ES87">
        <v>0.98528661033542309</v>
      </c>
      <c r="ET87">
        <v>0.98663959240221732</v>
      </c>
      <c r="EU87">
        <v>1.006933871807981</v>
      </c>
      <c r="EV87">
        <v>1.056823956530645</v>
      </c>
      <c r="EW87">
        <v>1.08895650645218</v>
      </c>
      <c r="EX87">
        <v>1.0618975102536521</v>
      </c>
      <c r="EY87">
        <v>1.088618325449217</v>
      </c>
    </row>
    <row r="88" spans="9:155" x14ac:dyDescent="0.25">
      <c r="I88" s="31">
        <v>44544</v>
      </c>
      <c r="J88" s="32">
        <v>106.15601766836519</v>
      </c>
      <c r="K88" s="32">
        <v>108.407709409039</v>
      </c>
      <c r="L88" s="33">
        <v>-2.0111315474226998E-3</v>
      </c>
      <c r="M88" s="33">
        <v>-5.3058796498836998E-2</v>
      </c>
      <c r="N88">
        <v>18</v>
      </c>
      <c r="O88" t="s">
        <v>15</v>
      </c>
      <c r="P88">
        <f t="shared" si="6"/>
        <v>225</v>
      </c>
      <c r="Q88">
        <f t="shared" si="7"/>
        <v>0</v>
      </c>
      <c r="AH88" s="31">
        <v>44914</v>
      </c>
      <c r="AI88" s="33">
        <v>9.6802019297614603E-2</v>
      </c>
      <c r="AJ88" s="33">
        <v>4.7326874179449203E-2</v>
      </c>
      <c r="AK88" s="33">
        <v>4.9475145118165399E-2</v>
      </c>
      <c r="BI88" s="34">
        <v>-0.23300802741933829</v>
      </c>
      <c r="CP88" t="s">
        <v>1089</v>
      </c>
      <c r="CQ88">
        <v>1.012053557804653</v>
      </c>
      <c r="CR88">
        <v>0.99866069358588916</v>
      </c>
      <c r="CS88">
        <v>0.96964280881758402</v>
      </c>
      <c r="CT88">
        <v>0.97991080170507072</v>
      </c>
      <c r="CU88">
        <v>0.97410712147914047</v>
      </c>
      <c r="CV88">
        <v>0.98883927949637107</v>
      </c>
      <c r="CW88">
        <v>1.026339284555728</v>
      </c>
      <c r="CX88">
        <v>1.0267857895877901</v>
      </c>
      <c r="CY88">
        <v>0.96696429498655645</v>
      </c>
      <c r="CZ88">
        <v>0.97187496514836225</v>
      </c>
      <c r="DA88">
        <v>0.96026797352603432</v>
      </c>
      <c r="DB88">
        <v>0.92946428992720009</v>
      </c>
      <c r="DC88">
        <v>0.90892859921585267</v>
      </c>
      <c r="DD88">
        <v>0.91875001330537065</v>
      </c>
      <c r="DE88">
        <v>0.96160719355859492</v>
      </c>
      <c r="DF88">
        <v>0.98928578452843319</v>
      </c>
      <c r="DG88">
        <v>0.99151786709330503</v>
      </c>
      <c r="DH88">
        <v>0.97991080170507072</v>
      </c>
      <c r="DI88">
        <v>0.99062500456099367</v>
      </c>
      <c r="DJ88">
        <v>1.0031250062474459</v>
      </c>
      <c r="DK88">
        <v>1.009375117739532</v>
      </c>
      <c r="DL88">
        <v>1.003571437513602</v>
      </c>
      <c r="DM88">
        <v>1.007142887642847</v>
      </c>
      <c r="DN88">
        <v>0.99732139978742207</v>
      </c>
      <c r="DO88">
        <v>0.93571432765337947</v>
      </c>
      <c r="DP88">
        <v>0.9147322056758761</v>
      </c>
      <c r="DQ88">
        <v>0.89776789132786738</v>
      </c>
      <c r="DR88">
        <v>0.90714287415122974</v>
      </c>
      <c r="DS88">
        <v>0.87410725551933666</v>
      </c>
      <c r="DT88">
        <v>0.87499997051983514</v>
      </c>
      <c r="DU88">
        <v>0.84196435188794183</v>
      </c>
      <c r="DV88">
        <v>0.87901785191523596</v>
      </c>
      <c r="DW88">
        <v>0.85892859247004405</v>
      </c>
      <c r="DX88">
        <v>0.89151792736759461</v>
      </c>
      <c r="DY88">
        <v>0.89285722116606181</v>
      </c>
      <c r="DZ88">
        <v>0.93660726395159732</v>
      </c>
      <c r="EA88">
        <v>0.92232138966870947</v>
      </c>
      <c r="EB88">
        <v>0.93392852882285027</v>
      </c>
      <c r="EC88">
        <v>0.91875001330537065</v>
      </c>
      <c r="ED88">
        <v>0.92678570233026614</v>
      </c>
      <c r="EE88">
        <v>0.90937503048200841</v>
      </c>
      <c r="EF88">
        <v>0.90267856148967329</v>
      </c>
      <c r="EG88">
        <v>0.92276789470077158</v>
      </c>
      <c r="EH88">
        <v>0.94241079664571437</v>
      </c>
      <c r="EI88">
        <v>0.93437503385491227</v>
      </c>
      <c r="EJ88">
        <v>0.94375001667827496</v>
      </c>
      <c r="EK88">
        <v>0.90937503048200841</v>
      </c>
      <c r="EL88">
        <v>0.92544648229770565</v>
      </c>
      <c r="EM88">
        <v>0.90982146174816392</v>
      </c>
      <c r="EN88">
        <v>0.91830365580512141</v>
      </c>
      <c r="EO88">
        <v>0.9526784944695752</v>
      </c>
      <c r="EP88">
        <v>0.93794648398415759</v>
      </c>
      <c r="EQ88">
        <v>0.99017857329483805</v>
      </c>
      <c r="ER88">
        <v>0.97678570907607465</v>
      </c>
      <c r="ES88">
        <v>0.96741072625271218</v>
      </c>
      <c r="ET88">
        <v>0.98705370196356146</v>
      </c>
      <c r="EU88">
        <v>0.97053567134989516</v>
      </c>
      <c r="EV88">
        <v>0.9812500217376311</v>
      </c>
      <c r="EW88">
        <v>0.97901793917275948</v>
      </c>
      <c r="EX88">
        <v>0.9959821797548617</v>
      </c>
      <c r="EY88">
        <v>0.97901793917275948</v>
      </c>
    </row>
    <row r="89" spans="9:155" x14ac:dyDescent="0.25">
      <c r="I89" s="31">
        <v>44545</v>
      </c>
      <c r="J89" s="32">
        <v>105.94387903406491</v>
      </c>
      <c r="K89" s="32">
        <v>107.7580522536221</v>
      </c>
      <c r="L89" s="33">
        <v>-4.0054791148107999E-3</v>
      </c>
      <c r="M89" s="33">
        <v>-5.87335509232884E-2</v>
      </c>
      <c r="N89">
        <v>18</v>
      </c>
      <c r="O89" t="s">
        <v>15</v>
      </c>
      <c r="P89">
        <f t="shared" si="6"/>
        <v>225</v>
      </c>
      <c r="Q89">
        <f t="shared" si="7"/>
        <v>0</v>
      </c>
      <c r="AH89" s="31">
        <v>44915</v>
      </c>
      <c r="AI89" s="33">
        <v>0.10250384169636149</v>
      </c>
      <c r="AJ89" s="33">
        <v>5.1701653837665701E-2</v>
      </c>
      <c r="AK89" s="33">
        <v>5.0802187858695697E-2</v>
      </c>
      <c r="BI89" s="34">
        <v>8.2768325449217195E-2</v>
      </c>
      <c r="CP89" t="s">
        <v>1090</v>
      </c>
      <c r="CQ89">
        <v>1.003947693066864</v>
      </c>
      <c r="CR89">
        <v>0.98598552842102638</v>
      </c>
      <c r="CS89">
        <v>1.037404446513573</v>
      </c>
      <c r="CT89">
        <v>0.97912641656200805</v>
      </c>
      <c r="CU89">
        <v>0.90520576214097537</v>
      </c>
      <c r="CV89">
        <v>0.91477898713828387</v>
      </c>
      <c r="CW89">
        <v>0.93298787789845061</v>
      </c>
      <c r="CX89">
        <v>0.9395507925396035</v>
      </c>
      <c r="CY89">
        <v>0.99669369354424864</v>
      </c>
      <c r="CZ89">
        <v>0.97552421529280386</v>
      </c>
      <c r="DA89">
        <v>0.96308890442894279</v>
      </c>
      <c r="DB89">
        <v>0.92617798538162754</v>
      </c>
      <c r="DC89">
        <v>0.97123092914213682</v>
      </c>
      <c r="DD89">
        <v>0.95238073930572054</v>
      </c>
      <c r="DE89">
        <v>0.98623231747569073</v>
      </c>
      <c r="DF89">
        <v>0.97912641656200805</v>
      </c>
      <c r="DG89">
        <v>0.98855166883105439</v>
      </c>
      <c r="DH89">
        <v>0.99082148614254639</v>
      </c>
      <c r="DI89">
        <v>0.98460373630011322</v>
      </c>
      <c r="DJ89">
        <v>0.97241552919259289</v>
      </c>
      <c r="DK89">
        <v>0.96901045705351074</v>
      </c>
      <c r="DL89">
        <v>0.97325420916030581</v>
      </c>
      <c r="DM89">
        <v>0.96876366799884628</v>
      </c>
      <c r="DN89">
        <v>0.95756217652763653</v>
      </c>
      <c r="DO89">
        <v>0.92800388450833315</v>
      </c>
      <c r="DP89">
        <v>0.92410542308092813</v>
      </c>
      <c r="DQ89">
        <v>0.97522808101527358</v>
      </c>
      <c r="DR89">
        <v>0.93441895230189453</v>
      </c>
      <c r="DS89">
        <v>0.93589918310719833</v>
      </c>
      <c r="DT89">
        <v>0.92785591178007099</v>
      </c>
      <c r="DU89">
        <v>0.91625953264526416</v>
      </c>
      <c r="DV89">
        <v>0.91389077312669931</v>
      </c>
      <c r="DW89">
        <v>0.91650619581925785</v>
      </c>
      <c r="DX89">
        <v>0.91517387480188095</v>
      </c>
      <c r="DY89">
        <v>0.93639276121652693</v>
      </c>
      <c r="DZ89">
        <v>0.94038959838798719</v>
      </c>
      <c r="EA89">
        <v>0.93298787789845061</v>
      </c>
      <c r="EB89">
        <v>0.93209972682720132</v>
      </c>
      <c r="EC89">
        <v>0.93772508223390394</v>
      </c>
      <c r="ED89">
        <v>0.92987900297723403</v>
      </c>
      <c r="EE89">
        <v>0.94137662872597394</v>
      </c>
      <c r="EF89">
        <v>0.96343438392933867</v>
      </c>
      <c r="EG89">
        <v>0.95262268195456767</v>
      </c>
      <c r="EH89">
        <v>0.9458776809234265</v>
      </c>
      <c r="EI89">
        <v>0.96755080773784619</v>
      </c>
      <c r="EJ89">
        <v>0.9569374307595675</v>
      </c>
      <c r="EK89">
        <v>0.95391220354394868</v>
      </c>
      <c r="EL89">
        <v>0.95381294663519955</v>
      </c>
      <c r="EM89">
        <v>1.0102026406474529</v>
      </c>
      <c r="EN89">
        <v>0.98971977851366477</v>
      </c>
      <c r="EO89">
        <v>0.97657708122150189</v>
      </c>
      <c r="EP89">
        <v>0.97652748423729474</v>
      </c>
      <c r="EQ89">
        <v>0.96427746972052186</v>
      </c>
      <c r="ER89">
        <v>0.96363283480650186</v>
      </c>
      <c r="ES89">
        <v>0.95941709114890994</v>
      </c>
      <c r="ET89">
        <v>0.94667129561107322</v>
      </c>
      <c r="EU89">
        <v>0.94895275688459346</v>
      </c>
      <c r="EV89">
        <v>0.95455683845796868</v>
      </c>
      <c r="EW89">
        <v>0.99195157986264293</v>
      </c>
      <c r="EX89">
        <v>1.0069293655704641</v>
      </c>
      <c r="EY89">
        <v>0.98733924915240123</v>
      </c>
    </row>
    <row r="90" spans="9:155" x14ac:dyDescent="0.25">
      <c r="I90" s="31">
        <v>44546</v>
      </c>
      <c r="J90" s="32">
        <v>106.37434512795571</v>
      </c>
      <c r="K90" s="32">
        <v>107.63806565753021</v>
      </c>
      <c r="L90" s="33">
        <v>0</v>
      </c>
      <c r="M90" s="33">
        <v>-5.9781633687205397E-2</v>
      </c>
      <c r="N90">
        <v>18</v>
      </c>
      <c r="O90" t="s">
        <v>15</v>
      </c>
      <c r="P90">
        <f t="shared" si="6"/>
        <v>225</v>
      </c>
      <c r="Q90">
        <f t="shared" si="7"/>
        <v>0</v>
      </c>
      <c r="AH90" s="31">
        <v>44916</v>
      </c>
      <c r="AI90" s="33">
        <v>8.2620704265189804E-2</v>
      </c>
      <c r="AJ90" s="33">
        <v>3.9574329911056402E-2</v>
      </c>
      <c r="AK90" s="33">
        <v>4.3046374354133297E-2</v>
      </c>
      <c r="BI90" s="34">
        <v>3.1650107044496598E-2</v>
      </c>
      <c r="CP90" t="s">
        <v>1091</v>
      </c>
      <c r="CQ90">
        <v>0.98189823874755378</v>
      </c>
      <c r="CR90">
        <v>0.98972606368763105</v>
      </c>
      <c r="CS90">
        <v>0.98121328055451729</v>
      </c>
      <c r="CT90">
        <v>0.97093929680291025</v>
      </c>
      <c r="CU90">
        <v>0.98639914242354609</v>
      </c>
      <c r="CV90">
        <v>0.99589036313834234</v>
      </c>
      <c r="CW90">
        <v>0.96428564884671075</v>
      </c>
      <c r="CX90">
        <v>0.98052832236148069</v>
      </c>
      <c r="CY90">
        <v>0.99383561827387989</v>
      </c>
      <c r="CZ90">
        <v>0.991976418239642</v>
      </c>
      <c r="DA90">
        <v>0.99686886557734844</v>
      </c>
      <c r="DB90">
        <v>1.0303327150458941</v>
      </c>
      <c r="DC90">
        <v>1.0288649289587239</v>
      </c>
      <c r="DD90">
        <v>1.02808210106459</v>
      </c>
      <c r="DE90">
        <v>1.05215266437676</v>
      </c>
      <c r="DF90">
        <v>1.0341487902434969</v>
      </c>
      <c r="DG90">
        <v>1.0284734501543329</v>
      </c>
      <c r="DH90">
        <v>1.027103598625583</v>
      </c>
      <c r="DI90">
        <v>1.0121331663677591</v>
      </c>
      <c r="DJ90">
        <v>1.020939364032196</v>
      </c>
      <c r="DK90">
        <v>1.019765057333671</v>
      </c>
      <c r="DL90">
        <v>1.0287671889722729</v>
      </c>
      <c r="DM90">
        <v>1.0284734501543329</v>
      </c>
      <c r="DN90">
        <v>1.0233854579864019</v>
      </c>
      <c r="DO90">
        <v>1.0074363287176009</v>
      </c>
      <c r="DP90">
        <v>1.0074363287176009</v>
      </c>
      <c r="DQ90">
        <v>1.009001919648546</v>
      </c>
      <c r="DR90">
        <v>0.98356169937959625</v>
      </c>
      <c r="DS90">
        <v>0.98258313208326686</v>
      </c>
      <c r="DT90">
        <v>0.97455963259831768</v>
      </c>
      <c r="DU90">
        <v>0.98052832236148069</v>
      </c>
      <c r="DV90">
        <v>0.96947157557306307</v>
      </c>
      <c r="DW90">
        <v>0.97367899986040951</v>
      </c>
      <c r="DX90">
        <v>0.98816047275668617</v>
      </c>
      <c r="DY90">
        <v>0.98845408185997907</v>
      </c>
      <c r="DZ90">
        <v>0.98356169937959625</v>
      </c>
      <c r="EA90">
        <v>0.99207428794073971</v>
      </c>
      <c r="EB90">
        <v>0.9856163145294119</v>
      </c>
      <c r="EC90">
        <v>0.98982380367408185</v>
      </c>
      <c r="ED90">
        <v>0.99618397224163546</v>
      </c>
      <c r="EE90">
        <v>0.99559688374969657</v>
      </c>
      <c r="EF90">
        <v>1.005283714152041</v>
      </c>
      <c r="EG90">
        <v>1.006653630538114</v>
      </c>
      <c r="EH90">
        <v>1.019569447646123</v>
      </c>
      <c r="EI90">
        <v>1.0144814554781909</v>
      </c>
      <c r="EJ90">
        <v>1.003228969287578</v>
      </c>
      <c r="EK90">
        <v>0.97837570779592054</v>
      </c>
      <c r="EL90">
        <v>0.97847344778237122</v>
      </c>
      <c r="EM90">
        <v>1.005870737786656</v>
      </c>
      <c r="EN90">
        <v>0.99686886557734844</v>
      </c>
      <c r="EO90">
        <v>0.99637964678650714</v>
      </c>
      <c r="EP90">
        <v>1.003326838988676</v>
      </c>
      <c r="EQ90">
        <v>1.002529223624794</v>
      </c>
      <c r="ER90">
        <v>1.0096075573349941</v>
      </c>
      <c r="ES90">
        <v>0.98897073529864299</v>
      </c>
      <c r="ET90">
        <v>0.99166244393678338</v>
      </c>
      <c r="EU90">
        <v>1.0053207476837349</v>
      </c>
      <c r="EV90">
        <v>1.0151904757382311</v>
      </c>
      <c r="EW90">
        <v>1.0149910394685979</v>
      </c>
      <c r="EX90">
        <v>1.007115220109162</v>
      </c>
      <c r="EY90">
        <v>0.99295855268876165</v>
      </c>
    </row>
    <row r="91" spans="9:155" x14ac:dyDescent="0.25">
      <c r="I91" s="31">
        <v>44547</v>
      </c>
      <c r="J91" s="32">
        <v>105.53494032538239</v>
      </c>
      <c r="K91" s="32">
        <v>105.7406199667785</v>
      </c>
      <c r="L91" s="33">
        <v>-7.8910455482808992E-3</v>
      </c>
      <c r="M91" s="33">
        <v>-7.6355819377256301E-2</v>
      </c>
      <c r="N91">
        <v>18</v>
      </c>
      <c r="O91" t="s">
        <v>15</v>
      </c>
      <c r="P91">
        <f t="shared" si="6"/>
        <v>225</v>
      </c>
      <c r="Q91">
        <f t="shared" si="7"/>
        <v>0</v>
      </c>
      <c r="AH91" s="31">
        <v>44917</v>
      </c>
      <c r="AI91" s="33">
        <v>7.6214408353992999E-2</v>
      </c>
      <c r="AJ91" s="33">
        <v>5.1682835655602201E-2</v>
      </c>
      <c r="AK91" s="33">
        <v>2.4531572698390701E-2</v>
      </c>
      <c r="BI91" s="34">
        <v>-6.01105289116683E-2</v>
      </c>
      <c r="CP91" t="s">
        <v>1092</v>
      </c>
      <c r="CQ91">
        <v>1.0334181313598521</v>
      </c>
      <c r="CR91">
        <v>1.01496309094816</v>
      </c>
      <c r="CS91">
        <v>1.0321922998204991</v>
      </c>
      <c r="CT91">
        <v>1.0376501360968899</v>
      </c>
      <c r="CU91">
        <v>1.0796947607419189</v>
      </c>
      <c r="CV91">
        <v>1.0861007154146389</v>
      </c>
      <c r="CW91">
        <v>1.078538328858101</v>
      </c>
      <c r="CX91">
        <v>1.0812673615171799</v>
      </c>
      <c r="CY91">
        <v>1.0666281569510829</v>
      </c>
      <c r="CZ91">
        <v>1.082284994089928</v>
      </c>
      <c r="DA91">
        <v>1.034204546268366</v>
      </c>
      <c r="DB91">
        <v>1.050277552298654</v>
      </c>
      <c r="DC91">
        <v>1.0925070136500099</v>
      </c>
      <c r="DD91">
        <v>1.133233388402523</v>
      </c>
      <c r="DE91">
        <v>1.139708628209894</v>
      </c>
      <c r="DF91">
        <v>1.1089036556976939</v>
      </c>
      <c r="DG91">
        <v>1.1041626056325149</v>
      </c>
      <c r="DH91">
        <v>1.098034020540168</v>
      </c>
      <c r="DI91">
        <v>1.101595734544786</v>
      </c>
      <c r="DJ91">
        <v>1.0786773572109389</v>
      </c>
      <c r="DK91">
        <v>1.0456520538051499</v>
      </c>
      <c r="DL91">
        <v>1.063136071643769</v>
      </c>
      <c r="DM91">
        <v>1.0659343894374991</v>
      </c>
      <c r="DN91">
        <v>1.0468318479492471</v>
      </c>
      <c r="DO91">
        <v>1.0490055688431621</v>
      </c>
      <c r="DP91">
        <v>1.0601989545389681</v>
      </c>
      <c r="DQ91">
        <v>1.0120953734988949</v>
      </c>
      <c r="DR91">
        <v>1.009181275091722</v>
      </c>
      <c r="DS91">
        <v>0.98778911757522914</v>
      </c>
      <c r="DT91">
        <v>1.0297178470859321</v>
      </c>
      <c r="DU91">
        <v>1.0029140052091881</v>
      </c>
      <c r="DV91">
        <v>1.0208140774183661</v>
      </c>
      <c r="DW91">
        <v>1.0536308382948989</v>
      </c>
      <c r="DX91">
        <v>1.064870719469496</v>
      </c>
      <c r="DY91">
        <v>1.063136071643769</v>
      </c>
      <c r="DZ91">
        <v>1.0576549876279819</v>
      </c>
      <c r="EA91">
        <v>1.041720551866997</v>
      </c>
      <c r="EB91">
        <v>0.99983808879331737</v>
      </c>
      <c r="EC91">
        <v>1.008441355661998</v>
      </c>
      <c r="ED91">
        <v>0.94944483446456174</v>
      </c>
      <c r="EE91">
        <v>0.9524514084853396</v>
      </c>
      <c r="EF91">
        <v>0.95876517384666371</v>
      </c>
      <c r="EG91">
        <v>1.006244157986921</v>
      </c>
      <c r="EH91">
        <v>1.0111931779769381</v>
      </c>
      <c r="EI91">
        <v>1.017460562380355</v>
      </c>
      <c r="EJ91">
        <v>1.028815880605743</v>
      </c>
      <c r="EK91">
        <v>1.0218085767726031</v>
      </c>
      <c r="EL91">
        <v>1.0459992811245931</v>
      </c>
      <c r="EM91">
        <v>1.067761684658157</v>
      </c>
      <c r="EN91">
        <v>1.078607728513636</v>
      </c>
      <c r="EO91">
        <v>1.0575855879724469</v>
      </c>
      <c r="EP91">
        <v>1.083950127739236</v>
      </c>
      <c r="EQ91">
        <v>1.0594590351092441</v>
      </c>
      <c r="ER91">
        <v>1.1024283013694389</v>
      </c>
      <c r="ES91">
        <v>1.0945190310561099</v>
      </c>
      <c r="ET91">
        <v>1.112511636139335</v>
      </c>
      <c r="EU91">
        <v>1.121382309271505</v>
      </c>
      <c r="EV91">
        <v>1.124856758362726</v>
      </c>
      <c r="EW91">
        <v>1.1365301010822091</v>
      </c>
      <c r="EX91">
        <v>1.1367384145696979</v>
      </c>
      <c r="EY91">
        <v>1.135093665637692</v>
      </c>
    </row>
    <row r="92" spans="9:155" x14ac:dyDescent="0.25">
      <c r="I92" s="31">
        <v>44550</v>
      </c>
      <c r="J92" s="32">
        <v>103.4395448880606</v>
      </c>
      <c r="K92" s="32">
        <v>103.056595479424</v>
      </c>
      <c r="L92" s="33">
        <v>-2.7589361291623499E-2</v>
      </c>
      <c r="M92" s="33">
        <v>-9.9800769852985E-2</v>
      </c>
      <c r="N92">
        <v>18</v>
      </c>
      <c r="O92" t="s">
        <v>15</v>
      </c>
      <c r="P92">
        <f t="shared" si="6"/>
        <v>225</v>
      </c>
      <c r="Q92">
        <f t="shared" si="7"/>
        <v>0</v>
      </c>
      <c r="AH92" s="31">
        <v>44918</v>
      </c>
      <c r="AI92" s="33">
        <v>6.1595823899272602E-2</v>
      </c>
      <c r="AJ92" s="33">
        <v>5.2116329969861402E-2</v>
      </c>
      <c r="AK92" s="33">
        <v>9.4794939294111005E-3</v>
      </c>
      <c r="BI92" s="34">
        <v>1.39893003007335E-2</v>
      </c>
      <c r="CP92" t="s">
        <v>1093</v>
      </c>
      <c r="CQ92">
        <v>0.98895134134090201</v>
      </c>
      <c r="CR92">
        <v>0.95499388990930878</v>
      </c>
      <c r="CS92">
        <v>0.97571791747046954</v>
      </c>
      <c r="CT92">
        <v>1.00156064830716</v>
      </c>
      <c r="CU92">
        <v>1.0204119248755861</v>
      </c>
      <c r="CV92">
        <v>1.025093682273359</v>
      </c>
      <c r="CW92">
        <v>1.016229717180487</v>
      </c>
      <c r="CX92">
        <v>1.009051251997888</v>
      </c>
      <c r="CY92">
        <v>0.98782783484613701</v>
      </c>
      <c r="CZ92">
        <v>0.9894508109875344</v>
      </c>
      <c r="DA92">
        <v>0.95380777958962526</v>
      </c>
      <c r="DB92">
        <v>0.93314611568525674</v>
      </c>
      <c r="DC92">
        <v>0.94456931233183095</v>
      </c>
      <c r="DD92">
        <v>0.97696631139090317</v>
      </c>
      <c r="DE92">
        <v>0.97328349328639441</v>
      </c>
      <c r="DF92">
        <v>0.97347066431281315</v>
      </c>
      <c r="DG92">
        <v>0.96797745887236197</v>
      </c>
      <c r="DH92">
        <v>0.96086143740259755</v>
      </c>
      <c r="DI92">
        <v>0.97253432884446689</v>
      </c>
      <c r="DJ92">
        <v>0.93158558325669361</v>
      </c>
      <c r="DK92">
        <v>0.91779040613887863</v>
      </c>
      <c r="DL92">
        <v>0.93295886460279598</v>
      </c>
      <c r="DM92">
        <v>0.91685415072657439</v>
      </c>
      <c r="DN92">
        <v>0.90686651902685267</v>
      </c>
      <c r="DO92">
        <v>0.89350820773075146</v>
      </c>
      <c r="DP92">
        <v>0.88907622518431517</v>
      </c>
      <c r="DQ92">
        <v>0.85349579761132455</v>
      </c>
      <c r="DR92">
        <v>0.83039954941079674</v>
      </c>
      <c r="DS92">
        <v>0.79956316283632978</v>
      </c>
      <c r="DT92">
        <v>0.8167292597186504</v>
      </c>
      <c r="DU92">
        <v>0.76610502093928479</v>
      </c>
      <c r="DV92">
        <v>0.79051202671703846</v>
      </c>
      <c r="DW92">
        <v>0.80006239231483589</v>
      </c>
      <c r="DX92">
        <v>0.82034955405428267</v>
      </c>
      <c r="DY92">
        <v>0.81897627270818041</v>
      </c>
      <c r="DZ92">
        <v>0.80449437486127218</v>
      </c>
      <c r="EA92">
        <v>0.78951324753585783</v>
      </c>
      <c r="EB92">
        <v>0.80337078831046504</v>
      </c>
      <c r="EC92">
        <v>0.81710360177148789</v>
      </c>
      <c r="ED92">
        <v>0.8194757423548128</v>
      </c>
      <c r="EE92">
        <v>0.82709123347120972</v>
      </c>
      <c r="EF92">
        <v>0.85237205094843327</v>
      </c>
      <c r="EG92">
        <v>0.8617354056318961</v>
      </c>
      <c r="EH92">
        <v>0.86242204630494723</v>
      </c>
      <c r="EI92">
        <v>0.84918854237847263</v>
      </c>
      <c r="EJ92">
        <v>0.84831465062296074</v>
      </c>
      <c r="EK92">
        <v>0.83664167912504928</v>
      </c>
      <c r="EL92">
        <v>0.83564306005595279</v>
      </c>
      <c r="EM92">
        <v>0.85524342101026429</v>
      </c>
      <c r="EN92">
        <v>0.85436952925475229</v>
      </c>
      <c r="EO92">
        <v>0.85674166983807731</v>
      </c>
      <c r="EP92">
        <v>0.88014989643465036</v>
      </c>
      <c r="EQ92">
        <v>0.90511865545978654</v>
      </c>
      <c r="ER92">
        <v>0.91629215731106561</v>
      </c>
      <c r="ES92">
        <v>0.90680399525797617</v>
      </c>
      <c r="ET92">
        <v>0.91293036393535898</v>
      </c>
      <c r="EU92">
        <v>0.92064792650542726</v>
      </c>
      <c r="EV92">
        <v>0.93760075409160604</v>
      </c>
      <c r="EW92">
        <v>0.97081096242628195</v>
      </c>
      <c r="EX92">
        <v>0.93570310566977977</v>
      </c>
      <c r="EY92">
        <v>0.92526563906952453</v>
      </c>
    </row>
    <row r="93" spans="9:155" x14ac:dyDescent="0.25">
      <c r="I93" s="31">
        <v>44551</v>
      </c>
      <c r="J93" s="32">
        <v>104.7135796919037</v>
      </c>
      <c r="K93" s="32">
        <v>104.214664307771</v>
      </c>
      <c r="L93" s="33">
        <v>-1.5612462140700299E-2</v>
      </c>
      <c r="M93" s="33">
        <v>-8.9685040113558004E-2</v>
      </c>
      <c r="N93">
        <v>18</v>
      </c>
      <c r="O93" t="s">
        <v>15</v>
      </c>
      <c r="P93">
        <f t="shared" si="6"/>
        <v>225</v>
      </c>
      <c r="Q93">
        <f t="shared" si="7"/>
        <v>0</v>
      </c>
      <c r="AH93" s="31">
        <v>44921</v>
      </c>
      <c r="AI93" s="33">
        <v>6.9192904498316096E-2</v>
      </c>
      <c r="AJ93" s="33">
        <v>5.7888586167314397E-2</v>
      </c>
      <c r="AK93" s="33">
        <v>1.1304318331001701E-2</v>
      </c>
      <c r="BI93" s="34">
        <v>-1.28173380294597E-2</v>
      </c>
      <c r="CP93" t="s">
        <v>1094</v>
      </c>
      <c r="CQ93">
        <v>0.93405354466022061</v>
      </c>
      <c r="CR93">
        <v>0.91063098349506832</v>
      </c>
      <c r="CS93">
        <v>0.99356099538463782</v>
      </c>
      <c r="CT93">
        <v>0.99883327191907822</v>
      </c>
      <c r="CU93">
        <v>1.0625324799227731</v>
      </c>
      <c r="CV93">
        <v>1.0562230533554819</v>
      </c>
      <c r="CW93">
        <v>1.054062332956812</v>
      </c>
      <c r="CX93">
        <v>1.069274008154911</v>
      </c>
      <c r="CY93">
        <v>1.055142746174756</v>
      </c>
      <c r="CZ93">
        <v>1.031547132269228</v>
      </c>
      <c r="DA93">
        <v>0.96283501476721944</v>
      </c>
      <c r="DB93">
        <v>0.99308573657191568</v>
      </c>
      <c r="DC93">
        <v>1.041529900155199</v>
      </c>
      <c r="DD93">
        <v>1.075497120426451</v>
      </c>
      <c r="DE93">
        <v>1.0685394883432811</v>
      </c>
      <c r="DF93">
        <v>1.1212186723909361</v>
      </c>
      <c r="DG93">
        <v>1.1260156901126539</v>
      </c>
      <c r="DH93">
        <v>1.1224719262748191</v>
      </c>
      <c r="DI93">
        <v>1.123163394975792</v>
      </c>
      <c r="DJ93">
        <v>1.13820233554517</v>
      </c>
      <c r="DK93">
        <v>1.1245894895256141</v>
      </c>
      <c r="DL93">
        <v>1.122774556496039</v>
      </c>
      <c r="DM93">
        <v>1.1200519448772399</v>
      </c>
      <c r="DN93">
        <v>1.0936042479092869</v>
      </c>
      <c r="DO93">
        <v>1.0779602589719051</v>
      </c>
      <c r="DP93">
        <v>1.0878565004876879</v>
      </c>
      <c r="DQ93">
        <v>1.069922319708009</v>
      </c>
      <c r="DR93">
        <v>1.0315039751213531</v>
      </c>
      <c r="DS93">
        <v>1.0438201980347139</v>
      </c>
      <c r="DT93">
        <v>1.031158293789475</v>
      </c>
      <c r="DU93">
        <v>0.99109764476474715</v>
      </c>
      <c r="DV93">
        <v>1.0210027912747841</v>
      </c>
      <c r="DW93">
        <v>1.018452808247488</v>
      </c>
      <c r="DX93">
        <v>1.0375540346525169</v>
      </c>
      <c r="DY93">
        <v>1.013137586639608</v>
      </c>
      <c r="DZ93">
        <v>1.010717499204812</v>
      </c>
      <c r="EA93">
        <v>0.99615381744815501</v>
      </c>
      <c r="EB93">
        <v>1.035350051068753</v>
      </c>
      <c r="EC93">
        <v>1.035090896107064</v>
      </c>
      <c r="ED93">
        <v>1.051469404856076</v>
      </c>
      <c r="EE93">
        <v>1.056828101723486</v>
      </c>
      <c r="EF93">
        <v>1.04528955576963</v>
      </c>
      <c r="EG93">
        <v>1.046802070652421</v>
      </c>
      <c r="EH93">
        <v>1.045808289841883</v>
      </c>
      <c r="EI93">
        <v>1.040535907270224</v>
      </c>
      <c r="EJ93">
        <v>1.0456786063238199</v>
      </c>
      <c r="EK93">
        <v>1.0078650980307311</v>
      </c>
      <c r="EL93">
        <v>1.036387201101604</v>
      </c>
      <c r="EM93">
        <v>1.0324115476733591</v>
      </c>
      <c r="EN93">
        <v>1.037424563208891</v>
      </c>
      <c r="EO93">
        <v>1.0601124985251951</v>
      </c>
      <c r="EP93">
        <v>1.0321089174521381</v>
      </c>
      <c r="EQ93">
        <v>1.026491065623039</v>
      </c>
      <c r="ER93">
        <v>1.036041413732508</v>
      </c>
      <c r="ES93">
        <v>1.0372516165057339</v>
      </c>
      <c r="ET93">
        <v>1.0490493174212789</v>
      </c>
      <c r="EU93">
        <v>1.077873838638935</v>
      </c>
      <c r="EV93">
        <v>1.0700087400409779</v>
      </c>
      <c r="EW93">
        <v>1.0850044174252631</v>
      </c>
      <c r="EX93">
        <v>1.1228609768290081</v>
      </c>
      <c r="EY93">
        <v>1.122126244942941</v>
      </c>
    </row>
    <row r="94" spans="9:155" x14ac:dyDescent="0.25">
      <c r="I94" s="31">
        <v>44552</v>
      </c>
      <c r="J94" s="32">
        <v>105.58323667473761</v>
      </c>
      <c r="K94" s="32">
        <v>105.4999261343778</v>
      </c>
      <c r="L94" s="33">
        <v>-7.4370230177816998E-3</v>
      </c>
      <c r="M94" s="33">
        <v>-7.84582796964651E-2</v>
      </c>
      <c r="N94">
        <v>18</v>
      </c>
      <c r="O94" t="s">
        <v>15</v>
      </c>
      <c r="P94">
        <f t="shared" si="6"/>
        <v>225</v>
      </c>
      <c r="Q94">
        <f t="shared" si="7"/>
        <v>0</v>
      </c>
      <c r="AH94" s="31">
        <v>44922</v>
      </c>
      <c r="AI94" s="33">
        <v>7.1907760362334802E-2</v>
      </c>
      <c r="AJ94" s="33">
        <v>5.3183968305469703E-2</v>
      </c>
      <c r="AK94" s="33">
        <v>1.8723792056864998E-2</v>
      </c>
      <c r="BI94" s="34">
        <v>8.8184827366613802E-2</v>
      </c>
      <c r="CP94" t="s">
        <v>1095</v>
      </c>
      <c r="CQ94">
        <v>0.97785579484489571</v>
      </c>
      <c r="CR94">
        <v>0.88684251656419599</v>
      </c>
      <c r="CS94">
        <v>0.89408046781146</v>
      </c>
      <c r="CT94">
        <v>0.91615310327210053</v>
      </c>
      <c r="CU94">
        <v>0.91572291254941551</v>
      </c>
      <c r="CV94">
        <v>0.8719363211881791</v>
      </c>
      <c r="CW94">
        <v>0.91142325281624892</v>
      </c>
      <c r="CX94">
        <v>0.94861692361723937</v>
      </c>
      <c r="CY94">
        <v>0.92331954335672395</v>
      </c>
      <c r="CZ94">
        <v>0.84986383896574424</v>
      </c>
      <c r="DA94">
        <v>0.85817685838450564</v>
      </c>
      <c r="DB94">
        <v>0.89766379001257557</v>
      </c>
      <c r="DC94">
        <v>0.93858390749876641</v>
      </c>
      <c r="DD94">
        <v>0.95420664472444194</v>
      </c>
      <c r="DE94">
        <v>0.97362774843317357</v>
      </c>
      <c r="DF94">
        <v>0.96036968103841436</v>
      </c>
      <c r="DG94">
        <v>0.94790007529116949</v>
      </c>
      <c r="DH94">
        <v>0.95807652237013863</v>
      </c>
      <c r="DI94">
        <v>0.94962012307028287</v>
      </c>
      <c r="DJ94">
        <v>0.89658877292048011</v>
      </c>
      <c r="DK94">
        <v>0.90912988983036569</v>
      </c>
      <c r="DL94">
        <v>0.89171569582173993</v>
      </c>
      <c r="DM94">
        <v>0.85774687197942823</v>
      </c>
      <c r="DN94">
        <v>0.85717355677265838</v>
      </c>
      <c r="DO94">
        <v>0.86992971796448448</v>
      </c>
      <c r="DP94">
        <v>0.86068516349352575</v>
      </c>
      <c r="DQ94">
        <v>0.87064636197294676</v>
      </c>
      <c r="DR94">
        <v>0.77798475139338186</v>
      </c>
      <c r="DS94">
        <v>0.84183737499156408</v>
      </c>
      <c r="DT94">
        <v>0.82019482809480482</v>
      </c>
      <c r="DU94">
        <v>0.82499629187210066</v>
      </c>
      <c r="DV94">
        <v>0.83409777293837628</v>
      </c>
      <c r="DW94">
        <v>0.8717930945452903</v>
      </c>
      <c r="DX94">
        <v>0.86168846510537311</v>
      </c>
      <c r="DY94">
        <v>0.83904256551736467</v>
      </c>
      <c r="DZ94">
        <v>0.81954995064599245</v>
      </c>
      <c r="EA94">
        <v>0.83280776264374223</v>
      </c>
      <c r="EB94">
        <v>0.8570303301297697</v>
      </c>
      <c r="EC94">
        <v>0.85631358396250368</v>
      </c>
      <c r="ED94">
        <v>0.86462665446066678</v>
      </c>
      <c r="EE94">
        <v>0.87465967057913974</v>
      </c>
      <c r="EF94">
        <v>0.88849074670425743</v>
      </c>
      <c r="EG94">
        <v>0.90339673776266682</v>
      </c>
      <c r="EH94">
        <v>0.88734401413191399</v>
      </c>
      <c r="EI94">
        <v>0.88304425223994365</v>
      </c>
      <c r="EJ94">
        <v>0.87766947325587785</v>
      </c>
      <c r="EK94">
        <v>0.90167689430116094</v>
      </c>
      <c r="EL94">
        <v>0.91536474378339006</v>
      </c>
      <c r="EM94">
        <v>0.93822553441513334</v>
      </c>
      <c r="EN94">
        <v>0.9408054528455978</v>
      </c>
      <c r="EO94">
        <v>0.95800490904869429</v>
      </c>
      <c r="EP94">
        <v>0.96001141011358504</v>
      </c>
      <c r="EQ94">
        <v>0.96323635923106754</v>
      </c>
      <c r="ER94">
        <v>0.94589367638508237</v>
      </c>
      <c r="ES94">
        <v>0.9912568845649361</v>
      </c>
      <c r="ET94">
        <v>1.0260856812174031</v>
      </c>
      <c r="EU94">
        <v>1.034542080517258</v>
      </c>
      <c r="EV94">
        <v>1.078687044962128</v>
      </c>
      <c r="EW94">
        <v>1.0723089643662149</v>
      </c>
      <c r="EX94">
        <v>1.080622034864378</v>
      </c>
      <c r="EY94">
        <v>1.102909612448155</v>
      </c>
    </row>
    <row r="95" spans="9:155" x14ac:dyDescent="0.25">
      <c r="I95" s="31">
        <v>44553</v>
      </c>
      <c r="J95" s="32">
        <v>106.0411684869006</v>
      </c>
      <c r="K95" s="32">
        <v>106.3048812565083</v>
      </c>
      <c r="L95" s="33">
        <v>-3.1321146151767E-3</v>
      </c>
      <c r="M95" s="33">
        <v>-7.1426997730727596E-2</v>
      </c>
      <c r="N95">
        <v>18</v>
      </c>
      <c r="O95" t="s">
        <v>15</v>
      </c>
      <c r="P95">
        <f t="shared" si="6"/>
        <v>225</v>
      </c>
      <c r="Q95">
        <f t="shared" si="7"/>
        <v>0</v>
      </c>
      <c r="AH95" s="31">
        <v>44923</v>
      </c>
      <c r="AI95" s="33">
        <v>6.5988381975209398E-2</v>
      </c>
      <c r="AJ95" s="33">
        <v>4.6188679756905097E-2</v>
      </c>
      <c r="AK95" s="33">
        <v>1.97997022183042E-2</v>
      </c>
      <c r="BI95" s="34">
        <v>0.1162762449429412</v>
      </c>
      <c r="CP95" t="s">
        <v>1096</v>
      </c>
      <c r="CQ95">
        <v>0.97552200110953047</v>
      </c>
      <c r="CR95">
        <v>1.064074985174194</v>
      </c>
      <c r="CS95">
        <v>1.169906516911718</v>
      </c>
      <c r="CT95">
        <v>1.2865372263930299</v>
      </c>
      <c r="CU95">
        <v>1.272138284757645</v>
      </c>
      <c r="CV95">
        <v>1.335493149443135</v>
      </c>
      <c r="CW95">
        <v>1.269258564789169</v>
      </c>
      <c r="CX95">
        <v>1.2059035861726779</v>
      </c>
      <c r="CY95">
        <v>1.1461483714477829</v>
      </c>
      <c r="CZ95">
        <v>1.202303936212082</v>
      </c>
      <c r="DA95">
        <v>1.1425487214871879</v>
      </c>
      <c r="DB95">
        <v>1.1202304360074919</v>
      </c>
      <c r="DC95">
        <v>1.1684665429964789</v>
      </c>
      <c r="DD95">
        <v>1.1943844784367701</v>
      </c>
      <c r="DE95">
        <v>1.1828654846318629</v>
      </c>
      <c r="DF95">
        <v>1.241180839372519</v>
      </c>
      <c r="DG95">
        <v>1.303095730142771</v>
      </c>
      <c r="DH95">
        <v>1.557235574600853</v>
      </c>
      <c r="DI95">
        <v>1.699064175599337</v>
      </c>
      <c r="DJ95">
        <v>1.7372212626986561</v>
      </c>
      <c r="DK95">
        <v>1.727861831008106</v>
      </c>
      <c r="DL95">
        <v>1.6018719176982441</v>
      </c>
      <c r="DM95">
        <v>1.4226062735235601</v>
      </c>
      <c r="DN95">
        <v>1.482361488248455</v>
      </c>
      <c r="DO95">
        <v>1.3851692303473611</v>
      </c>
      <c r="DP95">
        <v>1.362131128806547</v>
      </c>
      <c r="DQ95">
        <v>1.104391634387869</v>
      </c>
      <c r="DR95">
        <v>1.2145428600091079</v>
      </c>
      <c r="DS95">
        <v>1.2678187048049301</v>
      </c>
      <c r="DT95">
        <v>1.2195823699539421</v>
      </c>
      <c r="DU95">
        <v>1.203023866204201</v>
      </c>
      <c r="DV95">
        <v>1.1828654846318629</v>
      </c>
      <c r="DW95">
        <v>1.300935940166414</v>
      </c>
      <c r="DX95">
        <v>1.34053277331897</v>
      </c>
      <c r="DY95">
        <v>1.3045357040580099</v>
      </c>
      <c r="DZ95">
        <v>1.174226096864432</v>
      </c>
      <c r="EA95">
        <v>1.1360692376271151</v>
      </c>
      <c r="EB95">
        <v>1.110871232178942</v>
      </c>
      <c r="EC95">
        <v>1.0179985542305641</v>
      </c>
      <c r="ED95">
        <v>1.043196559678736</v>
      </c>
      <c r="EE95">
        <v>1.035997145826544</v>
      </c>
      <c r="EF95">
        <v>1.035277215834425</v>
      </c>
      <c r="EG95">
        <v>1.0331173119270669</v>
      </c>
      <c r="EH95">
        <v>1.0259180120058751</v>
      </c>
      <c r="EI95">
        <v>1.0331173119270669</v>
      </c>
      <c r="EJ95">
        <v>1.023758108098517</v>
      </c>
      <c r="EK95">
        <v>1.0302377058895911</v>
      </c>
      <c r="EL95">
        <v>1.046796209639332</v>
      </c>
      <c r="EM95">
        <v>1.0986321944509161</v>
      </c>
      <c r="EN95">
        <v>1.05831543130624</v>
      </c>
      <c r="EO95">
        <v>1.042476743617617</v>
      </c>
      <c r="EP95">
        <v>1.0547156674146441</v>
      </c>
      <c r="EQ95">
        <v>1.0647948012353119</v>
      </c>
      <c r="ER95">
        <v>1.04895611354669</v>
      </c>
      <c r="ES95">
        <v>1.074154118994862</v>
      </c>
      <c r="ET95">
        <v>1.048236297485571</v>
      </c>
      <c r="EU95">
        <v>1.0568755713220011</v>
      </c>
      <c r="EV95">
        <v>1.04895611354669</v>
      </c>
      <c r="EW95">
        <v>1.04031683971026</v>
      </c>
      <c r="EX95">
        <v>1.043196559678736</v>
      </c>
      <c r="EY95">
        <v>1.035277215834425</v>
      </c>
    </row>
    <row r="96" spans="9:155" x14ac:dyDescent="0.25">
      <c r="I96" s="31">
        <v>44554</v>
      </c>
      <c r="J96" s="32">
        <v>105.7949632420659</v>
      </c>
      <c r="K96" s="32">
        <v>105.6804465086783</v>
      </c>
      <c r="L96" s="33">
        <v>-5.4466317531056997E-3</v>
      </c>
      <c r="M96" s="33">
        <v>-7.6881434457058501E-2</v>
      </c>
      <c r="N96">
        <v>18</v>
      </c>
      <c r="O96" t="s">
        <v>15</v>
      </c>
      <c r="P96">
        <f t="shared" si="6"/>
        <v>225</v>
      </c>
      <c r="Q96">
        <f t="shared" si="7"/>
        <v>0</v>
      </c>
      <c r="AH96" s="31">
        <v>44924</v>
      </c>
      <c r="AI96" s="33">
        <v>6.9658813600473393E-2</v>
      </c>
      <c r="AJ96" s="33">
        <v>5.5943483716109403E-2</v>
      </c>
      <c r="AK96" s="33">
        <v>1.37153298843639E-2</v>
      </c>
      <c r="BI96" s="34">
        <v>0.1112623564516933</v>
      </c>
      <c r="CP96" t="s">
        <v>1097</v>
      </c>
      <c r="CQ96">
        <v>0.96739126957979216</v>
      </c>
      <c r="CR96">
        <v>0.99223594019718175</v>
      </c>
      <c r="CS96">
        <v>0.99456521004242848</v>
      </c>
      <c r="CT96">
        <v>0.97204961732913486</v>
      </c>
      <c r="CU96">
        <v>1.003882033501881</v>
      </c>
      <c r="CV96">
        <v>0.99689428794652446</v>
      </c>
      <c r="CW96">
        <v>0.97748443101381555</v>
      </c>
      <c r="CX96">
        <v>0.94798128468631615</v>
      </c>
      <c r="CY96">
        <v>0.9526396964160424</v>
      </c>
      <c r="CZ96">
        <v>0.94875768664127047</v>
      </c>
      <c r="DA96">
        <v>0.970496813419226</v>
      </c>
      <c r="DB96">
        <v>1.0023292295919719</v>
      </c>
      <c r="DC96">
        <v>1.003882033501881</v>
      </c>
      <c r="DD96">
        <v>0.98757752846745539</v>
      </c>
      <c r="DE96">
        <v>0.99844715583681687</v>
      </c>
      <c r="DF96">
        <v>0.98369558267306711</v>
      </c>
      <c r="DG96">
        <v>0.97748443101381555</v>
      </c>
      <c r="DH96">
        <v>0.96739126957979216</v>
      </c>
      <c r="DI96">
        <v>0.96739126957979216</v>
      </c>
      <c r="DJ96">
        <v>0.95574524025547636</v>
      </c>
      <c r="DK96">
        <v>0.92391308000426464</v>
      </c>
      <c r="DL96">
        <v>0.93245337354799562</v>
      </c>
      <c r="DM96">
        <v>0.94409927491154433</v>
      </c>
      <c r="DN96">
        <v>0.90838497692479325</v>
      </c>
      <c r="DO96">
        <v>0.89363346774142705</v>
      </c>
      <c r="DP96">
        <v>0.82375773965821752</v>
      </c>
      <c r="DQ96">
        <v>0.84006205275149237</v>
      </c>
      <c r="DR96">
        <v>0.85403715997990415</v>
      </c>
      <c r="DS96">
        <v>0.84627320441074394</v>
      </c>
      <c r="DT96">
        <v>0.84627320441074394</v>
      </c>
      <c r="DU96">
        <v>0.85248442005037905</v>
      </c>
      <c r="DV96">
        <v>0.85015527816589942</v>
      </c>
      <c r="DW96">
        <v>0.84549693041655671</v>
      </c>
      <c r="DX96">
        <v>0.84006205275149237</v>
      </c>
      <c r="DY96">
        <v>0.85791916975467608</v>
      </c>
      <c r="DZ96">
        <v>0.84627320441074394</v>
      </c>
      <c r="EA96">
        <v>0.84239119463597201</v>
      </c>
      <c r="EB96">
        <v>0.84239119463597201</v>
      </c>
      <c r="EC96">
        <v>0.88431677224274163</v>
      </c>
      <c r="ED96">
        <v>0.87655275269319777</v>
      </c>
      <c r="EE96">
        <v>0.90838497692479325</v>
      </c>
      <c r="EF96">
        <v>0.89984468338106216</v>
      </c>
      <c r="EG96">
        <v>0.90372669315583409</v>
      </c>
      <c r="EH96">
        <v>0.88819871803713013</v>
      </c>
      <c r="EI96">
        <v>0.88276390435244922</v>
      </c>
      <c r="EJ96">
        <v>0.88431677224274163</v>
      </c>
      <c r="EK96">
        <v>0.89208072781190195</v>
      </c>
      <c r="EL96">
        <v>0.89984468338106216</v>
      </c>
      <c r="EM96">
        <v>0.92391308000426464</v>
      </c>
      <c r="EN96">
        <v>0.90760870293060614</v>
      </c>
      <c r="EO96">
        <v>0.89906828142610773</v>
      </c>
      <c r="EP96">
        <v>0.88509317419769606</v>
      </c>
      <c r="EQ96">
        <v>0.87344720885376381</v>
      </c>
      <c r="ER96">
        <v>0.89829187947115341</v>
      </c>
      <c r="ES96">
        <v>0.909937780834702</v>
      </c>
      <c r="ET96">
        <v>0.95652164221043079</v>
      </c>
      <c r="EU96">
        <v>0.96661486762483784</v>
      </c>
      <c r="EV96">
        <v>0.94720488273136183</v>
      </c>
      <c r="EW96">
        <v>0.95574524025547636</v>
      </c>
      <c r="EX96">
        <v>0.97593156312352314</v>
      </c>
      <c r="EY96">
        <v>0.98835399440279348</v>
      </c>
    </row>
    <row r="97" spans="9:155" x14ac:dyDescent="0.25">
      <c r="I97" s="31">
        <v>44557</v>
      </c>
      <c r="J97" s="32">
        <v>106.2515432353342</v>
      </c>
      <c r="K97" s="32">
        <v>106.133008564809</v>
      </c>
      <c r="L97" s="33">
        <v>-1.1544314794487999E-3</v>
      </c>
      <c r="M97" s="33">
        <v>-7.2928305473635796E-2</v>
      </c>
      <c r="N97">
        <v>18</v>
      </c>
      <c r="O97" t="s">
        <v>15</v>
      </c>
      <c r="P97">
        <f t="shared" si="6"/>
        <v>225</v>
      </c>
      <c r="Q97">
        <f t="shared" si="7"/>
        <v>0</v>
      </c>
      <c r="AH97" s="31">
        <v>44925</v>
      </c>
      <c r="AI97" s="33">
        <v>7.0818268084470004E-2</v>
      </c>
      <c r="AJ97" s="33">
        <v>4.8972677150384197E-2</v>
      </c>
      <c r="AK97" s="33">
        <v>2.1845590934085699E-2</v>
      </c>
      <c r="BI97" s="34">
        <v>1.6421981064150999E-3</v>
      </c>
      <c r="CP97" t="s">
        <v>1098</v>
      </c>
      <c r="CQ97">
        <v>1.006551738169001</v>
      </c>
      <c r="CR97">
        <v>0.98873564973010553</v>
      </c>
      <c r="CS97">
        <v>0.9433332232896563</v>
      </c>
      <c r="CT97">
        <v>0.97540221271524885</v>
      </c>
      <c r="CU97">
        <v>0.95114927176188435</v>
      </c>
      <c r="CV97">
        <v>0.95126431814178736</v>
      </c>
      <c r="CW97">
        <v>0.92701145277737151</v>
      </c>
      <c r="CX97">
        <v>0.93252869014210271</v>
      </c>
      <c r="CY97">
        <v>0.94183905654094235</v>
      </c>
      <c r="CZ97">
        <v>0.96195403167628402</v>
      </c>
      <c r="DA97">
        <v>0.95712631670148407</v>
      </c>
      <c r="DB97">
        <v>0.96321840802098679</v>
      </c>
      <c r="DC97">
        <v>0.97068961970930057</v>
      </c>
      <c r="DD97">
        <v>0.98724125621454528</v>
      </c>
      <c r="DE97">
        <v>0.9736781043846261</v>
      </c>
      <c r="DF97">
        <v>0.96045971374967254</v>
      </c>
      <c r="DG97">
        <v>0.95862063462809555</v>
      </c>
      <c r="DH97">
        <v>0.94827575787751317</v>
      </c>
      <c r="DI97">
        <v>0.97011491693242635</v>
      </c>
      <c r="DJ97">
        <v>0.96390793041091793</v>
      </c>
      <c r="DK97">
        <v>0.95218385770257585</v>
      </c>
      <c r="DL97">
        <v>0.95678155550651844</v>
      </c>
      <c r="DM97">
        <v>0.94563203439715326</v>
      </c>
      <c r="DN97">
        <v>0.92896550268990297</v>
      </c>
      <c r="DO97">
        <v>0.92448270008796596</v>
      </c>
      <c r="DP97">
        <v>0.920344809858892</v>
      </c>
      <c r="DQ97">
        <v>0.92022968789004045</v>
      </c>
      <c r="DR97">
        <v>0.92448270008796596</v>
      </c>
      <c r="DS97">
        <v>0.92241383056237769</v>
      </c>
      <c r="DT97">
        <v>0.95574719633267302</v>
      </c>
      <c r="DU97">
        <v>0.9457470051881075</v>
      </c>
      <c r="DV97">
        <v>0.94275859610173074</v>
      </c>
      <c r="DW97">
        <v>0.96609192190535798</v>
      </c>
      <c r="DX97">
        <v>0.97988501531718575</v>
      </c>
      <c r="DY97">
        <v>1.00103450080427</v>
      </c>
      <c r="DZ97">
        <v>1.003448282702722</v>
      </c>
      <c r="EA97">
        <v>1.0652872236795641</v>
      </c>
      <c r="EB97">
        <v>1.0814943257566889</v>
      </c>
      <c r="EC97">
        <v>1.0688505623096609</v>
      </c>
      <c r="ED97">
        <v>1.0856321403968141</v>
      </c>
      <c r="EE97">
        <v>1.081839086951655</v>
      </c>
      <c r="EF97">
        <v>1.078505689903466</v>
      </c>
      <c r="EG97">
        <v>1.0826436557214889</v>
      </c>
      <c r="EH97">
        <v>1.085172408410894</v>
      </c>
      <c r="EI97">
        <v>1.0652872236795641</v>
      </c>
      <c r="EJ97">
        <v>1.06977010187045</v>
      </c>
      <c r="EK97">
        <v>1.0888506422429971</v>
      </c>
      <c r="EL97">
        <v>1.081839086951655</v>
      </c>
      <c r="EM97">
        <v>1.078505689903466</v>
      </c>
      <c r="EN97">
        <v>1.088275712699277</v>
      </c>
      <c r="EO97">
        <v>1.0859769771807279</v>
      </c>
      <c r="EP97">
        <v>1.069884921483506</v>
      </c>
      <c r="EQ97">
        <v>1.0443676797743879</v>
      </c>
      <c r="ER97">
        <v>1.0341380005816061</v>
      </c>
      <c r="ES97">
        <v>1.022413776695366</v>
      </c>
      <c r="ET97">
        <v>1.0558621132566159</v>
      </c>
      <c r="EU97">
        <v>1.04643692724472</v>
      </c>
      <c r="EV97">
        <v>1.057241309214376</v>
      </c>
      <c r="EW97">
        <v>1.0551723640998389</v>
      </c>
      <c r="EX97">
        <v>1.046206910073862</v>
      </c>
      <c r="EY97">
        <v>1.0545977369119131</v>
      </c>
    </row>
    <row r="98" spans="9:155" x14ac:dyDescent="0.25">
      <c r="I98" s="31">
        <v>44558</v>
      </c>
      <c r="J98" s="32">
        <v>106.627543171886</v>
      </c>
      <c r="K98" s="32">
        <v>107.14370646882691</v>
      </c>
      <c r="L98" s="33">
        <v>0</v>
      </c>
      <c r="M98" s="33">
        <v>-6.4099860570370898E-2</v>
      </c>
      <c r="N98">
        <v>18</v>
      </c>
      <c r="O98" t="s">
        <v>15</v>
      </c>
      <c r="P98">
        <f t="shared" si="6"/>
        <v>225</v>
      </c>
      <c r="Q98">
        <f t="shared" si="7"/>
        <v>0</v>
      </c>
      <c r="AH98" s="31">
        <v>44928</v>
      </c>
      <c r="AI98" s="33">
        <v>7.22034413820698E-2</v>
      </c>
      <c r="AJ98" s="33">
        <v>4.4108596737255201E-2</v>
      </c>
      <c r="AK98" s="33">
        <v>2.8094844644814598E-2</v>
      </c>
      <c r="BI98" s="34">
        <v>0.13391752277197341</v>
      </c>
      <c r="CP98" t="s">
        <v>1099</v>
      </c>
      <c r="CQ98">
        <v>0.98897535667963687</v>
      </c>
      <c r="CR98">
        <v>0.9888781665475106</v>
      </c>
      <c r="CS98">
        <v>1.0001946403710751</v>
      </c>
      <c r="CT98">
        <v>1.0081387074417569</v>
      </c>
      <c r="CU98">
        <v>1.007879382369588</v>
      </c>
      <c r="CV98">
        <v>0.98618672654280681</v>
      </c>
      <c r="CW98">
        <v>0.97989625419675863</v>
      </c>
      <c r="CX98">
        <v>0.9839170190460117</v>
      </c>
      <c r="CY98">
        <v>0.98476002990233291</v>
      </c>
      <c r="CZ98">
        <v>0.98038265901688582</v>
      </c>
      <c r="DA98">
        <v>0.98910497379977158</v>
      </c>
      <c r="DB98">
        <v>0.97736703996399643</v>
      </c>
      <c r="DC98">
        <v>0.97295715125864168</v>
      </c>
      <c r="DD98">
        <v>0.97788578094023293</v>
      </c>
      <c r="DE98">
        <v>0.98035023202887739</v>
      </c>
      <c r="DF98">
        <v>0.986673131362934</v>
      </c>
      <c r="DG98">
        <v>0.99831387506658287</v>
      </c>
      <c r="DH98">
        <v>1.0034047305201159</v>
      </c>
      <c r="DI98">
        <v>0.99387155937321958</v>
      </c>
      <c r="DJ98">
        <v>0.99562252589377831</v>
      </c>
      <c r="DK98">
        <v>0.99717902131818525</v>
      </c>
      <c r="DL98">
        <v>0.97286005195841463</v>
      </c>
      <c r="DM98">
        <v>0.98628400750683221</v>
      </c>
      <c r="DN98">
        <v>0.97811286068819148</v>
      </c>
      <c r="DO98">
        <v>0.98193906360939365</v>
      </c>
      <c r="DP98">
        <v>0.97749674791603036</v>
      </c>
      <c r="DQ98">
        <v>0.97260054522244765</v>
      </c>
      <c r="DR98">
        <v>0.97263288137855686</v>
      </c>
      <c r="DS98">
        <v>0.97211414040232047</v>
      </c>
      <c r="DT98">
        <v>0.9714655098102517</v>
      </c>
      <c r="DU98">
        <v>0.9714332644860415</v>
      </c>
      <c r="DV98">
        <v>0.97250317342652304</v>
      </c>
      <c r="DW98">
        <v>0.97373548980274438</v>
      </c>
      <c r="DX98">
        <v>0.99335272756508397</v>
      </c>
      <c r="DY98">
        <v>1.0011023235396139</v>
      </c>
      <c r="DZ98">
        <v>1.0035020114841411</v>
      </c>
      <c r="EA98">
        <v>1.035898389142595</v>
      </c>
      <c r="EB98">
        <v>1.0290818184364769</v>
      </c>
      <c r="EC98">
        <v>1.0324901946214351</v>
      </c>
      <c r="ED98">
        <v>1.0329032072670219</v>
      </c>
      <c r="EE98">
        <v>1.030424495570206</v>
      </c>
      <c r="EF98">
        <v>1.0348312051590891</v>
      </c>
      <c r="EG98">
        <v>1.039616683767568</v>
      </c>
      <c r="EH98">
        <v>1.0413725552106821</v>
      </c>
      <c r="EI98">
        <v>1.0414759219119529</v>
      </c>
      <c r="EJ98">
        <v>1.02928837017522</v>
      </c>
      <c r="EK98">
        <v>1.0321803670133201</v>
      </c>
      <c r="EL98">
        <v>1.0364147684894529</v>
      </c>
      <c r="EM98">
        <v>1.0298736001016591</v>
      </c>
      <c r="EN98">
        <v>1.006290550789072</v>
      </c>
      <c r="EO98">
        <v>0.99937061338168265</v>
      </c>
      <c r="EP98">
        <v>0.96342806754720889</v>
      </c>
      <c r="EQ98">
        <v>0.96831682202505864</v>
      </c>
      <c r="ER98">
        <v>0.98064189325715534</v>
      </c>
      <c r="ES98">
        <v>0.97451373751494785</v>
      </c>
      <c r="ET98">
        <v>0.9519979630177664</v>
      </c>
      <c r="EU98">
        <v>0.96098359947638479</v>
      </c>
      <c r="EV98">
        <v>0.96983162560774039</v>
      </c>
      <c r="EW98">
        <v>0.99386211285570447</v>
      </c>
      <c r="EX98">
        <v>0.99554913371923803</v>
      </c>
      <c r="EY98">
        <v>0.9951360302417519</v>
      </c>
    </row>
    <row r="99" spans="9:155" x14ac:dyDescent="0.25">
      <c r="I99" s="31">
        <v>44559</v>
      </c>
      <c r="J99" s="32">
        <v>106.59757795287391</v>
      </c>
      <c r="K99" s="32">
        <v>107.1116379791807</v>
      </c>
      <c r="L99" s="33">
        <v>-2.8102700410030001E-4</v>
      </c>
      <c r="M99" s="33">
        <v>-6.4379978786553105E-2</v>
      </c>
      <c r="N99">
        <v>18</v>
      </c>
      <c r="O99" t="s">
        <v>15</v>
      </c>
      <c r="P99">
        <f t="shared" si="6"/>
        <v>225</v>
      </c>
      <c r="Q99">
        <f t="shared" si="7"/>
        <v>0</v>
      </c>
      <c r="AH99" s="31">
        <v>44929</v>
      </c>
      <c r="AI99" s="33">
        <v>7.4743065493565006E-2</v>
      </c>
      <c r="AJ99" s="33">
        <v>4.6718785742158403E-2</v>
      </c>
      <c r="AK99" s="33">
        <v>2.8024279751406499E-2</v>
      </c>
      <c r="BI99" s="34">
        <v>2.3002881739618002E-2</v>
      </c>
      <c r="CP99" t="s">
        <v>1100</v>
      </c>
      <c r="CQ99">
        <v>0.977358309637684</v>
      </c>
      <c r="CR99">
        <v>0.97566615026638814</v>
      </c>
      <c r="CS99">
        <v>1.004290018430098</v>
      </c>
      <c r="CT99">
        <v>0.97597602579955156</v>
      </c>
      <c r="CU99">
        <v>0.97237711839885121</v>
      </c>
      <c r="CV99">
        <v>0.97754900227347696</v>
      </c>
      <c r="CW99">
        <v>0.97290152314728184</v>
      </c>
      <c r="CX99">
        <v>0.9502835813684255</v>
      </c>
      <c r="CY99">
        <v>0.95164208806992534</v>
      </c>
      <c r="CZ99">
        <v>0.97647647508282498</v>
      </c>
      <c r="DA99">
        <v>0.9825301340694681</v>
      </c>
      <c r="DB99">
        <v>1.0017874747995239</v>
      </c>
      <c r="DC99">
        <v>1.001763816548574</v>
      </c>
      <c r="DD99">
        <v>0.99404159699874306</v>
      </c>
      <c r="DE99">
        <v>0.98009910017731627</v>
      </c>
      <c r="DF99">
        <v>0.96220032559160207</v>
      </c>
      <c r="DG99">
        <v>0.98376945787359737</v>
      </c>
      <c r="DH99">
        <v>0.96203346953528324</v>
      </c>
      <c r="DI99">
        <v>0.94701838608036282</v>
      </c>
      <c r="DJ99">
        <v>0.9513561085590776</v>
      </c>
      <c r="DK99">
        <v>0.95173743438782188</v>
      </c>
      <c r="DL99">
        <v>0.92404313338076105</v>
      </c>
      <c r="DM99">
        <v>0.88273986933638637</v>
      </c>
      <c r="DN99">
        <v>0.88209634113342683</v>
      </c>
      <c r="DO99">
        <v>0.87396919694674358</v>
      </c>
      <c r="DP99">
        <v>0.8474188734259156</v>
      </c>
      <c r="DQ99">
        <v>0.86498405478467533</v>
      </c>
      <c r="DR99">
        <v>0.89789791282530995</v>
      </c>
      <c r="DS99">
        <v>0.88969919945736275</v>
      </c>
      <c r="DT99">
        <v>0.92318507596253441</v>
      </c>
      <c r="DU99">
        <v>0.92006290015131653</v>
      </c>
      <c r="DV99">
        <v>0.9451832666750638</v>
      </c>
      <c r="DW99">
        <v>0.9520473099209853</v>
      </c>
      <c r="DX99">
        <v>0.95900664004196168</v>
      </c>
      <c r="DY99">
        <v>0.94148913184215022</v>
      </c>
      <c r="DZ99">
        <v>0.95497879309641043</v>
      </c>
      <c r="EA99">
        <v>0.96360650545205018</v>
      </c>
      <c r="EB99">
        <v>0.95774342021551673</v>
      </c>
      <c r="EC99">
        <v>0.98224403567293717</v>
      </c>
      <c r="ED99">
        <v>0.97557086339133314</v>
      </c>
      <c r="EE99">
        <v>0.97826409965770045</v>
      </c>
      <c r="EF99">
        <v>0.96820631141929703</v>
      </c>
      <c r="EG99">
        <v>1.0043137955667301</v>
      </c>
      <c r="EH99">
        <v>0.98960870653065658</v>
      </c>
      <c r="EI99">
        <v>1.001144184367931</v>
      </c>
      <c r="EJ99">
        <v>0.99904656537420833</v>
      </c>
      <c r="EK99">
        <v>0.9772867998992617</v>
      </c>
      <c r="EL99">
        <v>0.99146760307258808</v>
      </c>
      <c r="EM99">
        <v>1.010200776825579</v>
      </c>
      <c r="EN99">
        <v>1.041255500552916</v>
      </c>
      <c r="EO99">
        <v>1.0425187798222031</v>
      </c>
      <c r="EP99">
        <v>1.041851236711244</v>
      </c>
      <c r="EQ99">
        <v>1.040469071758795</v>
      </c>
      <c r="ER99">
        <v>1.0501454152827709</v>
      </c>
      <c r="ES99">
        <v>1.0628485883000689</v>
      </c>
      <c r="ET99">
        <v>1.0444730226820309</v>
      </c>
      <c r="EU99">
        <v>1.0484531964686341</v>
      </c>
      <c r="EV99">
        <v>1.0621812829604771</v>
      </c>
      <c r="EW99">
        <v>1.066661965473195</v>
      </c>
      <c r="EX99">
        <v>1.0456408367477379</v>
      </c>
      <c r="EY99">
        <v>1.0598694319656949</v>
      </c>
    </row>
    <row r="100" spans="9:155" x14ac:dyDescent="0.25">
      <c r="I100" s="31">
        <v>44560</v>
      </c>
      <c r="J100" s="32">
        <v>106.6907502295383</v>
      </c>
      <c r="K100" s="32">
        <v>106.95778129290061</v>
      </c>
      <c r="L100" s="33">
        <v>0</v>
      </c>
      <c r="M100" s="33">
        <v>-6.5723916745089206E-2</v>
      </c>
      <c r="N100">
        <v>18</v>
      </c>
      <c r="O100" t="s">
        <v>15</v>
      </c>
      <c r="P100">
        <f t="shared" si="6"/>
        <v>225</v>
      </c>
      <c r="Q100">
        <f t="shared" si="7"/>
        <v>0</v>
      </c>
      <c r="AH100" s="31">
        <v>44930</v>
      </c>
      <c r="AI100" s="33">
        <v>6.54280440751773E-2</v>
      </c>
      <c r="AJ100" s="33">
        <v>3.7120882896904503E-2</v>
      </c>
      <c r="AK100" s="33">
        <v>2.83071611782728E-2</v>
      </c>
      <c r="BI100" s="34">
        <v>0.1470366709765708</v>
      </c>
      <c r="CP100" t="s">
        <v>1101</v>
      </c>
      <c r="CQ100">
        <v>0.98239897616903327</v>
      </c>
      <c r="CR100">
        <v>0.97392453565824866</v>
      </c>
      <c r="CS100">
        <v>0.95143421548259433</v>
      </c>
      <c r="CT100">
        <v>0.91427652415314309</v>
      </c>
      <c r="CU100">
        <v>0.90808359351013079</v>
      </c>
      <c r="CV100">
        <v>0.94132997153571918</v>
      </c>
      <c r="CW100">
        <v>0.9980443368558618</v>
      </c>
      <c r="CX100">
        <v>1.0234681957451019</v>
      </c>
      <c r="CY100">
        <v>1.0176011183179301</v>
      </c>
      <c r="CZ100">
        <v>1.022816381842043</v>
      </c>
      <c r="DA100">
        <v>1.04921801532156</v>
      </c>
      <c r="DB100">
        <v>1.065514974968693</v>
      </c>
      <c r="DC100">
        <v>1.0348761749694719</v>
      </c>
      <c r="DD100">
        <v>1.000977983040825</v>
      </c>
      <c r="DE100">
        <v>1.0042374824416289</v>
      </c>
      <c r="DF100">
        <v>1.0094526384943641</v>
      </c>
      <c r="DG100">
        <v>0.96382018423999627</v>
      </c>
      <c r="DH100">
        <v>0.93970016809962864</v>
      </c>
      <c r="DI100">
        <v>0.93318138424077546</v>
      </c>
      <c r="DJ100">
        <v>0.90091278080546411</v>
      </c>
      <c r="DK100">
        <v>0.87320741204845176</v>
      </c>
      <c r="DL100">
        <v>0.85169497393445182</v>
      </c>
      <c r="DM100">
        <v>0.8953717178011994</v>
      </c>
      <c r="DN100">
        <v>0.88820101256790984</v>
      </c>
      <c r="DO100">
        <v>0.90612793685819937</v>
      </c>
      <c r="DP100">
        <v>0.90352025136045444</v>
      </c>
      <c r="DQ100">
        <v>0.90775774029428991</v>
      </c>
      <c r="DR100">
        <v>0.89439383573954501</v>
      </c>
      <c r="DS100">
        <v>0.88005221033021186</v>
      </c>
      <c r="DT100">
        <v>0.88787494440931458</v>
      </c>
      <c r="DU100">
        <v>0.89113439007442985</v>
      </c>
      <c r="DV100">
        <v>0.89341611488495665</v>
      </c>
      <c r="DW100">
        <v>0.8979792420918784</v>
      </c>
      <c r="DX100">
        <v>0.90906147557178507</v>
      </c>
      <c r="DY100">
        <v>0.905801868699604</v>
      </c>
      <c r="DZ100">
        <v>0.90612793685819937</v>
      </c>
      <c r="EA100">
        <v>0.89178641892024324</v>
      </c>
      <c r="EB100">
        <v>0.88298569530810878</v>
      </c>
      <c r="EC100">
        <v>0.88298569530810878</v>
      </c>
      <c r="ED100">
        <v>0.86310311436588805</v>
      </c>
      <c r="EE100">
        <v>0.87092579470930231</v>
      </c>
      <c r="EF100">
        <v>0.88624524844460129</v>
      </c>
      <c r="EG100">
        <v>0.89243823282330226</v>
      </c>
      <c r="EH100">
        <v>0.8937420218364861</v>
      </c>
      <c r="EI100">
        <v>0.90873551488456694</v>
      </c>
      <c r="EJ100">
        <v>0.91297278887564792</v>
      </c>
      <c r="EK100">
        <v>0.85984366870077267</v>
      </c>
      <c r="EL100">
        <v>0.85625836981981673</v>
      </c>
      <c r="EM100">
        <v>0.86147325719410883</v>
      </c>
      <c r="EN100">
        <v>0.86897019179305945</v>
      </c>
      <c r="EO100">
        <v>0.86538473170503749</v>
      </c>
      <c r="EP100">
        <v>0.88722323797763292</v>
      </c>
      <c r="EQ100">
        <v>0.90612793685819937</v>
      </c>
      <c r="ER100">
        <v>0.89634959986285367</v>
      </c>
      <c r="ES100">
        <v>0.88722323797763292</v>
      </c>
      <c r="ET100">
        <v>0.87744484724659855</v>
      </c>
      <c r="EU100">
        <v>0.90123874149268224</v>
      </c>
      <c r="EV100">
        <v>0.90058671264686874</v>
      </c>
      <c r="EW100">
        <v>0.90123874149268224</v>
      </c>
      <c r="EX100">
        <v>0.93318138424077546</v>
      </c>
      <c r="EY100">
        <v>0.93872228603797436</v>
      </c>
    </row>
    <row r="101" spans="9:155" x14ac:dyDescent="0.25">
      <c r="I101" s="31">
        <v>44561</v>
      </c>
      <c r="J101" s="32">
        <v>107.16501720279879</v>
      </c>
      <c r="K101" s="32">
        <v>108.0686481870494</v>
      </c>
      <c r="L101" s="33">
        <v>0</v>
      </c>
      <c r="M101" s="33">
        <v>-5.60204958407165E-2</v>
      </c>
      <c r="N101">
        <v>18</v>
      </c>
      <c r="O101" t="s">
        <v>15</v>
      </c>
      <c r="P101">
        <f t="shared" si="6"/>
        <v>225</v>
      </c>
      <c r="Q101">
        <f t="shared" si="7"/>
        <v>0</v>
      </c>
      <c r="AH101" s="31">
        <v>44931</v>
      </c>
      <c r="AI101" s="33">
        <v>6.22667801928573E-2</v>
      </c>
      <c r="AJ101" s="33">
        <v>2.6006588335711602E-2</v>
      </c>
      <c r="AK101" s="33">
        <v>3.6260191857145602E-2</v>
      </c>
      <c r="BI101" s="34">
        <v>7.6212840546659902E-2</v>
      </c>
      <c r="CP101" t="s">
        <v>1102</v>
      </c>
      <c r="CQ101">
        <v>0.98638890584309902</v>
      </c>
      <c r="CR101">
        <v>0.98027778751957551</v>
      </c>
      <c r="CS101">
        <v>0.98638890584309902</v>
      </c>
      <c r="CT101">
        <v>0.99083341188635887</v>
      </c>
      <c r="CU101">
        <v>0.9944444346787239</v>
      </c>
      <c r="CV101">
        <v>0.99472214435518014</v>
      </c>
      <c r="CW101">
        <v>0.99166662947110917</v>
      </c>
      <c r="CX101">
        <v>1.0255556227600171</v>
      </c>
      <c r="CY101">
        <v>1.072499893169959</v>
      </c>
      <c r="CZ101">
        <v>1.073333376420853</v>
      </c>
      <c r="DA101">
        <v>1.07361108609731</v>
      </c>
      <c r="DB101">
        <v>1.100833276043637</v>
      </c>
      <c r="DC101">
        <v>1.1422222017044941</v>
      </c>
      <c r="DD101">
        <v>1.1141666170626541</v>
      </c>
      <c r="DE101">
        <v>1.1005555663671811</v>
      </c>
      <c r="DF101">
        <v>1.089653424792498</v>
      </c>
      <c r="DG101">
        <v>1.087696616526983</v>
      </c>
      <c r="DH101">
        <v>1.0821057610699081</v>
      </c>
      <c r="DI101">
        <v>1.0787511946624331</v>
      </c>
      <c r="DJ101">
        <v>1.094405572231169</v>
      </c>
      <c r="DK101">
        <v>1.093007814089209</v>
      </c>
      <c r="DL101">
        <v>1.098319100206816</v>
      </c>
      <c r="DM101">
        <v>1.107544091410835</v>
      </c>
      <c r="DN101">
        <v>1.129348286004819</v>
      </c>
      <c r="DO101">
        <v>1.1290688052207321</v>
      </c>
      <c r="DP101">
        <v>1.129348286004819</v>
      </c>
      <c r="DQ101">
        <v>1.1704409053591001</v>
      </c>
      <c r="DR101">
        <v>1.187492952514414</v>
      </c>
      <c r="DS101">
        <v>1.1788272771000949</v>
      </c>
      <c r="DT101">
        <v>1.1989542327680329</v>
      </c>
      <c r="DU101">
        <v>1.171000044038037</v>
      </c>
      <c r="DV101">
        <v>1.1821816663968061</v>
      </c>
      <c r="DW101">
        <v>1.16540910002558</v>
      </c>
      <c r="DX101">
        <v>1.1805044274707599</v>
      </c>
      <c r="DY101">
        <v>1.1821816663968061</v>
      </c>
      <c r="DZ101">
        <v>1.1656887579204289</v>
      </c>
      <c r="EA101">
        <v>1.1693227165566089</v>
      </c>
      <c r="EB101">
        <v>1.1732363330876381</v>
      </c>
      <c r="EC101">
        <v>1.167086427507007</v>
      </c>
      <c r="ED101">
        <v>1.171000044038037</v>
      </c>
      <c r="EE101">
        <v>1.185815802143749</v>
      </c>
      <c r="EF101">
        <v>1.1746341797849791</v>
      </c>
      <c r="EG101">
        <v>1.2383695246408859</v>
      </c>
      <c r="EH101">
        <v>1.2610124272532759</v>
      </c>
      <c r="EI101">
        <v>1.203147241527768</v>
      </c>
      <c r="EJ101">
        <v>1.1841384746623209</v>
      </c>
      <c r="EK101">
        <v>1.1746341797849791</v>
      </c>
      <c r="EL101">
        <v>1.1819020085019569</v>
      </c>
      <c r="EM101">
        <v>1.1715590941615921</v>
      </c>
      <c r="EN101">
        <v>1.1187257137696041</v>
      </c>
      <c r="EO101">
        <v>1.119564244677246</v>
      </c>
      <c r="EP101">
        <v>1.089653424792498</v>
      </c>
      <c r="EQ101">
        <v>1.083783088551336</v>
      </c>
      <c r="ER101">
        <v>1.109221330336881</v>
      </c>
      <c r="ES101">
        <v>1.124875530794853</v>
      </c>
      <c r="ET101">
        <v>1.1919655306136161</v>
      </c>
      <c r="EU101">
        <v>1.23417642732577</v>
      </c>
      <c r="EV101">
        <v>1.271075860809554</v>
      </c>
      <c r="EW101">
        <v>1.278623524532144</v>
      </c>
      <c r="EX101">
        <v>1.216285760707434</v>
      </c>
      <c r="EY101">
        <v>1.2168448108309879</v>
      </c>
    </row>
    <row r="102" spans="9:155" x14ac:dyDescent="0.25">
      <c r="I102" s="31">
        <v>44564</v>
      </c>
      <c r="J102" s="32">
        <v>108.4365673416879</v>
      </c>
      <c r="K102" s="32">
        <v>109.5704623987951</v>
      </c>
      <c r="L102" s="33">
        <v>0</v>
      </c>
      <c r="M102" s="33">
        <v>-4.29021506154732E-2</v>
      </c>
      <c r="N102">
        <v>18</v>
      </c>
      <c r="O102" t="s">
        <v>15</v>
      </c>
      <c r="P102">
        <f t="shared" si="6"/>
        <v>225</v>
      </c>
      <c r="Q102">
        <f t="shared" si="7"/>
        <v>0</v>
      </c>
      <c r="AH102" s="31">
        <v>44932</v>
      </c>
      <c r="AI102" s="33">
        <v>4.4447064051910103E-2</v>
      </c>
      <c r="AJ102" s="33">
        <v>4.4328690001708996E-3</v>
      </c>
      <c r="AK102" s="33">
        <v>4.0014195051739199E-2</v>
      </c>
      <c r="BI102" s="34">
        <v>0.1193058089292148</v>
      </c>
      <c r="CP102" t="s">
        <v>1103</v>
      </c>
      <c r="CQ102">
        <v>0.9876017165162323</v>
      </c>
      <c r="CR102">
        <v>1.041069153594985</v>
      </c>
      <c r="CS102">
        <v>1.0337077776572059</v>
      </c>
      <c r="CT102">
        <v>1.0462997051392211</v>
      </c>
      <c r="CU102">
        <v>1.034095301605326</v>
      </c>
      <c r="CV102">
        <v>1.0583107182464659</v>
      </c>
      <c r="CW102">
        <v>1.055211083982625</v>
      </c>
      <c r="CX102">
        <v>1.06625319433272</v>
      </c>
      <c r="CY102">
        <v>1.1011235689232439</v>
      </c>
      <c r="CZ102">
        <v>1.0925995282542551</v>
      </c>
      <c r="DA102">
        <v>1.072646131947609</v>
      </c>
      <c r="DB102">
        <v>1.1009298069491851</v>
      </c>
      <c r="DC102">
        <v>1.06993411451874</v>
      </c>
      <c r="DD102">
        <v>1.097982600010095</v>
      </c>
      <c r="DE102">
        <v>1.1196033153169189</v>
      </c>
      <c r="DF102">
        <v>1.119798006159503</v>
      </c>
      <c r="DG102">
        <v>1.134017032634616</v>
      </c>
      <c r="DH102">
        <v>1.1443405702947169</v>
      </c>
      <c r="DI102">
        <v>1.1349909512817959</v>
      </c>
      <c r="DJ102">
        <v>1.124862383124835</v>
      </c>
      <c r="DK102">
        <v>1.110643356649722</v>
      </c>
      <c r="DL102">
        <v>1.1262259621177391</v>
      </c>
      <c r="DM102">
        <v>1.1626499622011319</v>
      </c>
      <c r="DN102">
        <v>1.145509272671333</v>
      </c>
      <c r="DO102">
        <v>1.155832717444581</v>
      </c>
      <c r="DP102">
        <v>1.189529838202724</v>
      </c>
      <c r="DQ102">
        <v>1.203164606376383</v>
      </c>
      <c r="DR102">
        <v>1.194009863979749</v>
      </c>
      <c r="DS102">
        <v>1.245821685801723</v>
      </c>
      <c r="DT102">
        <v>1.2643259543244261</v>
      </c>
      <c r="DU102">
        <v>1.277376278422925</v>
      </c>
      <c r="DV102">
        <v>1.2686112892588679</v>
      </c>
      <c r="DW102">
        <v>1.2826353462308411</v>
      </c>
      <c r="DX102">
        <v>1.2783502899569561</v>
      </c>
      <c r="DY102">
        <v>1.2783502899569561</v>
      </c>
      <c r="DZ102">
        <v>1.3188646554716501</v>
      </c>
      <c r="EA102">
        <v>1.3081518290132339</v>
      </c>
      <c r="EB102">
        <v>1.308541396472106</v>
      </c>
      <c r="EC102">
        <v>1.2984126425414411</v>
      </c>
      <c r="ED102">
        <v>1.2972439401648259</v>
      </c>
      <c r="EE102">
        <v>1.2914005211686019</v>
      </c>
      <c r="EF102">
        <v>1.287894414038756</v>
      </c>
      <c r="EG102">
        <v>1.267442308221695</v>
      </c>
      <c r="EH102">
        <v>1.285557102172378</v>
      </c>
      <c r="EI102">
        <v>1.2464061298768829</v>
      </c>
      <c r="EJ102">
        <v>1.1768688957893929</v>
      </c>
      <c r="EK102">
        <v>1.165766408985254</v>
      </c>
      <c r="EL102">
        <v>1.158754473386119</v>
      </c>
      <c r="EM102">
        <v>1.157001326934344</v>
      </c>
      <c r="EN102">
        <v>1.179790837504636</v>
      </c>
      <c r="EO102">
        <v>1.150573556749813</v>
      </c>
      <c r="EP102">
        <v>1.192646377873698</v>
      </c>
      <c r="EQ102">
        <v>1.223032453891989</v>
      </c>
      <c r="ER102">
        <v>1.241731413257275</v>
      </c>
      <c r="ES102">
        <v>1.220694770478201</v>
      </c>
      <c r="ET102">
        <v>1.2043334016398499</v>
      </c>
      <c r="EU102">
        <v>1.2066708063930811</v>
      </c>
      <c r="EV102">
        <v>1.185049998199404</v>
      </c>
      <c r="EW102">
        <v>1.1780378768265649</v>
      </c>
      <c r="EX102">
        <v>1.1897247148190131</v>
      </c>
      <c r="EY102">
        <v>1.2382252132405771</v>
      </c>
    </row>
    <row r="103" spans="9:155" x14ac:dyDescent="0.25">
      <c r="I103" s="31">
        <v>44565</v>
      </c>
      <c r="J103" s="32">
        <v>108.9054574100383</v>
      </c>
      <c r="K103" s="32">
        <v>110.39307320623639</v>
      </c>
      <c r="L103" s="33">
        <v>0</v>
      </c>
      <c r="M103" s="33">
        <v>-3.5716646261051303E-2</v>
      </c>
      <c r="N103">
        <v>18</v>
      </c>
      <c r="O103" t="s">
        <v>15</v>
      </c>
      <c r="P103">
        <f t="shared" si="6"/>
        <v>225</v>
      </c>
      <c r="Q103">
        <f t="shared" si="7"/>
        <v>0</v>
      </c>
      <c r="AH103" s="31">
        <v>44935</v>
      </c>
      <c r="AI103" s="33">
        <v>4.2486858753383899E-2</v>
      </c>
      <c r="AJ103" s="33">
        <v>8.5744594043248006E-3</v>
      </c>
      <c r="AK103" s="33">
        <v>3.3912399349059097E-2</v>
      </c>
      <c r="BI103" s="34">
        <v>0.2000250264037339</v>
      </c>
      <c r="CP103" t="s">
        <v>1104</v>
      </c>
      <c r="CQ103">
        <v>0.97342396186245872</v>
      </c>
      <c r="CR103">
        <v>0.96847947992130912</v>
      </c>
      <c r="CS103">
        <v>1.0046350927634351</v>
      </c>
      <c r="CT103">
        <v>0.97898620479616749</v>
      </c>
      <c r="CU103">
        <v>0.97651407264380519</v>
      </c>
      <c r="CV103">
        <v>1.033065156606664</v>
      </c>
      <c r="CW103">
        <v>1.0312112207197111</v>
      </c>
      <c r="CX103">
        <v>0.99845465356431717</v>
      </c>
      <c r="CY103">
        <v>0.99969082845871082</v>
      </c>
      <c r="CZ103">
        <v>0.97960429224336432</v>
      </c>
      <c r="DA103">
        <v>1.009888509609971</v>
      </c>
      <c r="DB103">
        <v>0.99412836788857695</v>
      </c>
      <c r="DC103">
        <v>0.98702079751866356</v>
      </c>
      <c r="DD103">
        <v>0.98671175379506515</v>
      </c>
      <c r="DE103">
        <v>1.000308915905908</v>
      </c>
      <c r="DF103">
        <v>1.000308915905908</v>
      </c>
      <c r="DG103">
        <v>1.008034356086593</v>
      </c>
      <c r="DH103">
        <v>0.98856601613665562</v>
      </c>
      <c r="DI103">
        <v>0.96353510679837218</v>
      </c>
      <c r="DJ103">
        <v>0.96909756736850594</v>
      </c>
      <c r="DK103">
        <v>1.0197772558558451</v>
      </c>
      <c r="DL103">
        <v>1.016068948809089</v>
      </c>
      <c r="DM103">
        <v>1.0231765191790021</v>
      </c>
      <c r="DN103">
        <v>0.98732984124226197</v>
      </c>
      <c r="DO103">
        <v>0.97744109499638798</v>
      </c>
      <c r="DP103">
        <v>0.98331259929012016</v>
      </c>
      <c r="DQ103">
        <v>0.96971554599749021</v>
      </c>
      <c r="DR103">
        <v>0.97156959070265569</v>
      </c>
      <c r="DS103">
        <v>0.96384404170375804</v>
      </c>
      <c r="DT103">
        <v>0.97218767814985252</v>
      </c>
      <c r="DU103">
        <v>0.97187863442625411</v>
      </c>
      <c r="DV103">
        <v>0.97282056487395407</v>
      </c>
      <c r="DW103">
        <v>0.99071952856271639</v>
      </c>
      <c r="DX103">
        <v>0.97062265461717911</v>
      </c>
      <c r="DY103">
        <v>0.94518726798290431</v>
      </c>
      <c r="DZ103">
        <v>0.92823045237826696</v>
      </c>
      <c r="EA103">
        <v>0.88646640327121107</v>
      </c>
      <c r="EB103">
        <v>0.85066863912100521</v>
      </c>
      <c r="EC103">
        <v>0.85318076196647386</v>
      </c>
      <c r="ED103">
        <v>0.84281822122322403</v>
      </c>
      <c r="EE103">
        <v>0.83936395029363009</v>
      </c>
      <c r="EF103">
        <v>0.81738288899805533</v>
      </c>
      <c r="EG103">
        <v>0.78598138063424949</v>
      </c>
      <c r="EH103">
        <v>0.79759995559568064</v>
      </c>
      <c r="EI103">
        <v>0.80576436844573041</v>
      </c>
      <c r="EJ103">
        <v>0.82052311056627414</v>
      </c>
      <c r="EK103">
        <v>0.82209313973672415</v>
      </c>
      <c r="EL103">
        <v>0.80545037349346182</v>
      </c>
      <c r="EM103">
        <v>0.8101605698230242</v>
      </c>
      <c r="EN103">
        <v>0.81801093331169927</v>
      </c>
      <c r="EO103">
        <v>0.83339777415499283</v>
      </c>
      <c r="EP103">
        <v>0.82209313973672415</v>
      </c>
      <c r="EQ103">
        <v>0.79885598981386186</v>
      </c>
      <c r="ER103">
        <v>0.80702040266391173</v>
      </c>
      <c r="ES103">
        <v>0.80859048624346797</v>
      </c>
      <c r="ET103">
        <v>0.81706894845489297</v>
      </c>
      <c r="EU103">
        <v>0.81989512066173664</v>
      </c>
      <c r="EV103">
        <v>0.82366327772538672</v>
      </c>
      <c r="EW103">
        <v>0.81330073698213678</v>
      </c>
      <c r="EX103">
        <v>0.81204464835484924</v>
      </c>
      <c r="EY103">
        <v>0.80199610256386811</v>
      </c>
    </row>
    <row r="104" spans="9:155" x14ac:dyDescent="0.25">
      <c r="I104" s="31">
        <v>44566</v>
      </c>
      <c r="J104" s="32">
        <v>108.9304297207544</v>
      </c>
      <c r="K104" s="32">
        <v>110.95265033455721</v>
      </c>
      <c r="L104" s="33">
        <v>0</v>
      </c>
      <c r="M104" s="33">
        <v>-3.08287407584594E-2</v>
      </c>
      <c r="N104">
        <v>18</v>
      </c>
      <c r="O104" t="s">
        <v>15</v>
      </c>
      <c r="P104">
        <f t="shared" si="6"/>
        <v>225</v>
      </c>
      <c r="Q104">
        <f t="shared" si="7"/>
        <v>0</v>
      </c>
      <c r="AH104" s="31">
        <v>44936</v>
      </c>
      <c r="AI104" s="33">
        <v>3.9357214231556102E-2</v>
      </c>
      <c r="AJ104" s="33">
        <v>-4.6212101530227001E-3</v>
      </c>
      <c r="AK104" s="33">
        <v>4.3978424384578801E-2</v>
      </c>
      <c r="BI104" s="34">
        <v>0.14260425358053641</v>
      </c>
      <c r="CP104" t="s">
        <v>1105</v>
      </c>
      <c r="CQ104">
        <v>0.99969012597062457</v>
      </c>
      <c r="CR104">
        <v>1.0153515500282211</v>
      </c>
      <c r="CS104">
        <v>1.0369841843647529</v>
      </c>
      <c r="CT104">
        <v>1.0640095519744239</v>
      </c>
      <c r="CU104">
        <v>1.068059225137262</v>
      </c>
      <c r="CV104">
        <v>1.077026509719806</v>
      </c>
      <c r="CW104">
        <v>1.0627904512225079</v>
      </c>
      <c r="CX104">
        <v>1.0471292499130851</v>
      </c>
      <c r="CY104">
        <v>1.060827594320281</v>
      </c>
      <c r="CZ104">
        <v>1.0671707940484589</v>
      </c>
      <c r="DA104">
        <v>1.070724629777756</v>
      </c>
      <c r="DB104">
        <v>1.088038956654573</v>
      </c>
      <c r="DC104">
        <v>1.0956010343864939</v>
      </c>
      <c r="DD104">
        <v>1.101324437322746</v>
      </c>
      <c r="DE104">
        <v>1.1033217088177321</v>
      </c>
      <c r="DF104">
        <v>1.083649815275781</v>
      </c>
      <c r="DG104">
        <v>1.080643940052552</v>
      </c>
      <c r="DH104">
        <v>1.097310292493533</v>
      </c>
      <c r="DI104">
        <v>1.094387390964821</v>
      </c>
      <c r="DJ104">
        <v>1.091195075520625</v>
      </c>
      <c r="DK104">
        <v>1.08537021079148</v>
      </c>
      <c r="DL104">
        <v>1.0769336237315821</v>
      </c>
      <c r="DM104">
        <v>1.093641184584605</v>
      </c>
      <c r="DN104">
        <v>1.0614904928837201</v>
      </c>
      <c r="DO104">
        <v>1.04909444567113</v>
      </c>
      <c r="DP104">
        <v>1.065387583547917</v>
      </c>
      <c r="DQ104">
        <v>1.0766019517016889</v>
      </c>
      <c r="DR104">
        <v>1.0703417256680281</v>
      </c>
      <c r="DS104">
        <v>1.0718548540085659</v>
      </c>
      <c r="DT104">
        <v>1.0651802049986689</v>
      </c>
      <c r="DU104">
        <v>1.077099348372442</v>
      </c>
      <c r="DV104">
        <v>1.086095812965675</v>
      </c>
      <c r="DW104">
        <v>1.0730779642276</v>
      </c>
      <c r="DX104">
        <v>1.062443966439097</v>
      </c>
      <c r="DY104">
        <v>1.036118250841443</v>
      </c>
      <c r="DZ104">
        <v>1.037465543167035</v>
      </c>
      <c r="EA104">
        <v>1.0376313791819809</v>
      </c>
      <c r="EB104">
        <v>1.040492133970371</v>
      </c>
      <c r="EC104">
        <v>1.0306870935084269</v>
      </c>
      <c r="ED104">
        <v>1.0113676989505631</v>
      </c>
      <c r="EE104">
        <v>0.98560163813807056</v>
      </c>
      <c r="EF104">
        <v>0.99343713925259236</v>
      </c>
      <c r="EG104">
        <v>0.96698701880020688</v>
      </c>
      <c r="EH104">
        <v>0.96402279748536601</v>
      </c>
      <c r="EI104">
        <v>0.98576747415301691</v>
      </c>
      <c r="EJ104">
        <v>0.98234728732763843</v>
      </c>
      <c r="EK104">
        <v>1.0004642872465761</v>
      </c>
      <c r="EL104">
        <v>1.004154110735612</v>
      </c>
      <c r="EM104">
        <v>1.008403477635722</v>
      </c>
      <c r="EN104">
        <v>0.99739637665711156</v>
      </c>
      <c r="EO104">
        <v>0.97753804289419333</v>
      </c>
      <c r="EP104">
        <v>0.98473102690312364</v>
      </c>
      <c r="EQ104">
        <v>0.98786108423291097</v>
      </c>
      <c r="ER104">
        <v>0.98284468399839098</v>
      </c>
      <c r="ES104">
        <v>0.9986193755020587</v>
      </c>
      <c r="ET104">
        <v>1.0162389787502439</v>
      </c>
      <c r="EU104">
        <v>1.0339208401128379</v>
      </c>
      <c r="EV104">
        <v>1.036698732580799</v>
      </c>
      <c r="EW104">
        <v>1.024675788558316</v>
      </c>
      <c r="EX104">
        <v>1.0280960867577811</v>
      </c>
      <c r="EY104">
        <v>1.0122175946054019</v>
      </c>
    </row>
    <row r="105" spans="9:155" x14ac:dyDescent="0.25">
      <c r="I105" s="31">
        <v>44567</v>
      </c>
      <c r="J105" s="32">
        <v>108.6317227850663</v>
      </c>
      <c r="K105" s="32">
        <v>110.1866097841322</v>
      </c>
      <c r="L105" s="33">
        <v>-2.7421808254484998E-3</v>
      </c>
      <c r="M105" s="33">
        <v>-3.7520103989953403E-2</v>
      </c>
      <c r="N105">
        <v>18</v>
      </c>
      <c r="O105" t="s">
        <v>15</v>
      </c>
      <c r="P105">
        <f t="shared" si="6"/>
        <v>225</v>
      </c>
      <c r="Q105">
        <f t="shared" si="7"/>
        <v>0</v>
      </c>
      <c r="AH105" s="31">
        <v>44937</v>
      </c>
      <c r="AI105" s="33">
        <v>3.8603851737126299E-2</v>
      </c>
      <c r="AJ105" s="33">
        <v>7.3577020424979997E-4</v>
      </c>
      <c r="AK105" s="33">
        <v>3.7868081532876401E-2</v>
      </c>
      <c r="BI105" s="34">
        <v>5.8139662296770603E-2</v>
      </c>
      <c r="CP105" t="s">
        <v>1106</v>
      </c>
      <c r="CQ105">
        <v>1.022213094742572</v>
      </c>
      <c r="CR105">
        <v>1.0147541450120301</v>
      </c>
      <c r="CS105">
        <v>1.028975454814026</v>
      </c>
      <c r="CT105">
        <v>1.064877124710081</v>
      </c>
      <c r="CU105">
        <v>1.064180333927951</v>
      </c>
      <c r="CV105">
        <v>1.1387294055017441</v>
      </c>
      <c r="CW105">
        <v>1.1476638944365269</v>
      </c>
      <c r="CX105">
        <v>1.1114344945420651</v>
      </c>
      <c r="CY105">
        <v>1.150983631382648</v>
      </c>
      <c r="CZ105">
        <v>1.140164016166755</v>
      </c>
      <c r="DA105">
        <v>1.14696730477744</v>
      </c>
      <c r="DB105">
        <v>1.1609425405364471</v>
      </c>
      <c r="DC105">
        <v>1.154795013607141</v>
      </c>
      <c r="DD105">
        <v>1.1375409694412431</v>
      </c>
      <c r="DE105">
        <v>1.143975398391248</v>
      </c>
      <c r="DF105">
        <v>1.1362295466400081</v>
      </c>
      <c r="DG105">
        <v>1.1394671248231041</v>
      </c>
      <c r="DH105">
        <v>1.1485246004986209</v>
      </c>
      <c r="DI105">
        <v>1.150286840600518</v>
      </c>
      <c r="DJ105">
        <v>1.148196870500215</v>
      </c>
      <c r="DK105">
        <v>1.1582377372939949</v>
      </c>
      <c r="DL105">
        <v>1.2065573472278761</v>
      </c>
      <c r="DM105">
        <v>1.181844252769916</v>
      </c>
      <c r="DN105">
        <v>1.1837705087132979</v>
      </c>
      <c r="DO105">
        <v>1.20844277519355</v>
      </c>
      <c r="DP105">
        <v>1.2247951847581231</v>
      </c>
      <c r="DQ105">
        <v>1.2618032325131761</v>
      </c>
      <c r="DR105">
        <v>1.2597542915136239</v>
      </c>
      <c r="DS105">
        <v>1.2590984292707239</v>
      </c>
      <c r="DT105">
        <v>1.3086064752651061</v>
      </c>
      <c r="DU105">
        <v>1.2644261786771669</v>
      </c>
      <c r="DV105">
        <v>1.247663980912683</v>
      </c>
      <c r="DW105">
        <v>1.2497950806752609</v>
      </c>
      <c r="DX105">
        <v>1.2308607540474481</v>
      </c>
      <c r="DY105">
        <v>1.235450884694052</v>
      </c>
      <c r="DZ105">
        <v>1.266516450462035</v>
      </c>
      <c r="EA105">
        <v>1.222172238594132</v>
      </c>
      <c r="EB105">
        <v>1.221885236011913</v>
      </c>
      <c r="EC105">
        <v>1.188893414300547</v>
      </c>
      <c r="ED105">
        <v>1.148401714319409</v>
      </c>
      <c r="EE105">
        <v>1.1470901909566531</v>
      </c>
      <c r="EF105">
        <v>1.1553689182100579</v>
      </c>
      <c r="EG105">
        <v>1.172909763835132</v>
      </c>
      <c r="EH105">
        <v>1.184672143314623</v>
      </c>
      <c r="EI105">
        <v>1.157254044491167</v>
      </c>
      <c r="EJ105">
        <v>1.159918120317432</v>
      </c>
      <c r="EK105">
        <v>1.168073760268582</v>
      </c>
      <c r="EL105">
        <v>1.159590088634461</v>
      </c>
      <c r="EM105">
        <v>1.154180281026514</v>
      </c>
      <c r="EN105">
        <v>1.161106556377933</v>
      </c>
      <c r="EO105">
        <v>1.17389345663796</v>
      </c>
      <c r="EP105">
        <v>1.1910654426023539</v>
      </c>
      <c r="EQ105">
        <v>1.1745081892185869</v>
      </c>
      <c r="ER105">
        <v>1.1903277232809939</v>
      </c>
      <c r="ES105">
        <v>1.224631168916638</v>
      </c>
      <c r="ET105">
        <v>1.251229490217229</v>
      </c>
      <c r="EU105">
        <v>1.22655742486002</v>
      </c>
      <c r="EV105">
        <v>1.257786905907968</v>
      </c>
      <c r="EW105">
        <v>1.256106623446053</v>
      </c>
      <c r="EX105">
        <v>1.3363525052100109</v>
      </c>
      <c r="EY105">
        <v>1.3452869941447949</v>
      </c>
    </row>
    <row r="106" spans="9:155" x14ac:dyDescent="0.25">
      <c r="I106" s="31">
        <v>44568</v>
      </c>
      <c r="J106" s="32">
        <v>109.5671667898022</v>
      </c>
      <c r="K106" s="32">
        <v>110.6078239908335</v>
      </c>
      <c r="L106" s="33">
        <v>0</v>
      </c>
      <c r="M106" s="33">
        <v>-3.3840798431337998E-2</v>
      </c>
      <c r="N106">
        <v>18</v>
      </c>
      <c r="O106" t="s">
        <v>15</v>
      </c>
      <c r="P106">
        <f t="shared" si="6"/>
        <v>225</v>
      </c>
      <c r="Q106">
        <f t="shared" si="7"/>
        <v>0</v>
      </c>
      <c r="AH106" s="31">
        <v>44938</v>
      </c>
      <c r="AI106" s="33">
        <v>2.97436439196621E-2</v>
      </c>
      <c r="AJ106" s="33">
        <v>-4.4922810298040003E-3</v>
      </c>
      <c r="AK106" s="33">
        <v>3.4235924949466097E-2</v>
      </c>
      <c r="BI106" s="34">
        <v>0.17733029997334601</v>
      </c>
      <c r="CP106" t="s">
        <v>1107</v>
      </c>
      <c r="CQ106">
        <v>0.98493167934168557</v>
      </c>
      <c r="CR106">
        <v>0.95688768737331653</v>
      </c>
      <c r="CS106">
        <v>0.97274668856420154</v>
      </c>
      <c r="CT106">
        <v>0.97125827327858161</v>
      </c>
      <c r="CU106">
        <v>0.96065470183470825</v>
      </c>
      <c r="CV106">
        <v>0.9658635711380964</v>
      </c>
      <c r="CW106">
        <v>0.97595567873764921</v>
      </c>
      <c r="CX106">
        <v>0.9761883056968822</v>
      </c>
      <c r="CY106">
        <v>1.001023015393663</v>
      </c>
      <c r="CZ106">
        <v>0.99572131730116853</v>
      </c>
      <c r="DA106">
        <v>1.0008836261609331</v>
      </c>
      <c r="DB106">
        <v>1.0053484046607679</v>
      </c>
      <c r="DC106">
        <v>0.98544320160563437</v>
      </c>
      <c r="DD106">
        <v>0.97753674755349096</v>
      </c>
      <c r="DE106">
        <v>0.95949203439556818</v>
      </c>
      <c r="DF106">
        <v>0.93828471624893706</v>
      </c>
      <c r="DG106">
        <v>0.97325826924777858</v>
      </c>
      <c r="DH106">
        <v>0.98465243351920095</v>
      </c>
      <c r="DI106">
        <v>0.93940088166408164</v>
      </c>
      <c r="DJ106">
        <v>0.96656121833728292</v>
      </c>
      <c r="DK106">
        <v>0.98795466141915178</v>
      </c>
      <c r="DL106">
        <v>0.97953656826380342</v>
      </c>
      <c r="DM106">
        <v>1.006092320205437</v>
      </c>
      <c r="DN106">
        <v>0.97237449711335444</v>
      </c>
      <c r="DO106">
        <v>0.95995717147477799</v>
      </c>
      <c r="DP106">
        <v>0.97167702517305232</v>
      </c>
      <c r="DQ106">
        <v>0.97181664808429458</v>
      </c>
      <c r="DR106">
        <v>0.97674615472594206</v>
      </c>
      <c r="DS106">
        <v>0.97088637392587518</v>
      </c>
      <c r="DT106">
        <v>0.97339771690013632</v>
      </c>
      <c r="DU106">
        <v>0.96274758501263946</v>
      </c>
      <c r="DV106">
        <v>0.94930692274802475</v>
      </c>
      <c r="DW106">
        <v>0.95525988285496688</v>
      </c>
      <c r="DX106">
        <v>0.94293544442512478</v>
      </c>
      <c r="DY106">
        <v>0.94367947680905029</v>
      </c>
      <c r="DZ106">
        <v>0.95521338083097129</v>
      </c>
      <c r="EA106">
        <v>0.95777122582922791</v>
      </c>
      <c r="EB106">
        <v>0.97172346877741966</v>
      </c>
      <c r="EC106">
        <v>0.93795920208096961</v>
      </c>
      <c r="ED106">
        <v>0.90182304006261638</v>
      </c>
      <c r="EE106">
        <v>0.91675182551471024</v>
      </c>
      <c r="EF106">
        <v>0.91363589780888133</v>
      </c>
      <c r="EG106">
        <v>0.91875170464465084</v>
      </c>
      <c r="EH106">
        <v>0.92475122519521613</v>
      </c>
      <c r="EI106">
        <v>0.91893777116026032</v>
      </c>
      <c r="EJ106">
        <v>0.92879725180058004</v>
      </c>
      <c r="EK106">
        <v>0.94163327091399895</v>
      </c>
      <c r="EL106">
        <v>0.92777414885305443</v>
      </c>
      <c r="EM106">
        <v>0.90810145591789748</v>
      </c>
      <c r="EN106">
        <v>0.89363774912538541</v>
      </c>
      <c r="EO106">
        <v>0.90582262306361305</v>
      </c>
      <c r="EP106">
        <v>0.90214861265021196</v>
      </c>
      <c r="EQ106">
        <v>0.89940458429708958</v>
      </c>
      <c r="ER106">
        <v>0.89945114474071297</v>
      </c>
      <c r="ES106">
        <v>0.89568407185969312</v>
      </c>
      <c r="ET106">
        <v>0.89931163866872721</v>
      </c>
      <c r="EU106">
        <v>0.91154301463095011</v>
      </c>
      <c r="EV106">
        <v>0.92503012049993194</v>
      </c>
      <c r="EW106">
        <v>0.93186667748241359</v>
      </c>
      <c r="EX106">
        <v>0.91131044609134526</v>
      </c>
      <c r="EY106">
        <v>0.91805405744546442</v>
      </c>
    </row>
    <row r="107" spans="9:155" x14ac:dyDescent="0.25">
      <c r="I107" s="31">
        <v>44571</v>
      </c>
      <c r="J107" s="32">
        <v>110.2372230226248</v>
      </c>
      <c r="K107" s="32">
        <v>111.66716510948331</v>
      </c>
      <c r="L107" s="33">
        <v>0</v>
      </c>
      <c r="M107" s="33">
        <v>-2.4587455110269E-2</v>
      </c>
      <c r="N107">
        <v>17</v>
      </c>
      <c r="O107" t="s">
        <v>15</v>
      </c>
      <c r="P107">
        <f t="shared" si="6"/>
        <v>225</v>
      </c>
      <c r="Q107">
        <f t="shared" si="7"/>
        <v>0</v>
      </c>
      <c r="AH107" s="31">
        <v>44939</v>
      </c>
      <c r="AI107" s="33">
        <v>2.38665363026462E-2</v>
      </c>
      <c r="AJ107" s="33">
        <v>-9.6447044474058004E-3</v>
      </c>
      <c r="AK107" s="33">
        <v>3.3511240750051997E-2</v>
      </c>
      <c r="BI107" s="34">
        <v>7.7363916892669499E-2</v>
      </c>
      <c r="CP107" t="s">
        <v>1108</v>
      </c>
      <c r="CQ107">
        <v>1.023264509801048</v>
      </c>
      <c r="CR107">
        <v>1.0424484237773961</v>
      </c>
      <c r="CS107">
        <v>1.0395714528112909</v>
      </c>
      <c r="CT107">
        <v>1.061960516601653</v>
      </c>
      <c r="CU107">
        <v>1.0755627666408041</v>
      </c>
      <c r="CV107">
        <v>1.0820825387188231</v>
      </c>
      <c r="CW107">
        <v>1.086272543079319</v>
      </c>
      <c r="CX107">
        <v>1.081441365654779</v>
      </c>
      <c r="CY107">
        <v>1.066807276161414</v>
      </c>
      <c r="CZ107">
        <v>1.064790423159337</v>
      </c>
      <c r="DA107">
        <v>1.0718730601218489</v>
      </c>
      <c r="DB107">
        <v>1.094746601116463</v>
      </c>
      <c r="DC107">
        <v>1.1018448202141951</v>
      </c>
      <c r="DD107">
        <v>1.1054878598281781</v>
      </c>
      <c r="DE107">
        <v>1.088977474552481</v>
      </c>
      <c r="DF107">
        <v>1.047451561194191</v>
      </c>
      <c r="DG107">
        <v>1.0495934687814801</v>
      </c>
      <c r="DH107">
        <v>1.056550971658089</v>
      </c>
      <c r="DI107">
        <v>1.0514382822906121</v>
      </c>
      <c r="DJ107">
        <v>1.0392589355992929</v>
      </c>
      <c r="DK107">
        <v>1.045418887554824</v>
      </c>
      <c r="DL107">
        <v>1.0605378517558901</v>
      </c>
      <c r="DM107">
        <v>1.0777204153646931</v>
      </c>
      <c r="DN107">
        <v>1.0728736558049321</v>
      </c>
      <c r="DO107">
        <v>1.0709192903451179</v>
      </c>
      <c r="DP107">
        <v>1.061679163660096</v>
      </c>
      <c r="DQ107">
        <v>1.063273867998803</v>
      </c>
      <c r="DR107">
        <v>1.078846065632989</v>
      </c>
      <c r="DS107">
        <v>1.0762506861105099</v>
      </c>
      <c r="DT107">
        <v>1.073233157924661</v>
      </c>
      <c r="DU107">
        <v>1.0701061572888191</v>
      </c>
      <c r="DV107">
        <v>1.0753439807421989</v>
      </c>
      <c r="DW107">
        <v>1.061725989566447</v>
      </c>
      <c r="DX107">
        <v>1.038946259385916</v>
      </c>
      <c r="DY107">
        <v>1.0369761527895009</v>
      </c>
      <c r="DZ107">
        <v>1.0610380700967419</v>
      </c>
      <c r="EA107">
        <v>1.0494215882899161</v>
      </c>
      <c r="EB107">
        <v>1.074421375235908</v>
      </c>
      <c r="EC107">
        <v>1.061679163660096</v>
      </c>
      <c r="ED107">
        <v>1.0750623892985729</v>
      </c>
      <c r="EE107">
        <v>1.0852563652610161</v>
      </c>
      <c r="EF107">
        <v>1.1165258946152909</v>
      </c>
      <c r="EG107">
        <v>1.058411446803132</v>
      </c>
      <c r="EH107">
        <v>1.045168698883709</v>
      </c>
      <c r="EI107">
        <v>1.032801571562846</v>
      </c>
      <c r="EJ107">
        <v>1.0436990491302149</v>
      </c>
      <c r="EK107">
        <v>1.0409473712513919</v>
      </c>
      <c r="EL107">
        <v>1.0455596832766381</v>
      </c>
      <c r="EM107">
        <v>1.025000009861567</v>
      </c>
      <c r="EN107">
        <v>1.031488458667766</v>
      </c>
      <c r="EO107">
        <v>1.015697236632904</v>
      </c>
      <c r="EP107">
        <v>1.0034395817620341</v>
      </c>
      <c r="EQ107">
        <v>0.99609133299456587</v>
      </c>
      <c r="ER107">
        <v>0.99987500932898243</v>
      </c>
      <c r="ES107">
        <v>1.0087085694858551</v>
      </c>
      <c r="ET107">
        <v>1.0046122169380609</v>
      </c>
      <c r="EU107">
        <v>0.98214500396952698</v>
      </c>
      <c r="EV107">
        <v>0.96697921386211017</v>
      </c>
      <c r="EW107">
        <v>0.97612560923373937</v>
      </c>
      <c r="EX107">
        <v>0.96463410251143644</v>
      </c>
      <c r="EY107">
        <v>0.95167294603563979</v>
      </c>
    </row>
    <row r="108" spans="9:155" x14ac:dyDescent="0.25">
      <c r="I108" s="31">
        <v>44572</v>
      </c>
      <c r="J108" s="32">
        <v>109.8656571153882</v>
      </c>
      <c r="K108" s="32">
        <v>111.9193891853523</v>
      </c>
      <c r="L108" s="33">
        <v>-3.3706029329158001E-3</v>
      </c>
      <c r="M108" s="33">
        <v>-2.2384278129062098E-2</v>
      </c>
      <c r="N108">
        <v>17</v>
      </c>
      <c r="O108" t="s">
        <v>15</v>
      </c>
      <c r="P108">
        <f t="shared" si="6"/>
        <v>225</v>
      </c>
      <c r="Q108">
        <f t="shared" si="7"/>
        <v>0</v>
      </c>
      <c r="AH108" s="31">
        <v>44942</v>
      </c>
      <c r="AI108" s="33">
        <v>2.4756700013169399E-2</v>
      </c>
      <c r="AJ108" s="33">
        <v>-1.44940134122744E-2</v>
      </c>
      <c r="AK108" s="33">
        <v>3.9250713425443798E-2</v>
      </c>
      <c r="BI108" s="34">
        <v>0.1173713572132077</v>
      </c>
      <c r="CP108" t="s">
        <v>1109</v>
      </c>
      <c r="CQ108">
        <v>0.99271188509666308</v>
      </c>
      <c r="CR108">
        <v>0.98889832577462922</v>
      </c>
      <c r="CS108">
        <v>1.0315253823490469</v>
      </c>
      <c r="CT108">
        <v>1.027457647808528</v>
      </c>
      <c r="CU108">
        <v>1.0021186440677969</v>
      </c>
      <c r="CV108">
        <v>1.0111863992981991</v>
      </c>
      <c r="CW108">
        <v>1.00711866475768</v>
      </c>
      <c r="CX108">
        <v>1.0231356346001059</v>
      </c>
      <c r="CY108">
        <v>1.0383898718882421</v>
      </c>
      <c r="CZ108">
        <v>1.057203389830508</v>
      </c>
      <c r="DA108">
        <v>1.0824576684984111</v>
      </c>
      <c r="DB108">
        <v>1.048644088486494</v>
      </c>
      <c r="DC108">
        <v>1.044067796610169</v>
      </c>
      <c r="DD108">
        <v>1.0446609755693861</v>
      </c>
      <c r="DE108">
        <v>1.0442372467558261</v>
      </c>
      <c r="DF108">
        <v>1.025423728813559</v>
      </c>
      <c r="DG108">
        <v>1.025423728813559</v>
      </c>
      <c r="DH108">
        <v>1.044067796610169</v>
      </c>
      <c r="DI108">
        <v>1.0483050847457629</v>
      </c>
      <c r="DJ108">
        <v>1.041610148801642</v>
      </c>
      <c r="DK108">
        <v>1.037203410520392</v>
      </c>
      <c r="DL108">
        <v>1.057711843716896</v>
      </c>
      <c r="DM108">
        <v>1.054830467094809</v>
      </c>
      <c r="DN108">
        <v>1.054745742021981</v>
      </c>
      <c r="DO108">
        <v>1.0483050847457629</v>
      </c>
      <c r="DP108">
        <v>1.090847416247352</v>
      </c>
      <c r="DQ108">
        <v>1.1389830508474581</v>
      </c>
      <c r="DR108">
        <v>1.136271227820445</v>
      </c>
      <c r="DS108">
        <v>1.139406779661017</v>
      </c>
      <c r="DT108">
        <v>1.123728813559322</v>
      </c>
      <c r="DU108">
        <v>1.1361863992981991</v>
      </c>
      <c r="DV108">
        <v>1.187627139333951</v>
      </c>
      <c r="DW108">
        <v>1.267372881355932</v>
      </c>
      <c r="DX108">
        <v>1.251271186440678</v>
      </c>
      <c r="DY108">
        <v>1.2676271600238349</v>
      </c>
      <c r="DZ108">
        <v>1.262627139333951</v>
      </c>
      <c r="EA108">
        <v>1.2579661223847991</v>
      </c>
      <c r="EB108">
        <v>1.2661016949152539</v>
      </c>
      <c r="EC108">
        <v>1.228474555581303</v>
      </c>
      <c r="ED108">
        <v>1.1846610376390361</v>
      </c>
      <c r="EE108">
        <v>1.2162711450609109</v>
      </c>
      <c r="EF108">
        <v>1.246610169491525</v>
      </c>
      <c r="EG108">
        <v>1.239745783401748</v>
      </c>
      <c r="EH108">
        <v>1.268050888837394</v>
      </c>
      <c r="EI108">
        <v>1.272711905786547</v>
      </c>
      <c r="EJ108">
        <v>1.285677945411811</v>
      </c>
      <c r="EK108">
        <v>1.271779619637182</v>
      </c>
      <c r="EL108">
        <v>1.274745721332097</v>
      </c>
      <c r="EM108">
        <v>1.3109322240797141</v>
      </c>
      <c r="EN108">
        <v>1.278898284394862</v>
      </c>
      <c r="EO108">
        <v>1.307627118644068</v>
      </c>
      <c r="EP108">
        <v>1.292966060315148</v>
      </c>
      <c r="EQ108">
        <v>1.296864448159428</v>
      </c>
      <c r="ER108">
        <v>1.2966948945643539</v>
      </c>
      <c r="ES108">
        <v>1.319999979310116</v>
      </c>
      <c r="ET108">
        <v>1.358728854939089</v>
      </c>
      <c r="EU108">
        <v>1.313220318293167</v>
      </c>
      <c r="EV108">
        <v>1.328728834249205</v>
      </c>
      <c r="EW108">
        <v>1.313050868147511</v>
      </c>
      <c r="EX108">
        <v>1.229830467094809</v>
      </c>
      <c r="EY108">
        <v>1.233220297603284</v>
      </c>
    </row>
    <row r="109" spans="9:155" x14ac:dyDescent="0.25">
      <c r="I109" s="31">
        <v>44573</v>
      </c>
      <c r="J109" s="32">
        <v>110.5225827751418</v>
      </c>
      <c r="K109" s="32">
        <v>112.9091885230839</v>
      </c>
      <c r="L109" s="33">
        <v>0</v>
      </c>
      <c r="M109" s="33">
        <v>-1.37383821756686E-2</v>
      </c>
      <c r="N109">
        <v>17</v>
      </c>
      <c r="O109" t="s">
        <v>15</v>
      </c>
      <c r="P109">
        <f t="shared" si="6"/>
        <v>225</v>
      </c>
      <c r="Q109">
        <f t="shared" si="7"/>
        <v>0</v>
      </c>
      <c r="AH109" s="31">
        <v>44943</v>
      </c>
      <c r="AI109" s="33">
        <v>1.68398171989812E-2</v>
      </c>
      <c r="AJ109" s="33">
        <v>-1.7344379272270002E-2</v>
      </c>
      <c r="AK109" s="33">
        <v>3.4184196471251198E-2</v>
      </c>
      <c r="BI109" s="34">
        <v>-6.0197131910441001E-3</v>
      </c>
      <c r="CP109" t="s">
        <v>1110</v>
      </c>
      <c r="CQ109">
        <v>1.001869158878504</v>
      </c>
      <c r="CR109">
        <v>1.0242055981560201</v>
      </c>
      <c r="CS109">
        <v>1.021869348510865</v>
      </c>
      <c r="CT109">
        <v>0.99467290412922238</v>
      </c>
      <c r="CU109">
        <v>1.00485985899718</v>
      </c>
      <c r="CV109">
        <v>0.97243004164169555</v>
      </c>
      <c r="CW109">
        <v>1.001682240121087</v>
      </c>
      <c r="CX109">
        <v>0.99327136568243279</v>
      </c>
      <c r="CY109">
        <v>0.97906554011872615</v>
      </c>
      <c r="CZ109">
        <v>1.029159180050135</v>
      </c>
      <c r="DA109">
        <v>1.068731125554921</v>
      </c>
      <c r="DB109">
        <v>1.0572906878639821</v>
      </c>
      <c r="DC109">
        <v>1.0597288504999911</v>
      </c>
      <c r="DD109">
        <v>1.092268329990794</v>
      </c>
      <c r="DE109">
        <v>1.0707002301281889</v>
      </c>
      <c r="DF109">
        <v>1.0496015405621639</v>
      </c>
      <c r="DG109">
        <v>1.0420997816628821</v>
      </c>
      <c r="DH109">
        <v>1.0646989873845549</v>
      </c>
      <c r="DI109">
        <v>1.0616980724845391</v>
      </c>
      <c r="DJ109">
        <v>1.0626357189648989</v>
      </c>
      <c r="DK109">
        <v>1.0321597427163121</v>
      </c>
      <c r="DL109">
        <v>1.0531647380810689</v>
      </c>
      <c r="DM109">
        <v>1.069481266221465</v>
      </c>
      <c r="DN109">
        <v>1.0581348749656341</v>
      </c>
      <c r="DO109">
        <v>1.044256392049967</v>
      </c>
      <c r="DP109">
        <v>1.0526023380509011</v>
      </c>
      <c r="DQ109">
        <v>1.0292527568401231</v>
      </c>
      <c r="DR109">
        <v>1.048288530220332</v>
      </c>
      <c r="DS109">
        <v>1.0745450973072981</v>
      </c>
      <c r="DT109">
        <v>1.1135545253706349</v>
      </c>
      <c r="DU109">
        <v>1.1359663426897719</v>
      </c>
      <c r="DV109">
        <v>1.1339972381165031</v>
      </c>
      <c r="DW109">
        <v>1.1140234660220949</v>
      </c>
      <c r="DX109">
        <v>1.074263779880934</v>
      </c>
      <c r="DY109">
        <v>1.071356676593465</v>
      </c>
      <c r="DZ109">
        <v>1.07726445995839</v>
      </c>
      <c r="EA109">
        <v>1.1243386340075769</v>
      </c>
      <c r="EB109">
        <v>1.247087547982537</v>
      </c>
      <c r="EC109">
        <v>1.239585671671976</v>
      </c>
      <c r="ED109">
        <v>1.2104222361201009</v>
      </c>
      <c r="EE109">
        <v>1.222987591282656</v>
      </c>
      <c r="EF109">
        <v>1.2104222361201009</v>
      </c>
      <c r="EG109">
        <v>1.2173613601666551</v>
      </c>
      <c r="EH109">
        <v>1.2376163322761471</v>
      </c>
      <c r="EI109">
        <v>1.2345220754087021</v>
      </c>
      <c r="EJ109">
        <v>1.228332974617413</v>
      </c>
      <c r="EK109">
        <v>1.245493337625621</v>
      </c>
      <c r="EL109">
        <v>1.278032464882584</v>
      </c>
      <c r="EM109">
        <v>1.233396570880686</v>
      </c>
      <c r="EN109">
        <v>1.2107034361351849</v>
      </c>
      <c r="EO109">
        <v>1.261528430928373</v>
      </c>
      <c r="EP109">
        <v>1.24980691063363</v>
      </c>
      <c r="EQ109">
        <v>1.2560894708036281</v>
      </c>
      <c r="ER109">
        <v>1.264998051657289</v>
      </c>
      <c r="ES109">
        <v>1.2382727787414229</v>
      </c>
      <c r="ET109">
        <v>1.2182054298570271</v>
      </c>
      <c r="EU109">
        <v>1.2244883422608639</v>
      </c>
      <c r="EV109">
        <v>1.3352341836921571</v>
      </c>
      <c r="EW109">
        <v>1.336921853427782</v>
      </c>
      <c r="EX109">
        <v>1.3743375407793219</v>
      </c>
      <c r="EY109">
        <v>1.376119022127495</v>
      </c>
    </row>
    <row r="110" spans="9:155" x14ac:dyDescent="0.25">
      <c r="I110" s="31">
        <v>44574</v>
      </c>
      <c r="J110" s="32">
        <v>111.0490822280033</v>
      </c>
      <c r="K110" s="32">
        <v>113.2922087982964</v>
      </c>
      <c r="L110" s="33">
        <v>0</v>
      </c>
      <c r="M110" s="33">
        <v>-1.03927005599216E-2</v>
      </c>
      <c r="N110">
        <v>17</v>
      </c>
      <c r="O110" t="s">
        <v>15</v>
      </c>
      <c r="P110">
        <f t="shared" si="6"/>
        <v>225</v>
      </c>
      <c r="Q110">
        <f t="shared" si="7"/>
        <v>0</v>
      </c>
      <c r="AH110" s="31">
        <v>44944</v>
      </c>
      <c r="AI110" s="33">
        <v>1.23193666391514E-2</v>
      </c>
      <c r="AJ110" s="33">
        <v>-1.6201207934584402E-2</v>
      </c>
      <c r="AK110" s="33">
        <v>2.8520574573735899E-2</v>
      </c>
      <c r="BI110" s="34">
        <v>6.8196839320859695E-2</v>
      </c>
      <c r="CP110" t="s">
        <v>1111</v>
      </c>
      <c r="CQ110">
        <v>0.98436985276734601</v>
      </c>
      <c r="CR110">
        <v>0.9729730271012178</v>
      </c>
      <c r="CS110">
        <v>1.002279352292573</v>
      </c>
      <c r="CT110">
        <v>0.99869761402743329</v>
      </c>
      <c r="CU110">
        <v>1.0009769387506819</v>
      </c>
      <c r="CV110">
        <v>1.0162814091422461</v>
      </c>
      <c r="CW110">
        <v>0.9967436906397743</v>
      </c>
      <c r="CX110">
        <v>1.012048262056279</v>
      </c>
      <c r="CY110">
        <v>1.0003256309547961</v>
      </c>
      <c r="CZ110">
        <v>0.99023131985549939</v>
      </c>
      <c r="DA110">
        <v>1.0172582192986639</v>
      </c>
      <c r="DB110">
        <v>1.0247477033141801</v>
      </c>
      <c r="DC110">
        <v>1.0218170707950449</v>
      </c>
      <c r="DD110">
        <v>1.0042331746552899</v>
      </c>
      <c r="DE110">
        <v>1.009768836308089</v>
      </c>
      <c r="DF110">
        <v>1.009443232922616</v>
      </c>
      <c r="DG110">
        <v>1.0403777770912159</v>
      </c>
      <c r="DH110">
        <v>1.04200589504352</v>
      </c>
      <c r="DI110">
        <v>1.0485185689026191</v>
      </c>
      <c r="DJ110">
        <v>1.0192120416613819</v>
      </c>
      <c r="DK110">
        <v>1.043959616381297</v>
      </c>
      <c r="DL110">
        <v>1.039400966934799</v>
      </c>
      <c r="DM110">
        <v>1.22403132076504</v>
      </c>
      <c r="DN110">
        <v>1.199283645020184</v>
      </c>
      <c r="DO110">
        <v>1.1735591591189101</v>
      </c>
      <c r="DP110">
        <v>1.3096712746906789</v>
      </c>
      <c r="DQ110">
        <v>1.2702703353252041</v>
      </c>
      <c r="DR110">
        <v>1.2289156746219529</v>
      </c>
      <c r="DS110">
        <v>1.217844452341297</v>
      </c>
      <c r="DT110">
        <v>1.2022143785642601</v>
      </c>
      <c r="DU110">
        <v>1.196027308090635</v>
      </c>
      <c r="DV110">
        <v>1.1813741454949569</v>
      </c>
      <c r="DW110">
        <v>1.2009117629724879</v>
      </c>
      <c r="DX110">
        <v>1.194724793523803</v>
      </c>
      <c r="DY110">
        <v>1.2246825275359861</v>
      </c>
      <c r="DZ110">
        <v>1.2777597183157789</v>
      </c>
      <c r="EA110">
        <v>1.2696191285542591</v>
      </c>
      <c r="EB110">
        <v>1.29501791004512</v>
      </c>
      <c r="EC110">
        <v>1.2686421163479591</v>
      </c>
      <c r="ED110">
        <v>1.217193043520469</v>
      </c>
      <c r="EE110">
        <v>1.2292412780074251</v>
      </c>
      <c r="EF110">
        <v>1.2038424965165639</v>
      </c>
      <c r="EG110">
        <v>1.219798274704015</v>
      </c>
      <c r="EH110">
        <v>1.2761316003634751</v>
      </c>
      <c r="EI110">
        <v>1.2601759232009659</v>
      </c>
      <c r="EJ110">
        <v>1.2390101877711319</v>
      </c>
      <c r="EK110">
        <v>1.244220145013516</v>
      </c>
      <c r="EL110">
        <v>1.219798274704015</v>
      </c>
      <c r="EM110">
        <v>1.2067731290357</v>
      </c>
      <c r="EN110">
        <v>1.1911428532087811</v>
      </c>
      <c r="EO110">
        <v>1.2018887751787879</v>
      </c>
      <c r="EP110">
        <v>1.186909908172697</v>
      </c>
      <c r="EQ110">
        <v>1.201563070768374</v>
      </c>
      <c r="ER110">
        <v>1.223054510608623</v>
      </c>
      <c r="ES110">
        <v>1.210029364940308</v>
      </c>
      <c r="ET110">
        <v>1.197330024707348</v>
      </c>
      <c r="EU110">
        <v>1.238684483360718</v>
      </c>
      <c r="EV110">
        <v>1.253012042570923</v>
      </c>
      <c r="EW110">
        <v>1.2390101877711319</v>
      </c>
      <c r="EX110">
        <v>1.233148821707919</v>
      </c>
      <c r="EY110">
        <v>1.230869496984671</v>
      </c>
    </row>
    <row r="111" spans="9:155" x14ac:dyDescent="0.25">
      <c r="I111" s="31">
        <v>44575</v>
      </c>
      <c r="J111" s="32">
        <v>111.25024094408251</v>
      </c>
      <c r="K111" s="32">
        <v>113.35958865856431</v>
      </c>
      <c r="L111" s="33">
        <v>0</v>
      </c>
      <c r="M111" s="33">
        <v>-9.8041375663706007E-3</v>
      </c>
      <c r="N111">
        <v>18</v>
      </c>
      <c r="O111" t="s">
        <v>15</v>
      </c>
      <c r="P111">
        <f t="shared" si="6"/>
        <v>225</v>
      </c>
      <c r="Q111">
        <f t="shared" si="7"/>
        <v>0</v>
      </c>
      <c r="AH111" s="31">
        <v>44945</v>
      </c>
      <c r="AI111" s="33">
        <v>9.5304089296504007E-3</v>
      </c>
      <c r="AJ111" s="33">
        <v>-1.9751563850887301E-2</v>
      </c>
      <c r="AK111" s="33">
        <v>2.92819727805377E-2</v>
      </c>
      <c r="BI111" s="34">
        <v>4.6045217824859E-2</v>
      </c>
      <c r="CP111" t="s">
        <v>1112</v>
      </c>
      <c r="CQ111">
        <v>0.97975274252559896</v>
      </c>
      <c r="CR111">
        <v>0.96885635736988207</v>
      </c>
      <c r="CS111">
        <v>0.96375592176507829</v>
      </c>
      <c r="CT111">
        <v>0.94265856096823053</v>
      </c>
      <c r="CU111">
        <v>0.93423500985604646</v>
      </c>
      <c r="CV111">
        <v>0.94319951625964915</v>
      </c>
      <c r="CW111">
        <v>0.96870179871519102</v>
      </c>
      <c r="CX111">
        <v>0.95595060527165832</v>
      </c>
      <c r="CY111">
        <v>0.95285943217783797</v>
      </c>
      <c r="CZ111">
        <v>0.95741891249122302</v>
      </c>
      <c r="DA111">
        <v>0.98222568100065533</v>
      </c>
      <c r="DB111">
        <v>0.97743446713675708</v>
      </c>
      <c r="DC111">
        <v>0.95316865391874339</v>
      </c>
      <c r="DD111">
        <v>0.92202477170393249</v>
      </c>
      <c r="DE111">
        <v>0.9554870337391087</v>
      </c>
      <c r="DF111">
        <v>0.94258117720936163</v>
      </c>
      <c r="DG111">
        <v>0.93933544546085024</v>
      </c>
      <c r="DH111">
        <v>0.93663066900375735</v>
      </c>
      <c r="DI111">
        <v>0.91947455390153054</v>
      </c>
      <c r="DJ111">
        <v>0.9244979190420356</v>
      </c>
      <c r="DK111">
        <v>0.92581145874386239</v>
      </c>
      <c r="DL111">
        <v>0.94760433348681983</v>
      </c>
      <c r="DM111">
        <v>0.95510063710238113</v>
      </c>
      <c r="DN111">
        <v>0.94930458311994448</v>
      </c>
      <c r="DO111">
        <v>0.99884084081146352</v>
      </c>
      <c r="DP111">
        <v>0.99613616878589406</v>
      </c>
      <c r="DQ111">
        <v>1.0033231462290271</v>
      </c>
      <c r="DR111">
        <v>1.009273654434631</v>
      </c>
      <c r="DS111">
        <v>1.064837804090623</v>
      </c>
      <c r="DT111">
        <v>1.064451407453896</v>
      </c>
      <c r="DU111">
        <v>1.0657651560187691</v>
      </c>
      <c r="DV111">
        <v>1.037017141814716</v>
      </c>
      <c r="DW111">
        <v>1.070247461436332</v>
      </c>
      <c r="DX111">
        <v>1.0569552082698579</v>
      </c>
      <c r="DY111">
        <v>1.0450541918586489</v>
      </c>
      <c r="DZ111">
        <v>1.0734931931848439</v>
      </c>
      <c r="EA111">
        <v>1.067387917461502</v>
      </c>
      <c r="EB111">
        <v>1.014374090039434</v>
      </c>
      <c r="EC111">
        <v>1.015997060345214</v>
      </c>
      <c r="ED111">
        <v>0.98995371816672983</v>
      </c>
      <c r="EE111">
        <v>1.0003092524625521</v>
      </c>
      <c r="EF111">
        <v>1.0042504981571729</v>
      </c>
      <c r="EG111">
        <v>0.98879452825654712</v>
      </c>
      <c r="EH111">
        <v>1.003477704883718</v>
      </c>
      <c r="EI111">
        <v>1.0350850541995551</v>
      </c>
      <c r="EJ111">
        <v>1.0496136721720339</v>
      </c>
      <c r="EK111">
        <v>1.040803828854646</v>
      </c>
      <c r="EL111">
        <v>1.0392582423077359</v>
      </c>
      <c r="EM111">
        <v>1.032998512361226</v>
      </c>
      <c r="EN111">
        <v>1.0253478589540199</v>
      </c>
      <c r="EO111">
        <v>1.0312210878322789</v>
      </c>
      <c r="EP111">
        <v>1.0343123653576229</v>
      </c>
      <c r="EQ111">
        <v>1.068547211803208</v>
      </c>
      <c r="ER111">
        <v>1.0573416049065849</v>
      </c>
      <c r="ES111">
        <v>1.040185594235882</v>
      </c>
      <c r="ET111">
        <v>1.013524017438634</v>
      </c>
      <c r="EU111">
        <v>1.018083602183542</v>
      </c>
      <c r="EV111">
        <v>1.0233384920115141</v>
      </c>
      <c r="EW111">
        <v>1.0251934047308531</v>
      </c>
      <c r="EX111">
        <v>0.99853182793360484</v>
      </c>
      <c r="EY111">
        <v>0.99930462120705998</v>
      </c>
    </row>
    <row r="112" spans="9:155" x14ac:dyDescent="0.25">
      <c r="I112" s="31">
        <v>44578</v>
      </c>
      <c r="J112" s="32">
        <v>111.4761679538376</v>
      </c>
      <c r="K112" s="32">
        <v>113.72603420879111</v>
      </c>
      <c r="L112" s="33">
        <v>0</v>
      </c>
      <c r="M112" s="33">
        <v>-6.6032361522456997E-3</v>
      </c>
      <c r="N112">
        <v>18</v>
      </c>
      <c r="O112" t="s">
        <v>15</v>
      </c>
      <c r="P112">
        <f t="shared" si="6"/>
        <v>225</v>
      </c>
      <c r="Q112">
        <f t="shared" si="7"/>
        <v>0</v>
      </c>
      <c r="AH112" s="31">
        <v>44946</v>
      </c>
      <c r="AI112" s="33">
        <v>4.6512377783676003E-3</v>
      </c>
      <c r="AJ112" s="33">
        <v>-2.7459801980198002E-2</v>
      </c>
      <c r="AK112" s="33">
        <v>3.21110397585656E-2</v>
      </c>
      <c r="BI112" s="34">
        <v>0.16331330443942291</v>
      </c>
      <c r="CP112" t="s">
        <v>1113</v>
      </c>
      <c r="CQ112">
        <v>0.97003094463525541</v>
      </c>
      <c r="CR112">
        <v>1.077492200271879</v>
      </c>
      <c r="CS112">
        <v>1.0329411126879109</v>
      </c>
      <c r="CT112">
        <v>0.99371522824362934</v>
      </c>
      <c r="CU112">
        <v>1.0069970017794869</v>
      </c>
      <c r="CV112">
        <v>0.97931891092692536</v>
      </c>
      <c r="CW112">
        <v>0.98544890172158162</v>
      </c>
      <c r="CX112">
        <v>0.98272447827694798</v>
      </c>
      <c r="CY112">
        <v>0.9729103602755188</v>
      </c>
      <c r="CZ112">
        <v>0.97727578356460343</v>
      </c>
      <c r="DA112">
        <v>0.98678029761707953</v>
      </c>
      <c r="DB112">
        <v>0.98393192606901891</v>
      </c>
      <c r="DC112">
        <v>0.98359135411632437</v>
      </c>
      <c r="DD112">
        <v>0.97281738017583319</v>
      </c>
      <c r="DE112">
        <v>0.9757585796466568</v>
      </c>
      <c r="DF112">
        <v>0.98260068235044351</v>
      </c>
      <c r="DG112">
        <v>0.99235294043285116</v>
      </c>
      <c r="DH112">
        <v>1.042260275248706</v>
      </c>
      <c r="DI112">
        <v>1.025139382310446</v>
      </c>
      <c r="DJ112">
        <v>1.0282972056305379</v>
      </c>
      <c r="DK112">
        <v>1.025046402210761</v>
      </c>
      <c r="DL112">
        <v>1.1305263143156219</v>
      </c>
      <c r="DM112">
        <v>1.1761919456804359</v>
      </c>
      <c r="DN112">
        <v>1.2806191739234729</v>
      </c>
      <c r="DO112">
        <v>1.209009431650234</v>
      </c>
      <c r="DP112">
        <v>1.1852941800381189</v>
      </c>
      <c r="DQ112">
        <v>1.185820788278646</v>
      </c>
      <c r="DR112">
        <v>1.1813601022360369</v>
      </c>
      <c r="DS112">
        <v>1.2235494039818371</v>
      </c>
      <c r="DT112">
        <v>1.2054592962237769</v>
      </c>
      <c r="DU112">
        <v>1.190064393941219</v>
      </c>
      <c r="DV112">
        <v>1.1589956490770461</v>
      </c>
      <c r="DW112">
        <v>1.1462334836432779</v>
      </c>
      <c r="DX112">
        <v>1.1431977823035431</v>
      </c>
      <c r="DY112">
        <v>1.141587141755144</v>
      </c>
      <c r="DZ112">
        <v>1.1835592870324469</v>
      </c>
      <c r="EA112">
        <v>1.167699788605306</v>
      </c>
      <c r="EB112">
        <v>1.1387682164415991</v>
      </c>
      <c r="EC112">
        <v>1.178820269398472</v>
      </c>
      <c r="ED112">
        <v>1.179160765262705</v>
      </c>
      <c r="EE112">
        <v>1.1648810154686839</v>
      </c>
      <c r="EF112">
        <v>1.1954233042692519</v>
      </c>
      <c r="EG112">
        <v>1.1774263287878011</v>
      </c>
      <c r="EH112">
        <v>1.1959189445060381</v>
      </c>
      <c r="EI112">
        <v>1.2161152569608209</v>
      </c>
      <c r="EJ112">
        <v>1.1945558197221851</v>
      </c>
      <c r="EK112">
        <v>1.173337258790089</v>
      </c>
      <c r="EL112">
        <v>1.1473175159511511</v>
      </c>
      <c r="EM112">
        <v>1.1742976473483799</v>
      </c>
      <c r="EN112">
        <v>1.1501674853568991</v>
      </c>
      <c r="EO112">
        <v>1.133564450486118</v>
      </c>
      <c r="EP112">
        <v>1.139883368930136</v>
      </c>
      <c r="EQ112">
        <v>1.136259199430852</v>
      </c>
      <c r="ER112">
        <v>1.133626234316679</v>
      </c>
      <c r="ES112">
        <v>1.1475034761505221</v>
      </c>
      <c r="ET112">
        <v>1.1297852127027439</v>
      </c>
      <c r="EU112">
        <v>1.136197263423369</v>
      </c>
      <c r="EV112">
        <v>1.146822103979749</v>
      </c>
      <c r="EW112">
        <v>1.131179153313415</v>
      </c>
      <c r="EX112">
        <v>1.1304356168697749</v>
      </c>
      <c r="EY112">
        <v>1.1433526984107121</v>
      </c>
    </row>
    <row r="113" spans="9:155" x14ac:dyDescent="0.25">
      <c r="I113" s="31">
        <v>44579</v>
      </c>
      <c r="J113" s="32">
        <v>110.1733738346574</v>
      </c>
      <c r="K113" s="32">
        <v>112.22602159758731</v>
      </c>
      <c r="L113" s="33">
        <v>-1.16867501197182E-2</v>
      </c>
      <c r="M113" s="33">
        <v>-1.9705844399051899E-2</v>
      </c>
      <c r="N113">
        <v>18</v>
      </c>
      <c r="O113" t="s">
        <v>15</v>
      </c>
      <c r="P113">
        <f t="shared" si="6"/>
        <v>225</v>
      </c>
      <c r="Q113">
        <f t="shared" si="7"/>
        <v>0</v>
      </c>
      <c r="AH113" s="31">
        <v>44949</v>
      </c>
      <c r="AI113" s="33">
        <v>1.5053655507939599E-2</v>
      </c>
      <c r="AJ113" s="33">
        <v>-1.0909838118293699E-2</v>
      </c>
      <c r="AK113" s="33">
        <v>2.5963493626233399E-2</v>
      </c>
      <c r="BI113" s="34">
        <v>-5.4177053964360199E-2</v>
      </c>
      <c r="CP113" t="s">
        <v>1114</v>
      </c>
      <c r="CQ113">
        <v>0.99189191251187703</v>
      </c>
      <c r="CR113">
        <v>0.98445939506899094</v>
      </c>
      <c r="CS113">
        <v>0.9763513205890294</v>
      </c>
      <c r="CT113">
        <v>0.97905397644042536</v>
      </c>
      <c r="CU113">
        <v>0.97162156592331284</v>
      </c>
      <c r="CV113">
        <v>0.97702698455187831</v>
      </c>
      <c r="CW113">
        <v>0.96824324610906776</v>
      </c>
      <c r="CX113">
        <v>0.97094590196046382</v>
      </c>
      <c r="CY113">
        <v>1.015540471988913</v>
      </c>
      <c r="CZ113">
        <v>0.99527023232612211</v>
      </c>
      <c r="DA113">
        <v>0.99864865906614064</v>
      </c>
      <c r="DB113">
        <v>1.0094593893974979</v>
      </c>
      <c r="DC113">
        <v>0.95337842507484261</v>
      </c>
      <c r="DD113">
        <v>0.93243241452342929</v>
      </c>
      <c r="DE113">
        <v>0.98243229625467043</v>
      </c>
      <c r="DF113">
        <v>1.004054077694706</v>
      </c>
      <c r="DG113">
        <v>1.001351314917537</v>
      </c>
      <c r="DH113">
        <v>0.98783782180900948</v>
      </c>
      <c r="DI113">
        <v>0.97770264851472732</v>
      </c>
      <c r="DJ113">
        <v>0.98648649388331144</v>
      </c>
      <c r="DK113">
        <v>0.96554048333189824</v>
      </c>
      <c r="DL113">
        <v>0.98243229625467043</v>
      </c>
      <c r="DM113">
        <v>0.97162156592331284</v>
      </c>
      <c r="DN113">
        <v>0.9702702379976148</v>
      </c>
      <c r="DO113">
        <v>0.99459456836327309</v>
      </c>
      <c r="DP113">
        <v>0.98243229625467043</v>
      </c>
      <c r="DQ113">
        <v>0.97094590196046382</v>
      </c>
      <c r="DR113">
        <v>0.97229722988616185</v>
      </c>
      <c r="DS113">
        <v>0.96959446710899222</v>
      </c>
      <c r="DT113">
        <v>0.97297289384901076</v>
      </c>
      <c r="DU113">
        <v>0.9641891554062002</v>
      </c>
      <c r="DV113">
        <v>0.95270265418622002</v>
      </c>
      <c r="DW113">
        <v>0.94189181692908897</v>
      </c>
      <c r="DX113">
        <v>0.92027014241482663</v>
      </c>
      <c r="DY113">
        <v>0.88108093755205652</v>
      </c>
      <c r="DZ113">
        <v>0.88040543397786775</v>
      </c>
      <c r="EA113">
        <v>0.85608105014932268</v>
      </c>
      <c r="EB113">
        <v>0.8135134720094207</v>
      </c>
      <c r="EC113">
        <v>0.82229721045223125</v>
      </c>
      <c r="ED113">
        <v>0.79189185095804515</v>
      </c>
      <c r="EE113">
        <v>0.79864859751230888</v>
      </c>
      <c r="EF113">
        <v>0.80202697078944052</v>
      </c>
      <c r="EG113">
        <v>0.8135134720094207</v>
      </c>
      <c r="EH113">
        <v>0.81554046389796775</v>
      </c>
      <c r="EI113">
        <v>0.82837829304364585</v>
      </c>
      <c r="EJ113">
        <v>0.82162159995226902</v>
      </c>
      <c r="EK113">
        <v>0.81148642665798698</v>
      </c>
      <c r="EL113">
        <v>0.78716214975521537</v>
      </c>
      <c r="EM113">
        <v>0.79121618699519625</v>
      </c>
      <c r="EN113">
        <v>0.78581076836663066</v>
      </c>
      <c r="EO113">
        <v>0.78581076836663066</v>
      </c>
      <c r="EP113">
        <v>0.75472969144670876</v>
      </c>
      <c r="EQ113">
        <v>0.77094589386951862</v>
      </c>
      <c r="ER113">
        <v>0.77837830438663125</v>
      </c>
      <c r="ES113">
        <v>0.80135136028947829</v>
      </c>
      <c r="ET113">
        <v>0.78445938697804585</v>
      </c>
      <c r="EU113">
        <v>0.79527022423517713</v>
      </c>
      <c r="EV113">
        <v>0.77094589386951862</v>
      </c>
      <c r="EW113">
        <v>0.75540540887244456</v>
      </c>
      <c r="EX113">
        <v>0.76486481127810413</v>
      </c>
      <c r="EY113">
        <v>0.73040536108105059</v>
      </c>
    </row>
    <row r="114" spans="9:155" x14ac:dyDescent="0.25">
      <c r="I114" s="31">
        <v>44580</v>
      </c>
      <c r="J114" s="32">
        <v>110.57737443907089</v>
      </c>
      <c r="K114" s="32">
        <v>111.5010575395181</v>
      </c>
      <c r="L114" s="33">
        <v>-8.0626516973460998E-3</v>
      </c>
      <c r="M114" s="33">
        <v>-2.6038404522178E-2</v>
      </c>
      <c r="N114">
        <v>19</v>
      </c>
      <c r="O114" t="s">
        <v>15</v>
      </c>
      <c r="P114">
        <f t="shared" si="6"/>
        <v>225</v>
      </c>
      <c r="Q114">
        <f t="shared" si="7"/>
        <v>0</v>
      </c>
      <c r="AH114" s="31">
        <v>44950</v>
      </c>
      <c r="AI114" s="33">
        <v>7.8907882638345993E-3</v>
      </c>
      <c r="AJ114" s="33">
        <v>-5.4257553724350004E-3</v>
      </c>
      <c r="AK114" s="33">
        <v>1.33165436362696E-2</v>
      </c>
      <c r="BI114" s="34">
        <v>-0.15889769076651089</v>
      </c>
      <c r="CP114" t="s">
        <v>1115</v>
      </c>
      <c r="CQ114">
        <v>0.99291029160658995</v>
      </c>
      <c r="CR114">
        <v>0.98685921085602413</v>
      </c>
      <c r="CS114">
        <v>0.98949221167191681</v>
      </c>
      <c r="CT114">
        <v>1.0019686348372121</v>
      </c>
      <c r="CU114">
        <v>1.004118463466245</v>
      </c>
      <c r="CV114">
        <v>1.0201820465576681</v>
      </c>
      <c r="CW114">
        <v>1.025001129053581</v>
      </c>
      <c r="CX114">
        <v>1.028624390660964</v>
      </c>
      <c r="CY114">
        <v>1.029228355894539</v>
      </c>
      <c r="CZ114">
        <v>1.038166057448179</v>
      </c>
      <c r="DA114">
        <v>1.042538145123354</v>
      </c>
      <c r="DB114">
        <v>1.0206048222211701</v>
      </c>
      <c r="DC114">
        <v>1.015507900580839</v>
      </c>
      <c r="DD114">
        <v>1.0113893572079791</v>
      </c>
      <c r="DE114">
        <v>1.020616931799788</v>
      </c>
      <c r="DF114">
        <v>1.018901761358276</v>
      </c>
      <c r="DG114">
        <v>1.02369670038182</v>
      </c>
      <c r="DH114">
        <v>1.02016993697905</v>
      </c>
      <c r="DI114">
        <v>1.0169935188226731</v>
      </c>
      <c r="DJ114">
        <v>1.0254238290322171</v>
      </c>
      <c r="DK114">
        <v>1.0150489475512161</v>
      </c>
      <c r="DL114">
        <v>1.0121140398034021</v>
      </c>
      <c r="DM114">
        <v>1.017983855299029</v>
      </c>
      <c r="DN114">
        <v>1.0240108682620921</v>
      </c>
      <c r="DO114">
        <v>1.026450494244427</v>
      </c>
      <c r="DP114">
        <v>1.031849322816679</v>
      </c>
      <c r="DQ114">
        <v>1.027851496805668</v>
      </c>
      <c r="DR114">
        <v>1.0293128202053989</v>
      </c>
      <c r="DS114">
        <v>1.027320037674069</v>
      </c>
      <c r="DT114">
        <v>1.017959711826659</v>
      </c>
      <c r="DU114">
        <v>1.007053371214059</v>
      </c>
      <c r="DV114">
        <v>0.98491463958456682</v>
      </c>
      <c r="DW114">
        <v>0.9901805655314857</v>
      </c>
      <c r="DX114">
        <v>1.0184065552776651</v>
      </c>
      <c r="DY114">
        <v>1.0031281269898891</v>
      </c>
      <c r="DZ114">
        <v>1.01029026157866</v>
      </c>
      <c r="EA114">
        <v>0.99985505925916685</v>
      </c>
      <c r="EB114">
        <v>0.99711329929031089</v>
      </c>
      <c r="EC114">
        <v>1.010097038114836</v>
      </c>
      <c r="ED114">
        <v>1.031378260208438</v>
      </c>
      <c r="EE114">
        <v>1.053360021425094</v>
      </c>
      <c r="EF114">
        <v>1.047321050253146</v>
      </c>
      <c r="EG114">
        <v>1.0675997506069079</v>
      </c>
      <c r="EH114">
        <v>1.066222891518037</v>
      </c>
      <c r="EI114">
        <v>1.06226139424288</v>
      </c>
      <c r="EJ114">
        <v>1.0572128352321539</v>
      </c>
      <c r="EK114">
        <v>1.058022133508171</v>
      </c>
      <c r="EL114">
        <v>1.034530459207579</v>
      </c>
      <c r="EM114">
        <v>1.0244817795006</v>
      </c>
      <c r="EN114">
        <v>1.027742813337571</v>
      </c>
      <c r="EO114">
        <v>1.041306298238434</v>
      </c>
      <c r="EP114">
        <v>1.0472003328912971</v>
      </c>
      <c r="EQ114">
        <v>1.0523575753701191</v>
      </c>
      <c r="ER114">
        <v>1.0427798069016501</v>
      </c>
      <c r="ES114">
        <v>1.0505457553542621</v>
      </c>
      <c r="ET114">
        <v>1.0461374146280991</v>
      </c>
      <c r="EU114">
        <v>1.057418168274596</v>
      </c>
      <c r="EV114">
        <v>1.0730831191748871</v>
      </c>
      <c r="EW114">
        <v>1.084883222374365</v>
      </c>
      <c r="EX114">
        <v>1.0773345651730799</v>
      </c>
      <c r="EY114">
        <v>1.070993611384345</v>
      </c>
    </row>
    <row r="115" spans="9:155" x14ac:dyDescent="0.25">
      <c r="I115" s="31">
        <v>44581</v>
      </c>
      <c r="J115" s="32">
        <v>110.561991199888</v>
      </c>
      <c r="K115" s="32">
        <v>110.6982643380379</v>
      </c>
      <c r="L115" s="33">
        <v>-8.2006474633047992E-3</v>
      </c>
      <c r="M115" s="33">
        <v>-3.30508021137908E-2</v>
      </c>
      <c r="N115">
        <v>19</v>
      </c>
      <c r="O115" t="s">
        <v>15</v>
      </c>
      <c r="P115">
        <f t="shared" si="6"/>
        <v>225</v>
      </c>
      <c r="Q115">
        <f t="shared" si="7"/>
        <v>0</v>
      </c>
      <c r="AH115" s="31">
        <v>44951</v>
      </c>
      <c r="AI115" s="33">
        <v>3.5538198866519999E-4</v>
      </c>
      <c r="AJ115" s="33">
        <v>-1.2313571293722399E-2</v>
      </c>
      <c r="AK115" s="33">
        <v>1.26689532823877E-2</v>
      </c>
      <c r="BI115" s="34">
        <v>-0.2043168373402969</v>
      </c>
      <c r="CP115" t="s">
        <v>1116</v>
      </c>
      <c r="CQ115">
        <v>1.01952910058666</v>
      </c>
      <c r="CR115">
        <v>1.0324017550242131</v>
      </c>
      <c r="CS115">
        <v>1.020739316889586</v>
      </c>
      <c r="CT115">
        <v>1.0277257610468731</v>
      </c>
      <c r="CU115">
        <v>1.043404025524763</v>
      </c>
      <c r="CV115">
        <v>1.052591073975417</v>
      </c>
      <c r="CW115">
        <v>1.0634832937804</v>
      </c>
      <c r="CX115">
        <v>1.0542964501387331</v>
      </c>
      <c r="CY115">
        <v>1.04802499415432</v>
      </c>
      <c r="CZ115">
        <v>1.0772361489735029</v>
      </c>
      <c r="DA115">
        <v>1.067829135671039</v>
      </c>
      <c r="DB115">
        <v>1.071625065432154</v>
      </c>
      <c r="DC115">
        <v>1.054846498807581</v>
      </c>
      <c r="DD115">
        <v>1.0308615231739111</v>
      </c>
      <c r="DE115">
        <v>1.05088562954244</v>
      </c>
      <c r="DF115">
        <v>1.056166765806074</v>
      </c>
      <c r="DG115">
        <v>1.0442292692021911</v>
      </c>
      <c r="DH115">
        <v>1.0501155477521189</v>
      </c>
      <c r="DI115">
        <v>1.0538563156261269</v>
      </c>
      <c r="DJ115">
        <v>1.0843876009044779</v>
      </c>
      <c r="DK115">
        <v>1.1168444320069411</v>
      </c>
      <c r="DL115">
        <v>1.128672014454581</v>
      </c>
      <c r="DM115">
        <v>1.142094990639632</v>
      </c>
      <c r="DN115">
        <v>1.160248644801495</v>
      </c>
      <c r="DO115">
        <v>1.145780664896193</v>
      </c>
      <c r="DP115">
        <v>1.1495212962308761</v>
      </c>
      <c r="DQ115">
        <v>1.159423537663391</v>
      </c>
      <c r="DR115">
        <v>1.155792820484951</v>
      </c>
      <c r="DS115">
        <v>1.1428099788125059</v>
      </c>
      <c r="DT115">
        <v>1.1418746844395109</v>
      </c>
      <c r="DU115">
        <v>1.1459457409395439</v>
      </c>
      <c r="DV115">
        <v>1.127626737655681</v>
      </c>
      <c r="DW115">
        <v>1.1301572209571</v>
      </c>
      <c r="DX115">
        <v>1.1906149905758201</v>
      </c>
      <c r="DY115">
        <v>1.1755417318449</v>
      </c>
      <c r="DZ115">
        <v>1.173341264090858</v>
      </c>
      <c r="EA115">
        <v>1.1415448737011209</v>
      </c>
      <c r="EB115">
        <v>1.1275717123078981</v>
      </c>
      <c r="EC115">
        <v>1.1385740510781099</v>
      </c>
      <c r="ED115">
        <v>1.1236109113124191</v>
      </c>
      <c r="EE115">
        <v>1.113323902063392</v>
      </c>
      <c r="EF115">
        <v>1.13571341568999</v>
      </c>
      <c r="EG115">
        <v>1.095279957248785</v>
      </c>
      <c r="EH115">
        <v>1.1386290764258931</v>
      </c>
      <c r="EI115">
        <v>1.182528312541512</v>
      </c>
      <c r="EJ115">
        <v>1.1935855401201829</v>
      </c>
      <c r="EK115">
        <v>1.1735613654819921</v>
      </c>
      <c r="EL115">
        <v>1.160963701244031</v>
      </c>
      <c r="EM115">
        <v>1.196721165707896</v>
      </c>
      <c r="EN115">
        <v>1.1856089127814411</v>
      </c>
      <c r="EO115">
        <v>1.1864340199195449</v>
      </c>
      <c r="EP115">
        <v>1.182803439280429</v>
      </c>
      <c r="EQ115">
        <v>1.2422159321002491</v>
      </c>
      <c r="ER115">
        <v>1.288865548099434</v>
      </c>
      <c r="ES115">
        <v>1.2567390738926589</v>
      </c>
      <c r="ET115">
        <v>1.2562438457626071</v>
      </c>
      <c r="EU115">
        <v>1.2609746602787439</v>
      </c>
      <c r="EV115">
        <v>1.272912293421951</v>
      </c>
      <c r="EW115">
        <v>1.2372647431143291</v>
      </c>
      <c r="EX115">
        <v>1.2401253785024491</v>
      </c>
      <c r="EY115">
        <v>1.2609199080096101</v>
      </c>
    </row>
    <row r="116" spans="9:155" x14ac:dyDescent="0.25">
      <c r="I116" s="31">
        <v>44582</v>
      </c>
      <c r="J116" s="32">
        <v>109.4031797030909</v>
      </c>
      <c r="K116" s="32">
        <v>109.39895002720419</v>
      </c>
      <c r="L116" s="33">
        <v>-1.85957975484514E-2</v>
      </c>
      <c r="M116" s="33">
        <v>-4.4400310962693902E-2</v>
      </c>
      <c r="N116">
        <v>20</v>
      </c>
      <c r="O116" t="s">
        <v>15</v>
      </c>
      <c r="P116">
        <f t="shared" si="6"/>
        <v>225</v>
      </c>
      <c r="Q116">
        <f t="shared" si="7"/>
        <v>0</v>
      </c>
      <c r="AH116" s="31">
        <v>44953</v>
      </c>
      <c r="AI116" s="33">
        <v>-2.7489206481691999E-3</v>
      </c>
      <c r="AJ116" s="33">
        <v>-2.0160334106239401E-2</v>
      </c>
      <c r="AK116" s="33">
        <v>1.74114134580701E-2</v>
      </c>
      <c r="BI116" s="34">
        <v>1.6577936165101999E-3</v>
      </c>
      <c r="CP116" t="s">
        <v>1117</v>
      </c>
      <c r="CQ116">
        <v>1.0614864864864859</v>
      </c>
      <c r="CR116">
        <v>1.040405378262095</v>
      </c>
      <c r="CS116">
        <v>1.053513600994213</v>
      </c>
      <c r="CT116">
        <v>1.0325675886374059</v>
      </c>
      <c r="CU116">
        <v>1.0510809836557811</v>
      </c>
      <c r="CV116">
        <v>1.142162171720785</v>
      </c>
      <c r="CW116">
        <v>1.165540533899454</v>
      </c>
      <c r="CX116">
        <v>1.148918837716032</v>
      </c>
      <c r="CY116">
        <v>1.2082431338185791</v>
      </c>
      <c r="CZ116">
        <v>1.175270200703475</v>
      </c>
      <c r="DA116">
        <v>1.1666215683567061</v>
      </c>
      <c r="DB116">
        <v>1.134324292923907</v>
      </c>
      <c r="DC116">
        <v>1.132972888387106</v>
      </c>
      <c r="DD116">
        <v>1.13502705895192</v>
      </c>
      <c r="DE116">
        <v>1.175284824942606</v>
      </c>
      <c r="DF116">
        <v>1.142832033210752</v>
      </c>
      <c r="DG116">
        <v>1.135711544681018</v>
      </c>
      <c r="DH116">
        <v>1.1411888572688429</v>
      </c>
      <c r="DI116">
        <v>1.148720251249292</v>
      </c>
      <c r="DJ116">
        <v>1.163098018447952</v>
      </c>
      <c r="DK116">
        <v>1.156798984130887</v>
      </c>
      <c r="DL116">
        <v>1.1510479129203</v>
      </c>
      <c r="DM116">
        <v>1.1400932877446499</v>
      </c>
      <c r="DN116">
        <v>1.153923448525594</v>
      </c>
      <c r="DO116">
        <v>1.15022636953544</v>
      </c>
      <c r="DP116">
        <v>1.1507739759531559</v>
      </c>
      <c r="DQ116">
        <v>1.1665211604709631</v>
      </c>
      <c r="DR116">
        <v>1.186239360946066</v>
      </c>
      <c r="DS116">
        <v>1.1710399611903559</v>
      </c>
      <c r="DT116">
        <v>1.191990521328844</v>
      </c>
      <c r="DU116">
        <v>1.116952034418726</v>
      </c>
      <c r="DV116">
        <v>1.109968336028184</v>
      </c>
      <c r="DW116">
        <v>1.1012047607287301</v>
      </c>
      <c r="DX116">
        <v>1.079706505000336</v>
      </c>
      <c r="DY116">
        <v>1.090113167069509</v>
      </c>
      <c r="DZ116">
        <v>1.0532787214462129</v>
      </c>
      <c r="EA116">
        <v>0.98303270470606297</v>
      </c>
      <c r="EB116">
        <v>0.9853605447214504</v>
      </c>
      <c r="EC116">
        <v>0.97029802427712242</v>
      </c>
      <c r="ED116">
        <v>0.99809522515039095</v>
      </c>
      <c r="EE116">
        <v>1.0365730250599761</v>
      </c>
      <c r="EF116">
        <v>1.0219213208941731</v>
      </c>
      <c r="EG116">
        <v>1.0176763679697329</v>
      </c>
      <c r="EH116">
        <v>1.052046272610639</v>
      </c>
      <c r="EI116">
        <v>1.073133712060508</v>
      </c>
      <c r="EJ116">
        <v>1.0802542897624321</v>
      </c>
      <c r="EK116">
        <v>1.026850759547711</v>
      </c>
      <c r="EL116">
        <v>1.0616314804671421</v>
      </c>
      <c r="EM116">
        <v>1.082308281982866</v>
      </c>
      <c r="EN116">
        <v>1.0732706805440799</v>
      </c>
      <c r="EO116">
        <v>1.088744106439123</v>
      </c>
      <c r="EP116">
        <v>1.0627268716469549</v>
      </c>
      <c r="EQ116">
        <v>1.041091736607179</v>
      </c>
      <c r="ER116">
        <v>1.072586016470602</v>
      </c>
      <c r="ES116">
        <v>1.05464804959317</v>
      </c>
      <c r="ET116">
        <v>1.0558803200843641</v>
      </c>
      <c r="EU116">
        <v>1.066834856087824</v>
      </c>
      <c r="EV116">
        <v>1.10544971365317</v>
      </c>
      <c r="EW116">
        <v>1.126126425996705</v>
      </c>
      <c r="EX116">
        <v>1.1359853033037819</v>
      </c>
      <c r="EY116">
        <v>1.1468029599958589</v>
      </c>
    </row>
    <row r="117" spans="9:155" x14ac:dyDescent="0.25">
      <c r="I117" s="31">
        <v>44585</v>
      </c>
      <c r="J117" s="32">
        <v>105.8132594350816</v>
      </c>
      <c r="K117" s="32">
        <v>106.02094901110149</v>
      </c>
      <c r="L117" s="33">
        <v>-5.0799275062101398E-2</v>
      </c>
      <c r="M117" s="33">
        <v>-7.3907145532429094E-2</v>
      </c>
      <c r="N117">
        <v>21</v>
      </c>
      <c r="O117" t="s">
        <v>15</v>
      </c>
      <c r="P117">
        <f t="shared" si="6"/>
        <v>225</v>
      </c>
      <c r="Q117">
        <f t="shared" si="7"/>
        <v>0</v>
      </c>
      <c r="AH117" s="31">
        <v>44956</v>
      </c>
      <c r="AI117" s="33">
        <v>3.5877321215472997E-2</v>
      </c>
      <c r="AJ117" s="33">
        <v>9.6621476952567006E-3</v>
      </c>
      <c r="AK117" s="33">
        <v>2.6215173520216201E-2</v>
      </c>
      <c r="BI117" s="34">
        <v>0.1375026984107118</v>
      </c>
      <c r="CP117" t="s">
        <v>1118</v>
      </c>
      <c r="CQ117">
        <v>1.032079609431181</v>
      </c>
      <c r="CR117">
        <v>1.0289380873106591</v>
      </c>
      <c r="CS117">
        <v>1.018097238264327</v>
      </c>
      <c r="CT117">
        <v>1.005914343899033</v>
      </c>
      <c r="CU117">
        <v>1.0167845184366771</v>
      </c>
      <c r="CV117">
        <v>1.0179792435709361</v>
      </c>
      <c r="CW117">
        <v>0.9973451813372074</v>
      </c>
      <c r="CX117">
        <v>0.98141578227470894</v>
      </c>
      <c r="CY117">
        <v>0.97318571013801969</v>
      </c>
      <c r="CZ117">
        <v>0.9609437606986857</v>
      </c>
      <c r="DA117">
        <v>0.95200577812899434</v>
      </c>
      <c r="DB117">
        <v>0.94166663743895573</v>
      </c>
      <c r="DC117">
        <v>0.93237449760705582</v>
      </c>
      <c r="DD117">
        <v>0.92991132951884248</v>
      </c>
      <c r="DE117">
        <v>0.94218289308621472</v>
      </c>
      <c r="DF117">
        <v>0.94368726769960687</v>
      </c>
      <c r="DG117">
        <v>0.94023586519057023</v>
      </c>
      <c r="DH117">
        <v>0.96182889408115468</v>
      </c>
      <c r="DI117">
        <v>0.95499980688277775</v>
      </c>
      <c r="DJ117">
        <v>0.95874625385263768</v>
      </c>
      <c r="DK117">
        <v>0.95612081419733908</v>
      </c>
      <c r="DL117">
        <v>0.9439084788860429</v>
      </c>
      <c r="DM117">
        <v>0.95277268590869191</v>
      </c>
      <c r="DN117">
        <v>0.95013258350773699</v>
      </c>
      <c r="DO117">
        <v>0.94973449573590474</v>
      </c>
      <c r="DP117">
        <v>0.94457222790004081</v>
      </c>
      <c r="DQ117">
        <v>0.9533775530306845</v>
      </c>
      <c r="DR117">
        <v>0.94949850634912236</v>
      </c>
      <c r="DS117">
        <v>0.94594388734704071</v>
      </c>
      <c r="DT117">
        <v>0.94364299082591274</v>
      </c>
      <c r="DU117">
        <v>0.94615037806047497</v>
      </c>
      <c r="DV117">
        <v>0.95292041018481133</v>
      </c>
      <c r="DW117">
        <v>0.95294979340346897</v>
      </c>
      <c r="DX117">
        <v>0.95904129831346074</v>
      </c>
      <c r="DY117">
        <v>0.95865775783259433</v>
      </c>
      <c r="DZ117">
        <v>0.95303834715085745</v>
      </c>
      <c r="EA117">
        <v>0.93966061219661556</v>
      </c>
      <c r="EB117">
        <v>0.93404120151487868</v>
      </c>
      <c r="EC117">
        <v>0.93939512413648552</v>
      </c>
      <c r="ED117">
        <v>0.93712384174339558</v>
      </c>
      <c r="EE117">
        <v>0.95374625758385934</v>
      </c>
      <c r="EF117">
        <v>0.94103238709830561</v>
      </c>
      <c r="EG117">
        <v>0.96883480013758294</v>
      </c>
      <c r="EH117">
        <v>0.98237463347687493</v>
      </c>
      <c r="EI117">
        <v>0.98666666158530625</v>
      </c>
      <c r="EJ117">
        <v>0.98252206911626883</v>
      </c>
      <c r="EK117">
        <v>0.98569314763748406</v>
      </c>
      <c r="EL117">
        <v>0.97901166926053629</v>
      </c>
      <c r="EM117">
        <v>0.95629780623742577</v>
      </c>
      <c r="EN117">
        <v>0.98440986875583736</v>
      </c>
      <c r="EO117">
        <v>0.99203518922522427</v>
      </c>
      <c r="EP117">
        <v>1.02172551735876</v>
      </c>
      <c r="EQ117">
        <v>1.0303539081766619</v>
      </c>
      <c r="ER117">
        <v>1.0388199697001339</v>
      </c>
      <c r="ES117">
        <v>1.050943751264042</v>
      </c>
      <c r="ET117">
        <v>1.0601032336568941</v>
      </c>
      <c r="EU117">
        <v>1.0370353865536099</v>
      </c>
      <c r="EV117">
        <v>1.0601032336568941</v>
      </c>
      <c r="EW117">
        <v>1.0375366908184871</v>
      </c>
      <c r="EX117">
        <v>1.032905572284919</v>
      </c>
      <c r="EY117">
        <v>1.035840545964662</v>
      </c>
    </row>
    <row r="118" spans="9:155" x14ac:dyDescent="0.25">
      <c r="I118" s="31">
        <v>44586</v>
      </c>
      <c r="J118" s="32">
        <v>106.4464470002376</v>
      </c>
      <c r="K118" s="32">
        <v>106.88679823154889</v>
      </c>
      <c r="L118" s="33">
        <v>-4.5119248767887199E-2</v>
      </c>
      <c r="M118" s="33">
        <v>-6.6343953695514601E-2</v>
      </c>
      <c r="N118">
        <v>18</v>
      </c>
      <c r="O118" t="s">
        <v>15</v>
      </c>
      <c r="P118">
        <f t="shared" si="6"/>
        <v>225</v>
      </c>
      <c r="Q118">
        <f t="shared" si="7"/>
        <v>0</v>
      </c>
      <c r="AH118" s="31">
        <v>44957</v>
      </c>
      <c r="AI118" s="33">
        <v>4.26806553395149E-2</v>
      </c>
      <c r="AJ118" s="33">
        <v>6.9645770688095002E-3</v>
      </c>
      <c r="AK118" s="33">
        <v>3.5716078270705297E-2</v>
      </c>
      <c r="BI118" s="34">
        <v>3.7857233320530599E-2</v>
      </c>
      <c r="CP118" t="s">
        <v>1119</v>
      </c>
      <c r="CQ118">
        <v>1.0234126741923979</v>
      </c>
      <c r="CR118">
        <v>1.021428470609075</v>
      </c>
      <c r="CS118">
        <v>1.0194444085221219</v>
      </c>
      <c r="CT118">
        <v>1.0062500136036829</v>
      </c>
      <c r="CU118">
        <v>1.031349064036583</v>
      </c>
      <c r="CV118">
        <v>1.0477897394021709</v>
      </c>
      <c r="CW118">
        <v>1.043078334801594</v>
      </c>
      <c r="CX118">
        <v>1.0504966356904659</v>
      </c>
      <c r="CY118">
        <v>1.026036087622948</v>
      </c>
      <c r="CZ118">
        <v>1.031048455000515</v>
      </c>
      <c r="DA118">
        <v>1.037765075395221</v>
      </c>
      <c r="DB118">
        <v>1.037564575040264</v>
      </c>
      <c r="DC118">
        <v>1.042978084624115</v>
      </c>
      <c r="DD118">
        <v>1.1020238119508421</v>
      </c>
      <c r="DE118">
        <v>1.0959088341173779</v>
      </c>
      <c r="DF118">
        <v>1.084279813529845</v>
      </c>
      <c r="DG118">
        <v>1.104530066387811</v>
      </c>
      <c r="DH118">
        <v>1.1147554429942721</v>
      </c>
      <c r="DI118">
        <v>1.1421228924677509</v>
      </c>
      <c r="DJ118">
        <v>1.1474359396295699</v>
      </c>
      <c r="DK118">
        <v>1.1364087030996479</v>
      </c>
      <c r="DL118">
        <v>1.076059794213881</v>
      </c>
      <c r="DM118">
        <v>1.077663797053541</v>
      </c>
      <c r="DN118">
        <v>1.1186649169232039</v>
      </c>
      <c r="DO118">
        <v>1.076460653427427</v>
      </c>
      <c r="DP118">
        <v>1.06012044048387</v>
      </c>
      <c r="DQ118">
        <v>1.0301462741513909</v>
      </c>
      <c r="DR118">
        <v>1.0625263032469909</v>
      </c>
      <c r="DS118">
        <v>1.081873950766725</v>
      </c>
      <c r="DT118">
        <v>1.1000189498976369</v>
      </c>
      <c r="DU118">
        <v>1.089493035003293</v>
      </c>
      <c r="DV118">
        <v>1.063127804311863</v>
      </c>
      <c r="DW118">
        <v>1.0817738420856149</v>
      </c>
      <c r="DX118">
        <v>1.0713481066205659</v>
      </c>
      <c r="DY118">
        <v>1.0819742009442039</v>
      </c>
      <c r="DZ118">
        <v>1.0501957436616609</v>
      </c>
      <c r="EA118">
        <v>0.98333071473614608</v>
      </c>
      <c r="EB118">
        <v>1.0512985663621111</v>
      </c>
      <c r="EC118">
        <v>1.038166146853321</v>
      </c>
      <c r="ED118">
        <v>1.0521004970337571</v>
      </c>
      <c r="EE118">
        <v>1.083578416028417</v>
      </c>
      <c r="EF118">
        <v>1.071648927901186</v>
      </c>
      <c r="EG118">
        <v>1.0819742009442039</v>
      </c>
      <c r="EH118">
        <v>1.0755584725783029</v>
      </c>
      <c r="EI118">
        <v>1.1142539091141399</v>
      </c>
      <c r="EJ118">
        <v>1.065433416897505</v>
      </c>
      <c r="EK118">
        <v>1.061724372575346</v>
      </c>
      <c r="EL118">
        <v>1.02102372024538</v>
      </c>
      <c r="EM118">
        <v>1.0232291534017279</v>
      </c>
      <c r="EN118">
        <v>1.030547274861306</v>
      </c>
      <c r="EO118">
        <v>1.045183376284093</v>
      </c>
      <c r="EP118">
        <v>1.042276050389026</v>
      </c>
      <c r="EQ118">
        <v>1.029544773086519</v>
      </c>
      <c r="ER118">
        <v>1.0143070998506749</v>
      </c>
      <c r="ES118">
        <v>1.037965717246548</v>
      </c>
      <c r="ET118">
        <v>1.023128903224249</v>
      </c>
      <c r="EU118">
        <v>1.0523009973887141</v>
      </c>
      <c r="EV118">
        <v>1.0648319865808169</v>
      </c>
      <c r="EW118">
        <v>1.1006205217106939</v>
      </c>
      <c r="EX118">
        <v>1.1170611263280981</v>
      </c>
      <c r="EY118">
        <v>1.110645185717644</v>
      </c>
    </row>
    <row r="119" spans="9:155" x14ac:dyDescent="0.25">
      <c r="I119" s="31">
        <v>44588</v>
      </c>
      <c r="J119" s="32">
        <v>106.12546263236381</v>
      </c>
      <c r="K119" s="32">
        <v>105.78782190097679</v>
      </c>
      <c r="L119" s="33">
        <v>-4.7998647779941297E-2</v>
      </c>
      <c r="M119" s="33">
        <v>-7.5943510542201803E-2</v>
      </c>
      <c r="N119">
        <v>16</v>
      </c>
      <c r="O119" t="s">
        <v>15</v>
      </c>
      <c r="P119">
        <f t="shared" si="6"/>
        <v>225</v>
      </c>
      <c r="Q119">
        <f t="shared" si="7"/>
        <v>0</v>
      </c>
      <c r="AH119" s="31">
        <v>44958</v>
      </c>
      <c r="AI119" s="33">
        <v>4.3737368376511598E-2</v>
      </c>
      <c r="AJ119" s="33">
        <v>1.14409695021013E-2</v>
      </c>
      <c r="AK119" s="33">
        <v>3.2296398874410201E-2</v>
      </c>
      <c r="BI119" s="34">
        <v>4.5099450351445601E-2</v>
      </c>
      <c r="CP119" t="s">
        <v>1120</v>
      </c>
      <c r="CQ119">
        <v>1.0301639577730111</v>
      </c>
      <c r="CR119">
        <v>1.0969943693623201</v>
      </c>
      <c r="CS119">
        <v>1.1204918230966869</v>
      </c>
      <c r="CT119">
        <v>1.1056283873798409</v>
      </c>
      <c r="CU119">
        <v>1.09617488022298</v>
      </c>
      <c r="CV119">
        <v>1.098530426019235</v>
      </c>
      <c r="CW119">
        <v>1.1235654561719539</v>
      </c>
      <c r="CX119">
        <v>1.138630344710402</v>
      </c>
      <c r="CY119">
        <v>1.135617502092618</v>
      </c>
      <c r="CZ119">
        <v>1.140438100939787</v>
      </c>
      <c r="DA119">
        <v>1.0826438531304829</v>
      </c>
      <c r="DB119">
        <v>1.007702896907529</v>
      </c>
      <c r="DC119">
        <v>1.055691390631337</v>
      </c>
      <c r="DD119">
        <v>1.129481718584054</v>
      </c>
      <c r="DE119">
        <v>1.1266332634950449</v>
      </c>
      <c r="DF119">
        <v>1.1212646217874329</v>
      </c>
      <c r="DG119">
        <v>1.0980375167264811</v>
      </c>
      <c r="DH119">
        <v>1.133042688493471</v>
      </c>
      <c r="DI119">
        <v>1.141862455131077</v>
      </c>
      <c r="DJ119">
        <v>1.130248944816197</v>
      </c>
      <c r="DK119">
        <v>1.132220919711975</v>
      </c>
      <c r="DL119">
        <v>1.198342109297323</v>
      </c>
      <c r="DM119">
        <v>1.186454535336626</v>
      </c>
      <c r="DN119">
        <v>1.2032723842615329</v>
      </c>
      <c r="DO119">
        <v>1.183496404130576</v>
      </c>
      <c r="DP119">
        <v>1.169143608256582</v>
      </c>
      <c r="DQ119">
        <v>1.1785660447351749</v>
      </c>
      <c r="DR119">
        <v>1.1747312644735131</v>
      </c>
      <c r="DS119">
        <v>1.198999321687662</v>
      </c>
      <c r="DT119">
        <v>1.2077643769135331</v>
      </c>
      <c r="DU119">
        <v>1.184482391578465</v>
      </c>
      <c r="DV119">
        <v>1.2300055789577871</v>
      </c>
      <c r="DW119">
        <v>1.2319229268730221</v>
      </c>
      <c r="DX119">
        <v>1.282431607215434</v>
      </c>
      <c r="DY119">
        <v>1.2697767225914021</v>
      </c>
      <c r="DZ119">
        <v>1.190837020733966</v>
      </c>
      <c r="EA119">
        <v>1.1378634562030221</v>
      </c>
      <c r="EB119">
        <v>1.128167209372186</v>
      </c>
      <c r="EC119">
        <v>1.131947193790922</v>
      </c>
      <c r="ED119">
        <v>1.144053782260938</v>
      </c>
      <c r="EE119">
        <v>1.1725398529124611</v>
      </c>
      <c r="EF119">
        <v>1.2523564571190819</v>
      </c>
      <c r="EG119">
        <v>1.251972970649796</v>
      </c>
      <c r="EH119">
        <v>1.24381058526491</v>
      </c>
      <c r="EI119">
        <v>1.193795236371207</v>
      </c>
      <c r="EJ119">
        <v>1.1452589530805279</v>
      </c>
      <c r="EK119">
        <v>1.170513082173757</v>
      </c>
      <c r="EL119">
        <v>1.169910496763962</v>
      </c>
      <c r="EM119">
        <v>1.124661204168075</v>
      </c>
      <c r="EN119">
        <v>1.085711576022383</v>
      </c>
      <c r="EO119">
        <v>1.094860202148731</v>
      </c>
      <c r="EP119">
        <v>1.113321419774248</v>
      </c>
      <c r="EQ119">
        <v>1.117046608350059</v>
      </c>
      <c r="ER119">
        <v>1.109979633236531</v>
      </c>
      <c r="ES119">
        <v>1.1282220052151111</v>
      </c>
      <c r="ET119">
        <v>1.1314539467734051</v>
      </c>
      <c r="EU119">
        <v>1.1529284291726609</v>
      </c>
      <c r="EV119">
        <v>1.139506909334822</v>
      </c>
      <c r="EW119">
        <v>1.149367459263243</v>
      </c>
      <c r="EX119">
        <v>1.2128592082689009</v>
      </c>
      <c r="EY119">
        <v>1.235319424822473</v>
      </c>
    </row>
    <row r="120" spans="9:155" x14ac:dyDescent="0.25">
      <c r="I120" s="31">
        <v>44589</v>
      </c>
      <c r="J120" s="32">
        <v>106.59058997534279</v>
      </c>
      <c r="K120" s="32">
        <v>106.1016607153795</v>
      </c>
      <c r="L120" s="33">
        <v>-4.3826210284856101E-2</v>
      </c>
      <c r="M120" s="33">
        <v>-7.3202128898442895E-2</v>
      </c>
      <c r="N120">
        <v>19</v>
      </c>
      <c r="O120" t="s">
        <v>15</v>
      </c>
      <c r="P120">
        <f t="shared" si="6"/>
        <v>225</v>
      </c>
      <c r="Q120">
        <f t="shared" si="7"/>
        <v>0</v>
      </c>
      <c r="AH120" s="31">
        <v>44959</v>
      </c>
      <c r="AI120" s="33">
        <v>4.7949277193601599E-2</v>
      </c>
      <c r="AJ120" s="33">
        <v>7.8888832289065007E-3</v>
      </c>
      <c r="AK120" s="33">
        <v>4.0060393964694997E-2</v>
      </c>
      <c r="BI120" s="34">
        <v>0.104795185717644</v>
      </c>
      <c r="CP120" t="s">
        <v>1121</v>
      </c>
      <c r="CQ120">
        <v>1.01446853597646</v>
      </c>
      <c r="CR120">
        <v>1.0132874080555809</v>
      </c>
      <c r="CS120">
        <v>1.0219489048247941</v>
      </c>
      <c r="CT120">
        <v>1.0315945668775039</v>
      </c>
      <c r="CU120">
        <v>0.99734258606334292</v>
      </c>
      <c r="CV120">
        <v>1.011614278480879</v>
      </c>
      <c r="CW120">
        <v>0.99901571563804448</v>
      </c>
      <c r="CX120">
        <v>0.98818900665238141</v>
      </c>
      <c r="CY120">
        <v>0.98139776407110502</v>
      </c>
      <c r="CZ120">
        <v>0.98425210255461237</v>
      </c>
      <c r="DA120">
        <v>0.96062994907665911</v>
      </c>
      <c r="DB120">
        <v>0.99675202210290326</v>
      </c>
      <c r="DC120">
        <v>0.99311031899742741</v>
      </c>
      <c r="DD120">
        <v>0.98503938618865428</v>
      </c>
      <c r="DE120">
        <v>0.98080711912273888</v>
      </c>
      <c r="DF120">
        <v>0.97933079020956648</v>
      </c>
      <c r="DG120">
        <v>1.0083662576863881</v>
      </c>
      <c r="DH120">
        <v>1.0143702166336219</v>
      </c>
      <c r="DI120">
        <v>1.0272638994808241</v>
      </c>
      <c r="DJ120">
        <v>1.0558071223400429</v>
      </c>
      <c r="DK120">
        <v>1.1188976079936439</v>
      </c>
      <c r="DL120">
        <v>1.1085630626376559</v>
      </c>
      <c r="DM120">
        <v>1.1105315551805039</v>
      </c>
      <c r="DN120">
        <v>1.1039371132607561</v>
      </c>
      <c r="DO120">
        <v>1.1310040072068039</v>
      </c>
      <c r="DP120">
        <v>1.1340552273397659</v>
      </c>
      <c r="DQ120">
        <v>1.1427165621331259</v>
      </c>
      <c r="DR120">
        <v>1.1201772172332141</v>
      </c>
      <c r="DS120">
        <v>1.1003938104860449</v>
      </c>
      <c r="DT120">
        <v>1.052854383525772</v>
      </c>
      <c r="DU120">
        <v>1.097834753982758</v>
      </c>
      <c r="DV120">
        <v>1.0423229565203289</v>
      </c>
      <c r="DW120">
        <v>1.0432087214730621</v>
      </c>
      <c r="DX120">
        <v>1.0204724949236941</v>
      </c>
      <c r="DY120">
        <v>0.96712607165356868</v>
      </c>
      <c r="DZ120">
        <v>0.99576777583147935</v>
      </c>
      <c r="EA120">
        <v>0.99458664791060014</v>
      </c>
      <c r="EB120">
        <v>0.99291351833589858</v>
      </c>
      <c r="EC120">
        <v>1.001377971479803</v>
      </c>
      <c r="ED120">
        <v>1.017126073798438</v>
      </c>
      <c r="EE120">
        <v>1.0005906878457611</v>
      </c>
      <c r="EF120">
        <v>1.0210630588841341</v>
      </c>
      <c r="EG120">
        <v>1.0247048429775361</v>
      </c>
      <c r="EH120">
        <v>1.0101378685797799</v>
      </c>
      <c r="EI120">
        <v>0.96938976518870978</v>
      </c>
      <c r="EJ120">
        <v>1.0150590999369</v>
      </c>
      <c r="EK120">
        <v>0.96751975396455292</v>
      </c>
      <c r="EL120">
        <v>0.97391739522277154</v>
      </c>
      <c r="EM120">
        <v>0.96446853383159037</v>
      </c>
      <c r="EN120">
        <v>0.98612211377876913</v>
      </c>
      <c r="EO120">
        <v>0.96978352848762051</v>
      </c>
      <c r="EP120">
        <v>0.9748031601755045</v>
      </c>
      <c r="EQ120">
        <v>0.96574814307116064</v>
      </c>
      <c r="ER120">
        <v>0.98710627906226667</v>
      </c>
      <c r="ES120">
        <v>0.96131907534371641</v>
      </c>
      <c r="ET120">
        <v>0.99429152790623343</v>
      </c>
      <c r="EU120">
        <v>0.97421267720299154</v>
      </c>
      <c r="EV120">
        <v>0.98336625661395305</v>
      </c>
      <c r="EW120">
        <v>0.98356297628755518</v>
      </c>
      <c r="EX120">
        <v>0.98248041067329339</v>
      </c>
      <c r="EY120">
        <v>0.97706701568649867</v>
      </c>
    </row>
    <row r="121" spans="9:155" x14ac:dyDescent="0.25">
      <c r="I121" s="31">
        <v>44592</v>
      </c>
      <c r="J121" s="32">
        <v>107.3167970826391</v>
      </c>
      <c r="K121" s="32">
        <v>107.5299696250149</v>
      </c>
      <c r="L121" s="33">
        <v>-3.7311749655055598E-2</v>
      </c>
      <c r="M121" s="33">
        <v>-6.0725852393436898E-2</v>
      </c>
      <c r="N121">
        <v>22</v>
      </c>
      <c r="O121" t="s">
        <v>15</v>
      </c>
      <c r="P121">
        <f t="shared" si="6"/>
        <v>225</v>
      </c>
      <c r="Q121">
        <f t="shared" si="7"/>
        <v>0</v>
      </c>
      <c r="AH121" s="31">
        <v>44960</v>
      </c>
      <c r="AI121" s="33">
        <v>4.1280481877086599E-2</v>
      </c>
      <c r="AJ121" s="33">
        <v>2.7410204772324001E-3</v>
      </c>
      <c r="AK121" s="33">
        <v>3.8539461399854202E-2</v>
      </c>
      <c r="BI121" s="34">
        <v>8.2032467534504001E-3</v>
      </c>
      <c r="CP121" t="s">
        <v>1122</v>
      </c>
      <c r="CQ121">
        <v>0.97426469373684688</v>
      </c>
      <c r="CR121">
        <v>0.97140522911464178</v>
      </c>
      <c r="CS121">
        <v>0.95996730829416776</v>
      </c>
      <c r="CT121">
        <v>0.95669932201236751</v>
      </c>
      <c r="CU121">
        <v>0.99468953008353123</v>
      </c>
      <c r="CV121">
        <v>0.97222221010217846</v>
      </c>
      <c r="CW121">
        <v>0.9689542238203781</v>
      </c>
      <c r="CX121">
        <v>0.96241831358843133</v>
      </c>
      <c r="CY121">
        <v>1.0024509429626101</v>
      </c>
      <c r="CZ121">
        <v>0.98039214464085223</v>
      </c>
      <c r="DA121">
        <v>0.9726307317617735</v>
      </c>
      <c r="DB121">
        <v>0.99714053537779479</v>
      </c>
      <c r="DC121">
        <v>1.024918262943963</v>
      </c>
      <c r="DD121">
        <v>1.017156850064884</v>
      </c>
      <c r="DE121">
        <v>1.102532641061363</v>
      </c>
      <c r="DF121">
        <v>1.0898692175937581</v>
      </c>
      <c r="DG121">
        <v>1.117647069823233</v>
      </c>
      <c r="DH121">
        <v>1.18709151340196</v>
      </c>
      <c r="DI121">
        <v>1.172385606299686</v>
      </c>
      <c r="DJ121">
        <v>1.1470587593644741</v>
      </c>
      <c r="DK121">
        <v>1.130310493290839</v>
      </c>
      <c r="DL121">
        <v>1.1670751987148711</v>
      </c>
      <c r="DM121">
        <v>1.2826797225717821</v>
      </c>
      <c r="DN121">
        <v>1.2945261027201971</v>
      </c>
      <c r="DO121">
        <v>1.264705891519361</v>
      </c>
      <c r="DP121">
        <v>1.2471404574632281</v>
      </c>
      <c r="DQ121">
        <v>1.2728758260580351</v>
      </c>
      <c r="DR121">
        <v>1.2642973698597659</v>
      </c>
      <c r="DS121">
        <v>1.2001633338658531</v>
      </c>
      <c r="DT121">
        <v>1.259803880930833</v>
      </c>
      <c r="DU121">
        <v>1.254084951686423</v>
      </c>
      <c r="DV121">
        <v>1.2471404574632281</v>
      </c>
      <c r="DW121">
        <v>1.361928062664256</v>
      </c>
      <c r="DX121">
        <v>1.4517973425896671</v>
      </c>
      <c r="DY121">
        <v>1.4060457839710789</v>
      </c>
      <c r="DZ121">
        <v>1.4019608167017421</v>
      </c>
      <c r="EA121">
        <v>1.4125816318713711</v>
      </c>
      <c r="EB121">
        <v>1.4117647132154889</v>
      </c>
      <c r="EC121">
        <v>1.507761444044905</v>
      </c>
      <c r="ED121">
        <v>1.4906045316483669</v>
      </c>
      <c r="EE121">
        <v>1.5261437967569209</v>
      </c>
      <c r="EF121">
        <v>1.5388072202245271</v>
      </c>
      <c r="EG121">
        <v>1.553513002663494</v>
      </c>
      <c r="EH121">
        <v>1.473039222255542</v>
      </c>
      <c r="EI121">
        <v>1.4562908315185989</v>
      </c>
      <c r="EJ121">
        <v>1.4632353257417949</v>
      </c>
      <c r="EK121">
        <v>1.425653576998573</v>
      </c>
      <c r="EL121">
        <v>1.4244281366830951</v>
      </c>
      <c r="EM121">
        <v>1.421977131388831</v>
      </c>
      <c r="EN121">
        <v>1.4383170004661781</v>
      </c>
      <c r="EO121">
        <v>1.428104582292836</v>
      </c>
      <c r="EP121">
        <v>1.4142157185097519</v>
      </c>
      <c r="EQ121">
        <v>1.3946078008189511</v>
      </c>
      <c r="ER121">
        <v>1.4232025717043091</v>
      </c>
      <c r="ES121">
        <v>1.4174836424598991</v>
      </c>
      <c r="ET121">
        <v>1.415849680484826</v>
      </c>
      <c r="EU121">
        <v>1.4395424407816559</v>
      </c>
      <c r="EV121">
        <v>1.424836533679382</v>
      </c>
      <c r="EW121">
        <v>1.4705882169612781</v>
      </c>
      <c r="EX121">
        <v>1.517156818899057</v>
      </c>
      <c r="EY121">
        <v>1.5028594334563781</v>
      </c>
    </row>
    <row r="122" spans="9:155" x14ac:dyDescent="0.25">
      <c r="I122" s="31">
        <v>44593</v>
      </c>
      <c r="J122" s="32">
        <v>108.18152685550599</v>
      </c>
      <c r="K122" s="32">
        <v>108.93341644717169</v>
      </c>
      <c r="L122" s="33">
        <v>-2.9554667681937801E-2</v>
      </c>
      <c r="M122" s="33">
        <v>-4.8466746190864302E-2</v>
      </c>
      <c r="N122">
        <v>26</v>
      </c>
      <c r="O122" t="s">
        <v>15</v>
      </c>
      <c r="P122">
        <f t="shared" si="6"/>
        <v>225</v>
      </c>
      <c r="Q122">
        <f t="shared" si="7"/>
        <v>0</v>
      </c>
      <c r="AH122" s="31">
        <v>44963</v>
      </c>
      <c r="AI122" s="33">
        <v>3.5503398508648802E-2</v>
      </c>
      <c r="AJ122" s="33">
        <v>-1.2043370688400499E-2</v>
      </c>
      <c r="AK122" s="33">
        <v>4.7546769197049303E-2</v>
      </c>
      <c r="BI122" s="34">
        <v>0.1348705233548749</v>
      </c>
      <c r="CP122" t="s">
        <v>1123</v>
      </c>
      <c r="CQ122">
        <v>1.036281201368378</v>
      </c>
      <c r="CR122">
        <v>1.1012849099575761</v>
      </c>
      <c r="CS122">
        <v>1.159485943749162</v>
      </c>
      <c r="CT122">
        <v>1.1587301550687381</v>
      </c>
      <c r="CU122">
        <v>1.1436129974431439</v>
      </c>
      <c r="CV122">
        <v>1.130763436528341</v>
      </c>
      <c r="CW122">
        <v>1.0937263311447789</v>
      </c>
      <c r="CX122">
        <v>1.1012849099575761</v>
      </c>
      <c r="CY122">
        <v>1.115646278902747</v>
      </c>
      <c r="CZ122">
        <v>1.068027209315173</v>
      </c>
      <c r="DA122">
        <v>1.0234315251188151</v>
      </c>
      <c r="DB122">
        <v>1.03476939333801</v>
      </c>
      <c r="DC122">
        <v>1.024943333149182</v>
      </c>
      <c r="DD122">
        <v>1.0521541476743961</v>
      </c>
      <c r="DE122">
        <v>1.0453514728767821</v>
      </c>
      <c r="DF122">
        <v>1.0279667185403969</v>
      </c>
      <c r="DG122">
        <v>1.057445129776402</v>
      </c>
      <c r="DH122">
        <v>1.080120866214793</v>
      </c>
      <c r="DI122">
        <v>1.0884353490427729</v>
      </c>
      <c r="DJ122">
        <v>1.104308410683551</v>
      </c>
      <c r="DK122">
        <v>1.107331796074766</v>
      </c>
      <c r="DL122">
        <v>1.1519273649363651</v>
      </c>
      <c r="DM122">
        <v>1.16326523315556</v>
      </c>
      <c r="DN122">
        <v>1.21012851406271</v>
      </c>
      <c r="DO122">
        <v>1.240362829313898</v>
      </c>
      <c r="DP122">
        <v>1.240362829313898</v>
      </c>
      <c r="DQ122">
        <v>1.2569916796350991</v>
      </c>
      <c r="DR122">
        <v>1.3000755558010899</v>
      </c>
      <c r="DS122">
        <v>1.235071731877132</v>
      </c>
      <c r="DT122">
        <v>1.2585033723307071</v>
      </c>
      <c r="DU122">
        <v>1.276643915347516</v>
      </c>
      <c r="DV122">
        <v>1.30612244191828</v>
      </c>
      <c r="DW122">
        <v>1.3212395995438739</v>
      </c>
      <c r="DX122">
        <v>1.2993196517859069</v>
      </c>
      <c r="DY122">
        <v>1.252456486213517</v>
      </c>
      <c r="DZ122">
        <v>1.260015065026314</v>
      </c>
      <c r="EA122">
        <v>1.272108837260693</v>
      </c>
      <c r="EB122">
        <v>1.2925169769882929</v>
      </c>
      <c r="EC122">
        <v>1.31216932803547</v>
      </c>
      <c r="ED122">
        <v>1.3265305816458799</v>
      </c>
      <c r="EE122">
        <v>1.3771730366246679</v>
      </c>
      <c r="EF122">
        <v>1.385487519452649</v>
      </c>
      <c r="EG122">
        <v>1.402872273789034</v>
      </c>
      <c r="EH122">
        <v>1.3431594319670821</v>
      </c>
      <c r="EI122">
        <v>1.334845064473861</v>
      </c>
      <c r="EJ122">
        <v>1.3106575200051021</v>
      </c>
      <c r="EK122">
        <v>1.297052170409875</v>
      </c>
      <c r="EL122">
        <v>1.257747468315523</v>
      </c>
      <c r="EM122">
        <v>1.2585033723307071</v>
      </c>
      <c r="EN122">
        <v>1.2925169769882929</v>
      </c>
      <c r="EO122">
        <v>1.30612244191828</v>
      </c>
      <c r="EP122">
        <v>1.287225994886287</v>
      </c>
      <c r="EQ122">
        <v>1.2668178551586871</v>
      </c>
      <c r="ER122">
        <v>1.3030989411923051</v>
      </c>
      <c r="ES122">
        <v>1.27966741607349</v>
      </c>
      <c r="ET122">
        <v>1.3030989411923051</v>
      </c>
      <c r="EU122">
        <v>1.2554799869394919</v>
      </c>
      <c r="EV122">
        <v>1.273620529956301</v>
      </c>
      <c r="EW122">
        <v>1.287225994886287</v>
      </c>
      <c r="EX122">
        <v>1.3408918352562911</v>
      </c>
      <c r="EY122">
        <v>1.410430852601831</v>
      </c>
    </row>
    <row r="123" spans="9:155" x14ac:dyDescent="0.25">
      <c r="I123" s="31">
        <v>44594</v>
      </c>
      <c r="J123" s="32">
        <v>109.2865511402814</v>
      </c>
      <c r="K123" s="32">
        <v>110.2100305911772</v>
      </c>
      <c r="L123" s="33">
        <v>-1.9642017246797101E-2</v>
      </c>
      <c r="M123" s="33">
        <v>-3.73155232702699E-2</v>
      </c>
      <c r="N123">
        <v>26</v>
      </c>
      <c r="O123" t="s">
        <v>15</v>
      </c>
      <c r="P123">
        <f t="shared" si="6"/>
        <v>225</v>
      </c>
      <c r="Q123">
        <f t="shared" si="7"/>
        <v>0</v>
      </c>
      <c r="AH123" s="31">
        <v>44964</v>
      </c>
      <c r="AI123" s="33">
        <v>1.8061534808819099E-2</v>
      </c>
      <c r="AJ123" s="33">
        <v>-2.55764760500478E-2</v>
      </c>
      <c r="AK123" s="33">
        <v>4.3638010858866899E-2</v>
      </c>
      <c r="BI123" s="34">
        <v>-4.1039724735312998E-2</v>
      </c>
      <c r="CP123" t="s">
        <v>1124</v>
      </c>
      <c r="CQ123">
        <v>1.03025398375496</v>
      </c>
      <c r="CR123">
        <v>1.0233651369028789</v>
      </c>
      <c r="CS123">
        <v>1.0401428758751949</v>
      </c>
      <c r="CT123">
        <v>1.045428587332774</v>
      </c>
      <c r="CU123">
        <v>1.063761925771048</v>
      </c>
      <c r="CV123">
        <v>1.0761745578853601</v>
      </c>
      <c r="CW123">
        <v>1.088857190920512</v>
      </c>
      <c r="CX123">
        <v>1.0868095197033509</v>
      </c>
      <c r="CY123">
        <v>1.05417456752591</v>
      </c>
      <c r="CZ123">
        <v>1.07269844384029</v>
      </c>
      <c r="DA123">
        <v>1.057761992899513</v>
      </c>
      <c r="DB123">
        <v>1.0744284993756821</v>
      </c>
      <c r="DC123">
        <v>1.080036635290555</v>
      </c>
      <c r="DD123">
        <v>1.0728239449982391</v>
      </c>
      <c r="DE123">
        <v>1.063895388999947</v>
      </c>
      <c r="DF123">
        <v>1.091824914910549</v>
      </c>
      <c r="DG123">
        <v>1.0875672565941821</v>
      </c>
      <c r="DH123">
        <v>1.0682166650515299</v>
      </c>
      <c r="DI123">
        <v>1.0573817843035409</v>
      </c>
      <c r="DJ123">
        <v>1.037475030280155</v>
      </c>
      <c r="DK123">
        <v>1.035139778520157</v>
      </c>
      <c r="DL123">
        <v>1.030262418820225</v>
      </c>
      <c r="DM123">
        <v>1.02992880016417</v>
      </c>
      <c r="DN123">
        <v>1.039715367847835</v>
      </c>
      <c r="DO123">
        <v>1.037078030386041</v>
      </c>
      <c r="DP123">
        <v>1.0469439034496659</v>
      </c>
      <c r="DQ123">
        <v>1.0418440787574399</v>
      </c>
      <c r="DR123">
        <v>0.99643883193200988</v>
      </c>
      <c r="DS123">
        <v>0.99435749928617811</v>
      </c>
      <c r="DT123">
        <v>1.0099588225674949</v>
      </c>
      <c r="DU123">
        <v>1.002031043704982</v>
      </c>
      <c r="DV123">
        <v>1.003556135037694</v>
      </c>
      <c r="DW123">
        <v>0.97173441775057989</v>
      </c>
      <c r="DX123">
        <v>0.95629202055872553</v>
      </c>
      <c r="DY123">
        <v>0.96037514397327195</v>
      </c>
      <c r="DZ123">
        <v>0.94302634319933476</v>
      </c>
      <c r="EA123">
        <v>0.94992133897749675</v>
      </c>
      <c r="EB123">
        <v>0.9527016783868536</v>
      </c>
      <c r="EC123">
        <v>0.94204141137307085</v>
      </c>
      <c r="ED123">
        <v>0.96448980034207699</v>
      </c>
      <c r="EE123">
        <v>0.97472114034555868</v>
      </c>
      <c r="EF123">
        <v>0.97074924942715901</v>
      </c>
      <c r="EG123">
        <v>0.94830093929053849</v>
      </c>
      <c r="EH123">
        <v>0.94194610301882453</v>
      </c>
      <c r="EI123">
        <v>0.95516400795251355</v>
      </c>
      <c r="EJ123">
        <v>0.95139897321404965</v>
      </c>
      <c r="EK123">
        <v>0.95786504198191036</v>
      </c>
      <c r="EL123">
        <v>0.97190903148478636</v>
      </c>
      <c r="EM123">
        <v>0.98148905831805877</v>
      </c>
      <c r="EN123">
        <v>1.0055737711159241</v>
      </c>
      <c r="EO123">
        <v>0.99786861491047563</v>
      </c>
      <c r="EP123">
        <v>0.98808220489158127</v>
      </c>
      <c r="EQ123">
        <v>0.99194286331383408</v>
      </c>
      <c r="ER123">
        <v>0.99305479411337416</v>
      </c>
      <c r="ES123">
        <v>1.018776146069641</v>
      </c>
      <c r="ET123">
        <v>1.0209843988563629</v>
      </c>
      <c r="EU123">
        <v>1.030103492730762</v>
      </c>
      <c r="EV123">
        <v>1.051424105590713</v>
      </c>
      <c r="EW123">
        <v>1.035155623829672</v>
      </c>
      <c r="EX123">
        <v>1.031247429478874</v>
      </c>
      <c r="EY123">
        <v>1.049279155209665</v>
      </c>
    </row>
    <row r="124" spans="9:155" x14ac:dyDescent="0.25">
      <c r="I124" s="31">
        <v>44595</v>
      </c>
      <c r="J124" s="32">
        <v>108.2833287400905</v>
      </c>
      <c r="K124" s="32">
        <v>109.0753825698751</v>
      </c>
      <c r="L124" s="33">
        <v>-2.8641451104322799E-2</v>
      </c>
      <c r="M124" s="33">
        <v>-4.7226672290013601E-2</v>
      </c>
      <c r="N124">
        <v>27</v>
      </c>
      <c r="O124" t="s">
        <v>15</v>
      </c>
      <c r="P124">
        <f t="shared" si="6"/>
        <v>225</v>
      </c>
      <c r="Q124">
        <f t="shared" si="7"/>
        <v>0</v>
      </c>
      <c r="AH124" s="31">
        <v>44965</v>
      </c>
      <c r="AI124" s="33">
        <v>3.6286965198058602E-2</v>
      </c>
      <c r="AJ124" s="33">
        <v>-7.1089264596092003E-3</v>
      </c>
      <c r="AK124" s="33">
        <v>4.3395891657667801E-2</v>
      </c>
      <c r="BI124" s="34">
        <v>1.4654342751220101E-2</v>
      </c>
      <c r="CP124" t="s">
        <v>1125</v>
      </c>
      <c r="CQ124">
        <v>0.96051495875558546</v>
      </c>
      <c r="CR124">
        <v>0.95053517212704297</v>
      </c>
      <c r="CS124">
        <v>0.98278850951820496</v>
      </c>
      <c r="CT124">
        <v>0.9904542082941693</v>
      </c>
      <c r="CU124">
        <v>0.99840901632452095</v>
      </c>
      <c r="CV124">
        <v>1.0481631741459529</v>
      </c>
      <c r="CW124">
        <v>1.1005206394213931</v>
      </c>
      <c r="CX124">
        <v>1.15548163284493</v>
      </c>
      <c r="CY124">
        <v>1.191640152111193</v>
      </c>
      <c r="CZ124">
        <v>1.2510847666126921</v>
      </c>
      <c r="DA124">
        <v>1.1886028497344721</v>
      </c>
      <c r="DB124">
        <v>1.1293029002072099</v>
      </c>
      <c r="DC124">
        <v>1.138270142363135</v>
      </c>
      <c r="DD124">
        <v>1.0862018966891249</v>
      </c>
      <c r="DE124">
        <v>1.1404396755885191</v>
      </c>
      <c r="DF124">
        <v>1.197425537263203</v>
      </c>
      <c r="DG124">
        <v>1.1816603654826501</v>
      </c>
      <c r="DH124">
        <v>1.1606884684470351</v>
      </c>
      <c r="DI124">
        <v>1.1277119165317311</v>
      </c>
      <c r="DJ124">
        <v>1.179490942604309</v>
      </c>
      <c r="DK124">
        <v>1.175296541127778</v>
      </c>
      <c r="DL124">
        <v>1.162568671723945</v>
      </c>
      <c r="DM124">
        <v>1.148394593965915</v>
      </c>
      <c r="DN124">
        <v>1.1501301322685871</v>
      </c>
      <c r="DO124">
        <v>1.138559472311609</v>
      </c>
      <c r="DP124">
        <v>1.112380739673889</v>
      </c>
      <c r="DQ124">
        <v>1.1547584183207871</v>
      </c>
      <c r="DR124">
        <v>1.121637311778289</v>
      </c>
      <c r="DS124">
        <v>1.1334973016837411</v>
      </c>
      <c r="DT124">
        <v>1.1520104458925411</v>
      </c>
      <c r="DU124">
        <v>1.12959211980864</v>
      </c>
      <c r="DV124">
        <v>1.14622506074053</v>
      </c>
      <c r="DW124">
        <v>1.1154180420506099</v>
      </c>
      <c r="DX124">
        <v>1.060167829025642</v>
      </c>
      <c r="DY124">
        <v>1.0776685391088681</v>
      </c>
      <c r="DZ124">
        <v>1.0637836809522681</v>
      </c>
      <c r="EA124">
        <v>1.0687011866058991</v>
      </c>
      <c r="EB124">
        <v>1.080416511537114</v>
      </c>
      <c r="EC124">
        <v>1.0264680625861951</v>
      </c>
      <c r="ED124">
        <v>1.01967024330861</v>
      </c>
      <c r="EE124">
        <v>1.0705813898828089</v>
      </c>
      <c r="EF124">
        <v>1.078536308260204</v>
      </c>
      <c r="EG124">
        <v>1.056841196700447</v>
      </c>
      <c r="EH124">
        <v>1.0322534477382059</v>
      </c>
      <c r="EI124">
        <v>1.0321087827639679</v>
      </c>
      <c r="EJ124">
        <v>1.003326632325195</v>
      </c>
      <c r="EK124">
        <v>0.9582007605559637</v>
      </c>
      <c r="EL124">
        <v>0.98539192731925762</v>
      </c>
      <c r="EM124">
        <v>0.99971078039856909</v>
      </c>
      <c r="EN124">
        <v>0.96499857983354809</v>
      </c>
      <c r="EO124">
        <v>0.97902810296438503</v>
      </c>
      <c r="EP124">
        <v>0.96094884333125363</v>
      </c>
      <c r="EQ124">
        <v>0.97063930001132159</v>
      </c>
      <c r="ER124">
        <v>0.96138272790692181</v>
      </c>
      <c r="ES124">
        <v>0.97599080058766419</v>
      </c>
      <c r="ET124">
        <v>0.96413081068221174</v>
      </c>
      <c r="EU124">
        <v>0.96875909673441163</v>
      </c>
      <c r="EV124">
        <v>1.0092565721044</v>
      </c>
      <c r="EW124">
        <v>0.99262363117251018</v>
      </c>
      <c r="EX124">
        <v>0.97411048696371061</v>
      </c>
      <c r="EY124">
        <v>1.003326632325195</v>
      </c>
    </row>
    <row r="125" spans="9:155" x14ac:dyDescent="0.25">
      <c r="I125" s="31">
        <v>44596</v>
      </c>
      <c r="J125" s="32">
        <v>108.7973895481378</v>
      </c>
      <c r="K125" s="32">
        <v>108.7118195805153</v>
      </c>
      <c r="L125" s="33">
        <v>-2.4030054628439101E-2</v>
      </c>
      <c r="M125" s="33">
        <v>-5.0402394538638901E-2</v>
      </c>
      <c r="N125">
        <v>28</v>
      </c>
      <c r="O125" t="s">
        <v>15</v>
      </c>
      <c r="P125">
        <f t="shared" si="6"/>
        <v>225</v>
      </c>
      <c r="Q125">
        <f t="shared" si="7"/>
        <v>0</v>
      </c>
      <c r="AH125" s="31">
        <v>44966</v>
      </c>
      <c r="AI125" s="33">
        <v>3.1356233424240702E-2</v>
      </c>
      <c r="AJ125" s="33">
        <v>-3.669098369621E-3</v>
      </c>
      <c r="AK125" s="33">
        <v>3.5025331793861803E-2</v>
      </c>
      <c r="BI125" s="34">
        <v>0.2245760262977457</v>
      </c>
      <c r="CP125" t="s">
        <v>1126</v>
      </c>
      <c r="CQ125">
        <v>0.99889935972706601</v>
      </c>
      <c r="CR125">
        <v>1.0022329304062041</v>
      </c>
      <c r="CS125">
        <v>1.03587536290486</v>
      </c>
      <c r="CT125">
        <v>1.0146147490843871</v>
      </c>
      <c r="CU125">
        <v>1.038150628329106</v>
      </c>
      <c r="CV125">
        <v>1.0314624256378451</v>
      </c>
      <c r="CW125">
        <v>1.0350922448129229</v>
      </c>
      <c r="CX125">
        <v>1.0273772754110859</v>
      </c>
      <c r="CY125">
        <v>1.020191832822815</v>
      </c>
      <c r="CZ125">
        <v>1.023948554547399</v>
      </c>
      <c r="DA125">
        <v>1.0454949396524791</v>
      </c>
      <c r="DB125">
        <v>1.042330821830094</v>
      </c>
      <c r="DC125">
        <v>1.035600068831585</v>
      </c>
      <c r="DD125">
        <v>1.049897506618481</v>
      </c>
      <c r="DE125">
        <v>1.055961139221947</v>
      </c>
      <c r="DF125">
        <v>1.0387008957446959</v>
      </c>
      <c r="DG125">
        <v>1.043082187557075</v>
      </c>
      <c r="DH125">
        <v>1.1193620592142099</v>
      </c>
      <c r="DI125">
        <v>1.1294369670135089</v>
      </c>
      <c r="DJ125">
        <v>1.179482436045914</v>
      </c>
      <c r="DK125">
        <v>1.1732597208867059</v>
      </c>
      <c r="DL125">
        <v>1.1732807822196909</v>
      </c>
      <c r="DM125">
        <v>1.2411369759655759</v>
      </c>
      <c r="DN125">
        <v>1.2037906354402781</v>
      </c>
      <c r="DO125">
        <v>1.197007175654148</v>
      </c>
      <c r="DP125">
        <v>1.2216436966403681</v>
      </c>
      <c r="DQ125">
        <v>1.2216014670640789</v>
      </c>
      <c r="DR125">
        <v>1.1912185163929969</v>
      </c>
      <c r="DS125">
        <v>1.2111985584038829</v>
      </c>
      <c r="DT125">
        <v>1.2020656374316221</v>
      </c>
      <c r="DU125">
        <v>1.2228713478416939</v>
      </c>
      <c r="DV125">
        <v>1.193398524722374</v>
      </c>
      <c r="DW125">
        <v>1.165089954984788</v>
      </c>
      <c r="DX125">
        <v>1.1559887863774829</v>
      </c>
      <c r="DY125">
        <v>1.1829322182425861</v>
      </c>
      <c r="DZ125">
        <v>1.158031308035703</v>
      </c>
      <c r="EA125">
        <v>1.1503058614225341</v>
      </c>
      <c r="EB125">
        <v>1.148961784883034</v>
      </c>
      <c r="EC125">
        <v>1.1400511304654679</v>
      </c>
      <c r="ED125">
        <v>1.1386544540486669</v>
      </c>
      <c r="EE125">
        <v>1.16579887731484</v>
      </c>
      <c r="EF125">
        <v>1.1665714112851251</v>
      </c>
      <c r="EG125">
        <v>1.1653545580260909</v>
      </c>
      <c r="EH125">
        <v>1.1453533477719</v>
      </c>
      <c r="EI125">
        <v>1.1445594317376719</v>
      </c>
      <c r="EJ125">
        <v>1.16943938752189</v>
      </c>
      <c r="EK125">
        <v>1.168666746641285</v>
      </c>
      <c r="EL125">
        <v>1.152856314009735</v>
      </c>
      <c r="EM125">
        <v>1.1728470470525929</v>
      </c>
      <c r="EN125">
        <v>1.1746248587591901</v>
      </c>
      <c r="EO125">
        <v>1.1515229285022079</v>
      </c>
      <c r="EP125">
        <v>1.1544543025585661</v>
      </c>
      <c r="EQ125">
        <v>1.1474803285826971</v>
      </c>
      <c r="ER125">
        <v>1.1585709913296409</v>
      </c>
      <c r="ES125">
        <v>1.141924413087573</v>
      </c>
      <c r="ET125">
        <v>1.1800432875831559</v>
      </c>
      <c r="EU125">
        <v>1.163047433326569</v>
      </c>
      <c r="EV125">
        <v>1.1494275931460469</v>
      </c>
      <c r="EW125">
        <v>1.1525070379952149</v>
      </c>
      <c r="EX125">
        <v>1.1472580620280031</v>
      </c>
      <c r="EY125">
        <v>1.1603805554011939</v>
      </c>
    </row>
    <row r="126" spans="9:155" x14ac:dyDescent="0.25">
      <c r="I126" s="31">
        <v>44599</v>
      </c>
      <c r="J126" s="32">
        <v>108.128602770665</v>
      </c>
      <c r="K126" s="32">
        <v>107.163524074788</v>
      </c>
      <c r="L126" s="33">
        <v>-3.0029424626066999E-2</v>
      </c>
      <c r="M126" s="33">
        <v>-6.3926753807561798E-2</v>
      </c>
      <c r="N126">
        <v>30</v>
      </c>
      <c r="O126" t="s">
        <v>15</v>
      </c>
      <c r="P126">
        <f t="shared" si="6"/>
        <v>225</v>
      </c>
      <c r="Q126">
        <f t="shared" si="7"/>
        <v>0</v>
      </c>
      <c r="AH126" s="31">
        <v>44967</v>
      </c>
      <c r="AI126" s="33">
        <v>4.4494305215319899E-2</v>
      </c>
      <c r="AJ126" s="33">
        <v>9.7675951205734995E-3</v>
      </c>
      <c r="AK126" s="33">
        <v>3.4726710094746302E-2</v>
      </c>
      <c r="BI126" s="34">
        <v>-2.62871818596714E-2</v>
      </c>
      <c r="CP126" t="s">
        <v>1127</v>
      </c>
      <c r="CQ126">
        <v>1.006590895219283</v>
      </c>
      <c r="CR126">
        <v>0.999318203454859</v>
      </c>
      <c r="CS126">
        <v>1.000113629501207</v>
      </c>
      <c r="CT126">
        <v>1.0105682402762071</v>
      </c>
      <c r="CU126">
        <v>0.99329543621681315</v>
      </c>
      <c r="CV126">
        <v>0.97852262442696425</v>
      </c>
      <c r="CW126">
        <v>0.94920457232505684</v>
      </c>
      <c r="CX126">
        <v>1.0243182693671009</v>
      </c>
      <c r="CY126">
        <v>1.0440909224792521</v>
      </c>
      <c r="CZ126">
        <v>1.0515910425046771</v>
      </c>
      <c r="DA126">
        <v>1.081949492970592</v>
      </c>
      <c r="DB126">
        <v>1.0898244113329441</v>
      </c>
      <c r="DC126">
        <v>1.076242948402754</v>
      </c>
      <c r="DD126">
        <v>1.09564495646486</v>
      </c>
      <c r="DE126">
        <v>1.0941613737471569</v>
      </c>
      <c r="DF126">
        <v>1.1139056699350769</v>
      </c>
      <c r="DG126">
        <v>1.1399273728119621</v>
      </c>
      <c r="DH126">
        <v>1.0998678467066001</v>
      </c>
      <c r="DI126">
        <v>1.1361610576936929</v>
      </c>
      <c r="DJ126">
        <v>1.122123091248427</v>
      </c>
      <c r="DK126">
        <v>1.1395849414693591</v>
      </c>
      <c r="DL126">
        <v>1.144834910913725</v>
      </c>
      <c r="DM126">
        <v>1.1535088357421519</v>
      </c>
      <c r="DN126">
        <v>1.183981501597329</v>
      </c>
      <c r="DO126">
        <v>1.188660823745751</v>
      </c>
      <c r="DP126">
        <v>1.200301914009583</v>
      </c>
      <c r="DQ126">
        <v>1.197106389404047</v>
      </c>
      <c r="DR126">
        <v>1.2015574955991279</v>
      </c>
      <c r="DS126">
        <v>1.1565902881752139</v>
      </c>
      <c r="DT126">
        <v>1.1924269956472311</v>
      </c>
      <c r="DU126">
        <v>1.159900028170012</v>
      </c>
      <c r="DV126">
        <v>1.1581880146737851</v>
      </c>
      <c r="DW126">
        <v>1.167204370844815</v>
      </c>
      <c r="DX126">
        <v>1.1423241057766069</v>
      </c>
      <c r="DY126">
        <v>1.1365034174279021</v>
      </c>
      <c r="DZ126">
        <v>1.1470033563166351</v>
      </c>
      <c r="EA126">
        <v>1.1557913533175339</v>
      </c>
      <c r="EB126">
        <v>1.1535088357421519</v>
      </c>
      <c r="EC126">
        <v>1.163095552775548</v>
      </c>
      <c r="ED126">
        <v>1.1561338562685319</v>
      </c>
      <c r="EE126">
        <v>1.137302423893976</v>
      </c>
      <c r="EF126">
        <v>1.1064873266961961</v>
      </c>
      <c r="EG126">
        <v>1.099297199410656</v>
      </c>
      <c r="EH126">
        <v>1.114476388839416</v>
      </c>
      <c r="EI126">
        <v>1.1191557109878381</v>
      </c>
      <c r="EJ126">
        <v>1.1075146207240061</v>
      </c>
      <c r="EK126">
        <v>1.093134222936136</v>
      </c>
      <c r="EL126">
        <v>1.10705797399214</v>
      </c>
      <c r="EM126">
        <v>1.092107000516721</v>
      </c>
      <c r="EN126">
        <v>1.098498192944581</v>
      </c>
      <c r="EO126">
        <v>1.0953025967306509</v>
      </c>
      <c r="EP126">
        <v>1.0988406242871851</v>
      </c>
      <c r="EQ126">
        <v>1.1342208282441251</v>
      </c>
      <c r="ER126">
        <v>1.124291608259731</v>
      </c>
      <c r="ES126">
        <v>1.1432370411983661</v>
      </c>
      <c r="ET126">
        <v>1.1484870822511259</v>
      </c>
      <c r="EU126">
        <v>1.148258794689391</v>
      </c>
      <c r="EV126">
        <v>1.141068667403851</v>
      </c>
      <c r="EW126">
        <v>1.1423241057766069</v>
      </c>
      <c r="EX126">
        <v>1.1823835602735751</v>
      </c>
      <c r="EY126">
        <v>1.1515685346841891</v>
      </c>
    </row>
    <row r="127" spans="9:155" x14ac:dyDescent="0.25">
      <c r="I127" s="31">
        <v>44600</v>
      </c>
      <c r="J127" s="32">
        <v>107.4950748216086</v>
      </c>
      <c r="K127" s="32">
        <v>107.0658773254159</v>
      </c>
      <c r="L127" s="33">
        <v>-3.57125043433279E-2</v>
      </c>
      <c r="M127" s="33">
        <v>-6.4779698038857705E-2</v>
      </c>
      <c r="N127">
        <v>30</v>
      </c>
      <c r="O127" t="s">
        <v>15</v>
      </c>
      <c r="P127">
        <f t="shared" si="6"/>
        <v>225</v>
      </c>
      <c r="Q127">
        <f t="shared" si="7"/>
        <v>0</v>
      </c>
      <c r="AH127" s="31">
        <v>44970</v>
      </c>
      <c r="AI127" s="33">
        <v>3.9582315060349801E-2</v>
      </c>
      <c r="AJ127" s="33">
        <v>2.9245375091286E-3</v>
      </c>
      <c r="AK127" s="33">
        <v>3.6657777551221099E-2</v>
      </c>
      <c r="BI127" s="34">
        <v>-9.3929402609488705E-2</v>
      </c>
      <c r="CP127" t="s">
        <v>1128</v>
      </c>
      <c r="CQ127">
        <v>0.97316020231564404</v>
      </c>
      <c r="CR127">
        <v>0.92697412908929744</v>
      </c>
      <c r="CS127">
        <v>0.92578740068802801</v>
      </c>
      <c r="CT127">
        <v>0.92742192617148544</v>
      </c>
      <c r="CU127">
        <v>0.93621444465955339</v>
      </c>
      <c r="CV127">
        <v>0.91596511057052421</v>
      </c>
      <c r="CW127">
        <v>0.91059867330283939</v>
      </c>
      <c r="CX127">
        <v>0.92956406278782022</v>
      </c>
      <c r="CY127">
        <v>0.92860865457275488</v>
      </c>
      <c r="CZ127">
        <v>0.92339895363199942</v>
      </c>
      <c r="DA127">
        <v>0.92839981976678543</v>
      </c>
      <c r="DB127">
        <v>0.91658456075149641</v>
      </c>
      <c r="DC127">
        <v>0.92274966990731722</v>
      </c>
      <c r="DD127">
        <v>0.90768027669696838</v>
      </c>
      <c r="DE127">
        <v>0.91722642283106848</v>
      </c>
      <c r="DF127">
        <v>0.91387514591486441</v>
      </c>
      <c r="DG127">
        <v>0.9352441196726331</v>
      </c>
      <c r="DH127">
        <v>0.96536791583984116</v>
      </c>
      <c r="DI127">
        <v>0.97075683848776051</v>
      </c>
      <c r="DJ127">
        <v>0.97377223085150622</v>
      </c>
      <c r="DK127">
        <v>1.059486500305721</v>
      </c>
      <c r="DL127">
        <v>1.039304401912492</v>
      </c>
      <c r="DM127">
        <v>1.0741901754199019</v>
      </c>
      <c r="DN127">
        <v>1.041812256624995</v>
      </c>
      <c r="DO127">
        <v>1.0434393604633421</v>
      </c>
      <c r="DP127">
        <v>1.0331915381989809</v>
      </c>
      <c r="DQ127">
        <v>1.039326740329457</v>
      </c>
      <c r="DR127">
        <v>1.030228391277545</v>
      </c>
      <c r="DS127">
        <v>1.0519480193963571</v>
      </c>
      <c r="DT127">
        <v>1.058031123047793</v>
      </c>
      <c r="DU127">
        <v>1.0459098130237561</v>
      </c>
      <c r="DV127">
        <v>1.057411525903551</v>
      </c>
      <c r="DW127">
        <v>1.062740634500781</v>
      </c>
      <c r="DX127">
        <v>1.0286385426280169</v>
      </c>
      <c r="DY127">
        <v>1.0415882846022659</v>
      </c>
      <c r="DZ127">
        <v>0.99002085733637968</v>
      </c>
      <c r="EA127">
        <v>0.99135690041946833</v>
      </c>
      <c r="EB127">
        <v>0.99546952055335369</v>
      </c>
      <c r="EC127">
        <v>1.0269666149924701</v>
      </c>
      <c r="ED127">
        <v>1.022503340497541</v>
      </c>
      <c r="EE127">
        <v>1.019047646178352</v>
      </c>
      <c r="EF127">
        <v>1.0213315288681271</v>
      </c>
      <c r="EG127">
        <v>1.055747166876384</v>
      </c>
      <c r="EH127">
        <v>1.0521122508500309</v>
      </c>
      <c r="EI127">
        <v>1.051843528511738</v>
      </c>
      <c r="EJ127">
        <v>1.030952405824771</v>
      </c>
      <c r="EK127">
        <v>1.0163233880514999</v>
      </c>
      <c r="EL127">
        <v>1.012031619692086</v>
      </c>
      <c r="EM127">
        <v>1.003679623604365</v>
      </c>
      <c r="EN127">
        <v>1.0201298836950019</v>
      </c>
      <c r="EO127">
        <v>1.008516184803842</v>
      </c>
      <c r="EP127">
        <v>0.99985071606226317</v>
      </c>
      <c r="EQ127">
        <v>0.9485221041093258</v>
      </c>
      <c r="ER127">
        <v>0.85702343384894764</v>
      </c>
      <c r="ES127">
        <v>0.84264814816048061</v>
      </c>
      <c r="ET127">
        <v>0.89717864886616816</v>
      </c>
      <c r="EU127">
        <v>0.93254969508949082</v>
      </c>
      <c r="EV127">
        <v>0.8923495827934359</v>
      </c>
      <c r="EW127">
        <v>0.88109425383496875</v>
      </c>
      <c r="EX127">
        <v>0.85888942648187871</v>
      </c>
      <c r="EY127">
        <v>0.88646818622939838</v>
      </c>
    </row>
    <row r="128" spans="9:155" x14ac:dyDescent="0.25">
      <c r="I128" s="31">
        <v>44601</v>
      </c>
      <c r="J128" s="32">
        <v>108.740328735783</v>
      </c>
      <c r="K128" s="32">
        <v>108.21385719072821</v>
      </c>
      <c r="L128" s="33">
        <v>-2.4541920199369099E-2</v>
      </c>
      <c r="M128" s="33">
        <v>-5.4752095378678797E-2</v>
      </c>
      <c r="N128">
        <v>30</v>
      </c>
      <c r="O128" t="s">
        <v>15</v>
      </c>
      <c r="P128">
        <f t="shared" si="6"/>
        <v>225</v>
      </c>
      <c r="Q128">
        <f t="shared" si="7"/>
        <v>0</v>
      </c>
      <c r="AH128" s="31">
        <v>44971</v>
      </c>
      <c r="AI128" s="33">
        <v>2.7189735534021299E-2</v>
      </c>
      <c r="AJ128" s="33">
        <v>-3.1598890542641998E-3</v>
      </c>
      <c r="AK128" s="33">
        <v>3.0349624588285599E-2</v>
      </c>
      <c r="BI128" s="34">
        <v>-0.11023830240983649</v>
      </c>
      <c r="CP128" t="s">
        <v>1129</v>
      </c>
      <c r="CQ128">
        <v>1.01210042875107</v>
      </c>
      <c r="CR128">
        <v>1.017808308464879</v>
      </c>
      <c r="CS128">
        <v>1.0111873054809171</v>
      </c>
      <c r="CT128">
        <v>1.012557181336224</v>
      </c>
      <c r="CU128">
        <v>0.99155257734656899</v>
      </c>
      <c r="CV128">
        <v>0.99680370447522315</v>
      </c>
      <c r="CW128">
        <v>1.0175800276473399</v>
      </c>
      <c r="CX128">
        <v>1.021232807153071</v>
      </c>
      <c r="CY128">
        <v>1.026940400441763</v>
      </c>
      <c r="CZ128">
        <v>1.050000009164457</v>
      </c>
      <c r="DA128">
        <v>1.052968232642689</v>
      </c>
      <c r="DB128">
        <v>1.072146208191882</v>
      </c>
      <c r="DC128">
        <v>1.051598261312342</v>
      </c>
      <c r="DD128">
        <v>1.047032072111342</v>
      </c>
      <c r="DE128">
        <v>1.0575344218436891</v>
      </c>
      <c r="DF128">
        <v>1.062557268154805</v>
      </c>
      <c r="DG128">
        <v>1.0906394367634991</v>
      </c>
      <c r="DH128">
        <v>1.0796805253960751</v>
      </c>
      <c r="DI128">
        <v>1.0849314615746519</v>
      </c>
      <c r="DJ128">
        <v>1.0570776692585351</v>
      </c>
      <c r="DK128">
        <v>1.056164355038304</v>
      </c>
      <c r="DL128">
        <v>1.059132387566458</v>
      </c>
      <c r="DM128">
        <v>1.0696346418237661</v>
      </c>
      <c r="DN128">
        <v>1.0550229509506119</v>
      </c>
      <c r="DO128">
        <v>1.049771823821958</v>
      </c>
      <c r="DP128">
        <v>1.0495435430044191</v>
      </c>
      <c r="DQ128">
        <v>1.0573059500760731</v>
      </c>
      <c r="DR128">
        <v>1.036757907721495</v>
      </c>
      <c r="DS128">
        <v>1.0175800276473399</v>
      </c>
      <c r="DT128">
        <v>0.98401835561741469</v>
      </c>
      <c r="DU128">
        <v>0.97671231923076007</v>
      </c>
      <c r="DV128">
        <v>0.96255709451764371</v>
      </c>
      <c r="DW128">
        <v>0.97671231923076007</v>
      </c>
      <c r="DX128">
        <v>0.96917819297664443</v>
      </c>
      <c r="DY128">
        <v>0.98150678924929868</v>
      </c>
      <c r="DZ128">
        <v>1.0194065606127629</v>
      </c>
      <c r="EA128">
        <v>1.0662101431355739</v>
      </c>
      <c r="EB128">
        <v>1.0488583186516489</v>
      </c>
      <c r="EC128">
        <v>1.0495435430044191</v>
      </c>
      <c r="ED128">
        <v>1.029452062284917</v>
      </c>
      <c r="EE128">
        <v>1.059817516444189</v>
      </c>
      <c r="EF128">
        <v>1.07100480410419</v>
      </c>
      <c r="EG128">
        <v>1.0792236773358821</v>
      </c>
      <c r="EH128">
        <v>1.0867581854901529</v>
      </c>
      <c r="EI128">
        <v>1.103653066438846</v>
      </c>
      <c r="EJ128">
        <v>1.0876712132852679</v>
      </c>
      <c r="EK128">
        <v>1.100456562143076</v>
      </c>
      <c r="EL128">
        <v>1.0899544988358449</v>
      </c>
      <c r="EM128">
        <v>1.0981733720675371</v>
      </c>
      <c r="EN128">
        <v>1.095662283074615</v>
      </c>
      <c r="EO128">
        <v>1.1000000959830381</v>
      </c>
      <c r="EP128">
        <v>1.115981758186539</v>
      </c>
      <c r="EQ128">
        <v>1.1230594182806171</v>
      </c>
      <c r="ER128">
        <v>1.1216896379003469</v>
      </c>
      <c r="ES128">
        <v>1.1223744803529629</v>
      </c>
      <c r="ET128">
        <v>1.124200917843347</v>
      </c>
      <c r="EU128">
        <v>1.123516170865771</v>
      </c>
      <c r="EV128">
        <v>1.1394979285443101</v>
      </c>
      <c r="EW128">
        <v>1.168036563313043</v>
      </c>
      <c r="EX128">
        <v>1.1579909661658501</v>
      </c>
      <c r="EY128">
        <v>1.156392809493004</v>
      </c>
    </row>
    <row r="129" spans="9:155" x14ac:dyDescent="0.25">
      <c r="I129" s="31">
        <v>44602</v>
      </c>
      <c r="J129" s="32">
        <v>109.60738937383709</v>
      </c>
      <c r="K129" s="32">
        <v>108.90459083850089</v>
      </c>
      <c r="L129" s="33">
        <v>-1.6763929136623699E-2</v>
      </c>
      <c r="M129" s="33">
        <v>-4.8718537845859299E-2</v>
      </c>
      <c r="N129">
        <v>30</v>
      </c>
      <c r="O129" t="s">
        <v>15</v>
      </c>
      <c r="P129">
        <f t="shared" si="6"/>
        <v>225</v>
      </c>
      <c r="Q129">
        <f t="shared" si="7"/>
        <v>0</v>
      </c>
      <c r="AH129" s="31">
        <v>44972</v>
      </c>
      <c r="AI129" s="33">
        <v>2.3473487516512299E-2</v>
      </c>
      <c r="AJ129" s="33">
        <v>-4.8007570042746996E-3</v>
      </c>
      <c r="AK129" s="33">
        <v>2.8274244520787001E-2</v>
      </c>
      <c r="BI129" s="34">
        <v>-0.1073031129421123</v>
      </c>
      <c r="CP129" t="s">
        <v>1130</v>
      </c>
      <c r="CQ129">
        <v>1.0036433730014529</v>
      </c>
      <c r="CR129">
        <v>1.0151939205319249</v>
      </c>
      <c r="CS129">
        <v>1.0091474681562469</v>
      </c>
      <c r="CT129">
        <v>1.0126358511677629</v>
      </c>
      <c r="CU129">
        <v>1.0089728389033239</v>
      </c>
      <c r="CV129">
        <v>0.98878708491817413</v>
      </c>
      <c r="CW129">
        <v>0.97475840463735819</v>
      </c>
      <c r="CX129">
        <v>0.96641910046463242</v>
      </c>
      <c r="CY129">
        <v>0.97507023560886141</v>
      </c>
      <c r="CZ129">
        <v>0.9731996406679293</v>
      </c>
      <c r="DA129">
        <v>0.95909297821373218</v>
      </c>
      <c r="DB129">
        <v>0.95963846253931373</v>
      </c>
      <c r="DC129">
        <v>0.95870326279086948</v>
      </c>
      <c r="DD129">
        <v>0.9489612567174992</v>
      </c>
      <c r="DE129">
        <v>0.96096347543264238</v>
      </c>
      <c r="DF129">
        <v>0.96400321664216237</v>
      </c>
      <c r="DG129">
        <v>0.95309186885616048</v>
      </c>
      <c r="DH129">
        <v>0.94615546202812295</v>
      </c>
      <c r="DI129">
        <v>0.93820597100028158</v>
      </c>
      <c r="DJ129">
        <v>0.93921915292210711</v>
      </c>
      <c r="DK129">
        <v>0.97304387176521046</v>
      </c>
      <c r="DL129">
        <v>0.99587926064893073</v>
      </c>
      <c r="DM129">
        <v>0.99408674560340171</v>
      </c>
      <c r="DN129">
        <v>0.95550794812267414</v>
      </c>
      <c r="DO129">
        <v>0.99307366140359798</v>
      </c>
      <c r="DP129">
        <v>1.011622571523916</v>
      </c>
      <c r="DQ129">
        <v>0.994866176449127</v>
      </c>
      <c r="DR129">
        <v>0.98099316734900821</v>
      </c>
      <c r="DS129">
        <v>0.9710175079215595</v>
      </c>
      <c r="DT129">
        <v>0.93625768705203372</v>
      </c>
      <c r="DU129">
        <v>0.93041234659718097</v>
      </c>
      <c r="DV129">
        <v>0.93532229185954585</v>
      </c>
      <c r="DW129">
        <v>0.9579240273891878</v>
      </c>
      <c r="DX129">
        <v>0.94428506253123445</v>
      </c>
      <c r="DY129">
        <v>0.95332581537630423</v>
      </c>
      <c r="DZ129">
        <v>0.97335560501469187</v>
      </c>
      <c r="EA129">
        <v>0.98192875798553958</v>
      </c>
      <c r="EB129">
        <v>0.97623908871138398</v>
      </c>
      <c r="EC129">
        <v>0.96127550184818911</v>
      </c>
      <c r="ED129">
        <v>0.93797212220215964</v>
      </c>
      <c r="EE129">
        <v>0.92043619855962333</v>
      </c>
      <c r="EF129">
        <v>0.92947685368267141</v>
      </c>
      <c r="EG129">
        <v>0.93212678174730701</v>
      </c>
      <c r="EH129">
        <v>0.92791828515728614</v>
      </c>
      <c r="EI129">
        <v>0.92004648313676074</v>
      </c>
      <c r="EJ129">
        <v>0.91708491954466553</v>
      </c>
      <c r="EK129">
        <v>0.91918926556169778</v>
      </c>
      <c r="EL129">
        <v>0.91256468970516325</v>
      </c>
      <c r="EM129">
        <v>0.92573605468889453</v>
      </c>
      <c r="EN129">
        <v>0.92667115671531697</v>
      </c>
      <c r="EO129">
        <v>0.94163523218862066</v>
      </c>
      <c r="EP129">
        <v>0.932906310315054</v>
      </c>
      <c r="EQ129">
        <v>0.93641345595475256</v>
      </c>
      <c r="ER129">
        <v>0.97086154357479704</v>
      </c>
      <c r="ES129">
        <v>0.98200654471487725</v>
      </c>
      <c r="ET129">
        <v>0.97140702790037858</v>
      </c>
      <c r="EU129">
        <v>0.97538167569227741</v>
      </c>
      <c r="EV129">
        <v>0.96782199780932054</v>
      </c>
      <c r="EW129">
        <v>0.95698863219669994</v>
      </c>
      <c r="EX129">
        <v>0.91692905291992477</v>
      </c>
      <c r="EY129">
        <v>0.91030447706339035</v>
      </c>
    </row>
    <row r="130" spans="9:155" x14ac:dyDescent="0.25">
      <c r="I130" s="31">
        <v>44603</v>
      </c>
      <c r="J130" s="32">
        <v>107.3505159265456</v>
      </c>
      <c r="K130" s="32">
        <v>107.3126965996592</v>
      </c>
      <c r="L130" s="33">
        <v>-3.7009273847666099E-2</v>
      </c>
      <c r="M130" s="33">
        <v>-6.2623731992962395E-2</v>
      </c>
      <c r="N130">
        <v>27</v>
      </c>
      <c r="O130" t="s">
        <v>15</v>
      </c>
      <c r="P130">
        <f t="shared" si="6"/>
        <v>225</v>
      </c>
      <c r="Q130">
        <f t="shared" si="7"/>
        <v>0</v>
      </c>
      <c r="AH130" s="31">
        <v>44973</v>
      </c>
      <c r="AI130" s="33">
        <v>5.35245808603277E-2</v>
      </c>
      <c r="AJ130" s="33">
        <v>1.2923653408365999E-2</v>
      </c>
      <c r="AK130" s="33">
        <v>4.0600927451961602E-2</v>
      </c>
      <c r="BI130" s="34">
        <v>-3.9856126539455097E-2</v>
      </c>
      <c r="CP130" t="s">
        <v>1131</v>
      </c>
      <c r="CQ130">
        <v>1.0037383320175599</v>
      </c>
      <c r="CR130">
        <v>0.99579442783855399</v>
      </c>
      <c r="CS130">
        <v>0.98469630405288611</v>
      </c>
      <c r="CT130">
        <v>1.0883176961606871</v>
      </c>
      <c r="CU130">
        <v>1.0774532826282051</v>
      </c>
      <c r="CV130">
        <v>1.105724259159679</v>
      </c>
      <c r="CW130">
        <v>1.094042004542938</v>
      </c>
      <c r="CX130">
        <v>1.15595799021214</v>
      </c>
      <c r="CY130">
        <v>1.1558411350855471</v>
      </c>
      <c r="CZ130">
        <v>1.167406534575695</v>
      </c>
      <c r="DA130">
        <v>1.1503504645555369</v>
      </c>
      <c r="DB130">
        <v>1.245210256201964</v>
      </c>
      <c r="DC130">
        <v>1.258060700079906</v>
      </c>
      <c r="DD130">
        <v>1.287616648598229</v>
      </c>
      <c r="DE130">
        <v>1.302336484897876</v>
      </c>
      <c r="DF130">
        <v>1.2981308587556599</v>
      </c>
      <c r="DG130">
        <v>1.3077103727022401</v>
      </c>
      <c r="DH130">
        <v>1.307126241871166</v>
      </c>
      <c r="DI130">
        <v>1.250350433753141</v>
      </c>
      <c r="DJ130">
        <v>1.2893691858933409</v>
      </c>
      <c r="DK130">
        <v>1.226285228165775</v>
      </c>
      <c r="DL130">
        <v>1.1426401258278249</v>
      </c>
      <c r="DM130">
        <v>1.0995327474738941</v>
      </c>
      <c r="DN130">
        <v>1.119042123543994</v>
      </c>
      <c r="DO130">
        <v>1.087149579300432</v>
      </c>
      <c r="DP130">
        <v>1.08364479431399</v>
      </c>
      <c r="DQ130">
        <v>1.051285046766893</v>
      </c>
      <c r="DR130">
        <v>0.98469630405288611</v>
      </c>
      <c r="DS130">
        <v>0.95829443033933426</v>
      </c>
      <c r="DT130">
        <v>0.94813078556168162</v>
      </c>
      <c r="DU130">
        <v>0.97289719430955168</v>
      </c>
      <c r="DV130">
        <v>0.98703268257528864</v>
      </c>
      <c r="DW130">
        <v>0.98785045125860238</v>
      </c>
      <c r="DX130">
        <v>0.99742989280423566</v>
      </c>
      <c r="DY130">
        <v>1.0073598273287021</v>
      </c>
      <c r="DZ130">
        <v>0.99602799328984837</v>
      </c>
      <c r="EA130">
        <v>0.95806064768520227</v>
      </c>
      <c r="EB130">
        <v>0.95549070371150546</v>
      </c>
      <c r="EC130">
        <v>0.94532713133479851</v>
      </c>
      <c r="ED130">
        <v>0.93714951690260662</v>
      </c>
      <c r="EE130">
        <v>0.98586456571503323</v>
      </c>
      <c r="EF130">
        <v>1.002102722249987</v>
      </c>
      <c r="EG130">
        <v>1.019392502523331</v>
      </c>
      <c r="EH130">
        <v>1.0521027430492611</v>
      </c>
      <c r="EI130">
        <v>1.0546729042257961</v>
      </c>
      <c r="EJ130">
        <v>1.1490654201677419</v>
      </c>
      <c r="EK130">
        <v>1.180841109284712</v>
      </c>
      <c r="EL130">
        <v>1.2261682282372901</v>
      </c>
      <c r="EM130">
        <v>1.2399535131279771</v>
      </c>
      <c r="EN130">
        <v>1.1883177377592371</v>
      </c>
      <c r="EO130">
        <v>1.132359843126417</v>
      </c>
      <c r="EP130">
        <v>1.144976576751173</v>
      </c>
      <c r="EQ130">
        <v>1.135981338437559</v>
      </c>
      <c r="ER130">
        <v>1.133527887585726</v>
      </c>
      <c r="ES130">
        <v>1.159696340649875</v>
      </c>
      <c r="ET130">
        <v>1.168691651364435</v>
      </c>
      <c r="EU130">
        <v>1.1644859528212741</v>
      </c>
      <c r="EV130">
        <v>1.1913551022393061</v>
      </c>
      <c r="EW130">
        <v>1.1804906887068241</v>
      </c>
      <c r="EX130">
        <v>1.17920564431903</v>
      </c>
      <c r="EY130">
        <v>1.191705595218139</v>
      </c>
    </row>
    <row r="131" spans="9:155" x14ac:dyDescent="0.25">
      <c r="I131" s="31">
        <v>44606</v>
      </c>
      <c r="J131" s="32">
        <v>103.60982891355</v>
      </c>
      <c r="K131" s="32">
        <v>103.7750737755422</v>
      </c>
      <c r="L131" s="33">
        <v>-7.0565208552423597E-2</v>
      </c>
      <c r="M131" s="33">
        <v>-9.3524862852232896E-2</v>
      </c>
      <c r="N131">
        <v>28</v>
      </c>
      <c r="O131" t="s">
        <v>15</v>
      </c>
      <c r="P131">
        <f t="shared" si="6"/>
        <v>225</v>
      </c>
      <c r="Q131">
        <f t="shared" si="7"/>
        <v>0</v>
      </c>
      <c r="AH131" s="31">
        <v>44974</v>
      </c>
      <c r="AI131" s="33">
        <v>8.7385440854627905E-2</v>
      </c>
      <c r="AJ131" s="33">
        <v>4.1912030221382901E-2</v>
      </c>
      <c r="AK131" s="33">
        <v>4.5473410633244997E-2</v>
      </c>
      <c r="BI131" s="34">
        <v>3.00871577679181E-2</v>
      </c>
      <c r="CP131" t="s">
        <v>1132</v>
      </c>
      <c r="CQ131">
        <v>0.98641806174175428</v>
      </c>
      <c r="CR131">
        <v>0.96846230471835326</v>
      </c>
      <c r="CS131">
        <v>0.99401477024705931</v>
      </c>
      <c r="CT131">
        <v>0.99286371623924774</v>
      </c>
      <c r="CU131">
        <v>0.99493559886823491</v>
      </c>
      <c r="CV131">
        <v>1.000230272283285</v>
      </c>
      <c r="CW131">
        <v>1.0151933909818911</v>
      </c>
      <c r="CX131">
        <v>1.0368324624899941</v>
      </c>
      <c r="CY131">
        <v>1.021639118404752</v>
      </c>
      <c r="CZ131">
        <v>1.0244015313429109</v>
      </c>
      <c r="DA131">
        <v>1.0193370103891291</v>
      </c>
      <c r="DB131">
        <v>1.0273940967423381</v>
      </c>
      <c r="DC131">
        <v>1.0239410076442721</v>
      </c>
      <c r="DD131">
        <v>1.026703493507799</v>
      </c>
      <c r="DE131">
        <v>1.024171305956276</v>
      </c>
      <c r="DF131">
        <v>0.99723763395848997</v>
      </c>
      <c r="DG131">
        <v>1.0050644949250629</v>
      </c>
      <c r="DH131">
        <v>1.0230202519484639</v>
      </c>
      <c r="DI131">
        <v>1.01381225743818</v>
      </c>
      <c r="DJ131">
        <v>1.021178740556848</v>
      </c>
      <c r="DK131">
        <v>1.0308471129150369</v>
      </c>
      <c r="DL131">
        <v>1.049033314101177</v>
      </c>
      <c r="DM131">
        <v>1.006215548932875</v>
      </c>
      <c r="DN131">
        <v>1.010129015878845</v>
      </c>
      <c r="DO131">
        <v>1.001150955053725</v>
      </c>
      <c r="DP131">
        <v>1.020488064396941</v>
      </c>
      <c r="DQ131">
        <v>1.0324586176961199</v>
      </c>
      <c r="DR131">
        <v>1.0220995691780239</v>
      </c>
      <c r="DS131">
        <v>1.0151933909818911</v>
      </c>
      <c r="DT131">
        <v>1.016344444989703</v>
      </c>
      <c r="DU131">
        <v>1.0686004300549261</v>
      </c>
      <c r="DV131">
        <v>1.051795654113969</v>
      </c>
      <c r="DW131">
        <v>1.04719151100809</v>
      </c>
      <c r="DX131">
        <v>1.048342565015902</v>
      </c>
      <c r="DY131">
        <v>1.0515653558019651</v>
      </c>
      <c r="DZ131">
        <v>1.0782689482638499</v>
      </c>
      <c r="EA131">
        <v>1.0844843773747079</v>
      </c>
      <c r="EB131">
        <v>1.0478822600933659</v>
      </c>
      <c r="EC131">
        <v>1.0453498537657391</v>
      </c>
      <c r="ED131">
        <v>1.0271639442810701</v>
      </c>
      <c r="EE131">
        <v>1.0227900994871959</v>
      </c>
      <c r="EF131">
        <v>1.0248619821161831</v>
      </c>
      <c r="EG131">
        <v>1.0329190684693921</v>
      </c>
      <c r="EH131">
        <v>1.0271639442810701</v>
      </c>
      <c r="EI131">
        <v>1.003683288455983</v>
      </c>
      <c r="EJ131">
        <v>1.0207182897835769</v>
      </c>
      <c r="EK131">
        <v>1.01381225743818</v>
      </c>
      <c r="EL131">
        <v>0.96523936808155453</v>
      </c>
      <c r="EM131">
        <v>0.95787303081362118</v>
      </c>
      <c r="EN131">
        <v>0.88766121579962887</v>
      </c>
      <c r="EO131">
        <v>0.94452127104536276</v>
      </c>
      <c r="EP131">
        <v>0.95534077033673037</v>
      </c>
      <c r="EQ131">
        <v>0.96178635190885575</v>
      </c>
      <c r="ER131">
        <v>0.95626159895790597</v>
      </c>
      <c r="ES131">
        <v>0.97974218185762485</v>
      </c>
      <c r="ET131">
        <v>0.99102220484763237</v>
      </c>
      <c r="EU131">
        <v>0.99769801180639384</v>
      </c>
      <c r="EV131">
        <v>0.98204428987324788</v>
      </c>
      <c r="EW131">
        <v>0.98549730604594654</v>
      </c>
      <c r="EX131">
        <v>0.96800185394508143</v>
      </c>
      <c r="EY131">
        <v>0.97122471765651219</v>
      </c>
    </row>
    <row r="132" spans="9:155" x14ac:dyDescent="0.25">
      <c r="I132" s="31">
        <v>44607</v>
      </c>
      <c r="J132" s="32">
        <v>107.0267522168139</v>
      </c>
      <c r="K132" s="32">
        <v>106.69474761378009</v>
      </c>
      <c r="L132" s="33">
        <v>-3.9913605021534397E-2</v>
      </c>
      <c r="M132" s="33">
        <v>-6.8021515596919296E-2</v>
      </c>
      <c r="N132">
        <v>30</v>
      </c>
      <c r="O132" t="s">
        <v>15</v>
      </c>
      <c r="P132">
        <f t="shared" ref="P132:P195" si="8">IF(O132="Discovery",$Q$2,0)</f>
        <v>225</v>
      </c>
      <c r="Q132">
        <f t="shared" ref="Q132:Q195" si="9">IF(O132="Holdout",$Q$2,0)</f>
        <v>0</v>
      </c>
      <c r="AH132" s="31">
        <v>44977</v>
      </c>
      <c r="AI132" s="33">
        <v>5.2352292660815501E-2</v>
      </c>
      <c r="AJ132" s="33">
        <v>8.9898720412278001E-3</v>
      </c>
      <c r="AK132" s="33">
        <v>4.3362420619587699E-2</v>
      </c>
      <c r="BI132" s="34">
        <v>-1.58509052495736E-2</v>
      </c>
      <c r="CP132" t="s">
        <v>1133</v>
      </c>
      <c r="CQ132">
        <v>0.98076923076923084</v>
      </c>
      <c r="CR132">
        <v>0.95531677738620513</v>
      </c>
      <c r="CS132">
        <v>0.96006802123384216</v>
      </c>
      <c r="CT132">
        <v>0.98371038425222235</v>
      </c>
      <c r="CU132">
        <v>0.9429864155754597</v>
      </c>
      <c r="CV132">
        <v>0.94061086575817676</v>
      </c>
      <c r="CW132">
        <v>0.93065619797778554</v>
      </c>
      <c r="CX132">
        <v>0.93484176605317859</v>
      </c>
      <c r="CY132">
        <v>0.92737556692491196</v>
      </c>
      <c r="CZ132">
        <v>0.94638010967624642</v>
      </c>
      <c r="DA132">
        <v>0.96108602130427478</v>
      </c>
      <c r="DB132">
        <v>0.96176476012443213</v>
      </c>
      <c r="DC132">
        <v>0.9435520913477039</v>
      </c>
      <c r="DD132">
        <v>0.93812218078644505</v>
      </c>
      <c r="DE132">
        <v>0.91368779958038748</v>
      </c>
      <c r="DF132">
        <v>0.93450221637676067</v>
      </c>
      <c r="DG132">
        <v>0.9521494257008517</v>
      </c>
      <c r="DH132">
        <v>0.98054303256686881</v>
      </c>
      <c r="DI132">
        <v>0.95101807415636341</v>
      </c>
      <c r="DJ132">
        <v>0.91595021424322154</v>
      </c>
      <c r="DK132">
        <v>0.9087105017434598</v>
      </c>
      <c r="DL132">
        <v>0.91233039404660865</v>
      </c>
      <c r="DM132">
        <v>0.87500004736409698</v>
      </c>
      <c r="DN132">
        <v>0.88269230048165415</v>
      </c>
      <c r="DO132">
        <v>0.88065615612771786</v>
      </c>
      <c r="DP132">
        <v>0.8813348949478752</v>
      </c>
      <c r="DQ132">
        <v>0.8765837232067738</v>
      </c>
      <c r="DR132">
        <v>0.87907248028504115</v>
      </c>
      <c r="DS132">
        <v>0.88642532793925177</v>
      </c>
      <c r="DT132">
        <v>0.87375577698476681</v>
      </c>
      <c r="DU132">
        <v>0.86447963170492614</v>
      </c>
      <c r="DV132">
        <v>0.85610856766067578</v>
      </c>
      <c r="DW132">
        <v>0.86595031660622523</v>
      </c>
      <c r="DX132">
        <v>0.87262449754681426</v>
      </c>
      <c r="DY132">
        <v>0.86583718145177635</v>
      </c>
      <c r="DZ132">
        <v>0.84230773726823815</v>
      </c>
      <c r="EA132">
        <v>0.83552034906666461</v>
      </c>
      <c r="EB132">
        <v>0.83789597099048319</v>
      </c>
      <c r="EC132">
        <v>0.84751137752059924</v>
      </c>
      <c r="ED132">
        <v>0.83054305122973693</v>
      </c>
      <c r="EE132">
        <v>0.83800910614493207</v>
      </c>
      <c r="EF132">
        <v>0.84875557579339378</v>
      </c>
      <c r="EG132">
        <v>0.85248874746406267</v>
      </c>
      <c r="EH132">
        <v>0.82963804210068171</v>
      </c>
      <c r="EI132">
        <v>0.80090502977131806</v>
      </c>
      <c r="EJ132">
        <v>0.76911765669797871</v>
      </c>
      <c r="EK132">
        <v>0.77375576539116697</v>
      </c>
      <c r="EL132">
        <v>0.82398193333706105</v>
      </c>
      <c r="EM132">
        <v>0.80418558871765611</v>
      </c>
      <c r="EN132">
        <v>0.80067875946242051</v>
      </c>
      <c r="EO132">
        <v>0.80576926456033282</v>
      </c>
      <c r="EP132">
        <v>0.80984169748127688</v>
      </c>
      <c r="EQ132">
        <v>0.82929863663733538</v>
      </c>
      <c r="ER132">
        <v>0.82567881644072227</v>
      </c>
      <c r="ES132">
        <v>0.83257926769020896</v>
      </c>
      <c r="ET132">
        <v>0.83110872700198102</v>
      </c>
      <c r="EU132">
        <v>0.80678740884383671</v>
      </c>
      <c r="EV132">
        <v>0.81493220257918919</v>
      </c>
      <c r="EW132">
        <v>0.81052036419489859</v>
      </c>
      <c r="EX132">
        <v>0.80384625536084531</v>
      </c>
      <c r="EY132">
        <v>0.79920814666765705</v>
      </c>
    </row>
    <row r="133" spans="9:155" x14ac:dyDescent="0.25">
      <c r="I133" s="31">
        <v>44608</v>
      </c>
      <c r="J133" s="32">
        <v>107.19253838174809</v>
      </c>
      <c r="K133" s="32">
        <v>106.5819674198558</v>
      </c>
      <c r="L133" s="33">
        <v>-3.8426415714822297E-2</v>
      </c>
      <c r="M133" s="33">
        <v>-6.9006650447087495E-2</v>
      </c>
      <c r="N133">
        <v>30</v>
      </c>
      <c r="O133" t="s">
        <v>15</v>
      </c>
      <c r="P133">
        <f t="shared" si="8"/>
        <v>225</v>
      </c>
      <c r="Q133">
        <f t="shared" si="9"/>
        <v>0</v>
      </c>
      <c r="AH133" s="31">
        <v>44978</v>
      </c>
      <c r="AI133" s="33">
        <v>5.0891286801955898E-2</v>
      </c>
      <c r="AJ133" s="33">
        <v>8.3874806455756998E-3</v>
      </c>
      <c r="AK133" s="33">
        <v>4.2503806156380199E-2</v>
      </c>
      <c r="BI133" s="34">
        <v>-0.1949260842537805</v>
      </c>
      <c r="CP133" t="s">
        <v>1134</v>
      </c>
      <c r="CQ133">
        <v>0.99361313586244815</v>
      </c>
      <c r="CR133">
        <v>0.99185801533864359</v>
      </c>
      <c r="CS133">
        <v>0.96043578065074198</v>
      </c>
      <c r="CT133">
        <v>0.94966110732819164</v>
      </c>
      <c r="CU133">
        <v>0.9646043144910218</v>
      </c>
      <c r="CV133">
        <v>0.98059583396462791</v>
      </c>
      <c r="CW133">
        <v>0.99271115442870805</v>
      </c>
      <c r="CX133">
        <v>0.97006471851381959</v>
      </c>
      <c r="CY133">
        <v>0.96036268059688756</v>
      </c>
      <c r="CZ133">
        <v>0.96584760386851842</v>
      </c>
      <c r="DA133">
        <v>0.95053863489776214</v>
      </c>
      <c r="DB133">
        <v>0.94005649255995638</v>
      </c>
      <c r="DC133">
        <v>0.9880795010164688</v>
      </c>
      <c r="DD133">
        <v>0.99234552339010906</v>
      </c>
      <c r="DE133">
        <v>0.98174143865477348</v>
      </c>
      <c r="DF133">
        <v>0.99285741992108034</v>
      </c>
      <c r="DG133">
        <v>0.96170339312308106</v>
      </c>
      <c r="DH133">
        <v>0.95002673836679064</v>
      </c>
      <c r="DI133">
        <v>0.93871571464909942</v>
      </c>
      <c r="DJ133">
        <v>0.93800884105140725</v>
      </c>
      <c r="DK133">
        <v>0.92616159770790218</v>
      </c>
      <c r="DL133">
        <v>0.94644339726532734</v>
      </c>
      <c r="DM133">
        <v>0.96999168384462875</v>
      </c>
      <c r="DN133">
        <v>0.98076635716717908</v>
      </c>
      <c r="DO133">
        <v>0.97686596583213792</v>
      </c>
      <c r="DP133">
        <v>0.98349662456324149</v>
      </c>
      <c r="DQ133">
        <v>1.0410023053904589</v>
      </c>
      <c r="DR133">
        <v>1.0518014979618431</v>
      </c>
      <c r="DS133">
        <v>1.0413680018137219</v>
      </c>
      <c r="DT133">
        <v>1.021695718089956</v>
      </c>
      <c r="DU133">
        <v>1.0093364474461519</v>
      </c>
      <c r="DV133">
        <v>1.0143092780328209</v>
      </c>
      <c r="DW133">
        <v>0.97377013278213997</v>
      </c>
      <c r="DX133">
        <v>0.97455023720301348</v>
      </c>
      <c r="DY133">
        <v>0.96965037590087211</v>
      </c>
      <c r="DZ133">
        <v>0.9755008648264385</v>
      </c>
      <c r="EA133">
        <v>0.95673043176708505</v>
      </c>
      <c r="EB133">
        <v>0.93274341409533024</v>
      </c>
      <c r="EC133">
        <v>0.93757010995895385</v>
      </c>
      <c r="ED133">
        <v>0.95105059681339699</v>
      </c>
      <c r="EE133">
        <v>0.95526777684336173</v>
      </c>
      <c r="EF133">
        <v>0.9697966413932444</v>
      </c>
      <c r="EG133">
        <v>0.93581492405048572</v>
      </c>
      <c r="EH133">
        <v>0.93449853461913468</v>
      </c>
      <c r="EI133">
        <v>0.94680902830392633</v>
      </c>
      <c r="EJ133">
        <v>0.94602892388305271</v>
      </c>
      <c r="EK133">
        <v>0.94173857841457009</v>
      </c>
      <c r="EL133">
        <v>0.96182533552061089</v>
      </c>
      <c r="EM133">
        <v>0.96016770353016678</v>
      </c>
      <c r="EN133">
        <v>0.9771829506810521</v>
      </c>
      <c r="EO133">
        <v>0.97818242064815253</v>
      </c>
      <c r="EP133">
        <v>0.98161949625724354</v>
      </c>
      <c r="EQ133">
        <v>0.9642142295882532</v>
      </c>
      <c r="ER133">
        <v>0.97484276818775828</v>
      </c>
      <c r="ES133">
        <v>0.96960166432652373</v>
      </c>
      <c r="ET133">
        <v>0.98922530186060509</v>
      </c>
      <c r="EU133">
        <v>0.98210706969337247</v>
      </c>
      <c r="EV133">
        <v>0.99227235795159108</v>
      </c>
      <c r="EW133">
        <v>0.99453950577569405</v>
      </c>
      <c r="EX133">
        <v>0.9953195448119041</v>
      </c>
      <c r="EY133">
        <v>0.99802535834379713</v>
      </c>
    </row>
    <row r="134" spans="9:155" x14ac:dyDescent="0.25">
      <c r="I134" s="31">
        <v>44609</v>
      </c>
      <c r="J134" s="32">
        <v>106.7968865434681</v>
      </c>
      <c r="K134" s="32">
        <v>106.4533331411626</v>
      </c>
      <c r="L134" s="33">
        <v>-4.1975621303265001E-2</v>
      </c>
      <c r="M134" s="33">
        <v>-7.0130270707503106E-2</v>
      </c>
      <c r="N134">
        <v>30</v>
      </c>
      <c r="O134" t="s">
        <v>15</v>
      </c>
      <c r="P134">
        <f t="shared" si="8"/>
        <v>225</v>
      </c>
      <c r="Q134">
        <f t="shared" si="9"/>
        <v>0</v>
      </c>
      <c r="AH134" s="31">
        <v>44979</v>
      </c>
      <c r="AI134" s="33">
        <v>4.4388104142070998E-2</v>
      </c>
      <c r="AJ134" s="33">
        <v>-4.7488331003482003E-3</v>
      </c>
      <c r="AK134" s="33">
        <v>4.9136937242419298E-2</v>
      </c>
      <c r="BI134" s="34">
        <v>6.7858749695952097E-2</v>
      </c>
      <c r="CP134" t="s">
        <v>1135</v>
      </c>
      <c r="CQ134">
        <v>1.015879588170659</v>
      </c>
      <c r="CR134">
        <v>1.02567543976346</v>
      </c>
      <c r="CS134">
        <v>1.016395132207101</v>
      </c>
      <c r="CT134">
        <v>1.0104145639341731</v>
      </c>
      <c r="CU134">
        <v>1.0038152784549641</v>
      </c>
      <c r="CV134">
        <v>0.99391631805487513</v>
      </c>
      <c r="CW134">
        <v>0.96277584919002046</v>
      </c>
      <c r="CX134">
        <v>0.95277371562009161</v>
      </c>
      <c r="CY134">
        <v>0.9688595906327877</v>
      </c>
      <c r="CZ134">
        <v>0.94029703503779483</v>
      </c>
      <c r="DA134">
        <v>0.9302949014678662</v>
      </c>
      <c r="DB134">
        <v>0.96648789497750232</v>
      </c>
      <c r="DC134">
        <v>0.94978343148362787</v>
      </c>
      <c r="DD134">
        <v>0.93689418694707494</v>
      </c>
      <c r="DE134">
        <v>0.91946796180218227</v>
      </c>
      <c r="DF134">
        <v>0.92947003100955972</v>
      </c>
      <c r="DG134">
        <v>0.93338835877416959</v>
      </c>
      <c r="DH134">
        <v>0.97597442014843816</v>
      </c>
      <c r="DI134">
        <v>0.97030317829737545</v>
      </c>
      <c r="DJ134">
        <v>0.97349961568586452</v>
      </c>
      <c r="DK134">
        <v>0.96360078401087823</v>
      </c>
      <c r="DL134">
        <v>0.97566515808912457</v>
      </c>
      <c r="DM134">
        <v>0.96483815406088935</v>
      </c>
      <c r="DN134">
        <v>0.97050946027450335</v>
      </c>
      <c r="DO134">
        <v>1.014951544542513</v>
      </c>
      <c r="DP134">
        <v>0.97917098626202992</v>
      </c>
      <c r="DQ134">
        <v>0.98989481712042549</v>
      </c>
      <c r="DR134">
        <v>1.001340473992391</v>
      </c>
      <c r="DS134">
        <v>0.99618477617776935</v>
      </c>
      <c r="DT134">
        <v>1.0039183228997011</v>
      </c>
      <c r="DU134">
        <v>1.005155628587161</v>
      </c>
      <c r="DV134">
        <v>0.99639105815489737</v>
      </c>
      <c r="DW134">
        <v>0.98979170831313712</v>
      </c>
      <c r="DX134">
        <v>0.99762836384235709</v>
      </c>
      <c r="DY134">
        <v>0.99463795098079055</v>
      </c>
      <c r="DZ134">
        <v>0.99773147264964546</v>
      </c>
      <c r="EA134">
        <v>0.98236748801307039</v>
      </c>
      <c r="EB134">
        <v>0.96896263507752467</v>
      </c>
      <c r="EC134">
        <v>0.95122701914821561</v>
      </c>
      <c r="ED134">
        <v>0.96504430731291457</v>
      </c>
      <c r="EE134">
        <v>0.96813782898176948</v>
      </c>
      <c r="EF134">
        <v>0.97154054834738657</v>
      </c>
      <c r="EG134">
        <v>0.97081872233381694</v>
      </c>
      <c r="EH134">
        <v>1.0068055625914281</v>
      </c>
      <c r="EI134">
        <v>1.015673370556083</v>
      </c>
      <c r="EJ134">
        <v>1.0083522590633041</v>
      </c>
      <c r="EK134">
        <v>0.99670032021421107</v>
      </c>
      <c r="EL134">
        <v>1.011445716369608</v>
      </c>
      <c r="EM134">
        <v>1.016395132207101</v>
      </c>
      <c r="EN134">
        <v>0.99278205681215237</v>
      </c>
      <c r="EO134">
        <v>0.99546307888930252</v>
      </c>
      <c r="EP134">
        <v>1.007114889013293</v>
      </c>
      <c r="EQ134">
        <v>1.0062899541924351</v>
      </c>
      <c r="ER134">
        <v>1.017941893041528</v>
      </c>
      <c r="ES134">
        <v>1.0101052375123081</v>
      </c>
      <c r="ET134">
        <v>0.99329760084859398</v>
      </c>
      <c r="EU134">
        <v>0.99082286074857162</v>
      </c>
      <c r="EV134">
        <v>0.9926788836423126</v>
      </c>
      <c r="EW134">
        <v>0.97123122192552158</v>
      </c>
      <c r="EX134">
        <v>0.96906580824736432</v>
      </c>
      <c r="EY134">
        <v>0.9471025381315803</v>
      </c>
    </row>
    <row r="135" spans="9:155" x14ac:dyDescent="0.25">
      <c r="I135" s="31">
        <v>44610</v>
      </c>
      <c r="J135" s="32">
        <v>105.6752390812298</v>
      </c>
      <c r="K135" s="32">
        <v>106.0112203681751</v>
      </c>
      <c r="L135" s="33">
        <v>-5.2037390404467303E-2</v>
      </c>
      <c r="M135" s="33">
        <v>-7.3992125215989898E-2</v>
      </c>
      <c r="N135">
        <v>30</v>
      </c>
      <c r="O135" t="s">
        <v>15</v>
      </c>
      <c r="P135">
        <f t="shared" si="8"/>
        <v>225</v>
      </c>
      <c r="Q135">
        <f t="shared" si="9"/>
        <v>0</v>
      </c>
      <c r="AH135" s="31">
        <v>44980</v>
      </c>
      <c r="AI135" s="33">
        <v>5.2856732989993799E-2</v>
      </c>
      <c r="AJ135" s="33">
        <v>-2.9876212552767999E-3</v>
      </c>
      <c r="AK135" s="33">
        <v>5.5844354245270601E-2</v>
      </c>
      <c r="BI135" s="34">
        <v>-4.2434592265330598E-2</v>
      </c>
      <c r="CP135" t="s">
        <v>1136</v>
      </c>
      <c r="CQ135">
        <v>1.0181015722009521</v>
      </c>
      <c r="CR135">
        <v>1.011258239641458</v>
      </c>
      <c r="CS135">
        <v>1.0039734619723739</v>
      </c>
      <c r="CT135">
        <v>1.007947021061409</v>
      </c>
      <c r="CU135">
        <v>1.0116998230267289</v>
      </c>
      <c r="CV135">
        <v>1.021412859918841</v>
      </c>
      <c r="CW135">
        <v>1.0119205110126039</v>
      </c>
      <c r="CX135">
        <v>1.0143487010977921</v>
      </c>
      <c r="CY135">
        <v>1.005298004714666</v>
      </c>
      <c r="CZ135">
        <v>1.0132449846170559</v>
      </c>
      <c r="DA135">
        <v>0.99161140873351805</v>
      </c>
      <c r="DB135">
        <v>0.97748343678062022</v>
      </c>
      <c r="DC135">
        <v>0.97328918970570999</v>
      </c>
      <c r="DD135">
        <v>0.97748343678062022</v>
      </c>
      <c r="DE135">
        <v>0.9735100159672655</v>
      </c>
      <c r="DF135">
        <v>0.97483442043387669</v>
      </c>
      <c r="DG135">
        <v>0.97461366331016153</v>
      </c>
      <c r="DH135">
        <v>0.98940397577204542</v>
      </c>
      <c r="DI135">
        <v>0.99161140873351805</v>
      </c>
      <c r="DJ135">
        <v>0.98653427143942696</v>
      </c>
      <c r="DK135">
        <v>0.99249443722837916</v>
      </c>
      <c r="DL135">
        <v>0.99271519435209454</v>
      </c>
      <c r="DM135">
        <v>0.99448125134181686</v>
      </c>
      <c r="DN135">
        <v>0.98984542088163585</v>
      </c>
      <c r="DO135">
        <v>1.0101545231607221</v>
      </c>
      <c r="DP135">
        <v>0.99713026768856028</v>
      </c>
      <c r="DQ135">
        <v>0.99359822284695554</v>
      </c>
      <c r="DR135">
        <v>0.9686534283833691</v>
      </c>
      <c r="DS135">
        <v>0.96114789359056951</v>
      </c>
      <c r="DT135">
        <v>0.96622516916034118</v>
      </c>
      <c r="DU135">
        <v>0.98322291458369748</v>
      </c>
      <c r="DV135">
        <v>0.97924942463250242</v>
      </c>
      <c r="DW135">
        <v>0.95960273200024282</v>
      </c>
      <c r="DX135">
        <v>0.95717440363937456</v>
      </c>
      <c r="DY135">
        <v>0.96181016496171534</v>
      </c>
      <c r="DZ135">
        <v>0.94392932190565759</v>
      </c>
      <c r="EA135">
        <v>0.92229574602212006</v>
      </c>
      <c r="EB135">
        <v>0.86931562650077288</v>
      </c>
      <c r="EC135">
        <v>0.89690943731110284</v>
      </c>
      <c r="ED135">
        <v>0.91699771332863333</v>
      </c>
      <c r="EE135">
        <v>0.91942611082734182</v>
      </c>
      <c r="EF135">
        <v>0.90883004544036838</v>
      </c>
      <c r="EG135">
        <v>0.91699771332863333</v>
      </c>
      <c r="EH135">
        <v>0.93532007063212175</v>
      </c>
      <c r="EI135">
        <v>0.933112637670649</v>
      </c>
      <c r="EJ135">
        <v>0.91876377031835588</v>
      </c>
      <c r="EK135">
        <v>0.9165562682190429</v>
      </c>
      <c r="EL135">
        <v>0.90684330046477091</v>
      </c>
      <c r="EM135">
        <v>0.91037527616853509</v>
      </c>
      <c r="EN135">
        <v>0.90971300479738937</v>
      </c>
      <c r="EO135">
        <v>0.90883004544036838</v>
      </c>
      <c r="EP135">
        <v>0.90816777406922233</v>
      </c>
      <c r="EQ135">
        <v>0.91147892351143134</v>
      </c>
      <c r="ER135">
        <v>0.91368649474858432</v>
      </c>
      <c r="ES135">
        <v>0.91699771332863333</v>
      </c>
      <c r="ET135">
        <v>0.91611475397161235</v>
      </c>
      <c r="EU135">
        <v>0.90640178621734013</v>
      </c>
      <c r="EV135">
        <v>0.91479028036716081</v>
      </c>
      <c r="EW135">
        <v>0.91390725187229926</v>
      </c>
      <c r="EX135">
        <v>0.90883004544036838</v>
      </c>
      <c r="EY135">
        <v>0.88940390251830337</v>
      </c>
    </row>
    <row r="136" spans="9:155" x14ac:dyDescent="0.25">
      <c r="I136" s="31">
        <v>44613</v>
      </c>
      <c r="J136" s="32">
        <v>104.1599832201188</v>
      </c>
      <c r="K136" s="32">
        <v>105.192573081926</v>
      </c>
      <c r="L136" s="33">
        <v>-6.5630034365268194E-2</v>
      </c>
      <c r="M136" s="33">
        <v>-8.1143008217850102E-2</v>
      </c>
      <c r="N136">
        <v>30</v>
      </c>
      <c r="O136" t="s">
        <v>15</v>
      </c>
      <c r="P136">
        <f t="shared" si="8"/>
        <v>225</v>
      </c>
      <c r="Q136">
        <f t="shared" si="9"/>
        <v>0</v>
      </c>
      <c r="AH136" s="31">
        <v>44981</v>
      </c>
      <c r="AI136" s="33">
        <v>6.6900837484704198E-2</v>
      </c>
      <c r="AJ136" s="33">
        <v>2.2847003856931E-3</v>
      </c>
      <c r="AK136" s="33">
        <v>6.4616137099010998E-2</v>
      </c>
      <c r="BI136" s="34">
        <v>-6.8428305540263704E-2</v>
      </c>
      <c r="CP136" t="s">
        <v>1137</v>
      </c>
      <c r="CQ136">
        <v>0.98127655520238721</v>
      </c>
      <c r="CR136">
        <v>0.95790362159603182</v>
      </c>
      <c r="CS136">
        <v>0.9589101721008737</v>
      </c>
      <c r="CT136">
        <v>0.95791395492407239</v>
      </c>
      <c r="CU136">
        <v>0.96868718750114113</v>
      </c>
      <c r="CV136">
        <v>0.96040481419244428</v>
      </c>
      <c r="CW136">
        <v>0.94418781569624977</v>
      </c>
      <c r="CX136">
        <v>0.94318115974928507</v>
      </c>
      <c r="CY136">
        <v>0.94990657467179995</v>
      </c>
      <c r="CZ136">
        <v>0.95092904693719393</v>
      </c>
      <c r="DA136">
        <v>0.94810077287566319</v>
      </c>
      <c r="DB136">
        <v>0.93268819233478384</v>
      </c>
      <c r="DC136">
        <v>0.91832381193727686</v>
      </c>
      <c r="DD136">
        <v>0.92010388585543523</v>
      </c>
      <c r="DE136">
        <v>0.92099118131932001</v>
      </c>
      <c r="DF136">
        <v>0.92729630394010631</v>
      </c>
      <c r="DG136">
        <v>0.930679836220629</v>
      </c>
      <c r="DH136">
        <v>0.93611833003361156</v>
      </c>
      <c r="DI136">
        <v>0.93257916517974437</v>
      </c>
      <c r="DJ136">
        <v>0.92477433924549013</v>
      </c>
      <c r="DK136">
        <v>0.93141160455329208</v>
      </c>
      <c r="DL136">
        <v>0.92975099656033655</v>
      </c>
      <c r="DM136">
        <v>0.91498192929528477</v>
      </c>
      <c r="DN136">
        <v>0.91251163124087098</v>
      </c>
      <c r="DO136">
        <v>0.90475857738894194</v>
      </c>
      <c r="DP136">
        <v>0.8987182199386623</v>
      </c>
      <c r="DQ136">
        <v>0.90116236834660635</v>
      </c>
      <c r="DR136">
        <v>0.89396457271366925</v>
      </c>
      <c r="DS136">
        <v>0.89878053623327381</v>
      </c>
      <c r="DT136">
        <v>0.89472755191469955</v>
      </c>
      <c r="DU136">
        <v>0.89689670726621917</v>
      </c>
      <c r="DV136">
        <v>0.89093416610261189</v>
      </c>
      <c r="DW136">
        <v>0.88072652507257543</v>
      </c>
      <c r="DX136">
        <v>0.89297858342278558</v>
      </c>
      <c r="DY136">
        <v>0.88472763186670156</v>
      </c>
      <c r="DZ136">
        <v>0.86667367342706458</v>
      </c>
      <c r="EA136">
        <v>0.86500779332796596</v>
      </c>
      <c r="EB136">
        <v>0.84500257568370396</v>
      </c>
      <c r="EC136">
        <v>0.85695897432140866</v>
      </c>
      <c r="ED136">
        <v>0.86200833397996857</v>
      </c>
      <c r="EE136">
        <v>0.87400622409301953</v>
      </c>
      <c r="EF136">
        <v>0.87553713827485469</v>
      </c>
      <c r="EG136">
        <v>0.87126103842430414</v>
      </c>
      <c r="EH136">
        <v>0.87216393932237246</v>
      </c>
      <c r="EI136">
        <v>0.87003110878217893</v>
      </c>
      <c r="EJ136">
        <v>0.87418795359177237</v>
      </c>
      <c r="EK136">
        <v>0.87816296346049016</v>
      </c>
      <c r="EL136">
        <v>0.87006221420842322</v>
      </c>
      <c r="EM136">
        <v>0.86943446452996365</v>
      </c>
      <c r="EN136">
        <v>0.86073185164059973</v>
      </c>
      <c r="EO136">
        <v>0.85982879257934708</v>
      </c>
      <c r="EP136">
        <v>0.8686248799106282</v>
      </c>
      <c r="EQ136">
        <v>0.87736376489025669</v>
      </c>
      <c r="ER136">
        <v>0.8697560630046931</v>
      </c>
      <c r="ES136">
        <v>0.88005712575558526</v>
      </c>
      <c r="ET136">
        <v>0.88158276783127731</v>
      </c>
      <c r="EU136">
        <v>0.88237173851559314</v>
      </c>
      <c r="EV136">
        <v>0.87595221119150146</v>
      </c>
      <c r="EW136">
        <v>0.87359637056145445</v>
      </c>
      <c r="EX136">
        <v>0.90283341510972526</v>
      </c>
      <c r="EY136">
        <v>0.91168665207159771</v>
      </c>
    </row>
    <row r="137" spans="9:155" x14ac:dyDescent="0.25">
      <c r="I137" s="31">
        <v>44614</v>
      </c>
      <c r="J137" s="32">
        <v>103.0210090299522</v>
      </c>
      <c r="K137" s="32">
        <v>104.4139213277075</v>
      </c>
      <c r="L137" s="33">
        <v>-7.5847233351138604E-2</v>
      </c>
      <c r="M137" s="33">
        <v>-8.79445302984046E-2</v>
      </c>
      <c r="N137">
        <v>30</v>
      </c>
      <c r="O137" t="s">
        <v>15</v>
      </c>
      <c r="P137">
        <f t="shared" si="8"/>
        <v>225</v>
      </c>
      <c r="Q137">
        <f t="shared" si="9"/>
        <v>0</v>
      </c>
      <c r="AH137" s="31">
        <v>44984</v>
      </c>
      <c r="AI137" s="33">
        <v>6.2241748709816302E-2</v>
      </c>
      <c r="AJ137" s="33">
        <v>4.1169020743252E-3</v>
      </c>
      <c r="AK137" s="33">
        <v>5.8124846635491098E-2</v>
      </c>
      <c r="BI137" s="34">
        <v>-8.58705683860779E-2</v>
      </c>
      <c r="CP137" t="s">
        <v>1138</v>
      </c>
      <c r="CQ137">
        <v>1.0102399482552249</v>
      </c>
      <c r="CR137">
        <v>1.010039140411481</v>
      </c>
      <c r="CS137">
        <v>1.0037145121860991</v>
      </c>
      <c r="CT137">
        <v>1.0048188293493749</v>
      </c>
      <c r="CU137">
        <v>1.040056196720391</v>
      </c>
      <c r="CV137">
        <v>1.0129504762138211</v>
      </c>
      <c r="CW137">
        <v>1.007027400687269</v>
      </c>
      <c r="CX137">
        <v>1.016865725257565</v>
      </c>
      <c r="CY137">
        <v>1.0150587066185019</v>
      </c>
      <c r="CZ137">
        <v>1.013050880135693</v>
      </c>
      <c r="DA137">
        <v>1.014757494852885</v>
      </c>
      <c r="DB137">
        <v>1.039955918775836</v>
      </c>
      <c r="DC137">
        <v>0.99989966706422639</v>
      </c>
      <c r="DD137">
        <v>1.012749668370077</v>
      </c>
      <c r="DE137">
        <v>1.008633674471247</v>
      </c>
      <c r="DF137">
        <v>1.0073286124528851</v>
      </c>
      <c r="DG137">
        <v>1.0328281221641351</v>
      </c>
      <c r="DH137">
        <v>1.016163023781778</v>
      </c>
      <c r="DI137">
        <v>1.040357534463324</v>
      </c>
      <c r="DJ137">
        <v>1.082521953590956</v>
      </c>
      <c r="DK137">
        <v>1.096476209071424</v>
      </c>
      <c r="DL137">
        <v>1.064752475056663</v>
      </c>
      <c r="DM137">
        <v>1.0637485618152589</v>
      </c>
      <c r="DN137">
        <v>1.022286907152075</v>
      </c>
      <c r="DO137">
        <v>1.01837165810833</v>
      </c>
      <c r="DP137">
        <v>1.0189739556622459</v>
      </c>
      <c r="DQ137">
        <v>1.0410601729504541</v>
      </c>
      <c r="DR137">
        <v>1.0263025601176909</v>
      </c>
      <c r="DS137">
        <v>1.05130005021958</v>
      </c>
      <c r="DT137">
        <v>1.059030333351173</v>
      </c>
      <c r="DU137">
        <v>1.064150177502748</v>
      </c>
      <c r="DV137">
        <v>1.04879026711607</v>
      </c>
      <c r="DW137">
        <v>1.024395200545414</v>
      </c>
      <c r="DX137">
        <v>1.02951498170833</v>
      </c>
      <c r="DY137">
        <v>1.0372451388626049</v>
      </c>
      <c r="DZ137">
        <v>1.0442725315524339</v>
      </c>
      <c r="EA137">
        <v>1.015560663239204</v>
      </c>
      <c r="EB137">
        <v>0.99859460504586472</v>
      </c>
      <c r="EC137">
        <v>1.0398554518653049</v>
      </c>
      <c r="ED137">
        <v>1.12769804945414</v>
      </c>
      <c r="EE137">
        <v>1.098483909576915</v>
      </c>
      <c r="EF137">
        <v>1.080012233476104</v>
      </c>
      <c r="EG137">
        <v>1.063246542205899</v>
      </c>
      <c r="EH137">
        <v>1.092761641894106</v>
      </c>
      <c r="EI137">
        <v>1.087842731563593</v>
      </c>
      <c r="EJ137">
        <v>1.092761641894106</v>
      </c>
      <c r="EK137">
        <v>1.084931143806618</v>
      </c>
      <c r="EL137">
        <v>1.0401564746649461</v>
      </c>
      <c r="EM137">
        <v>1.042064086191858</v>
      </c>
      <c r="EN137">
        <v>1.036743245230562</v>
      </c>
      <c r="EO137">
        <v>1.0510992423758361</v>
      </c>
      <c r="EP137">
        <v>1.028009174834883</v>
      </c>
      <c r="EQ137">
        <v>1.043570082031281</v>
      </c>
      <c r="ER137">
        <v>1.0377470324946489</v>
      </c>
      <c r="ES137">
        <v>1.04296759551139</v>
      </c>
      <c r="ET137">
        <v>1.039152561423542</v>
      </c>
      <c r="EU137">
        <v>1.0460797391574741</v>
      </c>
      <c r="EV137">
        <v>1.068266108412919</v>
      </c>
      <c r="EW137">
        <v>1.0942678266995061</v>
      </c>
      <c r="EX137">
        <v>1.0837262967441521</v>
      </c>
      <c r="EY137">
        <v>1.071478781958193</v>
      </c>
    </row>
    <row r="138" spans="9:155" x14ac:dyDescent="0.25">
      <c r="I138" s="31">
        <v>44615</v>
      </c>
      <c r="J138" s="32">
        <v>104.7160535189942</v>
      </c>
      <c r="K138" s="32">
        <v>104.5429159265091</v>
      </c>
      <c r="L138" s="33">
        <v>-6.0641790608040397E-2</v>
      </c>
      <c r="M138" s="33">
        <v>-8.6817762642301496E-2</v>
      </c>
      <c r="N138">
        <v>30</v>
      </c>
      <c r="O138" t="s">
        <v>15</v>
      </c>
      <c r="P138">
        <f t="shared" si="8"/>
        <v>225</v>
      </c>
      <c r="Q138">
        <f t="shared" si="9"/>
        <v>0</v>
      </c>
      <c r="AH138" s="31">
        <v>44985</v>
      </c>
      <c r="AI138" s="33">
        <v>5.4577379924426898E-2</v>
      </c>
      <c r="AJ138" s="33">
        <v>8.1340323086499995E-4</v>
      </c>
      <c r="AK138" s="33">
        <v>5.3763976693561803E-2</v>
      </c>
      <c r="BI138" s="34">
        <v>-0.1060514324105291</v>
      </c>
      <c r="CP138" t="s">
        <v>1139</v>
      </c>
      <c r="CQ138">
        <v>0.98117348117348113</v>
      </c>
      <c r="CR138">
        <v>0.96873409617550243</v>
      </c>
      <c r="CS138">
        <v>0.96886121397840153</v>
      </c>
      <c r="CT138">
        <v>0.96265883521742901</v>
      </c>
      <c r="CU138">
        <v>0.9640794640794641</v>
      </c>
      <c r="CV138">
        <v>0.96066070577789331</v>
      </c>
      <c r="CW138">
        <v>0.95607532863392242</v>
      </c>
      <c r="CX138">
        <v>0.95364982620841998</v>
      </c>
      <c r="CY138">
        <v>0.94671981927841298</v>
      </c>
      <c r="CZ138">
        <v>0.93642874770804463</v>
      </c>
      <c r="DA138">
        <v>0.92670361542431856</v>
      </c>
      <c r="DB138">
        <v>0.91226610098680416</v>
      </c>
      <c r="DC138">
        <v>0.90334952590811968</v>
      </c>
      <c r="DD138">
        <v>0.89681220809150497</v>
      </c>
      <c r="DE138">
        <v>0.91365210237280547</v>
      </c>
      <c r="DF138">
        <v>0.91354816354816359</v>
      </c>
      <c r="DG138">
        <v>0.91662047789977474</v>
      </c>
      <c r="DH138">
        <v>0.90192884064954382</v>
      </c>
      <c r="DI138">
        <v>0.90267959140029452</v>
      </c>
      <c r="DJ138">
        <v>0.91593903849763225</v>
      </c>
      <c r="DK138">
        <v>0.92989142989142992</v>
      </c>
      <c r="DL138">
        <v>0.93419956164096785</v>
      </c>
      <c r="DM138">
        <v>0.92532917532917536</v>
      </c>
      <c r="DN138">
        <v>0.9305035579449642</v>
      </c>
      <c r="DO138">
        <v>0.93864631608772231</v>
      </c>
      <c r="DP138">
        <v>0.94320857064997687</v>
      </c>
      <c r="DQ138">
        <v>0.93259412131482444</v>
      </c>
      <c r="DR138">
        <v>0.92455530199670821</v>
      </c>
      <c r="DS138">
        <v>0.93724880980740355</v>
      </c>
      <c r="DT138">
        <v>0.94916844428563174</v>
      </c>
      <c r="DU138">
        <v>0.97045509301368671</v>
      </c>
      <c r="DV138">
        <v>0.96604296604296602</v>
      </c>
      <c r="DW138">
        <v>0.92169092169092171</v>
      </c>
      <c r="DX138">
        <v>0.94483713355783672</v>
      </c>
      <c r="DY138">
        <v>0.94468700596630284</v>
      </c>
      <c r="DZ138">
        <v>0.9224301111508143</v>
      </c>
      <c r="EA138">
        <v>0.90587896715826399</v>
      </c>
      <c r="EB138">
        <v>0.89526451782311156</v>
      </c>
      <c r="EC138">
        <v>0.93245555501414878</v>
      </c>
      <c r="ED138">
        <v>0.9412335637921575</v>
      </c>
      <c r="EE138">
        <v>0.92810117810117809</v>
      </c>
      <c r="EF138">
        <v>0.96518822007103255</v>
      </c>
      <c r="EG138">
        <v>0.93988218988218986</v>
      </c>
      <c r="EH138">
        <v>0.94080619080619077</v>
      </c>
      <c r="EI138">
        <v>0.93806881551022181</v>
      </c>
      <c r="EJ138">
        <v>0.90649109521179838</v>
      </c>
      <c r="EK138">
        <v>0.89115270243199929</v>
      </c>
      <c r="EL138">
        <v>0.88761838761838763</v>
      </c>
      <c r="EM138">
        <v>0.89617695745625436</v>
      </c>
      <c r="EN138">
        <v>0.89568027312167942</v>
      </c>
      <c r="EO138">
        <v>0.89464077208217829</v>
      </c>
      <c r="EP138">
        <v>0.90362671490601176</v>
      </c>
      <c r="EQ138">
        <v>0.89251558123628438</v>
      </c>
      <c r="ER138">
        <v>0.84969972225831603</v>
      </c>
      <c r="ES138">
        <v>0.85234466362396055</v>
      </c>
      <c r="ET138">
        <v>0.84282746538605913</v>
      </c>
      <c r="EU138">
        <v>0.82353894609753986</v>
      </c>
      <c r="EV138">
        <v>0.81167706167706166</v>
      </c>
      <c r="EW138">
        <v>0.7932547932547932</v>
      </c>
      <c r="EX138">
        <v>0.81161931161931167</v>
      </c>
      <c r="EY138">
        <v>0.8119889345475283</v>
      </c>
    </row>
    <row r="139" spans="9:155" x14ac:dyDescent="0.25">
      <c r="I139" s="31">
        <v>44616</v>
      </c>
      <c r="J139" s="32">
        <v>99.168461332044544</v>
      </c>
      <c r="K139" s="32">
        <v>99.2732343413889</v>
      </c>
      <c r="L139" s="33">
        <v>-0.1104066173757397</v>
      </c>
      <c r="M139" s="33">
        <v>-0.1328484245710885</v>
      </c>
      <c r="N139">
        <v>30</v>
      </c>
      <c r="O139" t="s">
        <v>15</v>
      </c>
      <c r="P139">
        <f t="shared" si="8"/>
        <v>225</v>
      </c>
      <c r="Q139">
        <f t="shared" si="9"/>
        <v>0</v>
      </c>
      <c r="AH139" s="31">
        <v>44986</v>
      </c>
      <c r="AI139" s="33">
        <v>0.12857547811850459</v>
      </c>
      <c r="AJ139" s="33">
        <v>6.4544814419593893E-2</v>
      </c>
      <c r="AK139" s="33">
        <v>6.4030663698910695E-2</v>
      </c>
      <c r="BI139" s="34">
        <v>6.3301022140962504E-2</v>
      </c>
      <c r="CP139" t="s">
        <v>1140</v>
      </c>
      <c r="CQ139">
        <v>1.003068469247886</v>
      </c>
      <c r="CR139">
        <v>0.99260422009568483</v>
      </c>
      <c r="CS139">
        <v>0.99307628668955983</v>
      </c>
      <c r="CT139">
        <v>0.96947274435320008</v>
      </c>
      <c r="CU139">
        <v>0.94972451885479114</v>
      </c>
      <c r="CV139">
        <v>0.948386996838812</v>
      </c>
      <c r="CW139">
        <v>0.95051140283255442</v>
      </c>
      <c r="CX139">
        <v>0.93391028795997866</v>
      </c>
      <c r="CY139">
        <v>0.91534212262495229</v>
      </c>
      <c r="CZ139">
        <v>0.91416206246156972</v>
      </c>
      <c r="DA139">
        <v>0.90700227946649392</v>
      </c>
      <c r="DB139">
        <v>0.90558618600617391</v>
      </c>
      <c r="DC139">
        <v>0.9085759411007156</v>
      </c>
      <c r="DD139">
        <v>0.89441383696316068</v>
      </c>
      <c r="DE139">
        <v>0.89197482622813984</v>
      </c>
      <c r="DF139">
        <v>0.9022029357620982</v>
      </c>
      <c r="DG139">
        <v>0.8955941097691531</v>
      </c>
      <c r="DH139">
        <v>0.88733278489438328</v>
      </c>
      <c r="DI139">
        <v>0.89842650933240309</v>
      </c>
      <c r="DJ139">
        <v>0.90873319031070232</v>
      </c>
      <c r="DK139">
        <v>0.90535004638793148</v>
      </c>
      <c r="DL139">
        <v>0.90566486377181976</v>
      </c>
      <c r="DM139">
        <v>0.90243907538034063</v>
      </c>
      <c r="DN139">
        <v>0.88780490464891071</v>
      </c>
      <c r="DO139">
        <v>0.88300545462321001</v>
      </c>
      <c r="DP139">
        <v>0.83910310191087778</v>
      </c>
      <c r="DQ139">
        <v>0.83540519376487121</v>
      </c>
      <c r="DR139">
        <v>0.86168372697253681</v>
      </c>
      <c r="DS139">
        <v>0.80739569655234478</v>
      </c>
      <c r="DT139">
        <v>0.78929975729315072</v>
      </c>
      <c r="DU139">
        <v>0.81620765946533058</v>
      </c>
      <c r="DV139">
        <v>0.82470496447638542</v>
      </c>
      <c r="DW139">
        <v>0.82061372066280214</v>
      </c>
      <c r="DX139">
        <v>0.83320221632678781</v>
      </c>
      <c r="DY139">
        <v>0.80306847260247649</v>
      </c>
      <c r="DZ139">
        <v>0.78890636846492157</v>
      </c>
      <c r="EA139">
        <v>0.76498816822663096</v>
      </c>
      <c r="EB139">
        <v>0.77781269718755419</v>
      </c>
      <c r="EC139">
        <v>0.79897717562824067</v>
      </c>
      <c r="ED139">
        <v>0.80527145004055978</v>
      </c>
      <c r="EE139">
        <v>0.80141618636326151</v>
      </c>
      <c r="EF139">
        <v>0.8031470972074698</v>
      </c>
      <c r="EG139">
        <v>0.81644374592292057</v>
      </c>
      <c r="EH139">
        <v>0.83839489569876036</v>
      </c>
      <c r="EI139">
        <v>0.83225813629969037</v>
      </c>
      <c r="EJ139">
        <v>0.84044051760555205</v>
      </c>
      <c r="EK139">
        <v>0.82934700581014209</v>
      </c>
      <c r="EL139">
        <v>0.82777334417592052</v>
      </c>
      <c r="EM139">
        <v>0.82147912292425385</v>
      </c>
      <c r="EN139">
        <v>0.81691586567744801</v>
      </c>
      <c r="EO139">
        <v>0.85121947782033613</v>
      </c>
      <c r="EP139">
        <v>0.84004718193797534</v>
      </c>
      <c r="EQ139">
        <v>0.85743507446700939</v>
      </c>
      <c r="ER139">
        <v>0.8428796878225302</v>
      </c>
      <c r="ES139">
        <v>0.8229740004715248</v>
      </c>
      <c r="ET139">
        <v>0.80999211597930976</v>
      </c>
      <c r="EU139">
        <v>0.79881987325760151</v>
      </c>
      <c r="EV139">
        <v>0.80039337540986566</v>
      </c>
      <c r="EW139">
        <v>0.79134537919994241</v>
      </c>
      <c r="EX139">
        <v>0.78709677985506743</v>
      </c>
      <c r="EY139">
        <v>0.76900078743522093</v>
      </c>
    </row>
    <row r="140" spans="9:155" x14ac:dyDescent="0.25">
      <c r="I140" s="31">
        <v>44617</v>
      </c>
      <c r="J140" s="32">
        <v>103.37675266274201</v>
      </c>
      <c r="K140" s="32">
        <v>102.2401101138251</v>
      </c>
      <c r="L140" s="33">
        <v>-7.2656025406699604E-2</v>
      </c>
      <c r="M140" s="33">
        <v>-0.1069327684807206</v>
      </c>
      <c r="N140">
        <v>30</v>
      </c>
      <c r="O140" t="s">
        <v>15</v>
      </c>
      <c r="P140">
        <f t="shared" si="8"/>
        <v>225</v>
      </c>
      <c r="Q140">
        <f t="shared" si="9"/>
        <v>0</v>
      </c>
      <c r="AH140" s="31">
        <v>44987</v>
      </c>
      <c r="AI140" s="33">
        <v>7.7859389733279299E-2</v>
      </c>
      <c r="AJ140" s="33">
        <v>2.81834585618225E-2</v>
      </c>
      <c r="AK140" s="33">
        <v>4.9675931171456703E-2</v>
      </c>
      <c r="BI140" s="34">
        <v>-6.9500782093845095E-2</v>
      </c>
      <c r="CP140" t="s">
        <v>1141</v>
      </c>
      <c r="CQ140">
        <v>0.98351118357514911</v>
      </c>
      <c r="CR140">
        <v>0.99563530411735357</v>
      </c>
      <c r="CS140">
        <v>0.98302624555384288</v>
      </c>
      <c r="CT140">
        <v>0.96993210007801567</v>
      </c>
      <c r="CU140">
        <v>0.95877785557842388</v>
      </c>
      <c r="CV140">
        <v>0.94956366094607814</v>
      </c>
      <c r="CW140">
        <v>0.93307465153908586</v>
      </c>
      <c r="CX140">
        <v>0.92434532048254137</v>
      </c>
      <c r="CY140">
        <v>0.95538314053826945</v>
      </c>
      <c r="CZ140">
        <v>0.9718720010542512</v>
      </c>
      <c r="DA140">
        <v>0.99127056414357584</v>
      </c>
      <c r="DB140">
        <v>0.99272552709850537</v>
      </c>
      <c r="DC140">
        <v>0.9524732146284105</v>
      </c>
      <c r="DD140">
        <v>0.95392817758334003</v>
      </c>
      <c r="DE140">
        <v>0.9660524470165549</v>
      </c>
      <c r="DF140">
        <v>0.98302624555384288</v>
      </c>
      <c r="DG140">
        <v>0.99806021756040064</v>
      </c>
      <c r="DH140">
        <v>0.99418049005343456</v>
      </c>
      <c r="DI140">
        <v>0.97478177807309929</v>
      </c>
      <c r="DJ140">
        <v>0.99854500669069635</v>
      </c>
      <c r="DK140">
        <v>0.97672160460382973</v>
      </c>
      <c r="DL140">
        <v>0.9806013321107957</v>
      </c>
      <c r="DM140">
        <v>1.011154214145217</v>
      </c>
      <c r="DN140">
        <v>1.010184338102605</v>
      </c>
      <c r="DO140">
        <v>0.98933081205835094</v>
      </c>
      <c r="DP140">
        <v>0.98399604715095013</v>
      </c>
      <c r="DQ140">
        <v>0.96799227354728501</v>
      </c>
      <c r="DR140">
        <v>0.96508242208293171</v>
      </c>
      <c r="DS140">
        <v>0.96411254604031915</v>
      </c>
      <c r="DT140">
        <v>0.95974780606654142</v>
      </c>
      <c r="DU140">
        <v>0.94859363601245517</v>
      </c>
      <c r="DV140">
        <v>0.95004845007637406</v>
      </c>
      <c r="DW140">
        <v>0.94762361107883208</v>
      </c>
      <c r="DX140">
        <v>0.93986423051040535</v>
      </c>
      <c r="DY140">
        <v>0.91125124945221925</v>
      </c>
      <c r="DZ140">
        <v>0.85838995286411934</v>
      </c>
      <c r="EA140">
        <v>0.83220181080347522</v>
      </c>
      <c r="EB140">
        <v>0.9219205559305047</v>
      </c>
      <c r="EC140">
        <v>0.91125124945221925</v>
      </c>
      <c r="ED140">
        <v>0.93210477549647353</v>
      </c>
      <c r="EE140">
        <v>0.97963145606818303</v>
      </c>
      <c r="EF140">
        <v>0.97769162953745292</v>
      </c>
      <c r="EG140">
        <v>0.97235686463005211</v>
      </c>
      <c r="EH140">
        <v>0.96702232305916735</v>
      </c>
      <c r="EI140">
        <v>0.94907857403376139</v>
      </c>
      <c r="EJ140">
        <v>0.94374395801737143</v>
      </c>
      <c r="EK140">
        <v>0.93016487452023766</v>
      </c>
      <c r="EL140">
        <v>0.92822497354400213</v>
      </c>
      <c r="EM140">
        <v>0.92677015948008323</v>
      </c>
      <c r="EN140">
        <v>0.92289043197311726</v>
      </c>
      <c r="EO140">
        <v>0.90834147243337104</v>
      </c>
      <c r="EP140">
        <v>0.92434532048254137</v>
      </c>
      <c r="EQ140">
        <v>0.91270598907063283</v>
      </c>
      <c r="ER140">
        <v>0.89379258733913014</v>
      </c>
      <c r="ES140">
        <v>0.93113489945386074</v>
      </c>
      <c r="ET140">
        <v>0.91755574151122188</v>
      </c>
      <c r="EU140">
        <v>0.91028129896410148</v>
      </c>
      <c r="EV140">
        <v>0.90543162096901764</v>
      </c>
      <c r="EW140">
        <v>0.90397665801408822</v>
      </c>
      <c r="EX140">
        <v>0.87293891240386556</v>
      </c>
      <c r="EY140">
        <v>0.88166831790591527</v>
      </c>
    </row>
    <row r="141" spans="9:155" x14ac:dyDescent="0.25">
      <c r="I141" s="31">
        <v>44620</v>
      </c>
      <c r="J141" s="32">
        <v>104.14747939885611</v>
      </c>
      <c r="K141" s="32">
        <v>103.10884189513961</v>
      </c>
      <c r="L141" s="33">
        <v>-6.5742200234369996E-2</v>
      </c>
      <c r="M141" s="33">
        <v>-9.9344397478306395E-2</v>
      </c>
      <c r="N141">
        <v>30</v>
      </c>
      <c r="O141" t="s">
        <v>15</v>
      </c>
      <c r="P141">
        <f t="shared" si="8"/>
        <v>225</v>
      </c>
      <c r="Q141">
        <f t="shared" si="9"/>
        <v>0</v>
      </c>
      <c r="AH141" s="31">
        <v>44988</v>
      </c>
      <c r="AI141" s="33">
        <v>7.3075578462022006E-2</v>
      </c>
      <c r="AJ141" s="33">
        <v>3.2625218846864701E-2</v>
      </c>
      <c r="AK141" s="33">
        <v>4.0450359615157298E-2</v>
      </c>
      <c r="BI141" s="34">
        <v>-9.4163347928402197E-2</v>
      </c>
      <c r="CP141" t="s">
        <v>1142</v>
      </c>
      <c r="CQ141">
        <v>1.01072724313447</v>
      </c>
      <c r="CR141">
        <v>1.045939304079736</v>
      </c>
      <c r="CS141">
        <v>1.03393933176341</v>
      </c>
      <c r="CT141">
        <v>1.0797574833598831</v>
      </c>
      <c r="CU141">
        <v>1.082969592968416</v>
      </c>
      <c r="CV141">
        <v>1.0842422544053349</v>
      </c>
      <c r="CW141">
        <v>1.084908965660438</v>
      </c>
      <c r="CX141">
        <v>1.099272656947081</v>
      </c>
      <c r="CY141">
        <v>1.0755756874053379</v>
      </c>
      <c r="CZ141">
        <v>1.079818017994389</v>
      </c>
      <c r="DA141">
        <v>1.0774545254628529</v>
      </c>
      <c r="DB141">
        <v>1.056484709137248</v>
      </c>
      <c r="DC141">
        <v>1.069636349101073</v>
      </c>
      <c r="DD141">
        <v>1.0589090382216659</v>
      </c>
      <c r="DE141">
        <v>1.062605953263408</v>
      </c>
      <c r="DF141">
        <v>1.0661817235565441</v>
      </c>
      <c r="DG141">
        <v>1.0649695212745369</v>
      </c>
      <c r="DH141">
        <v>1.064484791320923</v>
      </c>
      <c r="DI141">
        <v>1.0678787312717579</v>
      </c>
      <c r="DJ141">
        <v>1.079454508268975</v>
      </c>
      <c r="DK141">
        <v>1.0766059838654489</v>
      </c>
      <c r="DL141">
        <v>1.082606007763409</v>
      </c>
      <c r="DM141">
        <v>1.0866059733756519</v>
      </c>
      <c r="DN141">
        <v>1.0748483660361341</v>
      </c>
      <c r="DO141">
        <v>1.082302957192907</v>
      </c>
      <c r="DP141">
        <v>1.0796968732457819</v>
      </c>
      <c r="DQ141">
        <v>1.068242316476766</v>
      </c>
      <c r="DR141">
        <v>1.084606066049125</v>
      </c>
      <c r="DS141">
        <v>1.091575700813501</v>
      </c>
      <c r="DT141">
        <v>1.071454501564894</v>
      </c>
      <c r="DU141">
        <v>1.042969634927603</v>
      </c>
      <c r="DV141">
        <v>1.082242347078807</v>
      </c>
      <c r="DW141">
        <v>1.071818086769901</v>
      </c>
      <c r="DX141">
        <v>1.039575694976768</v>
      </c>
      <c r="DY141">
        <v>1.0386666187448581</v>
      </c>
      <c r="DZ141">
        <v>0.96254529708808534</v>
      </c>
      <c r="EA141">
        <v>0.977030208602929</v>
      </c>
      <c r="EB141">
        <v>0.99048474817806753</v>
      </c>
      <c r="EC141">
        <v>0.98224237649717894</v>
      </c>
      <c r="ED141">
        <v>0.99339388269569395</v>
      </c>
      <c r="EE141">
        <v>0.99163618938678511</v>
      </c>
      <c r="EF141">
        <v>0.99672713705283433</v>
      </c>
      <c r="EG141">
        <v>0.99448478926990536</v>
      </c>
      <c r="EH141">
        <v>0.98181818117807085</v>
      </c>
      <c r="EI141">
        <v>0.99345441733020012</v>
      </c>
      <c r="EJ141">
        <v>0.9770908187170293</v>
      </c>
      <c r="EK141">
        <v>0.98987864703706441</v>
      </c>
      <c r="EL141">
        <v>0.96533336233669953</v>
      </c>
      <c r="EM141">
        <v>0.9653938969712057</v>
      </c>
      <c r="EN141">
        <v>0.96115141542296656</v>
      </c>
      <c r="EO141">
        <v>0.96321208382278289</v>
      </c>
      <c r="EP141">
        <v>0.95399995031628937</v>
      </c>
      <c r="EQ141">
        <v>0.95121203602686355</v>
      </c>
      <c r="ER141">
        <v>0.95333331454078007</v>
      </c>
      <c r="ES141">
        <v>0.94066655548975731</v>
      </c>
      <c r="ET141">
        <v>0.93872725827732995</v>
      </c>
      <c r="EU141">
        <v>0.93218166787287338</v>
      </c>
      <c r="EV141">
        <v>0.92266671023466074</v>
      </c>
      <c r="EW141">
        <v>0.86442416456397275</v>
      </c>
      <c r="EX141">
        <v>0.72357576982372096</v>
      </c>
      <c r="EY141">
        <v>0.72363637993782126</v>
      </c>
    </row>
    <row r="142" spans="9:155" x14ac:dyDescent="0.25">
      <c r="I142" s="31">
        <v>44622</v>
      </c>
      <c r="J142" s="32">
        <v>104.42123996556541</v>
      </c>
      <c r="K142" s="32">
        <v>102.32946950070441</v>
      </c>
      <c r="L142" s="33">
        <v>-6.3286423616514001E-2</v>
      </c>
      <c r="M142" s="33">
        <v>-0.1061522143502359</v>
      </c>
      <c r="N142">
        <v>30</v>
      </c>
      <c r="O142" t="s">
        <v>15</v>
      </c>
      <c r="P142">
        <f t="shared" si="8"/>
        <v>225</v>
      </c>
      <c r="Q142">
        <f t="shared" si="9"/>
        <v>0</v>
      </c>
      <c r="AH142" s="31">
        <v>44991</v>
      </c>
      <c r="AI142" s="33">
        <v>8.1558604360410403E-2</v>
      </c>
      <c r="AJ142" s="33">
        <v>4.7972506655023298E-2</v>
      </c>
      <c r="AK142" s="33">
        <v>3.3586097705387001E-2</v>
      </c>
      <c r="BI142" s="34">
        <v>-0.1134618771529821</v>
      </c>
      <c r="CP142" t="s">
        <v>1143</v>
      </c>
      <c r="CQ142">
        <v>0.99848821382236619</v>
      </c>
      <c r="CR142">
        <v>1.000000076682352</v>
      </c>
      <c r="CS142">
        <v>1.003848361811263</v>
      </c>
      <c r="CT142">
        <v>1.007353123172348</v>
      </c>
      <c r="CU142">
        <v>0.99869439632716706</v>
      </c>
      <c r="CV142">
        <v>1.005153871556183</v>
      </c>
      <c r="CW142">
        <v>1.001992889878319</v>
      </c>
      <c r="CX142">
        <v>1.007421708498728</v>
      </c>
      <c r="CY142">
        <v>1.011407420195795</v>
      </c>
      <c r="CZ142">
        <v>0.97278731294879806</v>
      </c>
      <c r="DA142">
        <v>0.97464269957660887</v>
      </c>
      <c r="DB142">
        <v>0.97051964661651779</v>
      </c>
      <c r="DC142">
        <v>0.96742725026503407</v>
      </c>
      <c r="DD142">
        <v>0.96275440572718474</v>
      </c>
      <c r="DE142">
        <v>0.96625891117287321</v>
      </c>
      <c r="DF142">
        <v>0.965022072059465</v>
      </c>
      <c r="DG142">
        <v>0.97120677945730016</v>
      </c>
      <c r="DH142">
        <v>0.96996985503875954</v>
      </c>
      <c r="DI142">
        <v>0.96935130752435694</v>
      </c>
      <c r="DJ142">
        <v>0.97938438535623495</v>
      </c>
      <c r="DK142">
        <v>0.96935130752435694</v>
      </c>
      <c r="DL142">
        <v>0.96406000077723741</v>
      </c>
      <c r="DM142">
        <v>0.95945574156576785</v>
      </c>
      <c r="DN142">
        <v>0.95794387870578201</v>
      </c>
      <c r="DO142">
        <v>0.96137996943535542</v>
      </c>
      <c r="DP142">
        <v>0.95883736466162983</v>
      </c>
      <c r="DQ142">
        <v>0.95643210115092847</v>
      </c>
      <c r="DR142">
        <v>0.95402700825049169</v>
      </c>
      <c r="DS142">
        <v>0.95856234091505232</v>
      </c>
      <c r="DT142">
        <v>0.96165473726653605</v>
      </c>
      <c r="DU142">
        <v>0.95835632902051604</v>
      </c>
      <c r="DV142">
        <v>0.96825172436884055</v>
      </c>
      <c r="DW142">
        <v>0.98151471042549099</v>
      </c>
      <c r="DX142">
        <v>0.96172357850831269</v>
      </c>
      <c r="DY142">
        <v>0.95581363894165816</v>
      </c>
      <c r="DZ142">
        <v>0.91430740315311099</v>
      </c>
      <c r="EA142">
        <v>0.94550587858373192</v>
      </c>
      <c r="EB142">
        <v>0.94880428682975193</v>
      </c>
      <c r="EC142">
        <v>0.94598691422484571</v>
      </c>
      <c r="ED142">
        <v>0.96378506233579209</v>
      </c>
      <c r="EE142">
        <v>0.97965915318741559</v>
      </c>
      <c r="EF142">
        <v>0.99099774076421387</v>
      </c>
      <c r="EG142">
        <v>0.9893486219463361</v>
      </c>
      <c r="EH142">
        <v>0.97361187235773683</v>
      </c>
      <c r="EI142">
        <v>0.96179224913982475</v>
      </c>
      <c r="EJ142">
        <v>0.99195998265670604</v>
      </c>
      <c r="EK142">
        <v>0.99601436498528506</v>
      </c>
      <c r="EL142">
        <v>1.006665819721301</v>
      </c>
      <c r="EM142">
        <v>1.003298570233504</v>
      </c>
      <c r="EN142">
        <v>0.99484602589312432</v>
      </c>
      <c r="EO142">
        <v>0.9885926478637771</v>
      </c>
      <c r="EP142">
        <v>0.98288906141218801</v>
      </c>
      <c r="EQ142">
        <v>0.97938438535623495</v>
      </c>
      <c r="ER142">
        <v>0.98192690482482814</v>
      </c>
      <c r="ES142">
        <v>0.98068989510115523</v>
      </c>
      <c r="ET142">
        <v>0.97024462286994018</v>
      </c>
      <c r="EU142">
        <v>0.9683205656106173</v>
      </c>
      <c r="EV142">
        <v>0.96495331612282065</v>
      </c>
      <c r="EW142">
        <v>0.95203419505452447</v>
      </c>
      <c r="EX142">
        <v>0.93540413012034196</v>
      </c>
      <c r="EY142">
        <v>0.94172626408633353</v>
      </c>
    </row>
    <row r="143" spans="9:155" x14ac:dyDescent="0.25">
      <c r="I143" s="31">
        <v>44623</v>
      </c>
      <c r="J143" s="32">
        <v>104.87693844204389</v>
      </c>
      <c r="K143" s="32">
        <v>101.86934072229769</v>
      </c>
      <c r="L143" s="33">
        <v>-5.9198568025108901E-2</v>
      </c>
      <c r="M143" s="33">
        <v>-0.1101714386430947</v>
      </c>
      <c r="N143">
        <v>30</v>
      </c>
      <c r="O143" t="s">
        <v>15</v>
      </c>
      <c r="P143">
        <f t="shared" si="8"/>
        <v>225</v>
      </c>
      <c r="Q143">
        <f t="shared" si="9"/>
        <v>0</v>
      </c>
      <c r="AH143" s="31">
        <v>44993</v>
      </c>
      <c r="AI143" s="33">
        <v>8.4263962526903699E-2</v>
      </c>
      <c r="AJ143" s="33">
        <v>5.5602913139901997E-2</v>
      </c>
      <c r="AK143" s="33">
        <v>2.8661049387001598E-2</v>
      </c>
      <c r="BI143" s="34">
        <v>-8.9183333333333295E-2</v>
      </c>
      <c r="CP143" t="s">
        <v>1144</v>
      </c>
      <c r="CQ143">
        <v>0.99914865147918475</v>
      </c>
      <c r="CR143">
        <v>1.006526701457668</v>
      </c>
      <c r="CS143">
        <v>1.001111439581353</v>
      </c>
      <c r="CT143">
        <v>1.0093172847302281</v>
      </c>
      <c r="CU143">
        <v>0.98063228406474579</v>
      </c>
      <c r="CV143">
        <v>0.97294673836390844</v>
      </c>
      <c r="CW143">
        <v>0.96913951225736272</v>
      </c>
      <c r="CX143">
        <v>0.97408191007226663</v>
      </c>
      <c r="CY143">
        <v>0.94903876717427327</v>
      </c>
      <c r="CZ143">
        <v>0.91661739552121446</v>
      </c>
      <c r="DA143">
        <v>0.92919808242691171</v>
      </c>
      <c r="DB143">
        <v>0.91869835494458929</v>
      </c>
      <c r="DC143">
        <v>0.92796845709065978</v>
      </c>
      <c r="DD143">
        <v>0.91822549088317806</v>
      </c>
      <c r="DE143">
        <v>0.91373235862076052</v>
      </c>
      <c r="DF143">
        <v>0.91370876011183566</v>
      </c>
      <c r="DG143">
        <v>0.91181688672083094</v>
      </c>
      <c r="DH143">
        <v>0.9077967377042131</v>
      </c>
      <c r="DI143">
        <v>0.92023547600319566</v>
      </c>
      <c r="DJ143">
        <v>0.91654654040224559</v>
      </c>
      <c r="DK143">
        <v>0.91155676679290909</v>
      </c>
      <c r="DL143">
        <v>0.91254993030235831</v>
      </c>
      <c r="DM143">
        <v>0.91349589679395782</v>
      </c>
      <c r="DN143">
        <v>0.90550291496296031</v>
      </c>
      <c r="DO143">
        <v>0.9171613530703715</v>
      </c>
      <c r="DP143">
        <v>0.90278336558595174</v>
      </c>
      <c r="DQ143">
        <v>0.9111310401571534</v>
      </c>
      <c r="DR143">
        <v>0.90602315481880402</v>
      </c>
      <c r="DS143">
        <v>0.9080805157332541</v>
      </c>
      <c r="DT143">
        <v>0.91853286742114393</v>
      </c>
      <c r="DU143">
        <v>0.90221586912006402</v>
      </c>
      <c r="DV143">
        <v>0.91219523756215415</v>
      </c>
      <c r="DW143">
        <v>0.9053610855406341</v>
      </c>
      <c r="DX143">
        <v>0.89852675474253119</v>
      </c>
      <c r="DY143">
        <v>0.86397710746385903</v>
      </c>
      <c r="DZ143">
        <v>0.85279165260224754</v>
      </c>
      <c r="EA143">
        <v>0.84978832519619796</v>
      </c>
      <c r="EB143">
        <v>0.84910259781690889</v>
      </c>
      <c r="EC143">
        <v>0.85392676471841145</v>
      </c>
      <c r="ED143">
        <v>0.84359258435172868</v>
      </c>
      <c r="EE143">
        <v>0.86487575775322023</v>
      </c>
      <c r="EF143">
        <v>0.87364915896017759</v>
      </c>
      <c r="EG143">
        <v>0.89599641058228141</v>
      </c>
      <c r="EH143">
        <v>0.90798594292097179</v>
      </c>
      <c r="EI143">
        <v>0.91571880482404744</v>
      </c>
      <c r="EJ143">
        <v>0.92267130694335742</v>
      </c>
      <c r="EK143">
        <v>0.9164519079977691</v>
      </c>
      <c r="EL143">
        <v>0.91616807037653381</v>
      </c>
      <c r="EM143">
        <v>0.92699889209013542</v>
      </c>
      <c r="EN143">
        <v>0.91569514672292829</v>
      </c>
      <c r="EO143">
        <v>0.94092749483768034</v>
      </c>
      <c r="EP143">
        <v>0.92874875728223116</v>
      </c>
      <c r="EQ143">
        <v>0.91768159292621521</v>
      </c>
      <c r="ER143">
        <v>0.92671511406109441</v>
      </c>
      <c r="ES143">
        <v>0.91583709532964308</v>
      </c>
      <c r="ET143">
        <v>0.91323571727384167</v>
      </c>
      <c r="EU143">
        <v>0.91997547525966228</v>
      </c>
      <c r="EV143">
        <v>0.93137367425476314</v>
      </c>
      <c r="EW143">
        <v>0.92413745369860645</v>
      </c>
      <c r="EX143">
        <v>0.91893487636358628</v>
      </c>
      <c r="EY143">
        <v>0.94449831870961742</v>
      </c>
    </row>
    <row r="144" spans="9:155" x14ac:dyDescent="0.25">
      <c r="I144" s="31">
        <v>44624</v>
      </c>
      <c r="J144" s="32">
        <v>103.6240126311569</v>
      </c>
      <c r="K144" s="32">
        <v>100.11962627598361</v>
      </c>
      <c r="L144" s="33">
        <v>-7.0437973127425002E-2</v>
      </c>
      <c r="M144" s="33">
        <v>-0.12545519210129569</v>
      </c>
      <c r="N144">
        <v>30</v>
      </c>
      <c r="O144" t="s">
        <v>15</v>
      </c>
      <c r="P144">
        <f t="shared" si="8"/>
        <v>225</v>
      </c>
      <c r="Q144">
        <f t="shared" si="9"/>
        <v>0</v>
      </c>
      <c r="AH144" s="31">
        <v>44994</v>
      </c>
      <c r="AI144" s="33">
        <v>9.0872345776704E-2</v>
      </c>
      <c r="AJ144" s="33">
        <v>6.5557486962999706E-2</v>
      </c>
      <c r="AK144" s="33">
        <v>2.53148588137042E-2</v>
      </c>
      <c r="BI144" s="34">
        <v>5.8636070231070703E-2</v>
      </c>
      <c r="CP144" t="s">
        <v>1145</v>
      </c>
      <c r="CQ144">
        <v>1.0164998948421691</v>
      </c>
      <c r="CR144">
        <v>1.019048477958302</v>
      </c>
      <c r="CS144">
        <v>1.011207235605218</v>
      </c>
      <c r="CT144">
        <v>0.98806110298559602</v>
      </c>
      <c r="CU144">
        <v>0.98298796983831005</v>
      </c>
      <c r="CV144">
        <v>0.98230511934915987</v>
      </c>
      <c r="CW144">
        <v>0.97463444015887934</v>
      </c>
      <c r="CX144">
        <v>0.96381751926902737</v>
      </c>
      <c r="CY144">
        <v>0.96251267819249176</v>
      </c>
      <c r="CZ144">
        <v>0.93931776199738892</v>
      </c>
      <c r="DA144">
        <v>0.94469585227522601</v>
      </c>
      <c r="DB144">
        <v>0.94784203419100388</v>
      </c>
      <c r="DC144">
        <v>0.91698881405087118</v>
      </c>
      <c r="DD144">
        <v>0.91342797174350299</v>
      </c>
      <c r="DE144">
        <v>0.90663527734429739</v>
      </c>
      <c r="DF144">
        <v>0.9457811074783028</v>
      </c>
      <c r="DG144">
        <v>0.99475611066625225</v>
      </c>
      <c r="DH144">
        <v>0.99662196286082194</v>
      </c>
      <c r="DI144">
        <v>0.98182947948821797</v>
      </c>
      <c r="DJ144">
        <v>0.97770750649522875</v>
      </c>
      <c r="DK144">
        <v>0.97710996747937728</v>
      </c>
      <c r="DL144">
        <v>0.98486595814295652</v>
      </c>
      <c r="DM144">
        <v>0.98350013759706933</v>
      </c>
      <c r="DN144">
        <v>0.98403681671115628</v>
      </c>
      <c r="DO144">
        <v>0.98540257747325</v>
      </c>
      <c r="DP144">
        <v>1.019572901394725</v>
      </c>
      <c r="DQ144">
        <v>1.0272435208012121</v>
      </c>
      <c r="DR144">
        <v>1.004902317177031</v>
      </c>
      <c r="DS144">
        <v>0.97898801556781734</v>
      </c>
      <c r="DT144">
        <v>1.0126584274081969</v>
      </c>
      <c r="DU144">
        <v>0.9829148542588817</v>
      </c>
      <c r="DV144">
        <v>0.99043912293892511</v>
      </c>
      <c r="DW144">
        <v>0.98448794521677063</v>
      </c>
      <c r="DX144">
        <v>1.0031585434887511</v>
      </c>
      <c r="DY144">
        <v>1.001561060743122</v>
      </c>
      <c r="DZ144">
        <v>1.011524209278259</v>
      </c>
      <c r="EA144">
        <v>1.0172437248006709</v>
      </c>
      <c r="EB144">
        <v>1.069389301692139</v>
      </c>
      <c r="EC144">
        <v>1.081486791438373</v>
      </c>
      <c r="ED144">
        <v>1.0966575268723371</v>
      </c>
      <c r="EE144">
        <v>1.087767198511232</v>
      </c>
      <c r="EF144">
        <v>1.074730864072158</v>
      </c>
      <c r="EG144">
        <v>1.069596631887934</v>
      </c>
      <c r="EH144">
        <v>1.0693040500026341</v>
      </c>
      <c r="EI144">
        <v>1.055962698649215</v>
      </c>
      <c r="EJ144">
        <v>1.0569504464851229</v>
      </c>
      <c r="EK144">
        <v>1.059316449895962</v>
      </c>
      <c r="EL144">
        <v>1.047377387202455</v>
      </c>
      <c r="EM144">
        <v>1.0460847420197901</v>
      </c>
      <c r="EN144">
        <v>1.0444750035964969</v>
      </c>
      <c r="EO144">
        <v>1.035255744803655</v>
      </c>
      <c r="EP144">
        <v>1.05799929335797</v>
      </c>
      <c r="EQ144">
        <v>1.0364141155861599</v>
      </c>
      <c r="ER144">
        <v>0.9962561458285063</v>
      </c>
      <c r="ES144">
        <v>1.000304764106893</v>
      </c>
      <c r="ET144">
        <v>0.99202452935827135</v>
      </c>
      <c r="EU144">
        <v>1.0010123053027511</v>
      </c>
      <c r="EV144">
        <v>0.98293924604662231</v>
      </c>
      <c r="EW144">
        <v>0.97615886710887401</v>
      </c>
      <c r="EX144">
        <v>0.96203703833154985</v>
      </c>
      <c r="EY144">
        <v>0.96067121778566267</v>
      </c>
    </row>
    <row r="145" spans="9:155" x14ac:dyDescent="0.25">
      <c r="I145" s="31">
        <v>44627</v>
      </c>
      <c r="J145" s="32">
        <v>101.90663802290371</v>
      </c>
      <c r="K145" s="32">
        <v>97.749440603031715</v>
      </c>
      <c r="L145" s="33">
        <v>-8.5843728812930203E-2</v>
      </c>
      <c r="M145" s="33">
        <v>-0.14615876093326571</v>
      </c>
      <c r="N145">
        <v>30</v>
      </c>
      <c r="O145" t="s">
        <v>15</v>
      </c>
      <c r="P145">
        <f t="shared" si="8"/>
        <v>225</v>
      </c>
      <c r="Q145">
        <f t="shared" si="9"/>
        <v>0</v>
      </c>
      <c r="AH145" s="31">
        <v>44995</v>
      </c>
      <c r="AI145" s="33">
        <v>0.1088991175562128</v>
      </c>
      <c r="AJ145" s="33">
        <v>8.2245608861529304E-2</v>
      </c>
      <c r="AK145" s="33">
        <v>2.6653508694683501E-2</v>
      </c>
      <c r="BI145" s="34">
        <v>-5.8676839094634198E-2</v>
      </c>
      <c r="CP145" t="s">
        <v>1146</v>
      </c>
      <c r="CQ145">
        <v>1.0284349992813171</v>
      </c>
      <c r="CR145">
        <v>1.04565922110409</v>
      </c>
      <c r="CS145">
        <v>1.0391010008158419</v>
      </c>
      <c r="CT145">
        <v>1.038556677640899</v>
      </c>
      <c r="CU145">
        <v>1.0422688336758981</v>
      </c>
      <c r="CV145">
        <v>1.0442485599587139</v>
      </c>
      <c r="CW145">
        <v>1.038532058772742</v>
      </c>
      <c r="CX145">
        <v>1.03756675295232</v>
      </c>
      <c r="CY145">
        <v>1.0389030651158619</v>
      </c>
      <c r="CZ145">
        <v>1.0201938947130511</v>
      </c>
      <c r="DA145">
        <v>1.018709130774524</v>
      </c>
      <c r="DB145">
        <v>1.0339288228048129</v>
      </c>
      <c r="DC145">
        <v>1.0352898769308529</v>
      </c>
      <c r="DD145">
        <v>1.058181362203285</v>
      </c>
      <c r="DE145">
        <v>1.075133422438586</v>
      </c>
      <c r="DF145">
        <v>1.0633785283654931</v>
      </c>
      <c r="DG145">
        <v>1.057933942578311</v>
      </c>
      <c r="DH145">
        <v>1.061299711138346</v>
      </c>
      <c r="DI145">
        <v>1.0385070706215631</v>
      </c>
      <c r="DJ145">
        <v>1.038135941184102</v>
      </c>
      <c r="DK145">
        <v>1.052761641472941</v>
      </c>
      <c r="DL145">
        <v>1.046550054848338</v>
      </c>
      <c r="DM145">
        <v>1.0284349992813171</v>
      </c>
      <c r="DN145">
        <v>1.002845839983451</v>
      </c>
      <c r="DO145">
        <v>1.007597404632024</v>
      </c>
      <c r="DP145">
        <v>1.0073004395348839</v>
      </c>
      <c r="DQ145">
        <v>0.98312212602390436</v>
      </c>
      <c r="DR145">
        <v>0.97658870924532415</v>
      </c>
      <c r="DS145">
        <v>0.97871701039746584</v>
      </c>
      <c r="DT145">
        <v>0.9932438043834857</v>
      </c>
      <c r="DU145">
        <v>0.98374085972785119</v>
      </c>
      <c r="DV145">
        <v>0.96612045876926766</v>
      </c>
      <c r="DW145">
        <v>0.94305577975935362</v>
      </c>
      <c r="DX145">
        <v>0.95476131300179268</v>
      </c>
      <c r="DY145">
        <v>0.97295084064498738</v>
      </c>
      <c r="DZ145">
        <v>0.97438618220569007</v>
      </c>
      <c r="EA145">
        <v>0.97396544574889288</v>
      </c>
      <c r="EB145">
        <v>0.98737866678101749</v>
      </c>
      <c r="EC145">
        <v>0.99044734714957261</v>
      </c>
      <c r="ED145">
        <v>0.99084334164387222</v>
      </c>
      <c r="EE145">
        <v>0.98737866678101749</v>
      </c>
      <c r="EF145">
        <v>0.99809439842921854</v>
      </c>
      <c r="EG145">
        <v>0.99802011099455601</v>
      </c>
      <c r="EH145">
        <v>1.005419619554887</v>
      </c>
      <c r="EI145">
        <v>1.0201690912033841</v>
      </c>
      <c r="EJ145">
        <v>0.99136304595065894</v>
      </c>
      <c r="EK145">
        <v>0.99725298706279497</v>
      </c>
      <c r="EL145">
        <v>0.99220451886425298</v>
      </c>
      <c r="EM145">
        <v>0.97535130338460085</v>
      </c>
      <c r="EN145">
        <v>0.9754255908192635</v>
      </c>
      <c r="EO145">
        <v>0.97765285982139483</v>
      </c>
      <c r="EP145">
        <v>0.97532662296927375</v>
      </c>
      <c r="EQ145">
        <v>0.97047609047071126</v>
      </c>
      <c r="ER145">
        <v>0.95045528831968462</v>
      </c>
      <c r="ES145">
        <v>0.93939304610217877</v>
      </c>
      <c r="ET145">
        <v>0.92073348271870326</v>
      </c>
      <c r="EU145">
        <v>0.91454657650942783</v>
      </c>
      <c r="EV145">
        <v>0.91078487500226313</v>
      </c>
      <c r="EW145">
        <v>0.9074687750087338</v>
      </c>
      <c r="EX145">
        <v>0.9323153061486551</v>
      </c>
      <c r="EY145">
        <v>0.94152134725432057</v>
      </c>
    </row>
    <row r="146" spans="9:155" x14ac:dyDescent="0.25">
      <c r="I146" s="31">
        <v>44628</v>
      </c>
      <c r="J146" s="32">
        <v>102.9858155972495</v>
      </c>
      <c r="K146" s="32">
        <v>98.776352911926963</v>
      </c>
      <c r="L146" s="33">
        <v>-7.6162936997475103E-2</v>
      </c>
      <c r="M146" s="33">
        <v>-0.13718868322406619</v>
      </c>
      <c r="N146">
        <v>30</v>
      </c>
      <c r="O146" t="s">
        <v>15</v>
      </c>
      <c r="P146">
        <f t="shared" si="8"/>
        <v>225</v>
      </c>
      <c r="Q146">
        <f t="shared" si="9"/>
        <v>0</v>
      </c>
      <c r="AH146" s="31">
        <v>44998</v>
      </c>
      <c r="AI146" s="33">
        <v>7.3104647762710195E-2</v>
      </c>
      <c r="AJ146" s="33">
        <v>5.4549765626424801E-2</v>
      </c>
      <c r="AK146" s="33">
        <v>1.8554882136285301E-2</v>
      </c>
      <c r="BI146" s="34">
        <v>0.1300220488834222</v>
      </c>
      <c r="CP146" t="s">
        <v>1147</v>
      </c>
      <c r="CQ146">
        <v>1.017380337270742</v>
      </c>
      <c r="CR146">
        <v>1.031738020363838</v>
      </c>
      <c r="CS146">
        <v>1.041057797609162</v>
      </c>
      <c r="CT146">
        <v>1.063224091236225</v>
      </c>
      <c r="CU146">
        <v>1.0724180541132871</v>
      </c>
      <c r="CV146">
        <v>1.069017539431081</v>
      </c>
      <c r="CW146">
        <v>1.056926893465185</v>
      </c>
      <c r="CX146">
        <v>1.0682619970839971</v>
      </c>
      <c r="CY146">
        <v>1.058438142193733</v>
      </c>
      <c r="CZ146">
        <v>1.048992468562957</v>
      </c>
      <c r="DA146">
        <v>1.0542820031472531</v>
      </c>
      <c r="DB146">
        <v>1.0487405117576769</v>
      </c>
      <c r="DC146">
        <v>1.0376573649441461</v>
      </c>
      <c r="DD146">
        <v>1.0244331594060549</v>
      </c>
      <c r="DE146">
        <v>1.041057797609162</v>
      </c>
      <c r="DF146">
        <v>1.0595717837831169</v>
      </c>
      <c r="DG146">
        <v>1.0536522751684301</v>
      </c>
      <c r="DH146">
        <v>1.0430729599482711</v>
      </c>
      <c r="DI146">
        <v>1.0282116092961811</v>
      </c>
      <c r="DJ146">
        <v>1.0244331594060549</v>
      </c>
      <c r="DK146">
        <v>1.0118387638639761</v>
      </c>
      <c r="DL146">
        <v>1.0280855488763521</v>
      </c>
      <c r="DM146">
        <v>1.0168765056773701</v>
      </c>
      <c r="DN146">
        <v>1.0560452906982709</v>
      </c>
      <c r="DO146">
        <v>1.064231672405779</v>
      </c>
      <c r="DP146">
        <v>1.040806086855449</v>
      </c>
      <c r="DQ146">
        <v>1.0341308718593001</v>
      </c>
      <c r="DR146">
        <v>1.041309672397253</v>
      </c>
      <c r="DS146">
        <v>1.0707808269820991</v>
      </c>
      <c r="DT146">
        <v>1.1079343676467019</v>
      </c>
      <c r="DU146">
        <v>1.0746850912404871</v>
      </c>
      <c r="DV146">
        <v>1.046977306223849</v>
      </c>
      <c r="DW146">
        <v>0.93929464201703028</v>
      </c>
      <c r="DX146">
        <v>0.99005032342764543</v>
      </c>
      <c r="DY146">
        <v>1.0156171317369129</v>
      </c>
      <c r="DZ146">
        <v>1.0274558208975291</v>
      </c>
      <c r="EA146">
        <v>1.0235515566391411</v>
      </c>
      <c r="EB146">
        <v>1.030478482389003</v>
      </c>
      <c r="EC146">
        <v>1.0520150480372421</v>
      </c>
      <c r="ED146">
        <v>1.047858826973574</v>
      </c>
      <c r="EE146">
        <v>1.041561547185345</v>
      </c>
      <c r="EF146">
        <v>1.0493701577193111</v>
      </c>
      <c r="EG146">
        <v>1.0355163882367751</v>
      </c>
      <c r="EH146">
        <v>1.0429469815456309</v>
      </c>
      <c r="EI146">
        <v>1.048362658566945</v>
      </c>
      <c r="EJ146">
        <v>1.050251842503414</v>
      </c>
      <c r="EK146">
        <v>1.0437027699442829</v>
      </c>
      <c r="EL146">
        <v>1.044458312291368</v>
      </c>
      <c r="EM146">
        <v>1.0404281516475291</v>
      </c>
      <c r="EN146">
        <v>1.035138535046044</v>
      </c>
      <c r="EO146">
        <v>1.0370277189825119</v>
      </c>
      <c r="EP146">
        <v>1.0371534513335849</v>
      </c>
      <c r="EQ146">
        <v>1.0638538192150471</v>
      </c>
      <c r="ER146">
        <v>1.036775844194421</v>
      </c>
      <c r="ES146">
        <v>1.009445830351325</v>
      </c>
      <c r="ET146">
        <v>0.99773287354178153</v>
      </c>
      <c r="EU146">
        <v>0.9769522603265729</v>
      </c>
      <c r="EV146">
        <v>0.99395450566884425</v>
      </c>
      <c r="EW146">
        <v>1.0380352181348771</v>
      </c>
      <c r="EX146">
        <v>1.0055414840757471</v>
      </c>
      <c r="EY146">
        <v>1.022544057486775</v>
      </c>
    </row>
    <row r="147" spans="9:155" x14ac:dyDescent="0.25">
      <c r="I147" s="31">
        <v>44629</v>
      </c>
      <c r="J147" s="32">
        <v>105.26346994606889</v>
      </c>
      <c r="K147" s="32">
        <v>100.74261974338</v>
      </c>
      <c r="L147" s="33">
        <v>-5.5731176643435999E-2</v>
      </c>
      <c r="M147" s="33">
        <v>-0.1200133449577146</v>
      </c>
      <c r="N147">
        <v>30</v>
      </c>
      <c r="O147" t="s">
        <v>15</v>
      </c>
      <c r="P147">
        <f t="shared" si="8"/>
        <v>225</v>
      </c>
      <c r="Q147">
        <f t="shared" si="9"/>
        <v>0</v>
      </c>
      <c r="AH147" s="31">
        <v>44999</v>
      </c>
      <c r="AI147" s="33">
        <v>4.1425138570117398E-2</v>
      </c>
      <c r="AJ147" s="33">
        <v>2.7107356433660301E-2</v>
      </c>
      <c r="AK147" s="33">
        <v>1.4317782136457E-2</v>
      </c>
      <c r="BI147" s="34">
        <v>-0.21797853210568599</v>
      </c>
      <c r="CP147" t="s">
        <v>1148</v>
      </c>
      <c r="CQ147">
        <v>0.9908548586411221</v>
      </c>
      <c r="CR147">
        <v>1.013717673932204</v>
      </c>
      <c r="CS147">
        <v>1.0044732026623999</v>
      </c>
      <c r="CT147">
        <v>1.00337976527732</v>
      </c>
      <c r="CU147">
        <v>1.0140159065301619</v>
      </c>
      <c r="CV147">
        <v>0.98667991029758173</v>
      </c>
      <c r="CW147">
        <v>0.99145132383703993</v>
      </c>
      <c r="CX147">
        <v>0.96848907714477994</v>
      </c>
      <c r="CY147">
        <v>1.008946383603899</v>
      </c>
      <c r="CZ147">
        <v>0.98439360412624288</v>
      </c>
      <c r="DA147">
        <v>0.99284299382007901</v>
      </c>
      <c r="DB147">
        <v>0.99831011913990275</v>
      </c>
      <c r="DC147">
        <v>0.96411532760445939</v>
      </c>
      <c r="DD147">
        <v>0.97942345099558137</v>
      </c>
      <c r="DE147">
        <v>0.93518886019205938</v>
      </c>
      <c r="DF147">
        <v>0.94433396166626116</v>
      </c>
      <c r="DG147">
        <v>0.96669974316260332</v>
      </c>
      <c r="DH147">
        <v>0.97186882070119895</v>
      </c>
      <c r="DI147">
        <v>0.97703777502864075</v>
      </c>
      <c r="DJ147">
        <v>1.026441381765181</v>
      </c>
      <c r="DK147">
        <v>1.035089511050221</v>
      </c>
      <c r="DL147">
        <v>1.049006087669458</v>
      </c>
      <c r="DM147">
        <v>1.0170974790941989</v>
      </c>
      <c r="DN147">
        <v>1.013916475128984</v>
      </c>
      <c r="DO147">
        <v>1.0326044652876789</v>
      </c>
      <c r="DP147">
        <v>1.0214711054233661</v>
      </c>
      <c r="DQ147">
        <v>1.001192890507159</v>
      </c>
      <c r="DR147">
        <v>0.97415512687253791</v>
      </c>
      <c r="DS147">
        <v>0.95059635337878323</v>
      </c>
      <c r="DT147">
        <v>0.95994037926091902</v>
      </c>
      <c r="DU147">
        <v>0.93061630945495855</v>
      </c>
      <c r="DV147">
        <v>0.8899602017990591</v>
      </c>
      <c r="DW147">
        <v>0.82892644782577429</v>
      </c>
      <c r="DX147">
        <v>0.87107353365473761</v>
      </c>
      <c r="DY147">
        <v>0.86699801671237597</v>
      </c>
      <c r="DZ147">
        <v>0.8552684380744533</v>
      </c>
      <c r="EA147">
        <v>0.85755474424579226</v>
      </c>
      <c r="EB147">
        <v>0.83399597075203757</v>
      </c>
      <c r="EC147">
        <v>0.83409546375879307</v>
      </c>
      <c r="ED147">
        <v>0.81560639800803225</v>
      </c>
      <c r="EE147">
        <v>0.80765410371451241</v>
      </c>
      <c r="EF147">
        <v>0.81938368235243497</v>
      </c>
      <c r="EG147">
        <v>0.81600400040159293</v>
      </c>
      <c r="EH147">
        <v>0.81461233041855385</v>
      </c>
      <c r="EI147">
        <v>0.82266399450767547</v>
      </c>
      <c r="EJ147">
        <v>0.79821070803677474</v>
      </c>
      <c r="EK147">
        <v>0.81988071614717428</v>
      </c>
      <c r="EL147">
        <v>0.80745524091215515</v>
      </c>
      <c r="EM147">
        <v>0.81371763262467722</v>
      </c>
      <c r="EN147">
        <v>0.79463222488915242</v>
      </c>
      <c r="EO147">
        <v>0.79125254293831027</v>
      </c>
      <c r="EP147">
        <v>0.77097408159979586</v>
      </c>
      <c r="EQ147">
        <v>0.75934393436305181</v>
      </c>
      <c r="ER147">
        <v>0.74463221456227069</v>
      </c>
      <c r="ES147">
        <v>0.74403581097192983</v>
      </c>
      <c r="ET147">
        <v>0.73618294807958851</v>
      </c>
      <c r="EU147">
        <v>0.72723658619659015</v>
      </c>
      <c r="EV147">
        <v>0.71848896390479511</v>
      </c>
      <c r="EW147">
        <v>0.75556652680749525</v>
      </c>
      <c r="EX147">
        <v>0.75228621465225476</v>
      </c>
      <c r="EY147">
        <v>0.75516904762508852</v>
      </c>
    </row>
    <row r="148" spans="9:155" x14ac:dyDescent="0.25">
      <c r="I148" s="31">
        <v>44630</v>
      </c>
      <c r="J148" s="32">
        <v>106.4674105746889</v>
      </c>
      <c r="K148" s="32">
        <v>102.2516403572934</v>
      </c>
      <c r="L148" s="33">
        <v>-4.4931194452457399E-2</v>
      </c>
      <c r="M148" s="33">
        <v>-0.1068320518187225</v>
      </c>
      <c r="N148">
        <v>30</v>
      </c>
      <c r="O148" t="s">
        <v>15</v>
      </c>
      <c r="P148">
        <f t="shared" si="8"/>
        <v>225</v>
      </c>
      <c r="Q148">
        <f t="shared" si="9"/>
        <v>0</v>
      </c>
      <c r="AH148" s="31">
        <v>45000</v>
      </c>
      <c r="AI148" s="33">
        <v>3.1596034009037703E-2</v>
      </c>
      <c r="AJ148" s="33">
        <v>9.2536471914862993E-3</v>
      </c>
      <c r="AK148" s="33">
        <v>2.23423868175514E-2</v>
      </c>
      <c r="BI148" s="34">
        <v>0.18870445794912599</v>
      </c>
      <c r="CP148" t="s">
        <v>1149</v>
      </c>
      <c r="CQ148">
        <v>0.95657216494845354</v>
      </c>
      <c r="CR148">
        <v>0.95347941347712373</v>
      </c>
      <c r="CS148">
        <v>0.94909560983280561</v>
      </c>
      <c r="CT148">
        <v>0.96345900050389033</v>
      </c>
      <c r="CU148">
        <v>0.94365442603876681</v>
      </c>
      <c r="CV148">
        <v>1.0029907230227431</v>
      </c>
      <c r="CW148">
        <v>0.99025183089325974</v>
      </c>
      <c r="CX148">
        <v>0.99595080728517071</v>
      </c>
      <c r="CY148">
        <v>0.99904520477996428</v>
      </c>
      <c r="CZ148">
        <v>0.9864353355666069</v>
      </c>
      <c r="DA148">
        <v>0.98282522625887925</v>
      </c>
      <c r="DB148">
        <v>0.99414568932271208</v>
      </c>
      <c r="DC148">
        <v>0.9841919955112034</v>
      </c>
      <c r="DD148">
        <v>0.9764815151379086</v>
      </c>
      <c r="DE148">
        <v>0.97800301059583183</v>
      </c>
      <c r="DF148">
        <v>1.006549425751524</v>
      </c>
      <c r="DG148">
        <v>1.00688464476079</v>
      </c>
      <c r="DH148">
        <v>1.0033259420320091</v>
      </c>
      <c r="DI148">
        <v>0.98328940487567673</v>
      </c>
      <c r="DJ148">
        <v>0.98120053779149341</v>
      </c>
      <c r="DK148">
        <v>0.99920005760275299</v>
      </c>
      <c r="DL148">
        <v>1.0042284693589409</v>
      </c>
      <c r="DM148">
        <v>0.99156694033225778</v>
      </c>
      <c r="DN148">
        <v>0.97867344861436512</v>
      </c>
      <c r="DO148">
        <v>0.98406290928648288</v>
      </c>
      <c r="DP148">
        <v>1.0075293161812551</v>
      </c>
      <c r="DQ148">
        <v>0.99265008708004654</v>
      </c>
      <c r="DR148">
        <v>0.84813897648017278</v>
      </c>
      <c r="DS148">
        <v>0.84432241784492523</v>
      </c>
      <c r="DT148">
        <v>0.85254867333974882</v>
      </c>
      <c r="DU148">
        <v>0.83653470098602034</v>
      </c>
      <c r="DV148">
        <v>0.8104639051199154</v>
      </c>
      <c r="DW148">
        <v>0.76881767553600078</v>
      </c>
      <c r="DX148">
        <v>0.78137594824462686</v>
      </c>
      <c r="DY148">
        <v>0.7882870309918576</v>
      </c>
      <c r="DZ148">
        <v>0.79122676558964677</v>
      </c>
      <c r="EA148">
        <v>0.77784313873110411</v>
      </c>
      <c r="EB148">
        <v>0.8081947351578489</v>
      </c>
      <c r="EC148">
        <v>0.81456414956829304</v>
      </c>
      <c r="ED148">
        <v>0.82572994973512148</v>
      </c>
      <c r="EE148">
        <v>0.82851489481871676</v>
      </c>
      <c r="EF148">
        <v>0.81409990764290086</v>
      </c>
      <c r="EG148">
        <v>0.84197588478005914</v>
      </c>
      <c r="EH148">
        <v>0.84739117535884012</v>
      </c>
      <c r="EI148">
        <v>0.82913379964111344</v>
      </c>
      <c r="EJ148">
        <v>0.81673018982949175</v>
      </c>
      <c r="EK148">
        <v>0.81330051001683679</v>
      </c>
      <c r="EL148">
        <v>0.80963874089578314</v>
      </c>
      <c r="EM148">
        <v>0.81451261637215655</v>
      </c>
      <c r="EN148">
        <v>0.82299647453906799</v>
      </c>
      <c r="EO148">
        <v>0.81572459611028669</v>
      </c>
      <c r="EP148">
        <v>0.79220659271078353</v>
      </c>
      <c r="EQ148">
        <v>0.79772507629902711</v>
      </c>
      <c r="ER148">
        <v>0.80914879568091735</v>
      </c>
      <c r="ES148">
        <v>0.80610599469085509</v>
      </c>
      <c r="ET148">
        <v>0.80476499203659924</v>
      </c>
      <c r="EU148">
        <v>0.79522375371996712</v>
      </c>
      <c r="EV148">
        <v>0.81850960450247678</v>
      </c>
      <c r="EW148">
        <v>0.84723644915324092</v>
      </c>
      <c r="EX148">
        <v>0.82918539614584474</v>
      </c>
      <c r="EY148">
        <v>0.82988166407104091</v>
      </c>
    </row>
    <row r="149" spans="9:155" x14ac:dyDescent="0.25">
      <c r="I149" s="31">
        <v>44631</v>
      </c>
      <c r="J149" s="32">
        <v>107.4702609416164</v>
      </c>
      <c r="K149" s="32">
        <v>102.5986286216675</v>
      </c>
      <c r="L149" s="33">
        <v>-3.5935097929451702E-2</v>
      </c>
      <c r="M149" s="33">
        <v>-0.1038011097717194</v>
      </c>
      <c r="N149">
        <v>30</v>
      </c>
      <c r="O149" t="s">
        <v>15</v>
      </c>
      <c r="P149">
        <f t="shared" si="8"/>
        <v>225</v>
      </c>
      <c r="Q149">
        <f t="shared" si="9"/>
        <v>0</v>
      </c>
      <c r="AH149" s="31">
        <v>45001</v>
      </c>
      <c r="AI149" s="33">
        <v>1.27555493223798E-2</v>
      </c>
      <c r="AJ149" s="33">
        <v>6.5462539904406003E-3</v>
      </c>
      <c r="AK149" s="33">
        <v>6.2092953319392002E-3</v>
      </c>
      <c r="BI149" s="34">
        <v>2.3957667460448799E-2</v>
      </c>
      <c r="CP149" t="s">
        <v>1150</v>
      </c>
      <c r="CQ149">
        <v>0.98313624385478104</v>
      </c>
      <c r="CR149">
        <v>0.98177940619858095</v>
      </c>
      <c r="CS149">
        <v>0.95832513916820106</v>
      </c>
      <c r="CT149">
        <v>0.9581188453731696</v>
      </c>
      <c r="CU149">
        <v>0.9694684085554498</v>
      </c>
      <c r="CV149">
        <v>0.95915055752372325</v>
      </c>
      <c r="CW149">
        <v>0.94738824463444926</v>
      </c>
      <c r="CX149">
        <v>0.94697557598592097</v>
      </c>
      <c r="CY149">
        <v>0.94553111412837343</v>
      </c>
      <c r="CZ149">
        <v>0.95172163020709177</v>
      </c>
      <c r="DA149">
        <v>0.94305477800334114</v>
      </c>
      <c r="DB149">
        <v>0.95502346574611197</v>
      </c>
      <c r="DC149">
        <v>0.94862633163849985</v>
      </c>
      <c r="DD149">
        <v>0.93768959922167938</v>
      </c>
      <c r="DE149">
        <v>0.9378957308997794</v>
      </c>
      <c r="DF149">
        <v>0.93314959562014299</v>
      </c>
      <c r="DG149">
        <v>0.93521318203818138</v>
      </c>
      <c r="DH149">
        <v>0.95440442224408673</v>
      </c>
      <c r="DI149">
        <v>0.95605525895513122</v>
      </c>
      <c r="DJ149">
        <v>0.94821374404843717</v>
      </c>
      <c r="DK149">
        <v>0.9508963739685008</v>
      </c>
      <c r="DL149">
        <v>0.9444994019778199</v>
      </c>
      <c r="DM149">
        <v>0.95915055752372325</v>
      </c>
      <c r="DN149">
        <v>0.95564250924813732</v>
      </c>
      <c r="DO149">
        <v>0.9581188453731696</v>
      </c>
      <c r="DP149">
        <v>0.94181660994082494</v>
      </c>
      <c r="DQ149">
        <v>0.92716529227799038</v>
      </c>
      <c r="DR149">
        <v>0.93810218681174207</v>
      </c>
      <c r="DS149">
        <v>0.93314959562014299</v>
      </c>
      <c r="DT149">
        <v>0.92386345673897008</v>
      </c>
      <c r="DU149">
        <v>0.91911715934240246</v>
      </c>
      <c r="DV149">
        <v>0.88754456274519788</v>
      </c>
      <c r="DW149">
        <v>0.91106935064067696</v>
      </c>
      <c r="DX149">
        <v>0.91313293705871545</v>
      </c>
      <c r="DY149">
        <v>0.92118082681890645</v>
      </c>
      <c r="DZ149">
        <v>0.91478361165282862</v>
      </c>
      <c r="EA149">
        <v>0.92881596687210355</v>
      </c>
      <c r="EB149">
        <v>0.92757804198498428</v>
      </c>
      <c r="EC149">
        <v>0.92489541206492065</v>
      </c>
      <c r="ED149">
        <v>0.89621149600741412</v>
      </c>
      <c r="EE149">
        <v>0.90033866884349101</v>
      </c>
      <c r="EF149">
        <v>0.8842428082646433</v>
      </c>
      <c r="EG149">
        <v>0.88713181303820388</v>
      </c>
      <c r="EH149">
        <v>0.89456065929636974</v>
      </c>
      <c r="EI149">
        <v>0.88073467893059176</v>
      </c>
      <c r="EJ149">
        <v>0.88279834640709576</v>
      </c>
      <c r="EK149">
        <v>0.88775077548176351</v>
      </c>
      <c r="EL149">
        <v>0.88217930290507052</v>
      </c>
      <c r="EM149">
        <v>0.87949651086807556</v>
      </c>
      <c r="EN149">
        <v>0.89497332794489803</v>
      </c>
      <c r="EO149">
        <v>0.92427612538749848</v>
      </c>
      <c r="EP149">
        <v>0.93686401874922587</v>
      </c>
      <c r="EQ149">
        <v>0.9496582059059846</v>
      </c>
      <c r="ER149">
        <v>0.93934027381579255</v>
      </c>
      <c r="ES149">
        <v>0.93335597047363994</v>
      </c>
      <c r="ET149">
        <v>0.91787915339681747</v>
      </c>
      <c r="EU149">
        <v>0.93211780241112374</v>
      </c>
      <c r="EV149">
        <v>0.92799071063351257</v>
      </c>
      <c r="EW149">
        <v>0.91065651987521745</v>
      </c>
      <c r="EX149">
        <v>0.89827508242545262</v>
      </c>
      <c r="EY149">
        <v>0.90343404847054865</v>
      </c>
    </row>
    <row r="150" spans="9:155" x14ac:dyDescent="0.25">
      <c r="I150" s="31">
        <v>44634</v>
      </c>
      <c r="J150" s="32">
        <v>108.01973975484439</v>
      </c>
      <c r="K150" s="32">
        <v>103.5891485996159</v>
      </c>
      <c r="L150" s="33">
        <v>-3.10059832737032E-2</v>
      </c>
      <c r="M150" s="33">
        <v>-9.5148919026951106E-2</v>
      </c>
      <c r="N150">
        <v>30</v>
      </c>
      <c r="O150" t="s">
        <v>15</v>
      </c>
      <c r="P150">
        <f t="shared" si="8"/>
        <v>225</v>
      </c>
      <c r="Q150">
        <f t="shared" si="9"/>
        <v>0</v>
      </c>
      <c r="AH150" s="31">
        <v>45002</v>
      </c>
      <c r="AI150" s="33">
        <v>2.1224313997026002E-2</v>
      </c>
      <c r="AJ150" s="33">
        <v>3.2174808342492998E-3</v>
      </c>
      <c r="AK150" s="33">
        <v>1.8006833162776702E-2</v>
      </c>
      <c r="BI150" s="34">
        <v>5.1273979244669803E-2</v>
      </c>
      <c r="CP150" t="s">
        <v>1151</v>
      </c>
      <c r="CQ150">
        <v>0.99567735999365048</v>
      </c>
      <c r="CR150">
        <v>0.98700812409799898</v>
      </c>
      <c r="CS150">
        <v>0.98828453122267934</v>
      </c>
      <c r="CT150">
        <v>0.99680926113501178</v>
      </c>
      <c r="CU150">
        <v>0.99491889076514117</v>
      </c>
      <c r="CV150">
        <v>0.99340170272956763</v>
      </c>
      <c r="CW150">
        <v>0.98879011498038016</v>
      </c>
      <c r="CX150">
        <v>0.99216148449535579</v>
      </c>
      <c r="CY150">
        <v>1.0012040275145819</v>
      </c>
      <c r="CZ150">
        <v>1.0006140862053059</v>
      </c>
      <c r="DA150">
        <v>1.009295489055511</v>
      </c>
      <c r="DB150">
        <v>1.0074892890533</v>
      </c>
      <c r="DC150">
        <v>1.0145571041510799</v>
      </c>
      <c r="DD150">
        <v>1.0319678913286821</v>
      </c>
      <c r="DE150">
        <v>1.0504983502984511</v>
      </c>
      <c r="DF150">
        <v>1.0598781363400609</v>
      </c>
      <c r="DG150">
        <v>1.0674998910405651</v>
      </c>
      <c r="DH150">
        <v>1.0603837824924001</v>
      </c>
      <c r="DI150">
        <v>1.0654409927514601</v>
      </c>
      <c r="DJ150">
        <v>1.0580237676767421</v>
      </c>
      <c r="DK150">
        <v>1.058348968533849</v>
      </c>
      <c r="DL150">
        <v>1.0620574562819309</v>
      </c>
      <c r="DM150">
        <v>1.0674155334889901</v>
      </c>
      <c r="DN150">
        <v>1.0659707232343529</v>
      </c>
      <c r="DO150">
        <v>1.0619130750878889</v>
      </c>
      <c r="DP150">
        <v>1.075338404716047</v>
      </c>
      <c r="DQ150">
        <v>1.0703415924672861</v>
      </c>
      <c r="DR150">
        <v>1.090040079074247</v>
      </c>
      <c r="DS150">
        <v>1.0858378001551861</v>
      </c>
      <c r="DT150">
        <v>1.064116354571035</v>
      </c>
      <c r="DU150">
        <v>1.0575181215244029</v>
      </c>
      <c r="DV150">
        <v>1.0431777121245009</v>
      </c>
      <c r="DW150">
        <v>1.0536411682517259</v>
      </c>
      <c r="DX150">
        <v>1.0521722736665371</v>
      </c>
      <c r="DY150">
        <v>1.056193608133255</v>
      </c>
      <c r="DZ150">
        <v>1.047126918388837</v>
      </c>
      <c r="EA150">
        <v>1.0372899668291879</v>
      </c>
      <c r="EB150">
        <v>1.0336053138331049</v>
      </c>
      <c r="EC150">
        <v>1.021492580220096</v>
      </c>
      <c r="ED150">
        <v>1.019842990761118</v>
      </c>
      <c r="EE150">
        <v>1.0386745662574419</v>
      </c>
      <c r="EF150">
        <v>1.0497157967393891</v>
      </c>
      <c r="EG150">
        <v>1.050980161698793</v>
      </c>
      <c r="EH150">
        <v>1.041961640615481</v>
      </c>
      <c r="EI150">
        <v>1.038939431498888</v>
      </c>
      <c r="EJ150">
        <v>1.0353152389077429</v>
      </c>
      <c r="EK150">
        <v>1.044189129218458</v>
      </c>
      <c r="EL150">
        <v>1.0378076551468041</v>
      </c>
      <c r="EM150">
        <v>1.0504382018667071</v>
      </c>
      <c r="EN150">
        <v>1.0580599565672111</v>
      </c>
      <c r="EO150">
        <v>1.0529306181057689</v>
      </c>
      <c r="EP150">
        <v>1.040059165685695</v>
      </c>
      <c r="EQ150">
        <v>1.0446106673977771</v>
      </c>
      <c r="ER150">
        <v>1.058625875940572</v>
      </c>
      <c r="ES150">
        <v>1.056723463405425</v>
      </c>
      <c r="ET150">
        <v>1.0548571149714689</v>
      </c>
      <c r="EU150">
        <v>1.061202649731209</v>
      </c>
      <c r="EV150">
        <v>1.039734152012505</v>
      </c>
      <c r="EW150">
        <v>1.052581582496664</v>
      </c>
      <c r="EX150">
        <v>1.1012498998700659</v>
      </c>
      <c r="EY150">
        <v>1.114687209268862</v>
      </c>
    </row>
    <row r="151" spans="9:155" x14ac:dyDescent="0.25">
      <c r="I151" s="31">
        <v>44635</v>
      </c>
      <c r="J151" s="32">
        <v>106.8132959185467</v>
      </c>
      <c r="K151" s="32">
        <v>102.44513225549581</v>
      </c>
      <c r="L151" s="33">
        <v>-4.18284205573142E-2</v>
      </c>
      <c r="M151" s="33">
        <v>-0.10514190033456811</v>
      </c>
      <c r="N151">
        <v>30</v>
      </c>
      <c r="O151" t="s">
        <v>15</v>
      </c>
      <c r="P151">
        <f t="shared" si="8"/>
        <v>225</v>
      </c>
      <c r="Q151">
        <f t="shared" si="9"/>
        <v>0</v>
      </c>
      <c r="AH151" s="31">
        <v>45005</v>
      </c>
      <c r="AI151" s="33">
        <v>1.8699891954881701E-2</v>
      </c>
      <c r="AJ151" s="33">
        <v>7.1223317634894001E-3</v>
      </c>
      <c r="AK151" s="33">
        <v>1.15775601913923E-2</v>
      </c>
      <c r="BI151" s="34">
        <v>-6.1351681290382501E-2</v>
      </c>
      <c r="CP151" t="s">
        <v>1152</v>
      </c>
      <c r="CQ151">
        <v>0.96729178471735144</v>
      </c>
      <c r="CR151">
        <v>0.95759065210063066</v>
      </c>
      <c r="CS151">
        <v>0.96529242343532873</v>
      </c>
      <c r="CT151">
        <v>0.95160654149621637</v>
      </c>
      <c r="CU151">
        <v>0.94942413074852994</v>
      </c>
      <c r="CV151">
        <v>0.92900782736827792</v>
      </c>
      <c r="CW151">
        <v>0.93673782465111655</v>
      </c>
      <c r="CX151">
        <v>0.93917377986860973</v>
      </c>
      <c r="CY151">
        <v>0.95076171930583242</v>
      </c>
      <c r="CZ151">
        <v>0.95453512334821145</v>
      </c>
      <c r="DA151">
        <v>0.95295824302758902</v>
      </c>
      <c r="DB151">
        <v>0.96363093513649301</v>
      </c>
      <c r="DC151">
        <v>0.95040966348236688</v>
      </c>
      <c r="DD151">
        <v>0.98362475755534473</v>
      </c>
      <c r="DE151">
        <v>0.98532844504397465</v>
      </c>
      <c r="DF151">
        <v>0.98155497113538726</v>
      </c>
      <c r="DG151">
        <v>0.98042858812568079</v>
      </c>
      <c r="DH151">
        <v>0.97334625059349222</v>
      </c>
      <c r="DI151">
        <v>0.97650015096715359</v>
      </c>
      <c r="DJ151">
        <v>0.97858405036118135</v>
      </c>
      <c r="DK151">
        <v>0.97233256177772309</v>
      </c>
      <c r="DL151">
        <v>0.98173795073484271</v>
      </c>
      <c r="DM151">
        <v>0.98299107104634842</v>
      </c>
      <c r="DN151">
        <v>0.9975218450420531</v>
      </c>
      <c r="DO151">
        <v>0.98272362320109619</v>
      </c>
      <c r="DP151">
        <v>0.99129830294190224</v>
      </c>
      <c r="DQ151">
        <v>1.002083898843368</v>
      </c>
      <c r="DR151">
        <v>0.99441014385818594</v>
      </c>
      <c r="DS151">
        <v>0.99257971906775666</v>
      </c>
      <c r="DT151">
        <v>0.99149546538163624</v>
      </c>
      <c r="DU151">
        <v>0.97423334183987875</v>
      </c>
      <c r="DV151">
        <v>0.98080866029866198</v>
      </c>
      <c r="DW151">
        <v>0.98035823285395429</v>
      </c>
      <c r="DX151">
        <v>0.97229022285551225</v>
      </c>
      <c r="DY151">
        <v>0.96182866642799603</v>
      </c>
      <c r="DZ151">
        <v>0.96305370052377781</v>
      </c>
      <c r="EA151">
        <v>0.96056143314242004</v>
      </c>
      <c r="EB151">
        <v>0.96113880748755187</v>
      </c>
      <c r="EC151">
        <v>0.94069441789157593</v>
      </c>
      <c r="ED151">
        <v>0.93724477385831351</v>
      </c>
      <c r="EE151">
        <v>0.92595250821448361</v>
      </c>
      <c r="EF151">
        <v>0.9343160522739018</v>
      </c>
      <c r="EG151">
        <v>0.92640307539160782</v>
      </c>
      <c r="EH151">
        <v>0.92177066631856619</v>
      </c>
      <c r="EI151">
        <v>0.92721960176764295</v>
      </c>
      <c r="EJ151">
        <v>0.91861676594490482</v>
      </c>
      <c r="EK151">
        <v>0.90946464199275878</v>
      </c>
      <c r="EL151">
        <v>0.9205737883047167</v>
      </c>
      <c r="EM151">
        <v>0.91518116501950431</v>
      </c>
      <c r="EN151">
        <v>0.91499811555384059</v>
      </c>
      <c r="EO151">
        <v>0.91187230139590314</v>
      </c>
      <c r="EP151">
        <v>0.88109309267421032</v>
      </c>
      <c r="EQ151">
        <v>0.85484778167190023</v>
      </c>
      <c r="ER151">
        <v>0.83752913636765347</v>
      </c>
      <c r="ES151">
        <v>0.83296722229875486</v>
      </c>
      <c r="ET151">
        <v>0.82958807326963546</v>
      </c>
      <c r="EU151">
        <v>0.84406239536905914</v>
      </c>
      <c r="EV151">
        <v>0.85294686187732804</v>
      </c>
      <c r="EW151">
        <v>0.84492119080109673</v>
      </c>
      <c r="EX151">
        <v>0.85272168308807839</v>
      </c>
      <c r="EY151">
        <v>0.8605642348324376</v>
      </c>
    </row>
    <row r="152" spans="9:155" x14ac:dyDescent="0.25">
      <c r="I152" s="31">
        <v>44636</v>
      </c>
      <c r="J152" s="32">
        <v>108.21986603728141</v>
      </c>
      <c r="K152" s="32">
        <v>104.3616749119918</v>
      </c>
      <c r="L152" s="33">
        <v>-2.92107450078893E-2</v>
      </c>
      <c r="M152" s="33">
        <v>-8.8400902673083204E-2</v>
      </c>
      <c r="N152">
        <v>30</v>
      </c>
      <c r="O152" t="s">
        <v>15</v>
      </c>
      <c r="P152">
        <f t="shared" si="8"/>
        <v>225</v>
      </c>
      <c r="Q152">
        <f t="shared" si="9"/>
        <v>0</v>
      </c>
      <c r="AH152" s="31">
        <v>45006</v>
      </c>
      <c r="AI152" s="33">
        <v>4.1732893426642001E-3</v>
      </c>
      <c r="AJ152" s="33">
        <v>-4.8681793699677997E-3</v>
      </c>
      <c r="AK152" s="33">
        <v>9.0414687126320996E-3</v>
      </c>
      <c r="BI152" s="34">
        <v>6.3452454624074103E-2</v>
      </c>
      <c r="CP152" t="s">
        <v>1153</v>
      </c>
      <c r="CQ152">
        <v>0.90536536583533656</v>
      </c>
      <c r="CR152">
        <v>0.88619234525240387</v>
      </c>
      <c r="CS152">
        <v>0.92436542217548079</v>
      </c>
      <c r="CT152">
        <v>0.93734619140624997</v>
      </c>
      <c r="CU152">
        <v>0.99059617262620192</v>
      </c>
      <c r="CV152">
        <v>0.97638465294471155</v>
      </c>
      <c r="CW152">
        <v>0.97315382737379807</v>
      </c>
      <c r="CX152">
        <v>0.98944232647235575</v>
      </c>
      <c r="CY152">
        <v>0.97707688551682692</v>
      </c>
      <c r="CZ152">
        <v>0.97499999999999998</v>
      </c>
      <c r="DA152">
        <v>0.95651921198918266</v>
      </c>
      <c r="DB152">
        <v>0.9490577110877404</v>
      </c>
      <c r="DC152">
        <v>0.95238459660456731</v>
      </c>
      <c r="DD152">
        <v>0.95938457782451925</v>
      </c>
      <c r="DE152">
        <v>0.96546151968149041</v>
      </c>
      <c r="DF152">
        <v>0.97248075045072113</v>
      </c>
      <c r="DG152">
        <v>0.96949998121995196</v>
      </c>
      <c r="DH152">
        <v>0.96188457782451919</v>
      </c>
      <c r="DI152">
        <v>0.95465388371394233</v>
      </c>
      <c r="DJ152">
        <v>0.9393654221754808</v>
      </c>
      <c r="DK152">
        <v>0.95217303936298081</v>
      </c>
      <c r="DL152">
        <v>0.97271155724158653</v>
      </c>
      <c r="DM152">
        <v>0.98426926832932693</v>
      </c>
      <c r="DN152">
        <v>0.98038461538461541</v>
      </c>
      <c r="DO152">
        <v>0.98375000000000001</v>
      </c>
      <c r="DP152">
        <v>0.98434617262620194</v>
      </c>
      <c r="DQ152">
        <v>0.97194232647235579</v>
      </c>
      <c r="DR152">
        <v>0.96359619140624997</v>
      </c>
      <c r="DS152">
        <v>0.96709613506610581</v>
      </c>
      <c r="DT152">
        <v>0.95771155724158652</v>
      </c>
      <c r="DU152">
        <v>0.95838463416466346</v>
      </c>
      <c r="DV152">
        <v>0.97203848031850959</v>
      </c>
      <c r="DW152">
        <v>0.96813457782451928</v>
      </c>
      <c r="DX152">
        <v>0.96969228891225967</v>
      </c>
      <c r="DY152">
        <v>0.96846153846153848</v>
      </c>
      <c r="DZ152">
        <v>0.9702499624399038</v>
      </c>
      <c r="EA152">
        <v>0.97142305814302887</v>
      </c>
      <c r="EB152">
        <v>0.97198073167067311</v>
      </c>
      <c r="EC152">
        <v>0.9557884803185096</v>
      </c>
      <c r="ED152">
        <v>0.9570961350661058</v>
      </c>
      <c r="EE152">
        <v>0.94607694185697111</v>
      </c>
      <c r="EF152">
        <v>0.96161536583533658</v>
      </c>
      <c r="EG152">
        <v>0.95986534705528848</v>
      </c>
      <c r="EH152">
        <v>0.95776921198918274</v>
      </c>
      <c r="EI152">
        <v>0.96567307692307691</v>
      </c>
      <c r="EJ152">
        <v>0.96094228891225963</v>
      </c>
      <c r="EK152">
        <v>0.95444232647235572</v>
      </c>
      <c r="EL152">
        <v>0.94428842397836543</v>
      </c>
      <c r="EM152">
        <v>0.9490577110877404</v>
      </c>
      <c r="EN152">
        <v>0.95059617262620189</v>
      </c>
      <c r="EO152">
        <v>0.95073073167067312</v>
      </c>
      <c r="EP152">
        <v>0.92348078801081734</v>
      </c>
      <c r="EQ152">
        <v>0.93788461538461543</v>
      </c>
      <c r="ER152">
        <v>0.93121150090144234</v>
      </c>
      <c r="ES152">
        <v>0.86319232647235578</v>
      </c>
      <c r="ET152">
        <v>0.86584613506610575</v>
      </c>
      <c r="EU152">
        <v>0.88615384615384618</v>
      </c>
      <c r="EV152">
        <v>0.86538461538461542</v>
      </c>
      <c r="EW152">
        <v>0.8648653470552885</v>
      </c>
      <c r="EX152">
        <v>0.89398080679086533</v>
      </c>
      <c r="EY152">
        <v>0.91561542217548075</v>
      </c>
    </row>
    <row r="153" spans="9:155" x14ac:dyDescent="0.25">
      <c r="I153" s="31">
        <v>44637</v>
      </c>
      <c r="J153" s="32">
        <v>110.5625340798766</v>
      </c>
      <c r="K153" s="32">
        <v>106.09049079201959</v>
      </c>
      <c r="L153" s="33">
        <v>-8.1957775435848E-3</v>
      </c>
      <c r="M153" s="33">
        <v>-7.3299698164753402E-2</v>
      </c>
      <c r="N153">
        <v>30</v>
      </c>
      <c r="O153" t="s">
        <v>15</v>
      </c>
      <c r="P153">
        <f t="shared" si="8"/>
        <v>225</v>
      </c>
      <c r="Q153">
        <f t="shared" si="9"/>
        <v>0</v>
      </c>
      <c r="AH153" s="31">
        <v>45007</v>
      </c>
      <c r="AI153" s="33">
        <v>-8.4866670043640992E-3</v>
      </c>
      <c r="AJ153" s="33">
        <v>-1.7776479618522301E-2</v>
      </c>
      <c r="AK153" s="33">
        <v>9.2898126141581008E-3</v>
      </c>
      <c r="BI153" s="34">
        <v>-1.00995365287721E-2</v>
      </c>
      <c r="CP153" t="s">
        <v>1154</v>
      </c>
      <c r="CQ153">
        <v>1.030344827586207</v>
      </c>
      <c r="CR153">
        <v>1.047586180569132</v>
      </c>
      <c r="CS153">
        <v>1.0393792338916139</v>
      </c>
      <c r="CT153">
        <v>1.020206854882965</v>
      </c>
      <c r="CU153">
        <v>1.015310263126171</v>
      </c>
      <c r="CV153">
        <v>0.99455156121325727</v>
      </c>
      <c r="CW153">
        <v>0.99434473934038281</v>
      </c>
      <c r="CX153">
        <v>0.99275867464070255</v>
      </c>
      <c r="CY153">
        <v>0.99179307555964591</v>
      </c>
      <c r="CZ153">
        <v>0.9918619301157422</v>
      </c>
      <c r="DA153">
        <v>0.99275867464070255</v>
      </c>
      <c r="DB153">
        <v>1.0119309675811561</v>
      </c>
      <c r="DC153">
        <v>1.036482694853029</v>
      </c>
      <c r="DD153">
        <v>1.0566895274988299</v>
      </c>
      <c r="DE153">
        <v>1.062482691644195</v>
      </c>
      <c r="DF153">
        <v>1.0703447630638649</v>
      </c>
      <c r="DG153">
        <v>1.0622067570106379</v>
      </c>
      <c r="DH153">
        <v>1.058827461465623</v>
      </c>
      <c r="DI153">
        <v>1.0619309945134721</v>
      </c>
      <c r="DJ153">
        <v>1.0411722926005591</v>
      </c>
      <c r="DK153">
        <v>1.0365516354773201</v>
      </c>
      <c r="DL153">
        <v>1.0372412999248211</v>
      </c>
      <c r="DM153">
        <v>1.0260688735844259</v>
      </c>
      <c r="DN153">
        <v>1.046551554795589</v>
      </c>
      <c r="DO153">
        <v>1.035655149156945</v>
      </c>
      <c r="DP153">
        <v>1.005930981562916</v>
      </c>
      <c r="DQ153">
        <v>1.0049654685500551</v>
      </c>
      <c r="DR153">
        <v>1.0013102383714829</v>
      </c>
      <c r="DS153">
        <v>1.036344727536251</v>
      </c>
      <c r="DT153">
        <v>1.0569654621323861</v>
      </c>
      <c r="DU153">
        <v>1.043792983073782</v>
      </c>
      <c r="DV153">
        <v>1.0237240316765639</v>
      </c>
      <c r="DW153">
        <v>1.023034367229064</v>
      </c>
      <c r="DX153">
        <v>1.010896513944002</v>
      </c>
      <c r="DY153">
        <v>1.015379203750463</v>
      </c>
      <c r="DZ153">
        <v>1.0119999082054469</v>
      </c>
      <c r="EA153">
        <v>1.0108274872515159</v>
      </c>
      <c r="EB153">
        <v>1.017862012975103</v>
      </c>
      <c r="EC153">
        <v>1.0132412697836699</v>
      </c>
      <c r="ED153">
        <v>1.024620604065134</v>
      </c>
      <c r="EE153">
        <v>1.0180688348479781</v>
      </c>
      <c r="EF153">
        <v>1.0342758202619451</v>
      </c>
      <c r="EG153">
        <v>1.0466894360441721</v>
      </c>
      <c r="EH153">
        <v>1.040068898339114</v>
      </c>
      <c r="EI153">
        <v>1.0404827142212529</v>
      </c>
      <c r="EJ153">
        <v>1.042413740246976</v>
      </c>
      <c r="EK153">
        <v>1.0440688316391431</v>
      </c>
      <c r="EL153">
        <v>1.03896550407767</v>
      </c>
      <c r="EM153">
        <v>1.0581377970181221</v>
      </c>
      <c r="EN153">
        <v>1.047724061817715</v>
      </c>
      <c r="EO153">
        <v>1.04144814116592</v>
      </c>
      <c r="EP153">
        <v>1.0559309224270379</v>
      </c>
      <c r="EQ153">
        <v>1.0373102405491119</v>
      </c>
      <c r="ER153">
        <v>1.0306206761515679</v>
      </c>
      <c r="ES153">
        <v>1.0235860643597861</v>
      </c>
      <c r="ET153">
        <v>1.013379237100448</v>
      </c>
      <c r="EU153">
        <v>1.0169655266547279</v>
      </c>
      <c r="EV153">
        <v>1.017103493971506</v>
      </c>
      <c r="EW153">
        <v>1.023448097043008</v>
      </c>
      <c r="EX153">
        <v>1.019861979625118</v>
      </c>
      <c r="EY153">
        <v>1.027793077737275</v>
      </c>
    </row>
    <row r="154" spans="9:155" x14ac:dyDescent="0.25">
      <c r="I154" s="31">
        <v>44641</v>
      </c>
      <c r="J154" s="32">
        <v>110.8671806463425</v>
      </c>
      <c r="K154" s="32">
        <v>105.23040669330641</v>
      </c>
      <c r="L154" s="33">
        <v>-5.4629372239206001E-3</v>
      </c>
      <c r="M154" s="33">
        <v>-8.0812531670668999E-2</v>
      </c>
      <c r="N154">
        <v>30</v>
      </c>
      <c r="O154" t="s">
        <v>15</v>
      </c>
      <c r="P154">
        <f t="shared" si="8"/>
        <v>225</v>
      </c>
      <c r="Q154">
        <f t="shared" si="9"/>
        <v>0</v>
      </c>
      <c r="AH154" s="31">
        <v>45008</v>
      </c>
      <c r="AI154" s="33">
        <v>-1.4112883459963799E-2</v>
      </c>
      <c r="AJ154" s="33">
        <v>-1.3610822915489601E-2</v>
      </c>
      <c r="AK154" s="33">
        <v>-5.0206054447420002E-4</v>
      </c>
      <c r="BI154" s="34">
        <v>-0.1073309324652864</v>
      </c>
      <c r="CP154" t="s">
        <v>1155</v>
      </c>
      <c r="CQ154">
        <v>0.99884573604728089</v>
      </c>
      <c r="CR154">
        <v>1.0038371332780709</v>
      </c>
      <c r="CS154">
        <v>1.016175327016474</v>
      </c>
      <c r="CT154">
        <v>1.0341687808450599</v>
      </c>
      <c r="CU154">
        <v>1.0382862990740711</v>
      </c>
      <c r="CV154">
        <v>1.059267339471327</v>
      </c>
      <c r="CW154">
        <v>1.048371351637958</v>
      </c>
      <c r="CX154">
        <v>1.055897405376705</v>
      </c>
      <c r="CY154">
        <v>1.052102753865134</v>
      </c>
      <c r="CZ154">
        <v>1.092733849718474</v>
      </c>
      <c r="DA154">
        <v>1.0948021318733829</v>
      </c>
      <c r="DB154">
        <v>1.066788198824399</v>
      </c>
      <c r="DC154">
        <v>1.05945718917521</v>
      </c>
      <c r="DD154">
        <v>1.077218117856819</v>
      </c>
      <c r="DE154">
        <v>1.085060621718938</v>
      </c>
      <c r="DF154">
        <v>1.094092232497812</v>
      </c>
      <c r="DG154">
        <v>1.093033392625727</v>
      </c>
      <c r="DH154">
        <v>1.064799971319303</v>
      </c>
      <c r="DI154">
        <v>1.0611330405849151</v>
      </c>
      <c r="DJ154">
        <v>1.07619940716034</v>
      </c>
      <c r="DK154">
        <v>1.072653984310465</v>
      </c>
      <c r="DL154">
        <v>1.120492137511693</v>
      </c>
      <c r="DM154">
        <v>1.10838382080208</v>
      </c>
      <c r="DN154">
        <v>1.095830110983518</v>
      </c>
      <c r="DO154">
        <v>1.077747639643561</v>
      </c>
      <c r="DP154">
        <v>1.0687469914773371</v>
      </c>
      <c r="DQ154">
        <v>1.062695328464669</v>
      </c>
      <c r="DR154">
        <v>1.0418369163096211</v>
      </c>
      <c r="DS154">
        <v>1.0714532664139651</v>
      </c>
      <c r="DT154">
        <v>1.078492575659763</v>
      </c>
      <c r="DU154">
        <v>1.0481002250758671</v>
      </c>
      <c r="DV154">
        <v>1.0544319775121831</v>
      </c>
      <c r="DW154">
        <v>1.0902561277515419</v>
      </c>
      <c r="DX154">
        <v>1.0648321561403471</v>
      </c>
      <c r="DY154">
        <v>1.059497216500116</v>
      </c>
      <c r="DZ154">
        <v>1.076865714436521</v>
      </c>
      <c r="EA154">
        <v>1.054054926222604</v>
      </c>
      <c r="EB154">
        <v>1.0598961656900889</v>
      </c>
      <c r="EC154">
        <v>1.04497564931636</v>
      </c>
      <c r="ED154">
        <v>1.0296483412487949</v>
      </c>
      <c r="EE154">
        <v>1.028949849151569</v>
      </c>
      <c r="EF154">
        <v>1.0430737912044461</v>
      </c>
      <c r="EG154">
        <v>1.036523772719085</v>
      </c>
      <c r="EH154">
        <v>1.0308647441530201</v>
      </c>
      <c r="EI154">
        <v>1.0245782134272849</v>
      </c>
      <c r="EJ154">
        <v>1.0234716055771309</v>
      </c>
      <c r="EK154">
        <v>1.017909437026298</v>
      </c>
      <c r="EL154">
        <v>1.015337401311621</v>
      </c>
      <c r="EM154">
        <v>1.0230650175846949</v>
      </c>
      <c r="EN154">
        <v>1.046882803664648</v>
      </c>
      <c r="EO154">
        <v>1.0461325714120711</v>
      </c>
      <c r="EP154">
        <v>1.0511680699957491</v>
      </c>
      <c r="EQ154">
        <v>1.0420873671797111</v>
      </c>
      <c r="ER154">
        <v>1.0297581363028649</v>
      </c>
      <c r="ES154">
        <v>0.98902651380911066</v>
      </c>
      <c r="ET154">
        <v>0.98233838577521626</v>
      </c>
      <c r="EU154">
        <v>1.012859883046088</v>
      </c>
      <c r="EV154">
        <v>1.0104208643449699</v>
      </c>
      <c r="EW154">
        <v>1.020207596209997</v>
      </c>
      <c r="EX154">
        <v>1.029578777221031</v>
      </c>
      <c r="EY154">
        <v>1.022374266140631</v>
      </c>
    </row>
    <row r="155" spans="9:155" x14ac:dyDescent="0.25">
      <c r="I155" s="31">
        <v>44642</v>
      </c>
      <c r="J155" s="32">
        <v>111.5361837079502</v>
      </c>
      <c r="K155" s="32">
        <v>106.10742583711369</v>
      </c>
      <c r="L155" s="33">
        <v>0</v>
      </c>
      <c r="M155" s="33">
        <v>-7.3151770567443999E-2</v>
      </c>
      <c r="N155">
        <v>30</v>
      </c>
      <c r="O155" t="s">
        <v>15</v>
      </c>
      <c r="P155">
        <f t="shared" si="8"/>
        <v>225</v>
      </c>
      <c r="Q155">
        <f t="shared" si="9"/>
        <v>0</v>
      </c>
      <c r="AH155" s="31">
        <v>45009</v>
      </c>
      <c r="AI155" s="33">
        <v>-3.3404496696644297E-2</v>
      </c>
      <c r="AJ155" s="33">
        <v>-3.0226058727048501E-2</v>
      </c>
      <c r="AK155" s="33">
        <v>-3.1784379695958E-3</v>
      </c>
      <c r="BI155" s="34">
        <v>-0.11292466853929969</v>
      </c>
      <c r="CP155" t="s">
        <v>1156</v>
      </c>
      <c r="CQ155">
        <v>1.00057891310307</v>
      </c>
      <c r="CR155">
        <v>1.0354738080447841</v>
      </c>
      <c r="CS155">
        <v>1.022666679862668</v>
      </c>
      <c r="CT155">
        <v>1.013421101514917</v>
      </c>
      <c r="CU155">
        <v>1.014859727743483</v>
      </c>
      <c r="CV155">
        <v>1.021140403059775</v>
      </c>
      <c r="CW155">
        <v>1.013368511170321</v>
      </c>
      <c r="CX155">
        <v>1.005175451597325</v>
      </c>
      <c r="CY155">
        <v>0.99992985392627987</v>
      </c>
      <c r="CZ155">
        <v>0.99487726548946231</v>
      </c>
      <c r="DA155">
        <v>0.99159655343436215</v>
      </c>
      <c r="DB155">
        <v>0.98312283405281242</v>
      </c>
      <c r="DC155">
        <v>0.9709123526736001</v>
      </c>
      <c r="DD155">
        <v>0.98228076564179434</v>
      </c>
      <c r="DE155">
        <v>0.98856126298737645</v>
      </c>
      <c r="DF155">
        <v>0.96803510021646633</v>
      </c>
      <c r="DG155">
        <v>0.97143861206097848</v>
      </c>
      <c r="DH155">
        <v>0.98114032933664719</v>
      </c>
      <c r="DI155">
        <v>0.96252628386637706</v>
      </c>
      <c r="DJ155">
        <v>0.955824618837254</v>
      </c>
      <c r="DK155">
        <v>0.95573687927757278</v>
      </c>
      <c r="DL155">
        <v>0.94935084530138025</v>
      </c>
      <c r="DM155">
        <v>0.94407018740060411</v>
      </c>
      <c r="DN155">
        <v>0.94384211793664563</v>
      </c>
      <c r="DO155">
        <v>0.93738596350099179</v>
      </c>
      <c r="DP155">
        <v>0.92842122293250373</v>
      </c>
      <c r="DQ155">
        <v>0.91984205590569823</v>
      </c>
      <c r="DR155">
        <v>0.91231585258042247</v>
      </c>
      <c r="DS155">
        <v>0.92098249221084527</v>
      </c>
      <c r="DT155">
        <v>0.89764910845690804</v>
      </c>
      <c r="DU155">
        <v>0.86317547018408969</v>
      </c>
      <c r="DV155">
        <v>0.86994743364338334</v>
      </c>
      <c r="DW155">
        <v>0.87000011297333391</v>
      </c>
      <c r="DX155">
        <v>0.86626326199031667</v>
      </c>
      <c r="DY155">
        <v>0.86942108527065032</v>
      </c>
      <c r="DZ155">
        <v>0.86257900135189547</v>
      </c>
      <c r="EA155">
        <v>0.86659651214346711</v>
      </c>
      <c r="EB155">
        <v>0.86570167541714382</v>
      </c>
      <c r="EC155">
        <v>0.8577894536234123</v>
      </c>
      <c r="ED155">
        <v>0.85289481419109192</v>
      </c>
      <c r="EE155">
        <v>0.8550701501707757</v>
      </c>
      <c r="EF155">
        <v>0.83994735610469895</v>
      </c>
      <c r="EG155">
        <v>0.83517533849108117</v>
      </c>
      <c r="EH155">
        <v>0.82710525667820722</v>
      </c>
      <c r="EI155">
        <v>0.82122804095988222</v>
      </c>
      <c r="EJ155">
        <v>0.82915779286847902</v>
      </c>
      <c r="EK155">
        <v>0.83545617627034496</v>
      </c>
      <c r="EL155">
        <v>0.83029831815898081</v>
      </c>
      <c r="EM155">
        <v>0.82180706866256581</v>
      </c>
      <c r="EN155">
        <v>0.82612276937755724</v>
      </c>
      <c r="EO155">
        <v>0.82608779813318123</v>
      </c>
      <c r="EP155">
        <v>0.82452619414449313</v>
      </c>
      <c r="EQ155">
        <v>0.81835096647345773</v>
      </c>
      <c r="ER155">
        <v>0.81815795723922979</v>
      </c>
      <c r="ES155">
        <v>0.81375433899384775</v>
      </c>
      <c r="ET155">
        <v>0.81985971316148587</v>
      </c>
      <c r="EU155">
        <v>0.81807021767954857</v>
      </c>
      <c r="EV155">
        <v>0.84254385976792368</v>
      </c>
      <c r="EW155">
        <v>0.84708771893222834</v>
      </c>
      <c r="EX155">
        <v>0.82401755385733477</v>
      </c>
      <c r="EY155">
        <v>0.82205266824138956</v>
      </c>
    </row>
    <row r="156" spans="9:155" x14ac:dyDescent="0.25">
      <c r="I156" s="31">
        <v>44643</v>
      </c>
      <c r="J156" s="32">
        <v>111.360683650235</v>
      </c>
      <c r="K156" s="32">
        <v>105.89916081446761</v>
      </c>
      <c r="L156" s="33">
        <v>-1.5734809268237999E-3</v>
      </c>
      <c r="M156" s="33">
        <v>-7.4970965274783405E-2</v>
      </c>
      <c r="N156">
        <v>30</v>
      </c>
      <c r="O156" t="s">
        <v>15</v>
      </c>
      <c r="P156">
        <f t="shared" si="8"/>
        <v>225</v>
      </c>
      <c r="Q156">
        <f t="shared" si="9"/>
        <v>0</v>
      </c>
      <c r="AH156" s="31">
        <v>45012</v>
      </c>
      <c r="AI156" s="33">
        <v>-4.1373920227162103E-2</v>
      </c>
      <c r="AJ156" s="33">
        <v>-2.9428076610310099E-2</v>
      </c>
      <c r="AK156" s="33">
        <v>-1.1945843616851999E-2</v>
      </c>
      <c r="BI156" s="34">
        <v>-1.45045307068804E-2</v>
      </c>
      <c r="CP156" t="s">
        <v>1157</v>
      </c>
      <c r="CQ156">
        <v>0.98876198786534453</v>
      </c>
      <c r="CR156">
        <v>1.022283774941829</v>
      </c>
      <c r="CS156">
        <v>1.0076993548194579</v>
      </c>
      <c r="CT156">
        <v>1.002697206220051</v>
      </c>
      <c r="CU156">
        <v>1.00228604510053</v>
      </c>
      <c r="CV156">
        <v>1.0152838837835729</v>
      </c>
      <c r="CW156">
        <v>1.0270739756390359</v>
      </c>
      <c r="CX156">
        <v>1.002394957825065</v>
      </c>
      <c r="CY156">
        <v>0.99401428842159245</v>
      </c>
      <c r="CZ156">
        <v>0.99205207830517195</v>
      </c>
      <c r="DA156">
        <v>0.99082776748187384</v>
      </c>
      <c r="DB156">
        <v>1.0054625029675821</v>
      </c>
      <c r="DC156">
        <v>1.0124239229099761</v>
      </c>
      <c r="DD156">
        <v>1.010414336203652</v>
      </c>
      <c r="DE156">
        <v>1.0118614594854809</v>
      </c>
      <c r="DF156">
        <v>1.0015814519063251</v>
      </c>
      <c r="DG156">
        <v>0.99980759045089362</v>
      </c>
      <c r="DH156">
        <v>0.99885142044000097</v>
      </c>
      <c r="DI156">
        <v>0.99497036937874461</v>
      </c>
      <c r="DJ156">
        <v>0.99120197129911991</v>
      </c>
      <c r="DK156">
        <v>1.000324636467774</v>
      </c>
      <c r="DL156">
        <v>1.009241765603538</v>
      </c>
      <c r="DM156">
        <v>1.007223451630652</v>
      </c>
      <c r="DN156">
        <v>1.006745233044595</v>
      </c>
      <c r="DO156">
        <v>1.009445164346658</v>
      </c>
      <c r="DP156">
        <v>0.99894866712453989</v>
      </c>
      <c r="DQ156">
        <v>0.99964328629981813</v>
      </c>
      <c r="DR156">
        <v>0.99156753690354515</v>
      </c>
      <c r="DS156">
        <v>0.98965083324847936</v>
      </c>
      <c r="DT156">
        <v>0.97878681123964728</v>
      </c>
      <c r="DU156">
        <v>0.97020924401610587</v>
      </c>
      <c r="DV156">
        <v>0.96858900026289929</v>
      </c>
      <c r="DW156">
        <v>0.96626345088556398</v>
      </c>
      <c r="DX156">
        <v>0.9562235321905812</v>
      </c>
      <c r="DY156">
        <v>0.95260216183639035</v>
      </c>
      <c r="DZ156">
        <v>0.94939177449423906</v>
      </c>
      <c r="EA156">
        <v>0.93046723127874575</v>
      </c>
      <c r="EB156">
        <v>0.93463378863178959</v>
      </c>
      <c r="EC156">
        <v>0.95403423503608886</v>
      </c>
      <c r="ED156">
        <v>0.96864091859356427</v>
      </c>
      <c r="EE156">
        <v>0.96459119974795193</v>
      </c>
      <c r="EF156">
        <v>0.9848245657864021</v>
      </c>
      <c r="EG156">
        <v>0.97626213769873216</v>
      </c>
      <c r="EH156">
        <v>0.95924565992548394</v>
      </c>
      <c r="EI156">
        <v>0.9663650612033835</v>
      </c>
      <c r="EJ156">
        <v>0.96901298512104028</v>
      </c>
      <c r="EK156">
        <v>0.97409884423644266</v>
      </c>
      <c r="EL156">
        <v>0.97830868170733076</v>
      </c>
      <c r="EM156">
        <v>0.97908959395707618</v>
      </c>
      <c r="EN156">
        <v>0.98447191297433778</v>
      </c>
      <c r="EO156">
        <v>0.9824751500066341</v>
      </c>
      <c r="EP156">
        <v>0.98456711142284703</v>
      </c>
      <c r="EQ156">
        <v>0.98424046230298545</v>
      </c>
      <c r="ER156">
        <v>0.98242536896573918</v>
      </c>
      <c r="ES156">
        <v>0.97783491580829485</v>
      </c>
      <c r="ET156">
        <v>0.98552319237999919</v>
      </c>
      <c r="EU156">
        <v>1.009356377767459</v>
      </c>
      <c r="EV156">
        <v>0.97977967139159294</v>
      </c>
      <c r="EW156">
        <v>1.001198698929999</v>
      </c>
      <c r="EX156">
        <v>0.996566835783259</v>
      </c>
      <c r="EY156">
        <v>0.97834982453540487</v>
      </c>
    </row>
    <row r="157" spans="9:155" x14ac:dyDescent="0.25">
      <c r="I157" s="31">
        <v>44644</v>
      </c>
      <c r="J157" s="32">
        <v>112.6598428389559</v>
      </c>
      <c r="K157" s="32">
        <v>105.9294277035719</v>
      </c>
      <c r="L157" s="33">
        <v>0</v>
      </c>
      <c r="M157" s="33">
        <v>-7.4706584037038504E-2</v>
      </c>
      <c r="N157">
        <v>30</v>
      </c>
      <c r="O157" t="s">
        <v>15</v>
      </c>
      <c r="P157">
        <f t="shared" si="8"/>
        <v>225</v>
      </c>
      <c r="Q157">
        <f t="shared" si="9"/>
        <v>0</v>
      </c>
      <c r="AH157" s="31">
        <v>45013</v>
      </c>
      <c r="AI157" s="33">
        <v>-5.8283116480566298E-2</v>
      </c>
      <c r="AJ157" s="33">
        <v>-3.3168133284805099E-2</v>
      </c>
      <c r="AK157" s="33">
        <v>-2.5114983195761199E-2</v>
      </c>
      <c r="BI157" s="34">
        <v>6.1252060117126299E-2</v>
      </c>
      <c r="CP157" t="s">
        <v>1158</v>
      </c>
      <c r="CQ157">
        <v>1.0073429654404511</v>
      </c>
      <c r="CR157">
        <v>0.99675712882425116</v>
      </c>
      <c r="CS157">
        <v>1.0221431419049329</v>
      </c>
      <c r="CT157">
        <v>1.029457570095679</v>
      </c>
      <c r="CU157">
        <v>1.040357866289795</v>
      </c>
      <c r="CV157">
        <v>1.0191575651584099</v>
      </c>
      <c r="CW157">
        <v>1.0327004624498779</v>
      </c>
      <c r="CX157">
        <v>1.055158154582007</v>
      </c>
      <c r="CY157">
        <v>1.0841299238383291</v>
      </c>
      <c r="CZ157">
        <v>1.0833012803559809</v>
      </c>
      <c r="DA157">
        <v>1.0482007923344649</v>
      </c>
      <c r="DB157">
        <v>1.017200244393021</v>
      </c>
      <c r="DC157">
        <v>1.017957429955636</v>
      </c>
      <c r="DD157">
        <v>0.99098558782999069</v>
      </c>
      <c r="DE157">
        <v>0.99641426500280994</v>
      </c>
      <c r="DF157">
        <v>1.0025571858897659</v>
      </c>
      <c r="DG157">
        <v>1.0014429343839479</v>
      </c>
      <c r="DH157">
        <v>0.99217140908327273</v>
      </c>
      <c r="DI157">
        <v>1.0014286204344549</v>
      </c>
      <c r="DJ157">
        <v>1.023071759378269</v>
      </c>
      <c r="DK157">
        <v>1.0110431213843021</v>
      </c>
      <c r="DL157">
        <v>1.0261290176999851</v>
      </c>
      <c r="DM157">
        <v>1.02347176716995</v>
      </c>
      <c r="DN157">
        <v>1.0135002002769</v>
      </c>
      <c r="DO157">
        <v>0.99860004982143025</v>
      </c>
      <c r="DP157">
        <v>0.98465692108282088</v>
      </c>
      <c r="DQ157">
        <v>0.99144296324737291</v>
      </c>
      <c r="DR157">
        <v>0.99231432492273819</v>
      </c>
      <c r="DS157">
        <v>0.96948536472564251</v>
      </c>
      <c r="DT157">
        <v>0.94669923454929472</v>
      </c>
      <c r="DU157">
        <v>0.9290561735222953</v>
      </c>
      <c r="DV157">
        <v>0.92614188695391009</v>
      </c>
      <c r="DW157">
        <v>0.91399884919173224</v>
      </c>
      <c r="DX157">
        <v>0.92557044725150794</v>
      </c>
      <c r="DY157">
        <v>0.92184171932253689</v>
      </c>
      <c r="DZ157">
        <v>0.94502796911829701</v>
      </c>
      <c r="EA157">
        <v>0.94208499873706131</v>
      </c>
      <c r="EB157">
        <v>0.93841358251992613</v>
      </c>
      <c r="EC157">
        <v>0.92959898532571195</v>
      </c>
      <c r="ED157">
        <v>0.92071332160882124</v>
      </c>
      <c r="EE157">
        <v>0.92622765882313562</v>
      </c>
      <c r="EF157">
        <v>0.9144131150190411</v>
      </c>
      <c r="EG157">
        <v>0.91437028499829376</v>
      </c>
      <c r="EH157">
        <v>0.91382741728101169</v>
      </c>
      <c r="EI157">
        <v>0.90514158971836611</v>
      </c>
      <c r="EJ157">
        <v>0.90234159109046153</v>
      </c>
      <c r="EK157">
        <v>0.89578429254846548</v>
      </c>
      <c r="EL157">
        <v>0.89319855585202912</v>
      </c>
      <c r="EM157">
        <v>0.8918699865008769</v>
      </c>
      <c r="EN157">
        <v>0.89311283989666868</v>
      </c>
      <c r="EO157">
        <v>0.90255579710806433</v>
      </c>
      <c r="EP157">
        <v>0.8991987286411155</v>
      </c>
      <c r="EQ157">
        <v>0.89225562442920059</v>
      </c>
      <c r="ER157">
        <v>0.88951282568540113</v>
      </c>
      <c r="ES157">
        <v>0.87075523358325668</v>
      </c>
      <c r="ET157">
        <v>0.85731236619664275</v>
      </c>
      <c r="EU157">
        <v>0.86491245832472452</v>
      </c>
      <c r="EV157">
        <v>0.84689779374956808</v>
      </c>
      <c r="EW157">
        <v>0.85464091354484595</v>
      </c>
      <c r="EX157">
        <v>0.84844079277378393</v>
      </c>
      <c r="EY157">
        <v>0.85961238304187826</v>
      </c>
    </row>
    <row r="158" spans="9:155" x14ac:dyDescent="0.25">
      <c r="I158" s="31">
        <v>44645</v>
      </c>
      <c r="J158" s="32">
        <v>112.4952281144944</v>
      </c>
      <c r="K158" s="32">
        <v>105.5860426402816</v>
      </c>
      <c r="L158" s="33">
        <v>-1.4611659337818001E-3</v>
      </c>
      <c r="M158" s="33">
        <v>-7.7706052127167302E-2</v>
      </c>
      <c r="N158">
        <v>30</v>
      </c>
      <c r="O158" t="s">
        <v>15</v>
      </c>
      <c r="P158">
        <f t="shared" si="8"/>
        <v>225</v>
      </c>
      <c r="Q158">
        <f t="shared" si="9"/>
        <v>0</v>
      </c>
      <c r="AH158" s="31">
        <v>45014</v>
      </c>
      <c r="AI158" s="33">
        <v>-4.0084264427758302E-2</v>
      </c>
      <c r="AJ158" s="33">
        <v>-2.08917736508391E-2</v>
      </c>
      <c r="AK158" s="33">
        <v>-1.9192490776919199E-2</v>
      </c>
      <c r="BI158" s="34">
        <v>-0.17041526705881721</v>
      </c>
      <c r="CP158" t="s">
        <v>1159</v>
      </c>
      <c r="CQ158">
        <v>0.99983700518352714</v>
      </c>
      <c r="CR158">
        <v>1.00065215406779</v>
      </c>
      <c r="CS158">
        <v>1.006086707511908</v>
      </c>
      <c r="CT158">
        <v>0.99635885002046698</v>
      </c>
      <c r="CU158">
        <v>0.98206613147126798</v>
      </c>
      <c r="CV158">
        <v>0.97364274429465747</v>
      </c>
      <c r="CW158">
        <v>0.97483833239942153</v>
      </c>
      <c r="CX158">
        <v>0.98119671214374282</v>
      </c>
      <c r="CY158">
        <v>0.97956627784579919</v>
      </c>
      <c r="CZ158">
        <v>1.0003259852905519</v>
      </c>
      <c r="DA158">
        <v>0.99847846921956052</v>
      </c>
      <c r="DB158">
        <v>0.99831518003681552</v>
      </c>
      <c r="DC158">
        <v>1.0105428911537251</v>
      </c>
      <c r="DD158">
        <v>0.99831518003681552</v>
      </c>
      <c r="DE158">
        <v>0.99342421846652695</v>
      </c>
      <c r="DF158">
        <v>1.0010325932882911</v>
      </c>
      <c r="DG158">
        <v>0.99483722966788091</v>
      </c>
      <c r="DH158">
        <v>0.99793480908102328</v>
      </c>
      <c r="DI158">
        <v>1.0502146534428221</v>
      </c>
      <c r="DJ158">
        <v>1.044943252652033</v>
      </c>
      <c r="DK158">
        <v>1.036356644557386</v>
      </c>
      <c r="DL158">
        <v>1.0269549558431841</v>
      </c>
      <c r="DM158">
        <v>1.0399434088716779</v>
      </c>
      <c r="DN158">
        <v>1.0497797389849339</v>
      </c>
      <c r="DO158">
        <v>1.024890016675603</v>
      </c>
      <c r="DP158">
        <v>1.009999435809313</v>
      </c>
      <c r="DQ158">
        <v>1.007064804255374</v>
      </c>
      <c r="DR158">
        <v>0.99250046043103146</v>
      </c>
      <c r="DS158">
        <v>0.96956686334392372</v>
      </c>
      <c r="DT158">
        <v>0.94054664831705481</v>
      </c>
      <c r="DU158">
        <v>0.94831803926273006</v>
      </c>
      <c r="DV158">
        <v>0.96380634591669301</v>
      </c>
      <c r="DW158">
        <v>0.97597958179621536</v>
      </c>
      <c r="DX158">
        <v>0.96146944015042668</v>
      </c>
      <c r="DY158">
        <v>0.96424105558045559</v>
      </c>
      <c r="DZ158">
        <v>0.97543612645180366</v>
      </c>
      <c r="EA158">
        <v>0.9788053994047976</v>
      </c>
      <c r="EB158">
        <v>0.97320796636618634</v>
      </c>
      <c r="EC158">
        <v>0.98108789819838516</v>
      </c>
      <c r="ED158">
        <v>0.98010966492550233</v>
      </c>
      <c r="EE158">
        <v>0.97717516990097941</v>
      </c>
      <c r="EF158">
        <v>0.97989237835832965</v>
      </c>
      <c r="EG158">
        <v>0.96771900594939031</v>
      </c>
      <c r="EH158">
        <v>0.95848053815322487</v>
      </c>
      <c r="EI158">
        <v>0.94875281719120108</v>
      </c>
      <c r="EJ158">
        <v>0.95489377383893259</v>
      </c>
      <c r="EK158">
        <v>0.96255628257454162</v>
      </c>
      <c r="EL158">
        <v>0.9638606163599549</v>
      </c>
      <c r="EM158">
        <v>0.95853487686119521</v>
      </c>
      <c r="EN158">
        <v>0.94174223642181898</v>
      </c>
      <c r="EO158">
        <v>0.93853591132802738</v>
      </c>
      <c r="EP158">
        <v>0.93869892745193839</v>
      </c>
      <c r="EQ158">
        <v>0.92984076234685675</v>
      </c>
      <c r="ER158">
        <v>0.92831907372956224</v>
      </c>
      <c r="ES158">
        <v>0.93418820030802507</v>
      </c>
      <c r="ET158">
        <v>0.9728274588809771</v>
      </c>
      <c r="EU158">
        <v>0.97869672198885704</v>
      </c>
      <c r="EV158">
        <v>0.95793701454410463</v>
      </c>
      <c r="EW158">
        <v>0.94945922039481534</v>
      </c>
      <c r="EX158">
        <v>0.9703820122281871</v>
      </c>
      <c r="EY158">
        <v>0.97945760042985852</v>
      </c>
    </row>
    <row r="159" spans="9:155" x14ac:dyDescent="0.25">
      <c r="I159" s="31">
        <v>44648</v>
      </c>
      <c r="J159" s="32">
        <v>112.91530419956101</v>
      </c>
      <c r="K159" s="32">
        <v>105.76007725263121</v>
      </c>
      <c r="L159" s="33">
        <v>0</v>
      </c>
      <c r="M159" s="33">
        <v>-7.6185860010134596E-2</v>
      </c>
      <c r="N159">
        <v>30</v>
      </c>
      <c r="O159" t="s">
        <v>15</v>
      </c>
      <c r="P159">
        <f t="shared" si="8"/>
        <v>225</v>
      </c>
      <c r="Q159">
        <f t="shared" si="9"/>
        <v>0</v>
      </c>
      <c r="AH159" s="31">
        <v>45016</v>
      </c>
      <c r="AI159" s="33">
        <v>-3.2957506599791603E-2</v>
      </c>
      <c r="AJ159" s="33">
        <v>-8.0404201460222008E-3</v>
      </c>
      <c r="AK159" s="33">
        <v>-2.4917086453769399E-2</v>
      </c>
      <c r="BI159" s="34">
        <v>-9.5270157718594997E-2</v>
      </c>
      <c r="CP159" t="s">
        <v>1160</v>
      </c>
      <c r="CQ159">
        <v>1.0153822025816599</v>
      </c>
      <c r="CR159">
        <v>1.0085279892146519</v>
      </c>
      <c r="CS159">
        <v>0.99856537931240441</v>
      </c>
      <c r="CT159">
        <v>0.9790388713897924</v>
      </c>
      <c r="CU159">
        <v>0.97489454218171034</v>
      </c>
      <c r="CV159">
        <v>0.96525064242772807</v>
      </c>
      <c r="CW159">
        <v>0.96564915480404068</v>
      </c>
      <c r="CX159">
        <v>0.97712601198349136</v>
      </c>
      <c r="CY159">
        <v>0.98804505158888933</v>
      </c>
      <c r="CZ159">
        <v>0.98963900134135507</v>
      </c>
      <c r="DA159">
        <v>0.99386313277748461</v>
      </c>
      <c r="DB159">
        <v>0.98772624168783918</v>
      </c>
      <c r="DC159">
        <v>1.0170558548093891</v>
      </c>
      <c r="DD159">
        <v>1.0045429652043101</v>
      </c>
      <c r="DE159">
        <v>1.0033475278281569</v>
      </c>
      <c r="DF159">
        <v>1.0180123842653239</v>
      </c>
      <c r="DG159">
        <v>1.0379374045642491</v>
      </c>
      <c r="DH159">
        <v>1.014505575106557</v>
      </c>
      <c r="DI159">
        <v>1.016099524859023</v>
      </c>
      <c r="DJ159">
        <v>1.011158071145531</v>
      </c>
      <c r="DK159">
        <v>1.023192945404604</v>
      </c>
      <c r="DL159">
        <v>1.0212800859983031</v>
      </c>
      <c r="DM159">
        <v>1.027974894414786</v>
      </c>
      <c r="DN159">
        <v>1.016418334760073</v>
      </c>
      <c r="DO159">
        <v>1.010281343917643</v>
      </c>
      <c r="DP159">
        <v>1.0024708006002689</v>
      </c>
      <c r="DQ159">
        <v>1.0204033587704151</v>
      </c>
      <c r="DR159">
        <v>0.98031411099399302</v>
      </c>
      <c r="DS159">
        <v>0.96684469193297884</v>
      </c>
      <c r="DT159">
        <v>0.93066076569163603</v>
      </c>
      <c r="DU159">
        <v>0.94604284465338107</v>
      </c>
      <c r="DV159">
        <v>0.95743999935756918</v>
      </c>
      <c r="DW159">
        <v>0.96341758524947463</v>
      </c>
      <c r="DX159">
        <v>0.97465543475592276</v>
      </c>
      <c r="DY159">
        <v>0.97274257534962183</v>
      </c>
      <c r="DZ159">
        <v>0.98039371371647044</v>
      </c>
      <c r="EA159">
        <v>0.98565387757822809</v>
      </c>
      <c r="EB159">
        <v>0.97601017732981588</v>
      </c>
      <c r="EC159">
        <v>0.96365669267526233</v>
      </c>
      <c r="ED159">
        <v>0.97274257534962183</v>
      </c>
      <c r="EE159">
        <v>0.96899655901228232</v>
      </c>
      <c r="EF159">
        <v>0.95385368722911001</v>
      </c>
      <c r="EG159">
        <v>0.96110631321964601</v>
      </c>
      <c r="EH159">
        <v>0.95632426445667862</v>
      </c>
      <c r="EI159">
        <v>0.97090941841858336</v>
      </c>
      <c r="EJ159">
        <v>0.97011239366595792</v>
      </c>
      <c r="EK159">
        <v>0.96580865950735084</v>
      </c>
      <c r="EL159">
        <v>0.9627003627248969</v>
      </c>
      <c r="EM159">
        <v>0.96612726990283093</v>
      </c>
      <c r="EN159">
        <v>0.96206274292279648</v>
      </c>
      <c r="EO159">
        <v>0.95162191816897379</v>
      </c>
      <c r="EP159">
        <v>0.94134059811846127</v>
      </c>
      <c r="EQ159">
        <v>0.93552251692986599</v>
      </c>
      <c r="ER159">
        <v>0.91822747880903488</v>
      </c>
      <c r="ES159">
        <v>0.9260382216319788</v>
      </c>
      <c r="ET159">
        <v>0.92643663425550649</v>
      </c>
      <c r="EU159">
        <v>0.92237190776990197</v>
      </c>
      <c r="EV159">
        <v>0.92874800603812013</v>
      </c>
      <c r="EW159">
        <v>0.91495987682884083</v>
      </c>
      <c r="EX159">
        <v>0.92356754465162505</v>
      </c>
      <c r="EY159">
        <v>0.93145779044426147</v>
      </c>
    </row>
    <row r="160" spans="9:155" x14ac:dyDescent="0.25">
      <c r="I160" s="31">
        <v>44649</v>
      </c>
      <c r="J160" s="32">
        <v>113.86866846261231</v>
      </c>
      <c r="K160" s="32">
        <v>106.3801881591606</v>
      </c>
      <c r="L160" s="33">
        <v>0</v>
      </c>
      <c r="M160" s="33">
        <v>-7.0769192032053105E-2</v>
      </c>
      <c r="N160">
        <v>30</v>
      </c>
      <c r="O160" t="s">
        <v>15</v>
      </c>
      <c r="P160">
        <f t="shared" si="8"/>
        <v>225</v>
      </c>
      <c r="Q160">
        <f t="shared" si="9"/>
        <v>0</v>
      </c>
      <c r="AH160" s="31">
        <v>45019</v>
      </c>
      <c r="AI160" s="33">
        <v>-4.2939734205685698E-2</v>
      </c>
      <c r="AJ160" s="33">
        <v>-1.08353260759115E-2</v>
      </c>
      <c r="AK160" s="33">
        <v>-3.2104408129774199E-2</v>
      </c>
      <c r="BI160" s="34">
        <v>-0.1789059409890289</v>
      </c>
      <c r="CP160" t="s">
        <v>1161</v>
      </c>
      <c r="CQ160">
        <v>0.97280536091590397</v>
      </c>
      <c r="CR160">
        <v>0.96191631717361625</v>
      </c>
      <c r="CS160">
        <v>0.99329483489861592</v>
      </c>
      <c r="CT160">
        <v>1.010011293801425</v>
      </c>
      <c r="CU160">
        <v>1.0175196744878741</v>
      </c>
      <c r="CV160">
        <v>1.0096936843279161</v>
      </c>
      <c r="CW160">
        <v>1.0046507877501349</v>
      </c>
      <c r="CX160">
        <v>0.98614124949556747</v>
      </c>
      <c r="CY160">
        <v>0.99176316900841144</v>
      </c>
      <c r="CZ160">
        <v>1.008517091919191</v>
      </c>
      <c r="DA160">
        <v>1.008629205745023</v>
      </c>
      <c r="DB160">
        <v>1.020993626632867</v>
      </c>
      <c r="DC160">
        <v>1.031695999464155</v>
      </c>
      <c r="DD160">
        <v>1.027400157461144</v>
      </c>
      <c r="DE160">
        <v>1.0391671016080191</v>
      </c>
      <c r="DF160">
        <v>1.031098244525106</v>
      </c>
      <c r="DG160">
        <v>1.0580500744172789</v>
      </c>
      <c r="DH160">
        <v>1.028221954586469</v>
      </c>
      <c r="DI160">
        <v>1.0380837055557539</v>
      </c>
      <c r="DJ160">
        <v>1.0273253221778971</v>
      </c>
      <c r="DK160">
        <v>1.027792416752515</v>
      </c>
      <c r="DL160">
        <v>1.011038586574428</v>
      </c>
      <c r="DM160">
        <v>0.99828153546444165</v>
      </c>
      <c r="DN160">
        <v>1.0167911664517031</v>
      </c>
      <c r="DO160">
        <v>1.02325370782655</v>
      </c>
      <c r="DP160">
        <v>1.012663448821093</v>
      </c>
      <c r="DQ160">
        <v>0.98942843799686719</v>
      </c>
      <c r="DR160">
        <v>0.95986182436030387</v>
      </c>
      <c r="DS160">
        <v>0.97316024893199726</v>
      </c>
      <c r="DT160">
        <v>0.97226370925611805</v>
      </c>
      <c r="DU160">
        <v>0.96215899863118515</v>
      </c>
      <c r="DV160">
        <v>0.96555848642370223</v>
      </c>
      <c r="DW160">
        <v>0.95814358029179281</v>
      </c>
      <c r="DX160">
        <v>0.96557712569499421</v>
      </c>
      <c r="DY160">
        <v>0.97132979830496169</v>
      </c>
      <c r="DZ160">
        <v>0.96479269984494642</v>
      </c>
      <c r="EA160">
        <v>0.96948089387202019</v>
      </c>
      <c r="EB160">
        <v>0.93772884885963514</v>
      </c>
      <c r="EC160">
        <v>0.9480388696668598</v>
      </c>
      <c r="ED160">
        <v>0.93987681622748676</v>
      </c>
      <c r="EE160">
        <v>0.94624588304779444</v>
      </c>
      <c r="EF160">
        <v>0.94486370225869853</v>
      </c>
      <c r="EG160">
        <v>0.94323874727934076</v>
      </c>
      <c r="EH160">
        <v>0.93065000600714087</v>
      </c>
      <c r="EI160">
        <v>0.9190325469613746</v>
      </c>
      <c r="EJ160">
        <v>0.90188645749191754</v>
      </c>
      <c r="EK160">
        <v>0.91004851093129058</v>
      </c>
      <c r="EL160">
        <v>0.9056405551024489</v>
      </c>
      <c r="EM160">
        <v>0.91598813265033674</v>
      </c>
      <c r="EN160">
        <v>0.91877104076712768</v>
      </c>
      <c r="EO160">
        <v>0.92706384730362412</v>
      </c>
      <c r="EP160">
        <v>0.97076950737388379</v>
      </c>
      <c r="EQ160">
        <v>0.98797160738990997</v>
      </c>
      <c r="ER160">
        <v>1.0263168541415719</v>
      </c>
      <c r="ES160">
        <v>1.065465073281882</v>
      </c>
      <c r="ET160">
        <v>1.041763153348424</v>
      </c>
      <c r="EU160">
        <v>1.0463952440962361</v>
      </c>
      <c r="EV160">
        <v>1.045704200068035</v>
      </c>
      <c r="EW160">
        <v>1.0423794548260721</v>
      </c>
      <c r="EX160">
        <v>1.03726190843043</v>
      </c>
      <c r="EY160">
        <v>1.034796424321762</v>
      </c>
    </row>
    <row r="161" spans="9:155" x14ac:dyDescent="0.25">
      <c r="I161" s="31">
        <v>44650</v>
      </c>
      <c r="J161" s="32">
        <v>115.1169539599184</v>
      </c>
      <c r="K161" s="32">
        <v>107.35305245179821</v>
      </c>
      <c r="L161" s="33">
        <v>0</v>
      </c>
      <c r="M161" s="33">
        <v>-6.2271223675969198E-2</v>
      </c>
      <c r="N161">
        <v>30</v>
      </c>
      <c r="O161" t="s">
        <v>15</v>
      </c>
      <c r="P161">
        <f t="shared" si="8"/>
        <v>225</v>
      </c>
      <c r="Q161">
        <f t="shared" si="9"/>
        <v>0</v>
      </c>
      <c r="AH161" s="31">
        <v>45021</v>
      </c>
      <c r="AI161" s="33">
        <v>-4.1237641780112001E-2</v>
      </c>
      <c r="AJ161" s="33">
        <v>-1.2586511287583301E-2</v>
      </c>
      <c r="AK161" s="33">
        <v>-2.8651130492528602E-2</v>
      </c>
      <c r="BI161" s="34">
        <v>-3.1674075611243302E-2</v>
      </c>
      <c r="CP161" t="s">
        <v>1162</v>
      </c>
      <c r="CQ161">
        <v>1.0016071185509909</v>
      </c>
      <c r="CR161">
        <v>1.0136825581004181</v>
      </c>
      <c r="CS161">
        <v>1.0242817929099699</v>
      </c>
      <c r="CT161">
        <v>1.0379069108206911</v>
      </c>
      <c r="CU161">
        <v>1.041470630804453</v>
      </c>
      <c r="CV161">
        <v>1.0362788550555511</v>
      </c>
      <c r="CW161">
        <v>1.033206593808734</v>
      </c>
      <c r="CX161">
        <v>1.049120282042773</v>
      </c>
      <c r="CY161">
        <v>1.055694758205646</v>
      </c>
      <c r="CZ161">
        <v>1.0536825451122189</v>
      </c>
      <c r="DA161">
        <v>1.047937473098842</v>
      </c>
      <c r="DB161">
        <v>1.0548807303230761</v>
      </c>
      <c r="DC161">
        <v>1.031854729043572</v>
      </c>
      <c r="DD161">
        <v>1.047108235179258</v>
      </c>
      <c r="DE161">
        <v>1.063098804747928</v>
      </c>
      <c r="DF161">
        <v>1.06982687735015</v>
      </c>
      <c r="DG161">
        <v>1.062960667690461</v>
      </c>
      <c r="DH161">
        <v>1.0668315805529209</v>
      </c>
      <c r="DI161">
        <v>1.081439948397358</v>
      </c>
      <c r="DJ161">
        <v>1.0878146162051461</v>
      </c>
      <c r="DK161">
        <v>1.086800946197404</v>
      </c>
      <c r="DL161">
        <v>1.069857629884003</v>
      </c>
      <c r="DM161">
        <v>1.0752955090186811</v>
      </c>
      <c r="DN161">
        <v>1.081608754873721</v>
      </c>
      <c r="DO161">
        <v>1.093098649555605</v>
      </c>
      <c r="DP161">
        <v>1.0756179119343929</v>
      </c>
      <c r="DQ161">
        <v>1.071363007973559</v>
      </c>
      <c r="DR161">
        <v>1.060210975589269</v>
      </c>
      <c r="DS161">
        <v>1.0450191407511999</v>
      </c>
      <c r="DT161">
        <v>1.0487824197451769</v>
      </c>
      <c r="DU161">
        <v>1.0446810291087361</v>
      </c>
      <c r="DV161">
        <v>1.02360581896991</v>
      </c>
      <c r="DW161">
        <v>1.017768821814802</v>
      </c>
      <c r="DX161">
        <v>1.0401496016880989</v>
      </c>
      <c r="DY161">
        <v>1.0204108800475089</v>
      </c>
      <c r="DZ161">
        <v>1.0267702547033279</v>
      </c>
      <c r="EA161">
        <v>1.035894614612308</v>
      </c>
      <c r="EB161">
        <v>1.04159347470995</v>
      </c>
      <c r="EC161">
        <v>1.025142032708275</v>
      </c>
      <c r="ED161">
        <v>1.023344921121903</v>
      </c>
      <c r="EE161">
        <v>1.008275597729505</v>
      </c>
      <c r="EF161">
        <v>0.98769209567249339</v>
      </c>
      <c r="EG161">
        <v>0.98276121777159942</v>
      </c>
      <c r="EH161">
        <v>0.97849093754383876</v>
      </c>
      <c r="EI161">
        <v>0.97673995475824504</v>
      </c>
      <c r="EJ161">
        <v>0.96567993063064417</v>
      </c>
      <c r="EK161">
        <v>0.95425137478655186</v>
      </c>
      <c r="EL161">
        <v>0.96183968718707968</v>
      </c>
      <c r="EM161">
        <v>0.95995023488419362</v>
      </c>
      <c r="EN161">
        <v>0.9586751683387057</v>
      </c>
      <c r="EO161">
        <v>0.95922829837326817</v>
      </c>
      <c r="EP161">
        <v>0.95726204785070723</v>
      </c>
      <c r="EQ161">
        <v>0.96432806586548148</v>
      </c>
      <c r="ER161">
        <v>0.9849116510374496</v>
      </c>
      <c r="ES161">
        <v>0.98309924629910739</v>
      </c>
      <c r="ET161">
        <v>0.99532645375884354</v>
      </c>
      <c r="EU161">
        <v>0.98945845472501337</v>
      </c>
      <c r="EV161">
        <v>1.0025767376318639</v>
      </c>
      <c r="EW161">
        <v>0.98733885710797198</v>
      </c>
      <c r="EX161">
        <v>0.99589479383041946</v>
      </c>
      <c r="EY161">
        <v>0.97967374648776928</v>
      </c>
    </row>
    <row r="162" spans="9:155" x14ac:dyDescent="0.25">
      <c r="I162" s="31">
        <v>44651</v>
      </c>
      <c r="J162" s="32">
        <v>115.48304885035419</v>
      </c>
      <c r="K162" s="32">
        <v>107.33575708659571</v>
      </c>
      <c r="L162" s="33">
        <v>0</v>
      </c>
      <c r="M162" s="33">
        <v>-6.24222986689663E-2</v>
      </c>
      <c r="N162">
        <v>30</v>
      </c>
      <c r="O162" t="s">
        <v>15</v>
      </c>
      <c r="P162">
        <f t="shared" si="8"/>
        <v>225</v>
      </c>
      <c r="Q162">
        <f t="shared" si="9"/>
        <v>0</v>
      </c>
      <c r="AH162" s="31">
        <v>45022</v>
      </c>
      <c r="AI162" s="33">
        <v>-4.3734768288154903E-2</v>
      </c>
      <c r="AJ162" s="33">
        <v>-9.0838900265197003E-3</v>
      </c>
      <c r="AK162" s="33">
        <v>-3.4650878261635099E-2</v>
      </c>
      <c r="BI162" s="34">
        <v>-0.13287776524772191</v>
      </c>
      <c r="CP162" t="s">
        <v>1163</v>
      </c>
      <c r="CQ162">
        <v>1.0102649006622511</v>
      </c>
      <c r="CR162">
        <v>1.019536458551983</v>
      </c>
      <c r="CS162">
        <v>1.023443703916213</v>
      </c>
      <c r="CT162">
        <v>1.0191390520388379</v>
      </c>
      <c r="CU162">
        <v>1.010298040385079</v>
      </c>
      <c r="CV162">
        <v>1.0251656186993201</v>
      </c>
      <c r="CW162">
        <v>1.027748355793588</v>
      </c>
      <c r="CX162">
        <v>1.021854257970821</v>
      </c>
      <c r="CY162">
        <v>1.0060594878461691</v>
      </c>
      <c r="CZ162">
        <v>1.0190728626467771</v>
      </c>
      <c r="DA162">
        <v>1.015728452249046</v>
      </c>
      <c r="DB162">
        <v>1.0272185704963219</v>
      </c>
      <c r="DC162">
        <v>1.048840978890897</v>
      </c>
      <c r="DD162">
        <v>1.0592052470979869</v>
      </c>
      <c r="DE162">
        <v>1.0396357004468211</v>
      </c>
      <c r="DF162">
        <v>1.0347019341572921</v>
      </c>
      <c r="DG162">
        <v>1.0533111492752201</v>
      </c>
      <c r="DH162">
        <v>1.0708609739058059</v>
      </c>
      <c r="DI162">
        <v>1.065264863427702</v>
      </c>
      <c r="DJ162">
        <v>1.038046344555023</v>
      </c>
      <c r="DK162">
        <v>1.0551323931732151</v>
      </c>
      <c r="DL162">
        <v>1.0576490309290181</v>
      </c>
      <c r="DM162">
        <v>1.0607946930433789</v>
      </c>
      <c r="DN162">
        <v>1.048874118613724</v>
      </c>
      <c r="DO162">
        <v>1.0546025178223539</v>
      </c>
      <c r="DP162">
        <v>1.0460263537904311</v>
      </c>
      <c r="DQ162">
        <v>1.0343046176977411</v>
      </c>
      <c r="DR162">
        <v>1.026953452713703</v>
      </c>
      <c r="DS162">
        <v>1.0269204030444701</v>
      </c>
      <c r="DT162">
        <v>0.99953654577203277</v>
      </c>
      <c r="DU162">
        <v>0.9851323832558081</v>
      </c>
      <c r="DV162">
        <v>0.99076154340314504</v>
      </c>
      <c r="DW162">
        <v>0.97493381366285514</v>
      </c>
      <c r="DX162">
        <v>0.97966883166901375</v>
      </c>
      <c r="DY162">
        <v>0.99831109645617488</v>
      </c>
      <c r="DZ162">
        <v>0.98854298304559984</v>
      </c>
      <c r="EA162">
        <v>0.98039736524964949</v>
      </c>
      <c r="EB162">
        <v>0.97453649720330449</v>
      </c>
      <c r="EC162">
        <v>0.95039727094573767</v>
      </c>
      <c r="ED162">
        <v>0.94039735958255988</v>
      </c>
      <c r="EE162">
        <v>0.94016547157636254</v>
      </c>
      <c r="EF162">
        <v>0.92986739276133257</v>
      </c>
      <c r="EG162">
        <v>0.9408608654341708</v>
      </c>
      <c r="EH162">
        <v>0.92956958552385882</v>
      </c>
      <c r="EI162">
        <v>0.92099342149193575</v>
      </c>
      <c r="EJ162">
        <v>0.92003308995869737</v>
      </c>
      <c r="EK162">
        <v>0.91029802621735512</v>
      </c>
      <c r="EL162">
        <v>0.91433765036570558</v>
      </c>
      <c r="EM162">
        <v>0.9198343416753274</v>
      </c>
      <c r="EN162">
        <v>0.91231792834512504</v>
      </c>
      <c r="EO162">
        <v>0.91625822337858776</v>
      </c>
      <c r="EP162">
        <v>0.94566216288598437</v>
      </c>
      <c r="EQ162">
        <v>0.93433774325284502</v>
      </c>
      <c r="ER162">
        <v>0.94274847883141488</v>
      </c>
      <c r="ES162">
        <v>0.94165558840686669</v>
      </c>
      <c r="ET162">
        <v>0.9454304549869762</v>
      </c>
      <c r="EU162">
        <v>0.93122522086131088</v>
      </c>
      <c r="EV162">
        <v>0.94589396083858712</v>
      </c>
      <c r="EW162">
        <v>0.92000004028946458</v>
      </c>
      <c r="EX162">
        <v>0.8333112982134171</v>
      </c>
      <c r="EY162">
        <v>0.83400660201763077</v>
      </c>
    </row>
    <row r="163" spans="9:155" x14ac:dyDescent="0.25">
      <c r="I163" s="31">
        <v>44652</v>
      </c>
      <c r="J163" s="32">
        <v>116.66550874415459</v>
      </c>
      <c r="K163" s="32">
        <v>108.72515142452561</v>
      </c>
      <c r="L163" s="33">
        <v>0</v>
      </c>
      <c r="M163" s="33">
        <v>-5.0285940898203797E-2</v>
      </c>
      <c r="N163">
        <v>30</v>
      </c>
      <c r="O163" t="s">
        <v>15</v>
      </c>
      <c r="P163">
        <f t="shared" si="8"/>
        <v>225</v>
      </c>
      <c r="Q163">
        <f t="shared" si="9"/>
        <v>0</v>
      </c>
      <c r="AH163" s="31">
        <v>45026</v>
      </c>
      <c r="AI163" s="33">
        <v>-5.3841791356455899E-2</v>
      </c>
      <c r="AJ163" s="33">
        <v>-1.9668860564845899E-2</v>
      </c>
      <c r="AK163" s="33">
        <v>-3.41729307916099E-2</v>
      </c>
      <c r="BI163" s="34">
        <v>-8.8932942411921095E-2</v>
      </c>
      <c r="CP163" t="s">
        <v>1164</v>
      </c>
      <c r="CQ163">
        <v>1.0201626217837241</v>
      </c>
      <c r="CR163">
        <v>1.083788520113911</v>
      </c>
      <c r="CS163">
        <v>1.0826442513959229</v>
      </c>
      <c r="CT163">
        <v>1.090644993464126</v>
      </c>
      <c r="CU163">
        <v>1.086597384700561</v>
      </c>
      <c r="CV163">
        <v>1.095606735374246</v>
      </c>
      <c r="CW163">
        <v>1.112854322328839</v>
      </c>
      <c r="CX163">
        <v>1.1120947206490219</v>
      </c>
      <c r="CY163">
        <v>1.14534331698897</v>
      </c>
      <c r="CZ163">
        <v>1.1516585741423151</v>
      </c>
      <c r="DA163">
        <v>1.148809711779712</v>
      </c>
      <c r="DB163">
        <v>1.144441408681949</v>
      </c>
      <c r="DC163">
        <v>1.147574884298959</v>
      </c>
      <c r="DD163">
        <v>1.145450254662957</v>
      </c>
      <c r="DE163">
        <v>1.161083569360176</v>
      </c>
      <c r="DF163">
        <v>1.120985502247998</v>
      </c>
      <c r="DG163">
        <v>1.1280483736171509</v>
      </c>
      <c r="DH163">
        <v>1.1468986014283971</v>
      </c>
      <c r="DI163">
        <v>1.172728144424015</v>
      </c>
      <c r="DJ163">
        <v>1.1657485918641171</v>
      </c>
      <c r="DK163">
        <v>1.2017630878207011</v>
      </c>
      <c r="DL163">
        <v>1.179434833817991</v>
      </c>
      <c r="DM163">
        <v>1.196409557606662</v>
      </c>
      <c r="DN163">
        <v>1.1801471977683451</v>
      </c>
      <c r="DO163">
        <v>1.1621042841174301</v>
      </c>
      <c r="DP163">
        <v>1.1446550466543981</v>
      </c>
      <c r="DQ163">
        <v>1.1379127509316811</v>
      </c>
      <c r="DR163">
        <v>1.1652144969329961</v>
      </c>
      <c r="DS163">
        <v>1.153878153988295</v>
      </c>
      <c r="DT163">
        <v>1.155255288096251</v>
      </c>
      <c r="DU163">
        <v>1.1580684254423499</v>
      </c>
      <c r="DV163">
        <v>1.161309076108872</v>
      </c>
      <c r="DW163">
        <v>1.143729163419358</v>
      </c>
      <c r="DX163">
        <v>1.127537778862999</v>
      </c>
      <c r="DY163">
        <v>1.097304207753113</v>
      </c>
      <c r="DZ163">
        <v>1.076187043678662</v>
      </c>
      <c r="EA163">
        <v>1.0742164707583479</v>
      </c>
      <c r="EB163">
        <v>1.0637467858552141</v>
      </c>
      <c r="EC163">
        <v>1.1044028041387699</v>
      </c>
      <c r="ED163">
        <v>1.0820865376000699</v>
      </c>
      <c r="EE163">
        <v>1.0627615587389381</v>
      </c>
      <c r="EF163">
        <v>1.066560160576838</v>
      </c>
      <c r="EG163">
        <v>1.050926845879619</v>
      </c>
      <c r="EH163">
        <v>1.0267350753183451</v>
      </c>
      <c r="EI163">
        <v>1.0367776029643441</v>
      </c>
      <c r="EJ163">
        <v>1.0505351762634629</v>
      </c>
      <c r="EK163">
        <v>1.078252210745666</v>
      </c>
      <c r="EL163">
        <v>1.094324907539554</v>
      </c>
      <c r="EM163">
        <v>1.076293862664887</v>
      </c>
      <c r="EN163">
        <v>1.080329483964442</v>
      </c>
      <c r="EO163">
        <v>1.0795580135083771</v>
      </c>
      <c r="EP163">
        <v>1.0848878061699221</v>
      </c>
      <c r="EQ163">
        <v>1.071296395738262</v>
      </c>
      <c r="ER163">
        <v>1.0786796053783261</v>
      </c>
      <c r="ES163">
        <v>1.0426296217807629</v>
      </c>
      <c r="ET163">
        <v>0.99818710781107922</v>
      </c>
      <c r="EU163">
        <v>1.0340471909886879</v>
      </c>
      <c r="EV163">
        <v>1.0249782590582419</v>
      </c>
      <c r="EW163">
        <v>1.0184853263244771</v>
      </c>
      <c r="EX163">
        <v>1.0211679071318569</v>
      </c>
      <c r="EY163">
        <v>1.0546303788197799</v>
      </c>
    </row>
    <row r="164" spans="9:155" x14ac:dyDescent="0.25">
      <c r="I164" s="31">
        <v>44655</v>
      </c>
      <c r="J164" s="32">
        <v>118.2302021420908</v>
      </c>
      <c r="K164" s="32">
        <v>110.86473222811151</v>
      </c>
      <c r="L164" s="33">
        <v>0</v>
      </c>
      <c r="M164" s="33">
        <v>-3.1596705306194198E-2</v>
      </c>
      <c r="N164">
        <v>30</v>
      </c>
      <c r="O164" t="s">
        <v>15</v>
      </c>
      <c r="P164">
        <f t="shared" si="8"/>
        <v>225</v>
      </c>
      <c r="Q164">
        <f t="shared" si="9"/>
        <v>0</v>
      </c>
      <c r="AH164" s="31">
        <v>45027</v>
      </c>
      <c r="AI164" s="33">
        <v>-6.2119246200941197E-2</v>
      </c>
      <c r="AJ164" s="33">
        <v>-3.36026572717463E-2</v>
      </c>
      <c r="AK164" s="33">
        <v>-2.85165889291948E-2</v>
      </c>
      <c r="BI164" s="34">
        <v>-0.17908300798026661</v>
      </c>
      <c r="CP164" t="s">
        <v>1165</v>
      </c>
      <c r="CQ164">
        <v>1.0282162127507459</v>
      </c>
      <c r="CR164">
        <v>1.0432360202103119</v>
      </c>
      <c r="CS164">
        <v>1.066677733705079</v>
      </c>
      <c r="CT164">
        <v>1.071385976115353</v>
      </c>
      <c r="CU164">
        <v>1.101392560442513</v>
      </c>
      <c r="CV164">
        <v>1.1065649396192829</v>
      </c>
      <c r="CW164">
        <v>1.1146698007852409</v>
      </c>
      <c r="CX164">
        <v>1.138253318028299</v>
      </c>
      <c r="CY164">
        <v>1.1341676127849349</v>
      </c>
      <c r="CZ164">
        <v>1.0979952908377271</v>
      </c>
      <c r="DA164">
        <v>1.0893258180750149</v>
      </c>
      <c r="DB164">
        <v>1.113839398686097</v>
      </c>
      <c r="DC164">
        <v>1.0827489878903569</v>
      </c>
      <c r="DD164">
        <v>1.0667387508084749</v>
      </c>
      <c r="DE164">
        <v>1.071256213075465</v>
      </c>
      <c r="DF164">
        <v>1.114536783499839</v>
      </c>
      <c r="DG164">
        <v>1.1293180547631969</v>
      </c>
      <c r="DH164">
        <v>1.1306135699024911</v>
      </c>
      <c r="DI164">
        <v>1.1086244702492269</v>
      </c>
      <c r="DJ164">
        <v>1.0990249341184919</v>
      </c>
      <c r="DK164">
        <v>1.095636857757283</v>
      </c>
      <c r="DL164">
        <v>1.1013168178781649</v>
      </c>
      <c r="DM164">
        <v>1.082682519925724</v>
      </c>
      <c r="DN164">
        <v>1.0796930886400331</v>
      </c>
      <c r="DO164">
        <v>1.1109826592612571</v>
      </c>
      <c r="DP164">
        <v>1.0797262819442801</v>
      </c>
      <c r="DQ164">
        <v>1.1191871003399561</v>
      </c>
      <c r="DR164">
        <v>1.141408797191364</v>
      </c>
      <c r="DS164">
        <v>1.1356623691058501</v>
      </c>
      <c r="DT164">
        <v>1.11051779028952</v>
      </c>
      <c r="DU164">
        <v>1.0940757148278739</v>
      </c>
      <c r="DV164">
        <v>1.0497652570543221</v>
      </c>
      <c r="DW164">
        <v>1.0598961301214249</v>
      </c>
      <c r="DX164">
        <v>1.062320949810363</v>
      </c>
      <c r="DY164">
        <v>1.0620220473598629</v>
      </c>
      <c r="DZ164">
        <v>1.076172157705698</v>
      </c>
      <c r="EA164">
        <v>1.060494097734701</v>
      </c>
      <c r="EB164">
        <v>1.0728173560048739</v>
      </c>
      <c r="EC164">
        <v>1.0902889933911479</v>
      </c>
      <c r="ED164">
        <v>1.0975634524579621</v>
      </c>
      <c r="EE164">
        <v>1.1043063305199941</v>
      </c>
      <c r="EF164">
        <v>1.113008996586953</v>
      </c>
      <c r="EG164">
        <v>1.1038080241755981</v>
      </c>
      <c r="EH164">
        <v>1.130414166008594</v>
      </c>
      <c r="EI164">
        <v>1.128454459359806</v>
      </c>
      <c r="EJ164">
        <v>1.1271589442205121</v>
      </c>
      <c r="EK164">
        <v>1.158814129325282</v>
      </c>
      <c r="EL164">
        <v>1.1711041129350701</v>
      </c>
      <c r="EM164">
        <v>1.1359612715563501</v>
      </c>
      <c r="EN164">
        <v>1.163829816580531</v>
      </c>
      <c r="EO164">
        <v>1.164660218679676</v>
      </c>
      <c r="EP164">
        <v>1.1651915556160439</v>
      </c>
      <c r="EQ164">
        <v>1.1822647919952129</v>
      </c>
      <c r="ER164">
        <v>1.1823311786037081</v>
      </c>
      <c r="ES164">
        <v>1.163597300738525</v>
      </c>
      <c r="ET164">
        <v>1.1545956508649291</v>
      </c>
      <c r="EU164">
        <v>1.1620028831487319</v>
      </c>
      <c r="EV164">
        <v>1.189206911238867</v>
      </c>
      <c r="EW164">
        <v>1.1888083475194871</v>
      </c>
      <c r="EX164">
        <v>1.256004693653942</v>
      </c>
      <c r="EY164">
        <v>1.2611200421780711</v>
      </c>
    </row>
    <row r="165" spans="9:155" x14ac:dyDescent="0.25">
      <c r="I165" s="31">
        <v>44656</v>
      </c>
      <c r="J165" s="32">
        <v>119.15078033402339</v>
      </c>
      <c r="K165" s="32">
        <v>110.9101325617679</v>
      </c>
      <c r="L165" s="33">
        <v>0</v>
      </c>
      <c r="M165" s="33">
        <v>-3.1200133449577099E-2</v>
      </c>
      <c r="N165">
        <v>30</v>
      </c>
      <c r="O165" t="s">
        <v>15</v>
      </c>
      <c r="P165">
        <f t="shared" si="8"/>
        <v>225</v>
      </c>
      <c r="Q165">
        <f t="shared" si="9"/>
        <v>0</v>
      </c>
      <c r="AH165" s="31">
        <v>45028</v>
      </c>
      <c r="AI165" s="33">
        <v>-6.4349953821749906E-2</v>
      </c>
      <c r="AJ165" s="33">
        <v>-2.91705922484649E-2</v>
      </c>
      <c r="AK165" s="33">
        <v>-3.5179361573284898E-2</v>
      </c>
      <c r="BI165" s="34">
        <v>3.198810215027E-3</v>
      </c>
      <c r="CP165" t="s">
        <v>1166</v>
      </c>
      <c r="CQ165">
        <v>0.98969805647645936</v>
      </c>
      <c r="CR165">
        <v>0.99870314501267909</v>
      </c>
      <c r="CS165">
        <v>1.007572214755613</v>
      </c>
      <c r="CT165">
        <v>0.99324915964229377</v>
      </c>
      <c r="CU165">
        <v>1.0047235301297259</v>
      </c>
      <c r="CV165">
        <v>1.012895820013652</v>
      </c>
      <c r="CW165">
        <v>1.009010768846027</v>
      </c>
      <c r="CX165">
        <v>0.99252430145370729</v>
      </c>
      <c r="CY165">
        <v>1.000708098849755</v>
      </c>
      <c r="CZ165">
        <v>0.99691349672741203</v>
      </c>
      <c r="DA165">
        <v>0.99806309718843433</v>
      </c>
      <c r="DB165">
        <v>0.99784802178686771</v>
      </c>
      <c r="DC165">
        <v>0.99388345371047737</v>
      </c>
      <c r="DD165">
        <v>1.00191431627042</v>
      </c>
      <c r="DE165">
        <v>0.99735527011778891</v>
      </c>
      <c r="DF165">
        <v>0.99765550110906087</v>
      </c>
      <c r="DG165">
        <v>0.98473141424445521</v>
      </c>
      <c r="DH165">
        <v>0.9820354343044323</v>
      </c>
      <c r="DI165">
        <v>0.98080079332882586</v>
      </c>
      <c r="DJ165">
        <v>0.98502577640454481</v>
      </c>
      <c r="DK165">
        <v>0.98097639796381286</v>
      </c>
      <c r="DL165">
        <v>0.97777086538701241</v>
      </c>
      <c r="DM165">
        <v>0.97688167992531882</v>
      </c>
      <c r="DN165">
        <v>0.99271693720663534</v>
      </c>
      <c r="DO165">
        <v>0.96831847985459707</v>
      </c>
      <c r="DP165">
        <v>0.97426533196918252</v>
      </c>
      <c r="DQ165">
        <v>0.97768593994754949</v>
      </c>
      <c r="DR165">
        <v>0.98475960764915493</v>
      </c>
      <c r="DS165">
        <v>0.96754816699312729</v>
      </c>
      <c r="DT165">
        <v>0.9742991640548222</v>
      </c>
      <c r="DU165">
        <v>0.96488072568316774</v>
      </c>
      <c r="DV165">
        <v>0.96417289861252231</v>
      </c>
      <c r="DW165">
        <v>0.95995925043624386</v>
      </c>
      <c r="DX165">
        <v>0.95571154002408332</v>
      </c>
      <c r="DY165">
        <v>0.94205108745876875</v>
      </c>
      <c r="DZ165">
        <v>0.93103552147965407</v>
      </c>
      <c r="EA165">
        <v>0.93203241725481278</v>
      </c>
      <c r="EB165">
        <v>0.93475089438103498</v>
      </c>
      <c r="EC165">
        <v>0.94616841775858318</v>
      </c>
      <c r="ED165">
        <v>0.9336748269224745</v>
      </c>
      <c r="EE165">
        <v>0.93769008558976374</v>
      </c>
      <c r="EF165">
        <v>0.92981227294104885</v>
      </c>
      <c r="EG165">
        <v>0.93961011398737704</v>
      </c>
      <c r="EH165">
        <v>0.9392533811115843</v>
      </c>
      <c r="EI165">
        <v>0.96314194060148139</v>
      </c>
      <c r="EJ165">
        <v>0.95679888484452369</v>
      </c>
      <c r="EK165">
        <v>0.96468256632442095</v>
      </c>
      <c r="EL165">
        <v>0.96677808428189993</v>
      </c>
      <c r="EM165">
        <v>0.98086891780059016</v>
      </c>
      <c r="EN165">
        <v>0.97650791593158504</v>
      </c>
      <c r="EO165">
        <v>0.98214302954277621</v>
      </c>
      <c r="EP165">
        <v>0.98257927932733424</v>
      </c>
      <c r="EQ165">
        <v>0.98914891799798099</v>
      </c>
      <c r="ER165">
        <v>0.98317951115963576</v>
      </c>
      <c r="ES165">
        <v>0.98711001700014389</v>
      </c>
      <c r="ET165">
        <v>0.96941721711203854</v>
      </c>
      <c r="EU165">
        <v>0.95896241219864575</v>
      </c>
      <c r="EV165">
        <v>0.959273863014237</v>
      </c>
      <c r="EW165">
        <v>0.96357813284847893</v>
      </c>
      <c r="EX165">
        <v>0.96766151598753236</v>
      </c>
      <c r="EY165">
        <v>0.97294001179805201</v>
      </c>
    </row>
    <row r="166" spans="9:155" x14ac:dyDescent="0.25">
      <c r="I166" s="31">
        <v>44657</v>
      </c>
      <c r="J166" s="32">
        <v>119.50268264956431</v>
      </c>
      <c r="K166" s="32">
        <v>110.4590117860707</v>
      </c>
      <c r="L166" s="33">
        <v>0</v>
      </c>
      <c r="M166" s="33">
        <v>-3.514067285025E-2</v>
      </c>
      <c r="N166">
        <v>30</v>
      </c>
      <c r="O166" t="s">
        <v>15</v>
      </c>
      <c r="P166">
        <f t="shared" si="8"/>
        <v>225</v>
      </c>
      <c r="Q166">
        <f t="shared" si="9"/>
        <v>0</v>
      </c>
      <c r="AH166" s="31">
        <v>45029</v>
      </c>
      <c r="AI166" s="33">
        <v>-6.7127956461074903E-2</v>
      </c>
      <c r="AJ166" s="33">
        <v>-2.4377116239015E-2</v>
      </c>
      <c r="AK166" s="33">
        <v>-4.2750840222059799E-2</v>
      </c>
      <c r="BI166" s="34">
        <v>4.7418236451383003E-2</v>
      </c>
      <c r="CP166" t="s">
        <v>1167</v>
      </c>
      <c r="CQ166">
        <v>0.99019658419072465</v>
      </c>
      <c r="CR166">
        <v>0.9833661436617902</v>
      </c>
      <c r="CS166">
        <v>0.96914004914570107</v>
      </c>
      <c r="CT166">
        <v>0.96776414433307456</v>
      </c>
      <c r="CU166">
        <v>0.96104421703758014</v>
      </c>
      <c r="CV166">
        <v>0.96176902726343849</v>
      </c>
      <c r="CW166">
        <v>0.94981571116890673</v>
      </c>
      <c r="CX166">
        <v>0.95621614380314823</v>
      </c>
      <c r="CY166">
        <v>0.94841523447658349</v>
      </c>
      <c r="CZ166">
        <v>0.9306634365751848</v>
      </c>
      <c r="DA166">
        <v>0.91658477333727606</v>
      </c>
      <c r="DB166">
        <v>0.90070025761724326</v>
      </c>
      <c r="DC166">
        <v>0.90040539506088246</v>
      </c>
      <c r="DD166">
        <v>0.96847660839388927</v>
      </c>
      <c r="DE166">
        <v>0.9896192052430467</v>
      </c>
      <c r="DF166">
        <v>0.97588454832089233</v>
      </c>
      <c r="DG166">
        <v>0.98169531606760752</v>
      </c>
      <c r="DH166">
        <v>0.97259209711711569</v>
      </c>
      <c r="DI166">
        <v>0.94905404312350328</v>
      </c>
      <c r="DJ166">
        <v>0.93441034710296023</v>
      </c>
      <c r="DK166">
        <v>0.91796073837509795</v>
      </c>
      <c r="DL166">
        <v>0.96310813448171517</v>
      </c>
      <c r="DM166">
        <v>0.95977882545839355</v>
      </c>
      <c r="DN166">
        <v>0.94879603838668747</v>
      </c>
      <c r="DO166">
        <v>0.93411554477179481</v>
      </c>
      <c r="DP166">
        <v>0.92504912341565271</v>
      </c>
      <c r="DQ166">
        <v>0.93912772642836617</v>
      </c>
      <c r="DR166">
        <v>0.92988942236473759</v>
      </c>
      <c r="DS166">
        <v>0.92611787973207005</v>
      </c>
      <c r="DT166">
        <v>0.93147424837998172</v>
      </c>
      <c r="DU166">
        <v>0.92079848935409414</v>
      </c>
      <c r="DV166">
        <v>0.93401725725300788</v>
      </c>
      <c r="DW166">
        <v>0.9221867403317644</v>
      </c>
      <c r="DX166">
        <v>0.9599754607211628</v>
      </c>
      <c r="DY166">
        <v>0.93767816620184474</v>
      </c>
      <c r="DZ166">
        <v>0.95536859462919688</v>
      </c>
      <c r="EA166">
        <v>0.9387468622930667</v>
      </c>
      <c r="EB166">
        <v>0.93647420432190009</v>
      </c>
      <c r="EC166">
        <v>0.94289926906103372</v>
      </c>
      <c r="ED166">
        <v>0.92201479739908254</v>
      </c>
      <c r="EE166">
        <v>0.89793610182694661</v>
      </c>
      <c r="EF166">
        <v>0.92861174484570275</v>
      </c>
      <c r="EG166">
        <v>0.93181819447054071</v>
      </c>
      <c r="EH166">
        <v>0.91823090860137135</v>
      </c>
      <c r="EI166">
        <v>0.91173224867353819</v>
      </c>
      <c r="EJ166">
        <v>0.92506140935550107</v>
      </c>
      <c r="EK166">
        <v>0.91507366296112214</v>
      </c>
      <c r="EL166">
        <v>0.92980348101099441</v>
      </c>
      <c r="EM166">
        <v>0.93706392943462169</v>
      </c>
      <c r="EN166">
        <v>0.93345204379478763</v>
      </c>
      <c r="EO166">
        <v>0.94691641004027793</v>
      </c>
      <c r="EP166">
        <v>0.94868546492805217</v>
      </c>
      <c r="EQ166">
        <v>0.94461924041460987</v>
      </c>
      <c r="ER166">
        <v>0.92324333115872403</v>
      </c>
      <c r="ES166">
        <v>0.94147422048901375</v>
      </c>
      <c r="ET166">
        <v>0.94762905477667858</v>
      </c>
      <c r="EU166">
        <v>0.92850129183745811</v>
      </c>
      <c r="EV166">
        <v>0.92488940619762394</v>
      </c>
      <c r="EW166">
        <v>0.92813265341681173</v>
      </c>
      <c r="EX166">
        <v>0.93950865078886081</v>
      </c>
      <c r="EY166">
        <v>0.94321864327189586</v>
      </c>
    </row>
    <row r="167" spans="9:155" x14ac:dyDescent="0.25">
      <c r="I167" s="31">
        <v>44658</v>
      </c>
      <c r="J167" s="32">
        <v>118.2921620770141</v>
      </c>
      <c r="K167" s="32">
        <v>109.5463209515333</v>
      </c>
      <c r="L167" s="33">
        <v>-1.0129651868150499E-2</v>
      </c>
      <c r="M167" s="33">
        <v>-4.3113026126531499E-2</v>
      </c>
      <c r="N167">
        <v>30</v>
      </c>
      <c r="O167" t="s">
        <v>15</v>
      </c>
      <c r="P167">
        <f t="shared" si="8"/>
        <v>225</v>
      </c>
      <c r="Q167">
        <f t="shared" si="9"/>
        <v>0</v>
      </c>
      <c r="AH167" s="31">
        <v>45033</v>
      </c>
      <c r="AI167" s="33">
        <v>-6.3629822229920197E-2</v>
      </c>
      <c r="AJ167" s="33">
        <v>-1.9534577748540501E-2</v>
      </c>
      <c r="AK167" s="33">
        <v>-4.4095244481379602E-2</v>
      </c>
      <c r="BI167" s="34">
        <v>9.3516791870328395E-2</v>
      </c>
      <c r="CP167" t="s">
        <v>1168</v>
      </c>
      <c r="CQ167">
        <v>0.99901962280273438</v>
      </c>
      <c r="CR167">
        <v>1.0049019157624559</v>
      </c>
      <c r="CS167">
        <v>1.0090686545325509</v>
      </c>
      <c r="CT167">
        <v>1.0196078446022609</v>
      </c>
      <c r="CU167">
        <v>1.0262255322242231</v>
      </c>
      <c r="CV167">
        <v>1.0458333587677631</v>
      </c>
      <c r="CW167">
        <v>1.015686263578313</v>
      </c>
      <c r="CX167">
        <v>1.01813721243018</v>
      </c>
      <c r="CY167">
        <v>1.0031862829966289</v>
      </c>
      <c r="CZ167">
        <v>1.0071078640205771</v>
      </c>
      <c r="DA167">
        <v>1.012500077216606</v>
      </c>
      <c r="DB167">
        <v>1.0012254924846551</v>
      </c>
      <c r="DC167">
        <v>0.99338233043675894</v>
      </c>
      <c r="DD167">
        <v>0.98946082798901158</v>
      </c>
      <c r="DE167">
        <v>0.98848027558062301</v>
      </c>
      <c r="DF167">
        <v>0.96348039299345622</v>
      </c>
      <c r="DG167">
        <v>0.97647053191503319</v>
      </c>
      <c r="DH167">
        <v>0.94999993857958465</v>
      </c>
      <c r="DI167">
        <v>0.95637262560780123</v>
      </c>
      <c r="DJ167">
        <v>0.93749995799790076</v>
      </c>
      <c r="DK167">
        <v>0.93308821863405966</v>
      </c>
      <c r="DL167">
        <v>0.93259798171796582</v>
      </c>
      <c r="DM167">
        <v>0.93235290254801917</v>
      </c>
      <c r="DN167">
        <v>0.92058831662857643</v>
      </c>
      <c r="DO167">
        <v>0.9213234755622155</v>
      </c>
      <c r="DP167">
        <v>0.93161766503817944</v>
      </c>
      <c r="DQ167">
        <v>0.92892147986396412</v>
      </c>
      <c r="DR167">
        <v>0.95024501774953118</v>
      </c>
      <c r="DS167">
        <v>0.94803914806761058</v>
      </c>
      <c r="DT167">
        <v>0.91004904798266595</v>
      </c>
      <c r="DU167">
        <v>0.91813721062430786</v>
      </c>
      <c r="DV167">
        <v>0.91519602485634688</v>
      </c>
      <c r="DW167">
        <v>0.89044114286292575</v>
      </c>
      <c r="DX167">
        <v>0.90906865272667892</v>
      </c>
      <c r="DY167">
        <v>0.90098041150883623</v>
      </c>
      <c r="DZ167">
        <v>0.91838236837045517</v>
      </c>
      <c r="EA167">
        <v>0.92426481848257791</v>
      </c>
      <c r="EB167">
        <v>0.92303918690424291</v>
      </c>
      <c r="EC167">
        <v>0.91004904798266595</v>
      </c>
      <c r="ED167">
        <v>0.90539207229647678</v>
      </c>
      <c r="EE167">
        <v>0.90441175561669052</v>
      </c>
      <c r="EF167">
        <v>0.92990187511995115</v>
      </c>
      <c r="EG167">
        <v>0.9338236132963007</v>
      </c>
      <c r="EH167">
        <v>0.92401958216022995</v>
      </c>
      <c r="EI167">
        <v>0.96151960248148216</v>
      </c>
      <c r="EJ167">
        <v>0.95882357445966837</v>
      </c>
      <c r="EK167">
        <v>0.95416675592588063</v>
      </c>
      <c r="EL167">
        <v>0.9661764210152699</v>
      </c>
      <c r="EM167">
        <v>0.94215685510788927</v>
      </c>
      <c r="EN167">
        <v>0.95808825837362788</v>
      </c>
      <c r="EO167">
        <v>0.94705875281162366</v>
      </c>
      <c r="EP167">
        <v>0.94926462249354426</v>
      </c>
      <c r="EQ167">
        <v>0.94926462249354426</v>
      </c>
      <c r="ER167">
        <v>0.95392159817973332</v>
      </c>
      <c r="ES167">
        <v>0.942647092023983</v>
      </c>
      <c r="ET167">
        <v>0.95735302086378837</v>
      </c>
      <c r="EU167">
        <v>0.95490191485951981</v>
      </c>
      <c r="EV167">
        <v>0.94999993857958465</v>
      </c>
      <c r="EW167">
        <v>0.95098041241177222</v>
      </c>
      <c r="EX167">
        <v>0.95465683568957316</v>
      </c>
      <c r="EY167">
        <v>0.94240201285403657</v>
      </c>
    </row>
    <row r="168" spans="9:155" x14ac:dyDescent="0.25">
      <c r="I168" s="31">
        <v>44659</v>
      </c>
      <c r="J168" s="32">
        <v>119.71058828764799</v>
      </c>
      <c r="K168" s="32">
        <v>110.5635046175022</v>
      </c>
      <c r="L168" s="33">
        <v>0</v>
      </c>
      <c r="M168" s="33">
        <v>-3.4227928100892903E-2</v>
      </c>
      <c r="N168">
        <v>30</v>
      </c>
      <c r="O168" t="s">
        <v>15</v>
      </c>
      <c r="P168">
        <f t="shared" si="8"/>
        <v>225</v>
      </c>
      <c r="Q168">
        <f t="shared" si="9"/>
        <v>0</v>
      </c>
      <c r="AH168" s="31">
        <v>45034</v>
      </c>
      <c r="AI168" s="33">
        <v>-7.7307179925312497E-2</v>
      </c>
      <c r="AJ168" s="33">
        <v>-2.9030660131400501E-2</v>
      </c>
      <c r="AK168" s="33">
        <v>-4.8276519793912002E-2</v>
      </c>
      <c r="BI168" s="34">
        <v>-6.1499908297624098E-2</v>
      </c>
      <c r="CP168" t="s">
        <v>1169</v>
      </c>
      <c r="CQ168">
        <v>1.052541595353611</v>
      </c>
      <c r="CR168">
        <v>1.06920120649479</v>
      </c>
      <c r="CS168">
        <v>1.061085046463266</v>
      </c>
      <c r="CT168">
        <v>1.1388295372435571</v>
      </c>
      <c r="CU168">
        <v>1.110209297730542</v>
      </c>
      <c r="CV168">
        <v>1.161042171492523</v>
      </c>
      <c r="CW168">
        <v>1.145664298131281</v>
      </c>
      <c r="CX168">
        <v>1.191798324578371</v>
      </c>
      <c r="CY168">
        <v>1.1896626141872191</v>
      </c>
      <c r="CZ168">
        <v>1.2131567830344401</v>
      </c>
      <c r="DA168">
        <v>1.2430586248729369</v>
      </c>
      <c r="DB168">
        <v>1.231097861046647</v>
      </c>
      <c r="DC168">
        <v>1.291328361711179</v>
      </c>
      <c r="DD168">
        <v>1.2609997028851441</v>
      </c>
      <c r="DE168">
        <v>1.247330181109696</v>
      </c>
      <c r="DF168">
        <v>1.277231887493737</v>
      </c>
      <c r="DG168">
        <v>1.310550974321641</v>
      </c>
      <c r="DH168">
        <v>1.270397262060468</v>
      </c>
      <c r="DI168">
        <v>1.275096041648131</v>
      </c>
      <c r="DJ168">
        <v>1.346006042449607</v>
      </c>
      <c r="DK168">
        <v>1.2430586248729369</v>
      </c>
      <c r="DL168">
        <v>1.282785113783206</v>
      </c>
      <c r="DM168">
        <v>1.2776591108446409</v>
      </c>
      <c r="DN168">
        <v>1.2528832719447101</v>
      </c>
      <c r="DO168">
        <v>1.2618538786780411</v>
      </c>
      <c r="DP168">
        <v>1.3284920523338479</v>
      </c>
      <c r="DQ168">
        <v>1.3955574493405589</v>
      </c>
      <c r="DR168">
        <v>1.487398685247201</v>
      </c>
      <c r="DS168">
        <v>1.4920974648348631</v>
      </c>
      <c r="DT168">
        <v>1.408799612310649</v>
      </c>
      <c r="DU168">
        <v>1.3558308249758351</v>
      </c>
      <c r="DV168">
        <v>1.3353268132215721</v>
      </c>
      <c r="DW168">
        <v>1.311405421023448</v>
      </c>
      <c r="DX168">
        <v>1.322511738147931</v>
      </c>
      <c r="DY168">
        <v>1.2571549636359229</v>
      </c>
      <c r="DZ168">
        <v>1.2533104952956129</v>
      </c>
      <c r="EA168">
        <v>1.301580503042765</v>
      </c>
      <c r="EB168">
        <v>1.2580095457921849</v>
      </c>
      <c r="EC168">
        <v>1.206749245497619</v>
      </c>
      <c r="ED168">
        <v>1.205040623002916</v>
      </c>
      <c r="EE168">
        <v>1.2289621506554951</v>
      </c>
      <c r="EF168">
        <v>1.2699700387095649</v>
      </c>
      <c r="EG168">
        <v>1.2464758698623439</v>
      </c>
      <c r="EH168">
        <v>1.272960331256979</v>
      </c>
      <c r="EI168">
        <v>1.3720631450388829</v>
      </c>
      <c r="EJ168">
        <v>1.374626214235394</v>
      </c>
      <c r="EK168">
        <v>1.381888063019566</v>
      </c>
      <c r="EL168">
        <v>1.3951302259896561</v>
      </c>
      <c r="EM168">
        <v>1.3964117605879109</v>
      </c>
      <c r="EN168">
        <v>1.3959844017825529</v>
      </c>
      <c r="EO168">
        <v>1.3353268132215721</v>
      </c>
      <c r="EP168">
        <v>1.331482344881262</v>
      </c>
      <c r="EQ168">
        <v>1.4032463860211799</v>
      </c>
      <c r="ER168">
        <v>1.3528408033373309</v>
      </c>
      <c r="ES168">
        <v>1.3601025166670491</v>
      </c>
      <c r="ET168">
        <v>1.3729175917406899</v>
      </c>
      <c r="EU168">
        <v>1.363519897110911</v>
      </c>
      <c r="EV168">
        <v>1.365228519605614</v>
      </c>
      <c r="EW168">
        <v>1.389150047258193</v>
      </c>
      <c r="EX168">
        <v>1.397266071835263</v>
      </c>
      <c r="EY168">
        <v>1.432721139963228</v>
      </c>
    </row>
    <row r="169" spans="9:155" x14ac:dyDescent="0.25">
      <c r="I169" s="31">
        <v>44662</v>
      </c>
      <c r="J169" s="32">
        <v>119.5795667390224</v>
      </c>
      <c r="K169" s="32">
        <v>110.4417164208683</v>
      </c>
      <c r="L169" s="33">
        <v>-1.0944858804865999E-3</v>
      </c>
      <c r="M169" s="33">
        <v>-3.5291747843246998E-2</v>
      </c>
      <c r="N169">
        <v>30</v>
      </c>
      <c r="O169" t="s">
        <v>15</v>
      </c>
      <c r="P169">
        <f t="shared" si="8"/>
        <v>225</v>
      </c>
      <c r="Q169">
        <f t="shared" si="9"/>
        <v>0</v>
      </c>
      <c r="AH169" s="31">
        <v>45035</v>
      </c>
      <c r="AI169" s="33">
        <v>-7.0304313782984698E-2</v>
      </c>
      <c r="AJ169" s="33">
        <v>-3.0576490163452999E-2</v>
      </c>
      <c r="AK169" s="33">
        <v>-3.9727823619531602E-2</v>
      </c>
      <c r="BI169" s="34">
        <v>1.4263481752797001E-3</v>
      </c>
      <c r="CP169" t="s">
        <v>1170</v>
      </c>
      <c r="CQ169">
        <v>1.025167892228311</v>
      </c>
      <c r="CR169">
        <v>1.0642722849298529</v>
      </c>
      <c r="CS169">
        <v>1.0405968993002661</v>
      </c>
      <c r="CT169">
        <v>1.0452238044216049</v>
      </c>
      <c r="CU169">
        <v>1.0445335340173241</v>
      </c>
      <c r="CV169">
        <v>1.0412125108282919</v>
      </c>
      <c r="CW169">
        <v>1.036100693526812</v>
      </c>
      <c r="CX169">
        <v>1.033637969528072</v>
      </c>
      <c r="CY169">
        <v>1.040111894491246</v>
      </c>
      <c r="CZ169">
        <v>1.0438618820176679</v>
      </c>
      <c r="DA169">
        <v>1.044570678197694</v>
      </c>
      <c r="DB169">
        <v>1.051585741070397</v>
      </c>
      <c r="DC169">
        <v>1.0387312610538071</v>
      </c>
      <c r="DD169">
        <v>1.036193970807691</v>
      </c>
      <c r="DE169">
        <v>1.0112313216504221</v>
      </c>
      <c r="DF169">
        <v>1.017984985827354</v>
      </c>
      <c r="DG169">
        <v>1.008302118618408</v>
      </c>
      <c r="DH169">
        <v>1.0085073842136689</v>
      </c>
      <c r="DI169">
        <v>1.0150559680530979</v>
      </c>
      <c r="DJ169">
        <v>0.99848864469045595</v>
      </c>
      <c r="DK169">
        <v>0.98904837251489863</v>
      </c>
      <c r="DL169">
        <v>1.0099998207077341</v>
      </c>
      <c r="DM169">
        <v>1.001529836036851</v>
      </c>
      <c r="DN169">
        <v>1.0019402745984951</v>
      </c>
      <c r="DO169">
        <v>1.0097200814939751</v>
      </c>
      <c r="DP169">
        <v>1.035223775931895</v>
      </c>
      <c r="DQ169">
        <v>1.0269775826320191</v>
      </c>
      <c r="DR169">
        <v>1.044906735769719</v>
      </c>
      <c r="DS169">
        <v>1.0433394551416419</v>
      </c>
      <c r="DT169">
        <v>1.035223775931895</v>
      </c>
      <c r="DU169">
        <v>1.033768576247079</v>
      </c>
      <c r="DV169">
        <v>1.017518599422959</v>
      </c>
      <c r="DW169">
        <v>1.0461752882638979</v>
      </c>
      <c r="DX169">
        <v>1.026548340407994</v>
      </c>
      <c r="DY169">
        <v>1.026548340407994</v>
      </c>
      <c r="DZ169">
        <v>1.041716411928572</v>
      </c>
      <c r="EA169">
        <v>1.0534887087549829</v>
      </c>
      <c r="EB169">
        <v>1.0608395513130751</v>
      </c>
      <c r="EC169">
        <v>1.078712663979144</v>
      </c>
      <c r="ED169">
        <v>1.0743469722958181</v>
      </c>
      <c r="EE169">
        <v>1.0841044057521401</v>
      </c>
      <c r="EF169">
        <v>1.0832461991907261</v>
      </c>
      <c r="EG169">
        <v>1.102537274732363</v>
      </c>
      <c r="EH169">
        <v>1.1066043309106699</v>
      </c>
      <c r="EI169">
        <v>1.0947574678368821</v>
      </c>
      <c r="EJ169">
        <v>1.080541065416355</v>
      </c>
      <c r="EK169">
        <v>1.091455155681353</v>
      </c>
      <c r="EL169">
        <v>1.084347000785528</v>
      </c>
      <c r="EM169">
        <v>1.0755783806096271</v>
      </c>
      <c r="EN169">
        <v>1.073992481576926</v>
      </c>
      <c r="EO169">
        <v>1.042108139456712</v>
      </c>
      <c r="EP169">
        <v>1.024552188071407</v>
      </c>
      <c r="EQ169">
        <v>1.024701413195038</v>
      </c>
      <c r="ER169">
        <v>1.0372387319308629</v>
      </c>
      <c r="ES169">
        <v>1.01787309014185</v>
      </c>
      <c r="ET169">
        <v>1.00354479203582</v>
      </c>
      <c r="EU169">
        <v>1.013040919425251</v>
      </c>
      <c r="EV169">
        <v>1.0061193190911839</v>
      </c>
      <c r="EW169">
        <v>1.014458882300818</v>
      </c>
      <c r="EX169">
        <v>1.036417854807576</v>
      </c>
      <c r="EY169">
        <v>1.0540670834737611</v>
      </c>
    </row>
    <row r="170" spans="9:155" x14ac:dyDescent="0.25">
      <c r="I170" s="31">
        <v>44663</v>
      </c>
      <c r="J170" s="32">
        <v>118.10055088129739</v>
      </c>
      <c r="K170" s="32">
        <v>109.28292695230439</v>
      </c>
      <c r="L170" s="33">
        <v>-1.34494152052943E-2</v>
      </c>
      <c r="M170" s="33">
        <v>-4.5413772374048901E-2</v>
      </c>
      <c r="N170">
        <v>30</v>
      </c>
      <c r="O170" t="s">
        <v>15</v>
      </c>
      <c r="P170">
        <f t="shared" si="8"/>
        <v>225</v>
      </c>
      <c r="Q170">
        <f t="shared" si="9"/>
        <v>0</v>
      </c>
      <c r="AH170" s="31">
        <v>45036</v>
      </c>
      <c r="AI170" s="33">
        <v>-6.2178637681773202E-2</v>
      </c>
      <c r="AJ170" s="33">
        <v>-1.9977315739843099E-2</v>
      </c>
      <c r="AK170" s="33">
        <v>-4.2201321941929999E-2</v>
      </c>
      <c r="BI170" s="34">
        <v>-0.15375606322840321</v>
      </c>
      <c r="CP170" t="s">
        <v>1171</v>
      </c>
      <c r="CQ170">
        <v>1.0430065958282859</v>
      </c>
      <c r="CR170">
        <v>0.98706563691683247</v>
      </c>
      <c r="CS170">
        <v>0.99213627093937062</v>
      </c>
      <c r="CT170">
        <v>0.98695701820928572</v>
      </c>
      <c r="CU170">
        <v>0.97722233069596032</v>
      </c>
      <c r="CV170">
        <v>0.96336573228758937</v>
      </c>
      <c r="CW170">
        <v>1.004799648468047</v>
      </c>
      <c r="CX170">
        <v>0.98527585842740184</v>
      </c>
      <c r="CY170">
        <v>0.97036181252377018</v>
      </c>
      <c r="CZ170">
        <v>0.91168182369428696</v>
      </c>
      <c r="DA170">
        <v>0.90709891725349578</v>
      </c>
      <c r="DB170">
        <v>0.95609873924386968</v>
      </c>
      <c r="DC170">
        <v>0.95024135921316699</v>
      </c>
      <c r="DD170">
        <v>0.95303438150430619</v>
      </c>
      <c r="DE170">
        <v>0.93006680786923301</v>
      </c>
      <c r="DF170">
        <v>0.92369433425945402</v>
      </c>
      <c r="DG170">
        <v>0.91029894271727141</v>
      </c>
      <c r="DH170">
        <v>0.93616794603058795</v>
      </c>
      <c r="DI170">
        <v>0.93833736169532544</v>
      </c>
      <c r="DJ170">
        <v>0.92163353730226327</v>
      </c>
      <c r="DK170">
        <v>0.96290473674184374</v>
      </c>
      <c r="DL170">
        <v>0.98023227342152908</v>
      </c>
      <c r="DM170">
        <v>0.99907814748199941</v>
      </c>
      <c r="DN170">
        <v>1.0256251724357119</v>
      </c>
      <c r="DO170">
        <v>1.0837084979952381</v>
      </c>
      <c r="DP170">
        <v>1.105835438909258</v>
      </c>
      <c r="DQ170">
        <v>1.078502196248488</v>
      </c>
      <c r="DR170">
        <v>1.038803749203687</v>
      </c>
      <c r="DS170">
        <v>1.002630549783974</v>
      </c>
      <c r="DT170">
        <v>1.0142634231738339</v>
      </c>
      <c r="DU170">
        <v>1.0364716167980721</v>
      </c>
      <c r="DV170">
        <v>1.017842663172031</v>
      </c>
      <c r="DW170">
        <v>1.04078329345066</v>
      </c>
      <c r="DX170">
        <v>1.02285930482146</v>
      </c>
      <c r="DY170">
        <v>1.01000616153524</v>
      </c>
      <c r="DZ170">
        <v>1.0182765040408901</v>
      </c>
      <c r="EA170">
        <v>0.99864430661314041</v>
      </c>
      <c r="EB170">
        <v>0.98391992080683022</v>
      </c>
      <c r="EC170">
        <v>0.96998217534846332</v>
      </c>
      <c r="ED170">
        <v>0.97478200222368394</v>
      </c>
      <c r="EE170">
        <v>1.004962470869146</v>
      </c>
      <c r="EF170">
        <v>0.98690281451573358</v>
      </c>
      <c r="EG170">
        <v>0.95905426695544371</v>
      </c>
      <c r="EH170">
        <v>0.95910868196943844</v>
      </c>
      <c r="EI170">
        <v>0.95333276596939576</v>
      </c>
      <c r="EJ170">
        <v>0.93196499374576769</v>
      </c>
      <c r="EK170">
        <v>0.95590876216588427</v>
      </c>
      <c r="EL170">
        <v>0.96263382393430486</v>
      </c>
      <c r="EM170">
        <v>0.97036181252377018</v>
      </c>
      <c r="EN170">
        <v>0.94877701420549132</v>
      </c>
      <c r="EO170">
        <v>0.91577647425222453</v>
      </c>
      <c r="EP170">
        <v>0.92586374992419151</v>
      </c>
      <c r="EQ170">
        <v>0.94012703452453472</v>
      </c>
      <c r="ER170">
        <v>0.91913900513643487</v>
      </c>
      <c r="ES170">
        <v>0.92114549273985225</v>
      </c>
      <c r="ET170">
        <v>0.95251928792522988</v>
      </c>
      <c r="EU170">
        <v>0.97318198949179613</v>
      </c>
      <c r="EV170">
        <v>0.95588160748899753</v>
      </c>
      <c r="EW170">
        <v>0.96008477109426049</v>
      </c>
      <c r="EX170">
        <v>0.92106424002963483</v>
      </c>
      <c r="EY170">
        <v>0.91173613304806045</v>
      </c>
    </row>
    <row r="171" spans="9:155" x14ac:dyDescent="0.25">
      <c r="I171" s="31">
        <v>44664</v>
      </c>
      <c r="J171" s="32">
        <v>118.0644438626677</v>
      </c>
      <c r="K171" s="32">
        <v>109.0944795356194</v>
      </c>
      <c r="L171" s="33">
        <v>-1.37510344617537E-2</v>
      </c>
      <c r="M171" s="33">
        <v>-4.7059860318579401E-2</v>
      </c>
      <c r="N171">
        <v>29</v>
      </c>
      <c r="O171" t="s">
        <v>15</v>
      </c>
      <c r="P171">
        <f t="shared" si="8"/>
        <v>225</v>
      </c>
      <c r="Q171">
        <f t="shared" si="9"/>
        <v>0</v>
      </c>
      <c r="AH171" s="31">
        <v>45037</v>
      </c>
      <c r="AI171" s="33">
        <v>-6.1865289510784897E-2</v>
      </c>
      <c r="AJ171" s="33">
        <v>-1.9252174085364698E-2</v>
      </c>
      <c r="AK171" s="33">
        <v>-4.2613115425420199E-2</v>
      </c>
      <c r="BI171" s="34">
        <v>3.6930189537455499E-2</v>
      </c>
      <c r="CP171" t="s">
        <v>1172</v>
      </c>
      <c r="CQ171">
        <v>0.98216705666707815</v>
      </c>
      <c r="CR171">
        <v>0.97652367042864352</v>
      </c>
      <c r="CS171">
        <v>0.97398410846270189</v>
      </c>
      <c r="CT171">
        <v>0.93967261707666561</v>
      </c>
      <c r="CU171">
        <v>0.98047406160935469</v>
      </c>
      <c r="CV171">
        <v>1.0053047945480109</v>
      </c>
      <c r="CW171">
        <v>0.99057548778013393</v>
      </c>
      <c r="CX171">
        <v>1.0180022574809371</v>
      </c>
      <c r="CY171">
        <v>1.0067155543834241</v>
      </c>
      <c r="CZ171">
        <v>0.99870196118830545</v>
      </c>
      <c r="DA171">
        <v>0.99379226164503631</v>
      </c>
      <c r="DB171">
        <v>1.0137697698366279</v>
      </c>
      <c r="DC171">
        <v>1.0063205083274169</v>
      </c>
      <c r="DD171">
        <v>1.043397252726145</v>
      </c>
      <c r="DE171">
        <v>1.0597065355799791</v>
      </c>
      <c r="DF171">
        <v>1.0720089524568981</v>
      </c>
      <c r="DG171">
        <v>1.0895033040993971</v>
      </c>
      <c r="DH171">
        <v>1.0936229809100091</v>
      </c>
      <c r="DI171">
        <v>1.0681151054517479</v>
      </c>
      <c r="DJ171">
        <v>1.057392664660787</v>
      </c>
      <c r="DK171">
        <v>1.131828388680552</v>
      </c>
      <c r="DL171">
        <v>1.1006771963632129</v>
      </c>
      <c r="DM171">
        <v>1.0840293422495759</v>
      </c>
      <c r="DN171">
        <v>1.0991534869353909</v>
      </c>
      <c r="DO171">
        <v>1.1009593622061671</v>
      </c>
      <c r="DP171">
        <v>1.068792317350709</v>
      </c>
      <c r="DQ171">
        <v>1.1165349583648361</v>
      </c>
      <c r="DR171">
        <v>1.081884756960285</v>
      </c>
      <c r="DS171">
        <v>1.1336906693681761</v>
      </c>
      <c r="DT171">
        <v>1.0778216243252341</v>
      </c>
      <c r="DU171">
        <v>1.0931714600577971</v>
      </c>
      <c r="DV171">
        <v>1.0862865996138511</v>
      </c>
      <c r="DW171">
        <v>1.0608916043686429</v>
      </c>
      <c r="DX171">
        <v>1.0475168601574001</v>
      </c>
      <c r="DY171">
        <v>1.09339728986326</v>
      </c>
      <c r="DZ171">
        <v>1.087302382772614</v>
      </c>
      <c r="EA171">
        <v>1.0768622465833191</v>
      </c>
      <c r="EB171">
        <v>1.0937358611230621</v>
      </c>
      <c r="EC171">
        <v>1.0968396160161979</v>
      </c>
      <c r="ED171">
        <v>1.0630360508992209</v>
      </c>
      <c r="EE171">
        <v>1.0752256569424441</v>
      </c>
      <c r="EF171">
        <v>1.0599321572473721</v>
      </c>
      <c r="EG171">
        <v>1.062471719213314</v>
      </c>
      <c r="EH171">
        <v>1.0608351295724381</v>
      </c>
      <c r="EI171">
        <v>1.0667606816538271</v>
      </c>
      <c r="EJ171">
        <v>1.0630360508992209</v>
      </c>
      <c r="EK171">
        <v>1.054627550406809</v>
      </c>
      <c r="EL171">
        <v>1.0507900394391509</v>
      </c>
      <c r="EM171">
        <v>1.0628668346486769</v>
      </c>
      <c r="EN171">
        <v>1.047065408684545</v>
      </c>
      <c r="EO171">
        <v>1.074379228792939</v>
      </c>
      <c r="EP171">
        <v>1.0855529129186849</v>
      </c>
      <c r="EQ171">
        <v>1.0917606308430281</v>
      </c>
      <c r="ER171">
        <v>1.0895597788956011</v>
      </c>
      <c r="ES171">
        <v>1.0935101006969561</v>
      </c>
      <c r="ET171">
        <v>1.092099271482186</v>
      </c>
      <c r="EU171">
        <v>1.101410744299665</v>
      </c>
      <c r="EV171">
        <v>1.1047403983776201</v>
      </c>
      <c r="EW171">
        <v>1.110609406283448</v>
      </c>
      <c r="EX171">
        <v>1.1095371483284799</v>
      </c>
      <c r="EY171">
        <v>1.104853209211317</v>
      </c>
    </row>
    <row r="172" spans="9:155" x14ac:dyDescent="0.25">
      <c r="I172" s="31">
        <v>44669</v>
      </c>
      <c r="J172" s="32">
        <v>116.5267358496482</v>
      </c>
      <c r="K172" s="32">
        <v>107.5631190749862</v>
      </c>
      <c r="L172" s="33">
        <v>-2.65962475294951E-2</v>
      </c>
      <c r="M172" s="33">
        <v>-6.0436291990192702E-2</v>
      </c>
      <c r="N172">
        <v>28</v>
      </c>
      <c r="O172" t="s">
        <v>15</v>
      </c>
      <c r="P172">
        <f t="shared" si="8"/>
        <v>225</v>
      </c>
      <c r="Q172">
        <f t="shared" si="9"/>
        <v>0</v>
      </c>
      <c r="AH172" s="31">
        <v>45040</v>
      </c>
      <c r="AI172" s="33">
        <v>-4.6678352585750503E-2</v>
      </c>
      <c r="AJ172" s="33">
        <v>2.7468754291999999E-4</v>
      </c>
      <c r="AK172" s="33">
        <v>-4.6953040128670603E-2</v>
      </c>
      <c r="BI172" s="34">
        <v>-8.05174848297176E-2</v>
      </c>
      <c r="CP172" t="s">
        <v>1173</v>
      </c>
      <c r="CQ172">
        <v>1.0604632721387239</v>
      </c>
      <c r="CR172">
        <v>1.0481415194349271</v>
      </c>
      <c r="CS172">
        <v>1.045381077241609</v>
      </c>
      <c r="CT172">
        <v>1.04881485353577</v>
      </c>
      <c r="CU172">
        <v>1.081605136728409</v>
      </c>
      <c r="CV172">
        <v>1.100525091519442</v>
      </c>
      <c r="CW172">
        <v>1.15401346432908</v>
      </c>
      <c r="CX172">
        <v>1.1065956363965621</v>
      </c>
      <c r="CY172">
        <v>1.1257516417049811</v>
      </c>
      <c r="CZ172">
        <v>1.138634773121376</v>
      </c>
      <c r="DA172">
        <v>1.168447953467239</v>
      </c>
      <c r="DB172">
        <v>1.1548903920011691</v>
      </c>
      <c r="DC172">
        <v>1.1168481534042021</v>
      </c>
      <c r="DD172">
        <v>1.109023921790415</v>
      </c>
      <c r="DE172">
        <v>1.0945219896472891</v>
      </c>
      <c r="DF172">
        <v>1.11098002184574</v>
      </c>
      <c r="DG172">
        <v>1.1246724693217449</v>
      </c>
      <c r="DH172">
        <v>1.101874035922547</v>
      </c>
      <c r="DI172">
        <v>1.119208995793088</v>
      </c>
      <c r="DJ172">
        <v>1.138567330116409</v>
      </c>
      <c r="DK172">
        <v>1.1415351595500021</v>
      </c>
      <c r="DL172">
        <v>1.129731284820598</v>
      </c>
      <c r="DM172">
        <v>1.126696012382038</v>
      </c>
      <c r="DN172">
        <v>1.1091587234965941</v>
      </c>
      <c r="DO172">
        <v>1.1139477669755771</v>
      </c>
      <c r="DP172">
        <v>1.110372950497277</v>
      </c>
      <c r="DQ172">
        <v>1.0693629667704729</v>
      </c>
      <c r="DR172">
        <v>1.0502068771582991</v>
      </c>
      <c r="DS172">
        <v>1.1430189899630421</v>
      </c>
      <c r="DT172">
        <v>1.1003902055095069</v>
      </c>
      <c r="DU172">
        <v>1.172562398289035</v>
      </c>
      <c r="DV172">
        <v>1.2000822635547359</v>
      </c>
      <c r="DW172">
        <v>1.183624399963797</v>
      </c>
      <c r="DX172">
        <v>1.2070970948051569</v>
      </c>
      <c r="DY172">
        <v>1.189087789188698</v>
      </c>
      <c r="DZ172">
        <v>1.19529330437951</v>
      </c>
      <c r="EA172">
        <v>1.177014142439424</v>
      </c>
      <c r="EB172">
        <v>1.1992055044901591</v>
      </c>
      <c r="EC172">
        <v>1.208648536830677</v>
      </c>
      <c r="ED172">
        <v>1.2479722768257819</v>
      </c>
      <c r="EE172">
        <v>1.09431957632863</v>
      </c>
      <c r="EF172">
        <v>1.1004576485144739</v>
      </c>
      <c r="EG172">
        <v>1.0740844829407321</v>
      </c>
      <c r="EH172">
        <v>1.079008328125894</v>
      </c>
      <c r="EI172">
        <v>1.129124213472134</v>
      </c>
      <c r="EJ172">
        <v>1.148617518109146</v>
      </c>
      <c r="EK172">
        <v>1.1724274279753439</v>
      </c>
      <c r="EL172">
        <v>1.1582628794645671</v>
      </c>
      <c r="EM172">
        <v>1.169257353830605</v>
      </c>
      <c r="EN172">
        <v>1.151180520905422</v>
      </c>
      <c r="EO172">
        <v>1.15529513433473</v>
      </c>
      <c r="EP172">
        <v>1.144907731317155</v>
      </c>
      <c r="EQ172">
        <v>1.146256760024017</v>
      </c>
      <c r="ER172">
        <v>1.149359475467544</v>
      </c>
      <c r="ES172">
        <v>1.221531583943317</v>
      </c>
      <c r="ET172">
        <v>1.240485260236833</v>
      </c>
      <c r="EU172">
        <v>1.236775389141086</v>
      </c>
      <c r="EV172">
        <v>1.2617322516105109</v>
      </c>
      <c r="EW172">
        <v>1.2443299330387589</v>
      </c>
      <c r="EX172">
        <v>1.226590399442169</v>
      </c>
      <c r="EY172">
        <v>1.1932697613192169</v>
      </c>
    </row>
    <row r="173" spans="9:155" x14ac:dyDescent="0.25">
      <c r="I173" s="31">
        <v>44670</v>
      </c>
      <c r="J173" s="32">
        <v>114.89152585957061</v>
      </c>
      <c r="K173" s="32">
        <v>106.12616248274971</v>
      </c>
      <c r="L173" s="33">
        <v>-4.0255941408439203E-2</v>
      </c>
      <c r="M173" s="33">
        <v>-7.2988105991697097E-2</v>
      </c>
      <c r="N173">
        <v>29</v>
      </c>
      <c r="O173" t="s">
        <v>15</v>
      </c>
      <c r="P173">
        <f t="shared" si="8"/>
        <v>225</v>
      </c>
      <c r="Q173">
        <f t="shared" si="9"/>
        <v>0</v>
      </c>
      <c r="AH173" s="31">
        <v>45041</v>
      </c>
      <c r="AI173" s="33">
        <v>-2.9335447169081898E-2</v>
      </c>
      <c r="AJ173" s="33">
        <v>1.55534354384738E-2</v>
      </c>
      <c r="AK173" s="33">
        <v>-4.4888882607555802E-2</v>
      </c>
      <c r="BI173" s="34">
        <v>0.2090261192312069</v>
      </c>
      <c r="CP173" t="s">
        <v>1174</v>
      </c>
      <c r="CQ173">
        <v>0.98484160134155807</v>
      </c>
      <c r="CR173">
        <v>0.99049773550415832</v>
      </c>
      <c r="CS173">
        <v>0.99366524173125226</v>
      </c>
      <c r="CT173">
        <v>0.9941175902721846</v>
      </c>
      <c r="CU173">
        <v>0.9989850027646916</v>
      </c>
      <c r="CV173">
        <v>0.99458140304922293</v>
      </c>
      <c r="CW173">
        <v>0.98044244512845624</v>
      </c>
      <c r="CX173">
        <v>0.9876275884554454</v>
      </c>
      <c r="CY173">
        <v>0.98160131054569721</v>
      </c>
      <c r="CZ173">
        <v>0.98693244694519544</v>
      </c>
      <c r="DA173">
        <v>0.99875331855129079</v>
      </c>
      <c r="DB173">
        <v>1.008256459322904</v>
      </c>
      <c r="DC173">
        <v>1.0119649175281229</v>
      </c>
      <c r="DD173">
        <v>0.99226331673455159</v>
      </c>
      <c r="DE173">
        <v>0.98206494558264101</v>
      </c>
      <c r="DF173">
        <v>0.99620372576331306</v>
      </c>
      <c r="DG173">
        <v>1.0061704127018229</v>
      </c>
      <c r="DH173">
        <v>1.005706955404974</v>
      </c>
      <c r="DI173">
        <v>0.99852145659779523</v>
      </c>
      <c r="DJ173">
        <v>1.014050875279157</v>
      </c>
      <c r="DK173">
        <v>1.0330573345624781</v>
      </c>
      <c r="DL173">
        <v>1.0335208807293741</v>
      </c>
      <c r="DM173">
        <v>1.0425601198539021</v>
      </c>
      <c r="DN173">
        <v>1.0423287022506429</v>
      </c>
      <c r="DO173">
        <v>1.0420968402971471</v>
      </c>
      <c r="DP173">
        <v>1.040010704806019</v>
      </c>
      <c r="DQ173">
        <v>1.0235540160507699</v>
      </c>
      <c r="DR173">
        <v>1.0247131480781531</v>
      </c>
      <c r="DS173">
        <v>1.0193820116786549</v>
      </c>
      <c r="DT173">
        <v>1.023785878004265</v>
      </c>
      <c r="DU173">
        <v>1.0274943362094839</v>
      </c>
      <c r="DV173">
        <v>1.0061704127018229</v>
      </c>
      <c r="DW173">
        <v>1.0061704127018229</v>
      </c>
      <c r="DX173">
        <v>0.99179968169760779</v>
      </c>
      <c r="DY173">
        <v>0.98901849356627658</v>
      </c>
      <c r="DZ173">
        <v>0.96630357607773676</v>
      </c>
      <c r="EA173">
        <v>0.9660717141242412</v>
      </c>
      <c r="EB173">
        <v>0.96838980043891265</v>
      </c>
      <c r="EC173">
        <v>0.98716404228854893</v>
      </c>
      <c r="ED173">
        <v>0.99040904319691858</v>
      </c>
      <c r="EE173">
        <v>1.020540965965943</v>
      </c>
      <c r="EF173">
        <v>1.0314348341082931</v>
      </c>
      <c r="EG173">
        <v>1.0277260204228851</v>
      </c>
      <c r="EH173">
        <v>1.029348787487212</v>
      </c>
      <c r="EI173">
        <v>1.036765703897649</v>
      </c>
      <c r="EJ173">
        <v>1.055540301227474</v>
      </c>
      <c r="EK173">
        <v>1.04534175233547</v>
      </c>
      <c r="EL173">
        <v>1.0643480338786959</v>
      </c>
      <c r="EM173">
        <v>1.0764006785682401</v>
      </c>
      <c r="EN173">
        <v>1.0680564920839151</v>
      </c>
      <c r="EO173">
        <v>1.0641161719251999</v>
      </c>
      <c r="EP173">
        <v>1.066433902759683</v>
      </c>
      <c r="EQ173">
        <v>1.073387361873271</v>
      </c>
      <c r="ER173">
        <v>1.067361083963523</v>
      </c>
      <c r="ES173">
        <v>1.0650432642589931</v>
      </c>
      <c r="ET173">
        <v>1.0743145430771111</v>
      </c>
      <c r="EU173">
        <v>1.080572594070307</v>
      </c>
      <c r="EV173">
        <v>1.0944797789076259</v>
      </c>
      <c r="EW173">
        <v>1.0981882371128451</v>
      </c>
      <c r="EX173">
        <v>1.100737918770869</v>
      </c>
      <c r="EY173">
        <v>1.100505967947327</v>
      </c>
    </row>
    <row r="174" spans="9:155" x14ac:dyDescent="0.25">
      <c r="I174" s="31">
        <v>44671</v>
      </c>
      <c r="J174" s="32">
        <v>115.31790033176109</v>
      </c>
      <c r="K174" s="32">
        <v>107.017234110784</v>
      </c>
      <c r="L174" s="33">
        <v>-3.6694230800468901E-2</v>
      </c>
      <c r="M174" s="33">
        <v>-6.5204596456661906E-2</v>
      </c>
      <c r="N174">
        <v>29</v>
      </c>
      <c r="O174" t="s">
        <v>15</v>
      </c>
      <c r="P174">
        <f t="shared" si="8"/>
        <v>225</v>
      </c>
      <c r="Q174">
        <f t="shared" si="9"/>
        <v>0</v>
      </c>
      <c r="AH174" s="31">
        <v>45042</v>
      </c>
      <c r="AI174" s="33">
        <v>-2.1459126089469802E-2</v>
      </c>
      <c r="AJ174" s="33">
        <v>9.7035076732456E-3</v>
      </c>
      <c r="AK174" s="33">
        <v>-3.11626337627155E-2</v>
      </c>
      <c r="BI174" s="34">
        <v>5.5865367779345997E-2</v>
      </c>
      <c r="CP174" t="s">
        <v>1175</v>
      </c>
      <c r="CQ174">
        <v>1.0084640735634529</v>
      </c>
      <c r="CR174">
        <v>1.007766818027823</v>
      </c>
      <c r="CS174">
        <v>1.0036711191415539</v>
      </c>
      <c r="CT174">
        <v>1.0010456856115859</v>
      </c>
      <c r="CU174">
        <v>1.0103160456823781</v>
      </c>
      <c r="CV174">
        <v>1.007124204927303</v>
      </c>
      <c r="CW174">
        <v>0.99956424339355787</v>
      </c>
      <c r="CX174">
        <v>1.0021458726573631</v>
      </c>
      <c r="CY174">
        <v>0.99966223850445923</v>
      </c>
      <c r="CZ174">
        <v>0.99607841730577906</v>
      </c>
      <c r="DA174">
        <v>0.98763616108114094</v>
      </c>
      <c r="DB174">
        <v>0.97032670209104355</v>
      </c>
      <c r="DC174">
        <v>0.98112196995324752</v>
      </c>
      <c r="DD174">
        <v>0.97701532000043778</v>
      </c>
      <c r="DE174">
        <v>0.96982577546999571</v>
      </c>
      <c r="DF174">
        <v>0.96787580824016939</v>
      </c>
      <c r="DG174">
        <v>0.95604572103865393</v>
      </c>
      <c r="DH174">
        <v>0.97205866406839214</v>
      </c>
      <c r="DI174">
        <v>0.95420469998626989</v>
      </c>
      <c r="DJ174">
        <v>0.95734212410141994</v>
      </c>
      <c r="DK174">
        <v>0.96120920536145005</v>
      </c>
      <c r="DL174">
        <v>0.94114391612123338</v>
      </c>
      <c r="DM174">
        <v>0.9454573944647936</v>
      </c>
      <c r="DN174">
        <v>0.93501098016559125</v>
      </c>
      <c r="DO174">
        <v>0.93921573812689563</v>
      </c>
      <c r="DP174">
        <v>0.93847501701788161</v>
      </c>
      <c r="DQ174">
        <v>0.93528328916040016</v>
      </c>
      <c r="DR174">
        <v>0.92442259714293429</v>
      </c>
      <c r="DS174">
        <v>0.9392592601490759</v>
      </c>
      <c r="DT174">
        <v>0.95044656490368207</v>
      </c>
      <c r="DU174">
        <v>0.94375822923827091</v>
      </c>
      <c r="DV174">
        <v>0.92912856396926957</v>
      </c>
      <c r="DW174">
        <v>0.92471692116841808</v>
      </c>
      <c r="DX174">
        <v>0.92433560954737026</v>
      </c>
      <c r="DY174">
        <v>0.91502184035199097</v>
      </c>
      <c r="DZ174">
        <v>0.91825703378285595</v>
      </c>
      <c r="EA174">
        <v>0.9150326785209385</v>
      </c>
      <c r="EB174">
        <v>0.93163398735766145</v>
      </c>
      <c r="EC174">
        <v>0.94164484274228133</v>
      </c>
      <c r="ED174">
        <v>0.94205883821656178</v>
      </c>
      <c r="EE174">
        <v>0.94282134856106425</v>
      </c>
      <c r="EF174">
        <v>0.93677556954737584</v>
      </c>
      <c r="EG174">
        <v>0.92949886807497994</v>
      </c>
      <c r="EH174">
        <v>0.93188456356577853</v>
      </c>
      <c r="EI174">
        <v>0.93056648416511734</v>
      </c>
      <c r="EJ174">
        <v>0.94494839566583166</v>
      </c>
      <c r="EK174">
        <v>0.96143545213823167</v>
      </c>
      <c r="EL174">
        <v>0.95329158425243277</v>
      </c>
      <c r="EM174">
        <v>0.95151886624393744</v>
      </c>
      <c r="EN174">
        <v>0.94321976416748254</v>
      </c>
      <c r="EO174">
        <v>0.95904191026470531</v>
      </c>
      <c r="EP174">
        <v>0.95531922502638367</v>
      </c>
      <c r="EQ174">
        <v>0.97560669673002653</v>
      </c>
      <c r="ER174">
        <v>0.97614973415333972</v>
      </c>
      <c r="ES174">
        <v>0.97855388840062718</v>
      </c>
      <c r="ET174">
        <v>1.009068301482283</v>
      </c>
      <c r="EU174">
        <v>0.99965027135957962</v>
      </c>
      <c r="EV174">
        <v>1.0032071100334841</v>
      </c>
      <c r="EW174">
        <v>1.0164918827234379</v>
      </c>
      <c r="EX174">
        <v>1.0251232424166929</v>
      </c>
      <c r="EY174">
        <v>1.0190071282024391</v>
      </c>
    </row>
    <row r="175" spans="9:155" x14ac:dyDescent="0.25">
      <c r="I175" s="31">
        <v>44672</v>
      </c>
      <c r="J175" s="32">
        <v>116.5535352587284</v>
      </c>
      <c r="K175" s="32">
        <v>108.4848179122332</v>
      </c>
      <c r="L175" s="33">
        <v>-2.6372379202862499E-2</v>
      </c>
      <c r="M175" s="33">
        <v>-5.2385253821725097E-2</v>
      </c>
      <c r="N175">
        <v>28</v>
      </c>
      <c r="O175" t="s">
        <v>15</v>
      </c>
      <c r="P175">
        <f t="shared" si="8"/>
        <v>225</v>
      </c>
      <c r="Q175">
        <f t="shared" si="9"/>
        <v>0</v>
      </c>
      <c r="AH175" s="31">
        <v>45043</v>
      </c>
      <c r="AI175" s="33">
        <v>-3.01812574958405E-2</v>
      </c>
      <c r="AJ175" s="33">
        <v>1.4016254869984E-3</v>
      </c>
      <c r="AK175" s="33">
        <v>-3.15828829828389E-2</v>
      </c>
      <c r="BI175" s="34">
        <v>6.9003289141754298E-2</v>
      </c>
      <c r="CP175" t="s">
        <v>1176</v>
      </c>
      <c r="CQ175">
        <v>1.004897159842572</v>
      </c>
      <c r="CR175">
        <v>0.99804132741055085</v>
      </c>
      <c r="CS175">
        <v>0.97584075370000378</v>
      </c>
      <c r="CT175">
        <v>0.96963766993878453</v>
      </c>
      <c r="CU175">
        <v>0.97192316645930299</v>
      </c>
      <c r="CV175">
        <v>0.96212886979278367</v>
      </c>
      <c r="CW175">
        <v>0.97388196007965344</v>
      </c>
      <c r="CX175">
        <v>0.97453492779363327</v>
      </c>
      <c r="CY175">
        <v>0.97910559226990301</v>
      </c>
      <c r="CZ175">
        <v>0.98563505036652321</v>
      </c>
      <c r="DA175">
        <v>0.97224954079470383</v>
      </c>
      <c r="DB175">
        <v>0.96996415379577439</v>
      </c>
      <c r="DC175">
        <v>0.96474063112711395</v>
      </c>
      <c r="DD175">
        <v>0.93633708317693654</v>
      </c>
      <c r="DE175">
        <v>0.91805437051106309</v>
      </c>
      <c r="DF175">
        <v>0.92262508974812729</v>
      </c>
      <c r="DG175">
        <v>0.92229860589113744</v>
      </c>
      <c r="DH175">
        <v>0.95004907660574578</v>
      </c>
      <c r="DI175">
        <v>0.9399282960822366</v>
      </c>
      <c r="DJ175">
        <v>0.94776368960681645</v>
      </c>
      <c r="DK175">
        <v>0.94711083141442565</v>
      </c>
      <c r="DL175">
        <v>0.95331391517564501</v>
      </c>
      <c r="DM175">
        <v>0.95298732179706602</v>
      </c>
      <c r="DN175">
        <v>0.945804895986466</v>
      </c>
      <c r="DO175">
        <v>0.94939610889176596</v>
      </c>
      <c r="DP175">
        <v>0.920013218892208</v>
      </c>
      <c r="DQ175">
        <v>0.9056481482278298</v>
      </c>
      <c r="DR175">
        <v>0.90173050622633444</v>
      </c>
      <c r="DS175">
        <v>0.91250409018143996</v>
      </c>
      <c r="DT175">
        <v>0.91087194470046307</v>
      </c>
      <c r="DU175">
        <v>0.88769180989735719</v>
      </c>
      <c r="DV175">
        <v>0.88410070651364625</v>
      </c>
      <c r="DW175">
        <v>0.90597463208481976</v>
      </c>
      <c r="DX175">
        <v>0.8965068192752903</v>
      </c>
      <c r="DY175">
        <v>0.89879220627421974</v>
      </c>
      <c r="DZ175">
        <v>0.87887712908419124</v>
      </c>
      <c r="EA175">
        <v>0.87920350341959197</v>
      </c>
      <c r="EB175">
        <v>0.89095675798884533</v>
      </c>
      <c r="EC175">
        <v>0.90891304155852348</v>
      </c>
      <c r="ED175">
        <v>0.92066618660618782</v>
      </c>
      <c r="EE175">
        <v>0.87985652589436636</v>
      </c>
      <c r="EF175">
        <v>0.89095675798884533</v>
      </c>
      <c r="EG175">
        <v>0.90238336441872535</v>
      </c>
      <c r="EH175">
        <v>0.89813918379944524</v>
      </c>
      <c r="EI175">
        <v>0.89781275470324995</v>
      </c>
      <c r="EJ175">
        <v>0.90107753851235461</v>
      </c>
      <c r="EK175">
        <v>0.90270990303650966</v>
      </c>
      <c r="EL175">
        <v>0.91152491241444289</v>
      </c>
      <c r="EM175">
        <v>0.89911863537041514</v>
      </c>
      <c r="EN175">
        <v>0.90695402889499499</v>
      </c>
      <c r="EO175">
        <v>0.88965082256088557</v>
      </c>
      <c r="EP175">
        <v>0.89095675798884533</v>
      </c>
      <c r="EQ175">
        <v>0.91511601579815383</v>
      </c>
      <c r="ER175">
        <v>0.92066618660618782</v>
      </c>
      <c r="ES175">
        <v>0.92850158013076767</v>
      </c>
      <c r="ET175">
        <v>0.95298732179706602</v>
      </c>
      <c r="EU175">
        <v>0.93829598631887612</v>
      </c>
      <c r="EV175">
        <v>0.93829598631887612</v>
      </c>
      <c r="EW175">
        <v>0.94972259274875592</v>
      </c>
      <c r="EX175">
        <v>0.94351950898753656</v>
      </c>
      <c r="EY175">
        <v>0.95755798627333577</v>
      </c>
    </row>
    <row r="176" spans="9:155" x14ac:dyDescent="0.25">
      <c r="I176" s="31">
        <v>44673</v>
      </c>
      <c r="J176" s="32">
        <v>115.6989470797551</v>
      </c>
      <c r="K176" s="32">
        <v>107.3382793273544</v>
      </c>
      <c r="L176" s="33">
        <v>-3.3511164428107698E-2</v>
      </c>
      <c r="M176" s="33">
        <v>-6.2400266899154198E-2</v>
      </c>
      <c r="N176">
        <v>28</v>
      </c>
      <c r="O176" t="s">
        <v>15</v>
      </c>
      <c r="P176">
        <f t="shared" si="8"/>
        <v>225</v>
      </c>
      <c r="Q176">
        <f t="shared" si="9"/>
        <v>0</v>
      </c>
      <c r="AH176" s="31">
        <v>45044</v>
      </c>
      <c r="AI176" s="33">
        <v>-1.29464275847426E-2</v>
      </c>
      <c r="AJ176" s="33">
        <v>2.1799481028677601E-2</v>
      </c>
      <c r="AK176" s="33">
        <v>-3.47459086134203E-2</v>
      </c>
      <c r="BI176" s="34">
        <v>-6.2219095230576699E-2</v>
      </c>
      <c r="CP176" t="s">
        <v>1177</v>
      </c>
      <c r="CQ176">
        <v>0.9996345190510797</v>
      </c>
      <c r="CR176">
        <v>1.00495004659763</v>
      </c>
      <c r="CS176">
        <v>0.98897006924960917</v>
      </c>
      <c r="CT176">
        <v>0.9768438899990034</v>
      </c>
      <c r="CU176">
        <v>0.98019928629313857</v>
      </c>
      <c r="CV176">
        <v>0.98299006013357482</v>
      </c>
      <c r="CW176">
        <v>0.97956803692736127</v>
      </c>
      <c r="CX176">
        <v>0.93418600954078956</v>
      </c>
      <c r="CY176">
        <v>0.97780721764485934</v>
      </c>
      <c r="CZ176">
        <v>0.96810625799390837</v>
      </c>
      <c r="DA176">
        <v>0.95385394897701448</v>
      </c>
      <c r="DB176">
        <v>0.9679734104314105</v>
      </c>
      <c r="DC176">
        <v>0.96966776530649768</v>
      </c>
      <c r="DD176">
        <v>0.98631230547633431</v>
      </c>
      <c r="DE176">
        <v>0.97209290365382062</v>
      </c>
      <c r="DF176">
        <v>0.94654481421734726</v>
      </c>
      <c r="DG176">
        <v>0.92677734067466377</v>
      </c>
      <c r="DH176">
        <v>0.93740855827242686</v>
      </c>
      <c r="DI176">
        <v>0.96106306211623227</v>
      </c>
      <c r="DJ176">
        <v>0.95059808678933799</v>
      </c>
      <c r="DK176">
        <v>0.953255769310281</v>
      </c>
      <c r="DL176">
        <v>0.95820590512071291</v>
      </c>
      <c r="DM176">
        <v>0.92867100751966358</v>
      </c>
      <c r="DN176">
        <v>0.98661131405736924</v>
      </c>
      <c r="DO176">
        <v>0.948671106488299</v>
      </c>
      <c r="DP176">
        <v>0.93641199842286349</v>
      </c>
      <c r="DQ176">
        <v>0.93830574652019516</v>
      </c>
      <c r="DR176">
        <v>0.92239198982259429</v>
      </c>
      <c r="DS176">
        <v>0.916112972125525</v>
      </c>
      <c r="DT176">
        <v>0.9025581331248278</v>
      </c>
      <c r="DU176">
        <v>0.92794014279509596</v>
      </c>
      <c r="DV176">
        <v>0.92096341132483461</v>
      </c>
      <c r="DW176">
        <v>0.9004650730575835</v>
      </c>
      <c r="DX176">
        <v>0.87797329008187841</v>
      </c>
      <c r="DY176">
        <v>0.89083057781404729</v>
      </c>
      <c r="DZ176">
        <v>0.86996676655834648</v>
      </c>
      <c r="EA176">
        <v>0.86299011634041689</v>
      </c>
      <c r="EB176">
        <v>0.85740864991187615</v>
      </c>
      <c r="EC176">
        <v>0.866179351616015</v>
      </c>
      <c r="ED176">
        <v>0.89993360155526025</v>
      </c>
      <c r="EE176">
        <v>0.89102980853162816</v>
      </c>
      <c r="EF176">
        <v>0.89578079487681095</v>
      </c>
      <c r="EG176">
        <v>0.89348842283965402</v>
      </c>
      <c r="EH176">
        <v>0.8920266121381869</v>
      </c>
      <c r="EI176">
        <v>0.88916937389033579</v>
      </c>
      <c r="EJ176">
        <v>0.87348824261868674</v>
      </c>
      <c r="EK176">
        <v>0.85621253433540467</v>
      </c>
      <c r="EL176">
        <v>0.85597999016178461</v>
      </c>
      <c r="EM176">
        <v>0.84823908051091645</v>
      </c>
      <c r="EN176">
        <v>0.87617940110033266</v>
      </c>
      <c r="EO176">
        <v>0.88305651721180356</v>
      </c>
      <c r="EP176">
        <v>0.8683721082943815</v>
      </c>
      <c r="EQ176">
        <v>0.8946179115040469</v>
      </c>
      <c r="ER176">
        <v>0.89079734561033985</v>
      </c>
      <c r="ES176">
        <v>0.90066438502749613</v>
      </c>
      <c r="ET176">
        <v>0.91312288631517602</v>
      </c>
      <c r="EU176">
        <v>0.91318935072259089</v>
      </c>
      <c r="EV176">
        <v>0.91684383685009263</v>
      </c>
      <c r="EW176">
        <v>0.92408634469768147</v>
      </c>
      <c r="EX176">
        <v>0.92528246027415284</v>
      </c>
      <c r="EY176">
        <v>0.89983382369180631</v>
      </c>
    </row>
    <row r="177" spans="9:155" x14ac:dyDescent="0.25">
      <c r="I177" s="31">
        <v>44676</v>
      </c>
      <c r="J177" s="32">
        <v>113.4462169115029</v>
      </c>
      <c r="K177" s="32">
        <v>105.7395390064533</v>
      </c>
      <c r="L177" s="33">
        <v>-5.2329300738984202E-2</v>
      </c>
      <c r="M177" s="33">
        <v>-7.6365261564318498E-2</v>
      </c>
      <c r="N177">
        <v>27</v>
      </c>
      <c r="O177" t="s">
        <v>15</v>
      </c>
      <c r="P177">
        <f t="shared" si="8"/>
        <v>225</v>
      </c>
      <c r="Q177">
        <f t="shared" si="9"/>
        <v>0</v>
      </c>
      <c r="AH177" s="31">
        <v>45048</v>
      </c>
      <c r="AI177" s="33">
        <v>1.07614393861288E-2</v>
      </c>
      <c r="AJ177" s="33">
        <v>4.2782662032304103E-2</v>
      </c>
      <c r="AK177" s="33">
        <v>-3.2021222646175303E-2</v>
      </c>
      <c r="BI177" s="34">
        <v>0.1220448104088131</v>
      </c>
      <c r="CP177" t="s">
        <v>1178</v>
      </c>
      <c r="CQ177">
        <v>1.0121628670088969</v>
      </c>
      <c r="CR177">
        <v>1.022786413830628</v>
      </c>
      <c r="CS177">
        <v>1.020928917306906</v>
      </c>
      <c r="CT177">
        <v>1.0559491519690849</v>
      </c>
      <c r="CU177">
        <v>1.067713862584134</v>
      </c>
      <c r="CV177">
        <v>1.0802305617129491</v>
      </c>
      <c r="CW177">
        <v>1.0487398027892909</v>
      </c>
      <c r="CX177">
        <v>1.065352002047141</v>
      </c>
      <c r="CY177">
        <v>1.077629923599154</v>
      </c>
      <c r="CZ177">
        <v>1.0527204716360701</v>
      </c>
      <c r="DA177">
        <v>1.1386211517045131</v>
      </c>
      <c r="DB177">
        <v>1.162221616412739</v>
      </c>
      <c r="DC177">
        <v>1.1882721428062759</v>
      </c>
      <c r="DD177">
        <v>1.141036093783655</v>
      </c>
      <c r="DE177">
        <v>1.0806198263553679</v>
      </c>
      <c r="DF177">
        <v>1.126387554133822</v>
      </c>
      <c r="DG177">
        <v>1.1522613207792629</v>
      </c>
      <c r="DH177">
        <v>1.1611158403141859</v>
      </c>
      <c r="DI177">
        <v>1.1400984985981031</v>
      </c>
      <c r="DJ177">
        <v>1.1147996926297341</v>
      </c>
      <c r="DK177">
        <v>1.098284630806758</v>
      </c>
      <c r="DL177">
        <v>1.0692530485806979</v>
      </c>
      <c r="DM177">
        <v>1.089916781437724</v>
      </c>
      <c r="DN177">
        <v>1.11397710745217</v>
      </c>
      <c r="DO177">
        <v>1.0924553123599481</v>
      </c>
      <c r="DP177">
        <v>1.075763490788876</v>
      </c>
      <c r="DQ177">
        <v>1.0747992654693841</v>
      </c>
      <c r="DR177">
        <v>1.051694317850739</v>
      </c>
      <c r="DS177">
        <v>1.094012102841029</v>
      </c>
      <c r="DT177">
        <v>1.087050646250324</v>
      </c>
      <c r="DU177">
        <v>1.0943926099226231</v>
      </c>
      <c r="DV177">
        <v>1.105900849113489</v>
      </c>
      <c r="DW177">
        <v>1.1192844574011891</v>
      </c>
      <c r="DX177">
        <v>1.104476762487778</v>
      </c>
      <c r="DY177">
        <v>1.087156719971754</v>
      </c>
      <c r="DZ177">
        <v>1.0997088961581989</v>
      </c>
      <c r="EA177">
        <v>1.143521721889462</v>
      </c>
      <c r="EB177">
        <v>1.1327918332577041</v>
      </c>
      <c r="EC177">
        <v>1.139196112381585</v>
      </c>
      <c r="ED177">
        <v>1.156162277949955</v>
      </c>
      <c r="EE177">
        <v>1.154994573385562</v>
      </c>
      <c r="EF177">
        <v>1.1210888723827619</v>
      </c>
      <c r="EG177">
        <v>1.118912975969018</v>
      </c>
      <c r="EH177">
        <v>1.1154188879252629</v>
      </c>
      <c r="EI177">
        <v>1.149457203420567</v>
      </c>
      <c r="EJ177">
        <v>1.138063974237689</v>
      </c>
      <c r="EK177">
        <v>1.120266376568064</v>
      </c>
      <c r="EL177">
        <v>1.121540154853887</v>
      </c>
      <c r="EM177">
        <v>1.1117214993623381</v>
      </c>
      <c r="EN177">
        <v>1.1015576351210949</v>
      </c>
      <c r="EO177">
        <v>1.117011155463975</v>
      </c>
      <c r="EP177">
        <v>1.1007260242941079</v>
      </c>
      <c r="EQ177">
        <v>1.072136788252616</v>
      </c>
      <c r="ER177">
        <v>1.0730832303618589</v>
      </c>
      <c r="ES177">
        <v>1.1041759670822719</v>
      </c>
      <c r="ET177">
        <v>1.1229643308424631</v>
      </c>
      <c r="EU177">
        <v>1.1305185313204891</v>
      </c>
      <c r="EV177">
        <v>1.1408592446726931</v>
      </c>
      <c r="EW177">
        <v>1.14476011248052</v>
      </c>
      <c r="EX177">
        <v>1.188732182838226</v>
      </c>
      <c r="EY177">
        <v>1.163353754556635</v>
      </c>
    </row>
    <row r="178" spans="9:155" x14ac:dyDescent="0.25">
      <c r="I178" s="31">
        <v>44677</v>
      </c>
      <c r="J178" s="32">
        <v>114.7337716591161</v>
      </c>
      <c r="K178" s="32">
        <v>107.36350173494129</v>
      </c>
      <c r="L178" s="33">
        <v>-4.1573737960198399E-2</v>
      </c>
      <c r="M178" s="33">
        <v>-6.2179949201033501E-2</v>
      </c>
      <c r="N178">
        <v>25</v>
      </c>
      <c r="O178" t="s">
        <v>15</v>
      </c>
      <c r="P178">
        <f t="shared" si="8"/>
        <v>225</v>
      </c>
      <c r="Q178">
        <f t="shared" si="9"/>
        <v>0</v>
      </c>
      <c r="AH178" s="31">
        <v>45049</v>
      </c>
      <c r="AI178" s="33">
        <v>4.8766905898469997E-4</v>
      </c>
      <c r="AJ178" s="33">
        <v>2.5375293237170402E-2</v>
      </c>
      <c r="AK178" s="33">
        <v>-2.4887624178185599E-2</v>
      </c>
      <c r="BI178" s="34">
        <v>-6.4501173211797103E-2</v>
      </c>
      <c r="CP178" t="s">
        <v>1179</v>
      </c>
      <c r="CQ178">
        <v>1.0309468681212111</v>
      </c>
      <c r="CR178">
        <v>1.0405888947818109</v>
      </c>
      <c r="CS178">
        <v>1.060334862007059</v>
      </c>
      <c r="CT178">
        <v>1.0605081250494151</v>
      </c>
      <c r="CU178">
        <v>1.068013772706794</v>
      </c>
      <c r="CV178">
        <v>1.0424942080449959</v>
      </c>
      <c r="CW178">
        <v>1.0487875220832741</v>
      </c>
      <c r="CX178">
        <v>1.0542148110111369</v>
      </c>
      <c r="CY178">
        <v>1.0555427500255989</v>
      </c>
      <c r="CZ178">
        <v>1.053101764585417</v>
      </c>
      <c r="DA178">
        <v>1.0579838079911219</v>
      </c>
      <c r="DB178">
        <v>1.0489173424456919</v>
      </c>
      <c r="DC178">
        <v>1.0343877604533851</v>
      </c>
      <c r="DD178">
        <v>1.0304355644591709</v>
      </c>
      <c r="DE178">
        <v>1.032527848054376</v>
      </c>
      <c r="DF178">
        <v>1.036712342719442</v>
      </c>
      <c r="DG178">
        <v>1.0444420936840131</v>
      </c>
      <c r="DH178">
        <v>1.061354568317453</v>
      </c>
      <c r="DI178">
        <v>1.05013772637777</v>
      </c>
      <c r="DJ178">
        <v>1.0544384791662771</v>
      </c>
      <c r="DK178">
        <v>1.085706112344194</v>
      </c>
      <c r="DL178">
        <v>1.080068644974828</v>
      </c>
      <c r="DM178">
        <v>1.069607299524147</v>
      </c>
      <c r="DN178">
        <v>1.0632144081911199</v>
      </c>
      <c r="DO178">
        <v>1.02043925150225</v>
      </c>
      <c r="DP178">
        <v>1.0243913749711211</v>
      </c>
      <c r="DQ178">
        <v>1.014394989488858</v>
      </c>
      <c r="DR178">
        <v>1.000911513031481</v>
      </c>
      <c r="DS178">
        <v>0.99812189827166498</v>
      </c>
      <c r="DT178">
        <v>0.99091520007456002</v>
      </c>
      <c r="DU178">
        <v>1.0024227235855141</v>
      </c>
      <c r="DV178">
        <v>1.007711489109903</v>
      </c>
      <c r="DW178">
        <v>1.0396764534524321</v>
      </c>
      <c r="DX178">
        <v>1.0243332096467299</v>
      </c>
      <c r="DY178">
        <v>1.021311151165377</v>
      </c>
      <c r="DZ178">
        <v>1.0092226271385929</v>
      </c>
      <c r="EA178">
        <v>0.9969015143395874</v>
      </c>
      <c r="EB178">
        <v>1.022008554855331</v>
      </c>
      <c r="EC178">
        <v>1.023403362235239</v>
      </c>
      <c r="ED178">
        <v>1.043744762519401</v>
      </c>
      <c r="EE178">
        <v>1.072920039576772</v>
      </c>
      <c r="EF178">
        <v>1.0854735960973141</v>
      </c>
      <c r="EG178">
        <v>1.0803592540207561</v>
      </c>
      <c r="EH178">
        <v>1.0783250632246</v>
      </c>
      <c r="EI178">
        <v>1.077801937931792</v>
      </c>
      <c r="EJ178">
        <v>1.076290872428445</v>
      </c>
      <c r="EK178">
        <v>1.082044670446592</v>
      </c>
      <c r="EL178">
        <v>1.100468138058039</v>
      </c>
      <c r="EM178">
        <v>1.0816958235509311</v>
      </c>
      <c r="EN178">
        <v>1.0932033470618849</v>
      </c>
      <c r="EO178">
        <v>1.093668379555643</v>
      </c>
      <c r="EP178">
        <v>1.090297401653286</v>
      </c>
      <c r="EQ178">
        <v>1.091692209033194</v>
      </c>
      <c r="ER178">
        <v>1.1036065271881741</v>
      </c>
      <c r="ES178">
        <v>1.09547005410492</v>
      </c>
      <c r="ET178">
        <v>1.102037296360435</v>
      </c>
      <c r="EU178">
        <v>1.0952374653326979</v>
      </c>
      <c r="EV178">
        <v>1.1327818042455451</v>
      </c>
      <c r="EW178">
        <v>1.1170898585948661</v>
      </c>
      <c r="EX178">
        <v>1.1377799607240049</v>
      </c>
      <c r="EY178">
        <v>1.1152882565709319</v>
      </c>
    </row>
    <row r="179" spans="9:155" x14ac:dyDescent="0.25">
      <c r="I179" s="31">
        <v>44678</v>
      </c>
      <c r="J179" s="32">
        <v>114.2194213152972</v>
      </c>
      <c r="K179" s="32">
        <v>106.3376703863713</v>
      </c>
      <c r="L179" s="33">
        <v>-4.5870353248588999E-2</v>
      </c>
      <c r="M179" s="33">
        <v>-7.1140584723170697E-2</v>
      </c>
      <c r="N179">
        <v>24</v>
      </c>
      <c r="O179" t="s">
        <v>15</v>
      </c>
      <c r="P179">
        <f t="shared" si="8"/>
        <v>225</v>
      </c>
      <c r="Q179">
        <f t="shared" si="9"/>
        <v>0</v>
      </c>
      <c r="AH179" s="31">
        <v>45050</v>
      </c>
      <c r="AI179" s="33">
        <v>9.7680056103867999E-3</v>
      </c>
      <c r="AJ179" s="33">
        <v>4.4015993494171901E-2</v>
      </c>
      <c r="AK179" s="33">
        <v>-3.4247987883785101E-2</v>
      </c>
      <c r="BI179" s="34">
        <v>5.6422896193884901E-2</v>
      </c>
      <c r="CP179" t="s">
        <v>1180</v>
      </c>
      <c r="CQ179">
        <v>0.98472555155970332</v>
      </c>
      <c r="CR179">
        <v>0.98878280208723079</v>
      </c>
      <c r="CS179">
        <v>0.98090689687373256</v>
      </c>
      <c r="CT179">
        <v>0.97756558336701693</v>
      </c>
      <c r="CU179">
        <v>0.97183771346016712</v>
      </c>
      <c r="CV179">
        <v>0.96945108231196198</v>
      </c>
      <c r="CW179">
        <v>0.97971361867366535</v>
      </c>
      <c r="CX179">
        <v>0.97923627749441033</v>
      </c>
      <c r="CY179">
        <v>0.97708831693583276</v>
      </c>
      <c r="CZ179">
        <v>0.9727923958186776</v>
      </c>
      <c r="DA179">
        <v>0.99260145677320133</v>
      </c>
      <c r="DB179">
        <v>0.96563242762599133</v>
      </c>
      <c r="DC179">
        <v>0.96085924007765167</v>
      </c>
      <c r="DD179">
        <v>0.96563242762599133</v>
      </c>
      <c r="DE179">
        <v>0.95346060129533794</v>
      </c>
      <c r="DF179">
        <v>0.96682578057412905</v>
      </c>
      <c r="DG179">
        <v>0.97637230516694984</v>
      </c>
      <c r="DH179">
        <v>0.98138423805298791</v>
      </c>
      <c r="DI179">
        <v>0.9916468491627618</v>
      </c>
      <c r="DJ179">
        <v>1.0038186754934151</v>
      </c>
      <c r="DK179">
        <v>1.008353267200198</v>
      </c>
      <c r="DL179">
        <v>1.001193224259441</v>
      </c>
      <c r="DM179">
        <v>0.99642003671110158</v>
      </c>
      <c r="DN179">
        <v>0.96825780411189466</v>
      </c>
      <c r="DO179">
        <v>0.97088295635358612</v>
      </c>
      <c r="DP179">
        <v>0.96873507054307906</v>
      </c>
      <c r="DQ179">
        <v>0.97088295635358612</v>
      </c>
      <c r="DR179">
        <v>0.97923627749441033</v>
      </c>
      <c r="DS179">
        <v>0.96706445116375683</v>
      </c>
      <c r="DT179">
        <v>0.96563242762599133</v>
      </c>
      <c r="DU179">
        <v>0.9591885459502586</v>
      </c>
      <c r="DV179">
        <v>0.9551312954227309</v>
      </c>
      <c r="DW179">
        <v>0.92004776522046583</v>
      </c>
      <c r="DX179">
        <v>0.89093070076660752</v>
      </c>
      <c r="DY179">
        <v>0.87804293741514194</v>
      </c>
      <c r="DZ179">
        <v>0.88544157619745567</v>
      </c>
      <c r="EA179">
        <v>0.90811460947944</v>
      </c>
      <c r="EB179">
        <v>0.92577563512731575</v>
      </c>
      <c r="EC179">
        <v>0.92887835279247433</v>
      </c>
      <c r="ED179">
        <v>0.93198092096149165</v>
      </c>
      <c r="EE179">
        <v>0.93412880677199839</v>
      </c>
      <c r="EF179">
        <v>0.94295939434400688</v>
      </c>
      <c r="EG179">
        <v>0.94081150853350004</v>
      </c>
      <c r="EH179">
        <v>0.93699292859560013</v>
      </c>
      <c r="EI179">
        <v>0.94009542201654661</v>
      </c>
      <c r="EJ179">
        <v>0.94152744555431234</v>
      </c>
      <c r="EK179">
        <v>0.92338900397911061</v>
      </c>
      <c r="EL179">
        <v>0.93747004553064317</v>
      </c>
      <c r="EM179">
        <v>0.93412880677199839</v>
      </c>
      <c r="EN179">
        <v>0.93484489328895193</v>
      </c>
      <c r="EO179">
        <v>0.94343673552326224</v>
      </c>
      <c r="EP179">
        <v>0.94606203726109483</v>
      </c>
      <c r="EQ179">
        <v>0.94749398605078972</v>
      </c>
      <c r="ER179">
        <v>0.95990455771914129</v>
      </c>
      <c r="ES179">
        <v>0.96300712588815851</v>
      </c>
      <c r="ET179">
        <v>0.9727923958186776</v>
      </c>
      <c r="EU179">
        <v>0.97303106640830472</v>
      </c>
      <c r="EV179">
        <v>0.95536989126428795</v>
      </c>
      <c r="EW179">
        <v>0.96754171759494134</v>
      </c>
      <c r="EX179">
        <v>0.97040583941854308</v>
      </c>
      <c r="EY179">
        <v>0.97446301519799983</v>
      </c>
    </row>
    <row r="180" spans="9:155" x14ac:dyDescent="0.25">
      <c r="I180" s="31">
        <v>44679</v>
      </c>
      <c r="J180" s="32">
        <v>114.42125612874899</v>
      </c>
      <c r="K180" s="32">
        <v>107.47556128864881</v>
      </c>
      <c r="L180" s="33">
        <v>-4.4184330179628702E-2</v>
      </c>
      <c r="M180" s="33">
        <v>-6.1201109142240299E-2</v>
      </c>
      <c r="N180">
        <v>24</v>
      </c>
      <c r="O180" t="s">
        <v>15</v>
      </c>
      <c r="P180">
        <f t="shared" si="8"/>
        <v>225</v>
      </c>
      <c r="Q180">
        <f t="shared" si="9"/>
        <v>0</v>
      </c>
      <c r="AH180" s="31">
        <v>45051</v>
      </c>
      <c r="AI180" s="33">
        <v>2.6455094164514002E-3</v>
      </c>
      <c r="AJ180" s="33">
        <v>2.4453697557312401E-2</v>
      </c>
      <c r="AK180" s="33">
        <v>-2.1808188140860899E-2</v>
      </c>
      <c r="BI180" s="34">
        <v>0.1585589407093394</v>
      </c>
      <c r="CP180" t="s">
        <v>1181</v>
      </c>
      <c r="CQ180">
        <v>0.96730215252765295</v>
      </c>
      <c r="CR180">
        <v>1.0255791928382501</v>
      </c>
      <c r="CS180">
        <v>1.0598456235392639</v>
      </c>
      <c r="CT180">
        <v>1.0682916158431011</v>
      </c>
      <c r="CU180">
        <v>1.0641892724511199</v>
      </c>
      <c r="CV180">
        <v>1.097973092112382</v>
      </c>
      <c r="CW180">
        <v>1.0661197166101291</v>
      </c>
      <c r="CX180">
        <v>1.0820464791382991</v>
      </c>
      <c r="CY180">
        <v>1.0768581487413109</v>
      </c>
      <c r="CZ180">
        <v>1.09447397513157</v>
      </c>
      <c r="DA180">
        <v>1.108711524243563</v>
      </c>
      <c r="DB180">
        <v>1.1161920701367649</v>
      </c>
      <c r="DC180">
        <v>1.080719261390459</v>
      </c>
      <c r="DD180">
        <v>1.071308047007117</v>
      </c>
      <c r="DE180">
        <v>1.03559363363276</v>
      </c>
      <c r="DF180">
        <v>1.1292230916493791</v>
      </c>
      <c r="DG180">
        <v>1.1509411866545749</v>
      </c>
      <c r="DH180">
        <v>1.152268404402415</v>
      </c>
      <c r="DI180">
        <v>1.129585012540671</v>
      </c>
      <c r="DJ180">
        <v>1.1472008389309301</v>
      </c>
      <c r="DK180">
        <v>1.1263272010797349</v>
      </c>
      <c r="DL180">
        <v>1.1310329204369709</v>
      </c>
      <c r="DM180">
        <v>1.1317567622195559</v>
      </c>
      <c r="DN180">
        <v>1.1533543914074229</v>
      </c>
      <c r="DO180">
        <v>1.1459943113315501</v>
      </c>
      <c r="DP180">
        <v>1.170487457203842</v>
      </c>
      <c r="DQ180">
        <v>1.155646756457724</v>
      </c>
      <c r="DR180">
        <v>1.178209607725095</v>
      </c>
      <c r="DS180">
        <v>1.157697890765192</v>
      </c>
      <c r="DT180">
        <v>1.13863430603272</v>
      </c>
      <c r="DU180">
        <v>1.143460491207285</v>
      </c>
      <c r="DV180">
        <v>1.1575773501708191</v>
      </c>
      <c r="DW180">
        <v>1.128137029867327</v>
      </c>
      <c r="DX180">
        <v>1.0769787641127271</v>
      </c>
      <c r="DY180">
        <v>1.0255791928382501</v>
      </c>
      <c r="DZ180">
        <v>1.033542499325292</v>
      </c>
      <c r="EA180">
        <v>1.057311803415</v>
      </c>
      <c r="EB180">
        <v>1.0464528306894449</v>
      </c>
      <c r="EC180">
        <v>1.125482669148691</v>
      </c>
      <c r="ED180">
        <v>1.119570496969118</v>
      </c>
      <c r="EE180">
        <v>1.125482669148691</v>
      </c>
      <c r="EF180">
        <v>1.1280164892729549</v>
      </c>
      <c r="EG180">
        <v>1.1266892715251151</v>
      </c>
      <c r="EH180">
        <v>1.1250000581089381</v>
      </c>
      <c r="EI180">
        <v>1.1410473612314811</v>
      </c>
      <c r="EJ180">
        <v>1.1476835247477259</v>
      </c>
      <c r="EK180">
        <v>1.2206806504330261</v>
      </c>
      <c r="EL180">
        <v>1.225024224567838</v>
      </c>
      <c r="EM180">
        <v>1.1887066595593569</v>
      </c>
      <c r="EN180">
        <v>1.163127451905013</v>
      </c>
      <c r="EO180">
        <v>1.1467181531141339</v>
      </c>
      <c r="EP180">
        <v>1.1354971099432001</v>
      </c>
      <c r="EQ180">
        <v>1.130308929100299</v>
      </c>
      <c r="ER180">
        <v>1.121380400533754</v>
      </c>
      <c r="ES180">
        <v>1.1059363238223789</v>
      </c>
      <c r="ET180">
        <v>1.090613086813552</v>
      </c>
      <c r="EU180">
        <v>1.0837355430003881</v>
      </c>
      <c r="EV180">
        <v>1.078064751117735</v>
      </c>
      <c r="EW180">
        <v>1.0901303262197131</v>
      </c>
      <c r="EX180">
        <v>1.0736004120574181</v>
      </c>
      <c r="EY180">
        <v>1.0768581487413109</v>
      </c>
    </row>
    <row r="181" spans="9:155" x14ac:dyDescent="0.25">
      <c r="I181" s="31">
        <v>44680</v>
      </c>
      <c r="J181" s="32">
        <v>113.038601225178</v>
      </c>
      <c r="K181" s="32">
        <v>106.5347654856575</v>
      </c>
      <c r="L181" s="33">
        <v>-5.5734310205193899E-2</v>
      </c>
      <c r="M181" s="33">
        <v>-6.9418959282141895E-2</v>
      </c>
      <c r="N181">
        <v>23</v>
      </c>
      <c r="O181" t="s">
        <v>15</v>
      </c>
      <c r="P181">
        <f t="shared" si="8"/>
        <v>225</v>
      </c>
      <c r="Q181">
        <f t="shared" si="9"/>
        <v>0</v>
      </c>
      <c r="AH181" s="31">
        <v>45054</v>
      </c>
      <c r="AI181" s="33">
        <v>2.26874639655609E-2</v>
      </c>
      <c r="AJ181" s="33">
        <v>4.3545610433359097E-2</v>
      </c>
      <c r="AK181" s="33">
        <v>-2.08581464677981E-2</v>
      </c>
      <c r="BI181" s="34">
        <v>-0.15516680007878139</v>
      </c>
      <c r="CP181" t="s">
        <v>1182</v>
      </c>
      <c r="CQ181">
        <v>1.00902562143436</v>
      </c>
      <c r="CR181">
        <v>1.0369836164124511</v>
      </c>
      <c r="CS181">
        <v>1.03431332569209</v>
      </c>
      <c r="CT181">
        <v>1.035488256265459</v>
      </c>
      <c r="CU181">
        <v>1.0104141938602349</v>
      </c>
      <c r="CV181">
        <v>0.99327091282525715</v>
      </c>
      <c r="CW181">
        <v>0.98453902431582019</v>
      </c>
      <c r="CX181">
        <v>1.002002801334694</v>
      </c>
      <c r="CY181">
        <v>1.00339137376057</v>
      </c>
      <c r="CZ181">
        <v>0.9958878096850603</v>
      </c>
      <c r="DA181">
        <v>0.99279016884941362</v>
      </c>
      <c r="DB181">
        <v>1.0017891594821879</v>
      </c>
      <c r="DC181">
        <v>1.004512844063107</v>
      </c>
      <c r="DD181">
        <v>0.99156197723603456</v>
      </c>
      <c r="DE181">
        <v>0.99102790580990752</v>
      </c>
      <c r="DF181">
        <v>1.0063019368534409</v>
      </c>
      <c r="DG181">
        <v>1.001255154466336</v>
      </c>
      <c r="DH181">
        <v>0.99305727097275143</v>
      </c>
      <c r="DI181">
        <v>0.99311066483330923</v>
      </c>
      <c r="DJ181">
        <v>0.99826430135180455</v>
      </c>
      <c r="DK181">
        <v>1.0018157900021929</v>
      </c>
      <c r="DL181">
        <v>0.99743663010288364</v>
      </c>
      <c r="DM181">
        <v>0.98616786911420606</v>
      </c>
      <c r="DN181">
        <v>0.97396458274521758</v>
      </c>
      <c r="DO181">
        <v>0.95377718755569918</v>
      </c>
      <c r="DP181">
        <v>0.95666118653884025</v>
      </c>
      <c r="DQ181">
        <v>0.94627362348018995</v>
      </c>
      <c r="DR181">
        <v>0.94087964817891012</v>
      </c>
      <c r="DS181">
        <v>0.92010472129243259</v>
      </c>
      <c r="DT181">
        <v>0.92119956107496559</v>
      </c>
      <c r="DU181">
        <v>0.93933082776108678</v>
      </c>
      <c r="DV181">
        <v>0.95091995191311141</v>
      </c>
      <c r="DW181">
        <v>0.94419079804651385</v>
      </c>
      <c r="DX181">
        <v>0.92477774665563295</v>
      </c>
      <c r="DY181">
        <v>0.91671341422371777</v>
      </c>
      <c r="DZ181">
        <v>0.94958490616834246</v>
      </c>
      <c r="EA181">
        <v>0.96579352900246096</v>
      </c>
      <c r="EB181">
        <v>0.97543317955165554</v>
      </c>
      <c r="EC181">
        <v>0.96707524729694649</v>
      </c>
      <c r="ED181">
        <v>0.98293681003743905</v>
      </c>
      <c r="EE181">
        <v>1.000721083040208</v>
      </c>
      <c r="EF181">
        <v>1.0138321314489549</v>
      </c>
      <c r="EG181">
        <v>1.056076304639985</v>
      </c>
      <c r="EH181">
        <v>1.082458848680248</v>
      </c>
      <c r="EI181">
        <v>1.0598414351428791</v>
      </c>
      <c r="EJ181">
        <v>1.05089597119121</v>
      </c>
      <c r="EK181">
        <v>1.069961829667917</v>
      </c>
      <c r="EL181">
        <v>1.0738872081627591</v>
      </c>
      <c r="EM181">
        <v>1.066543892079197</v>
      </c>
      <c r="EN181">
        <v>1.060241955507337</v>
      </c>
      <c r="EO181">
        <v>1.063659959506331</v>
      </c>
      <c r="EP181">
        <v>1.0603221127084479</v>
      </c>
      <c r="EQ181">
        <v>1.0566904004466739</v>
      </c>
      <c r="ER181">
        <v>1.0573046954841869</v>
      </c>
      <c r="ES181">
        <v>1.040775510255898</v>
      </c>
      <c r="ET181">
        <v>1.030628418800581</v>
      </c>
      <c r="EU181">
        <v>1.0329248196764891</v>
      </c>
      <c r="EV181">
        <v>1.0340997502498579</v>
      </c>
      <c r="EW181">
        <v>1.0329515830170419</v>
      </c>
      <c r="EX181">
        <v>1.0396005132722539</v>
      </c>
      <c r="EY181">
        <v>1.065288870714991</v>
      </c>
    </row>
    <row r="182" spans="9:155" x14ac:dyDescent="0.25">
      <c r="I182" s="31">
        <v>44683</v>
      </c>
      <c r="J182" s="32">
        <v>112.2080839399313</v>
      </c>
      <c r="K182" s="32">
        <v>106.19570426366781</v>
      </c>
      <c r="L182" s="33">
        <v>-6.2672019702127296E-2</v>
      </c>
      <c r="M182" s="33">
        <v>-7.2380658624021502E-2</v>
      </c>
      <c r="N182">
        <v>22</v>
      </c>
      <c r="O182" t="s">
        <v>15</v>
      </c>
      <c r="P182">
        <f t="shared" si="8"/>
        <v>225</v>
      </c>
      <c r="Q182">
        <f t="shared" si="9"/>
        <v>0</v>
      </c>
      <c r="AH182" s="31">
        <v>45055</v>
      </c>
      <c r="AI182" s="33">
        <v>2.3684654203190901E-2</v>
      </c>
      <c r="AJ182" s="33">
        <v>4.6436351051485102E-2</v>
      </c>
      <c r="AK182" s="33">
        <v>-2.27516968482941E-2</v>
      </c>
      <c r="BI182" s="34">
        <v>9.4655967947326503E-2</v>
      </c>
      <c r="CP182" t="s">
        <v>1183</v>
      </c>
      <c r="CQ182">
        <v>0.94606907797895823</v>
      </c>
      <c r="CR182">
        <v>0.92897841533679648</v>
      </c>
      <c r="CS182">
        <v>0.9404989569902934</v>
      </c>
      <c r="CT182">
        <v>0.97531331426874246</v>
      </c>
      <c r="CU182">
        <v>0.96227365598924142</v>
      </c>
      <c r="CV182">
        <v>0.9379669090937397</v>
      </c>
      <c r="CW182">
        <v>0.9368273714243649</v>
      </c>
      <c r="CX182">
        <v>0.94429682863525255</v>
      </c>
      <c r="CY182">
        <v>0.95379166790754744</v>
      </c>
      <c r="CZ182">
        <v>0.91568554425964521</v>
      </c>
      <c r="DA182">
        <v>0.91733126728447445</v>
      </c>
      <c r="DB182">
        <v>0.88960638786054036</v>
      </c>
      <c r="DC182">
        <v>0.89644265291740499</v>
      </c>
      <c r="DD182">
        <v>0.88947970138176657</v>
      </c>
      <c r="DE182">
        <v>0.8718825330643557</v>
      </c>
      <c r="DF182">
        <v>0.85770349727537698</v>
      </c>
      <c r="DG182">
        <v>0.87048994275722802</v>
      </c>
      <c r="DH182">
        <v>0.87909869739764446</v>
      </c>
      <c r="DI182">
        <v>0.87909869739764446</v>
      </c>
      <c r="DJ182">
        <v>0.88466897854620652</v>
      </c>
      <c r="DK182">
        <v>0.93505504200071043</v>
      </c>
      <c r="DL182">
        <v>0.92163572468463129</v>
      </c>
      <c r="DM182">
        <v>0.91378660843716564</v>
      </c>
      <c r="DN182">
        <v>0.91353331555956674</v>
      </c>
      <c r="DO182">
        <v>0.89745550410800601</v>
      </c>
      <c r="DP182">
        <v>0.91112803422173538</v>
      </c>
      <c r="DQ182">
        <v>0.89872132785641123</v>
      </c>
      <c r="DR182">
        <v>0.91961010238337804</v>
      </c>
      <c r="DS182">
        <v>0.91441956035134264</v>
      </c>
      <c r="DT182">
        <v>0.90353213077191996</v>
      </c>
      <c r="DU182">
        <v>0.91568554425964521</v>
      </c>
      <c r="DV182">
        <v>0.90277257245891784</v>
      </c>
      <c r="DW182">
        <v>0.86897074605127522</v>
      </c>
      <c r="DX182">
        <v>0.8452969510699504</v>
      </c>
      <c r="DY182">
        <v>0.84643624849947918</v>
      </c>
      <c r="DZ182">
        <v>0.89112558456649316</v>
      </c>
      <c r="EA182">
        <v>0.8755538783904383</v>
      </c>
      <c r="EB182">
        <v>0.88302325552137728</v>
      </c>
      <c r="EC182">
        <v>0.87416136816325929</v>
      </c>
      <c r="ED182">
        <v>0.87833905900469367</v>
      </c>
      <c r="EE182">
        <v>0.86922395884892545</v>
      </c>
      <c r="EF182">
        <v>0.87074315555487825</v>
      </c>
      <c r="EG182">
        <v>0.87011020364070124</v>
      </c>
      <c r="EH182">
        <v>0.86327377842393926</v>
      </c>
      <c r="EI182">
        <v>0.85770349727537698</v>
      </c>
      <c r="EJ182">
        <v>0.86884421973239856</v>
      </c>
      <c r="EK182">
        <v>0.97455383603568912</v>
      </c>
      <c r="EL182">
        <v>0.95417148710402278</v>
      </c>
      <c r="EM182">
        <v>0.95037361545906374</v>
      </c>
      <c r="EN182">
        <v>0.96961658688125263</v>
      </c>
      <c r="EO182">
        <v>0.97278150661203466</v>
      </c>
      <c r="EP182">
        <v>0.96341311357866755</v>
      </c>
      <c r="EQ182">
        <v>0.97835170768064816</v>
      </c>
      <c r="ER182">
        <v>1.003291486570276</v>
      </c>
      <c r="ES182">
        <v>0.99278395626727689</v>
      </c>
      <c r="ET182">
        <v>0.97569313346521791</v>
      </c>
      <c r="EU182">
        <v>0.98442841442451079</v>
      </c>
      <c r="EV182">
        <v>0.96569186859762246</v>
      </c>
      <c r="EW182">
        <v>0.96961658688125263</v>
      </c>
      <c r="EX182">
        <v>0.96708453898469882</v>
      </c>
      <c r="EY182">
        <v>0.97949116527007429</v>
      </c>
    </row>
    <row r="183" spans="9:155" x14ac:dyDescent="0.25">
      <c r="I183" s="31">
        <v>44685</v>
      </c>
      <c r="J183" s="32">
        <v>110.81188726778311</v>
      </c>
      <c r="K183" s="32">
        <v>103.72426864025999</v>
      </c>
      <c r="L183" s="33">
        <v>-7.4335120620095604E-2</v>
      </c>
      <c r="M183" s="33">
        <v>-9.39686456441617E-2</v>
      </c>
      <c r="N183">
        <v>20</v>
      </c>
      <c r="O183" t="s">
        <v>15</v>
      </c>
      <c r="P183">
        <f t="shared" si="8"/>
        <v>225</v>
      </c>
      <c r="Q183">
        <f t="shared" si="9"/>
        <v>0</v>
      </c>
      <c r="AH183" s="31">
        <v>45056</v>
      </c>
      <c r="AI183" s="33">
        <v>3.8043120246780998E-2</v>
      </c>
      <c r="AJ183" s="33">
        <v>7.4527472756515903E-2</v>
      </c>
      <c r="AK183" s="33">
        <v>-3.6484352509734898E-2</v>
      </c>
      <c r="BI183" s="34">
        <v>3.4350796104811197E-2</v>
      </c>
      <c r="CP183" t="s">
        <v>1184</v>
      </c>
      <c r="CQ183">
        <v>1.004393810600942</v>
      </c>
      <c r="CR183">
        <v>1.010984470025285</v>
      </c>
      <c r="CS183">
        <v>1.007139984335822</v>
      </c>
      <c r="CT183">
        <v>1.024028554580817</v>
      </c>
      <c r="CU183">
        <v>1.0142797559765211</v>
      </c>
      <c r="CV183">
        <v>0.99752850754655098</v>
      </c>
      <c r="CW183">
        <v>0.98777979646412639</v>
      </c>
      <c r="CX183">
        <v>1.0028835332012851</v>
      </c>
      <c r="CY183">
        <v>0.99382125615024142</v>
      </c>
      <c r="CZ183">
        <v>0.97775644175165266</v>
      </c>
      <c r="DA183">
        <v>0.97501026801677337</v>
      </c>
      <c r="DB183">
        <v>0.96910621766755367</v>
      </c>
      <c r="DC183">
        <v>0.95935741906325844</v>
      </c>
      <c r="DD183">
        <v>0.96004402813838119</v>
      </c>
      <c r="DE183">
        <v>0.94562690047634568</v>
      </c>
      <c r="DF183">
        <v>0.9641631574578936</v>
      </c>
      <c r="DG183">
        <v>0.95757249803355116</v>
      </c>
      <c r="DH183">
        <v>0.93409309332047252</v>
      </c>
      <c r="DI183">
        <v>0.94397921373979232</v>
      </c>
      <c r="DJ183">
        <v>0.95317872508398949</v>
      </c>
      <c r="DK183">
        <v>0.98750524035594789</v>
      </c>
      <c r="DL183">
        <v>0.96347663590464172</v>
      </c>
      <c r="DM183">
        <v>0.95139371653241167</v>
      </c>
      <c r="DN183">
        <v>0.94356724829471872</v>
      </c>
      <c r="DO183">
        <v>0.93038584192416296</v>
      </c>
      <c r="DP183">
        <v>0.91885212229016044</v>
      </c>
      <c r="DQ183">
        <v>0.92310866094656818</v>
      </c>
      <c r="DR183">
        <v>0.92132365239499014</v>
      </c>
      <c r="DS183">
        <v>0.91500763660069684</v>
      </c>
      <c r="DT183">
        <v>0.90704384654797943</v>
      </c>
      <c r="DU183">
        <v>0.90223810815334404</v>
      </c>
      <c r="DV183">
        <v>0.90676929043980092</v>
      </c>
      <c r="DW183">
        <v>0.89180287551766713</v>
      </c>
      <c r="DX183">
        <v>0.84731568371821053</v>
      </c>
      <c r="DY183">
        <v>0.83193747839474452</v>
      </c>
      <c r="DZ183">
        <v>0.89935470012531105</v>
      </c>
      <c r="EA183">
        <v>0.93642738913214862</v>
      </c>
      <c r="EB183">
        <v>0.93807498834683123</v>
      </c>
      <c r="EC183">
        <v>0.95523820222187517</v>
      </c>
      <c r="ED183">
        <v>0.95359060300719245</v>
      </c>
      <c r="EE183">
        <v>0.94082124960358093</v>
      </c>
      <c r="EF183">
        <v>0.92201017394824247</v>
      </c>
      <c r="EG183">
        <v>0.93299469384401745</v>
      </c>
      <c r="EH183">
        <v>0.93024869515287967</v>
      </c>
      <c r="EI183">
        <v>0.9268159998647485</v>
      </c>
      <c r="EJ183">
        <v>0.93985999689840916</v>
      </c>
      <c r="EK183">
        <v>0.94960870798083374</v>
      </c>
      <c r="EL183">
        <v>0.96210368032000815</v>
      </c>
      <c r="EM183">
        <v>0.96251547072134047</v>
      </c>
      <c r="EN183">
        <v>0.9651244101630656</v>
      </c>
      <c r="EO183">
        <v>0.96814505248425253</v>
      </c>
      <c r="EP183">
        <v>0.96938077377573217</v>
      </c>
      <c r="EQ183">
        <v>0.96004402813838119</v>
      </c>
      <c r="ER183">
        <v>0.97610884253696995</v>
      </c>
      <c r="ES183">
        <v>0.98105181522475926</v>
      </c>
      <c r="ET183">
        <v>0.99217356941368806</v>
      </c>
      <c r="EU183">
        <v>0.99766582936157555</v>
      </c>
      <c r="EV183">
        <v>0.97940412848820591</v>
      </c>
      <c r="EW183">
        <v>0.99794038546975405</v>
      </c>
      <c r="EX183">
        <v>0.99107508241536224</v>
      </c>
      <c r="EY183">
        <v>0.99025132656895631</v>
      </c>
    </row>
    <row r="184" spans="9:155" x14ac:dyDescent="0.25">
      <c r="I184" s="31">
        <v>44686</v>
      </c>
      <c r="J184" s="32">
        <v>111.128723882176</v>
      </c>
      <c r="K184" s="32">
        <v>103.7397624049205</v>
      </c>
      <c r="L184" s="33">
        <v>-7.1688432311860104E-2</v>
      </c>
      <c r="M184" s="33">
        <v>-9.3833307629601806E-2</v>
      </c>
      <c r="N184">
        <v>25</v>
      </c>
      <c r="O184" t="s">
        <v>15</v>
      </c>
      <c r="P184">
        <f t="shared" si="8"/>
        <v>225</v>
      </c>
      <c r="Q184">
        <f t="shared" si="9"/>
        <v>0</v>
      </c>
      <c r="AH184" s="31">
        <v>45057</v>
      </c>
      <c r="AI184" s="33">
        <v>4.3928131592818102E-2</v>
      </c>
      <c r="AJ184" s="33">
        <v>7.5617380431384607E-2</v>
      </c>
      <c r="AK184" s="33">
        <v>-3.1689248838566497E-2</v>
      </c>
      <c r="BI184" s="34">
        <v>-9.2955034875349396E-2</v>
      </c>
      <c r="CP184" t="s">
        <v>1185</v>
      </c>
      <c r="CQ184">
        <v>0.97225843180643279</v>
      </c>
      <c r="CR184">
        <v>0.97824950323642734</v>
      </c>
      <c r="CS184">
        <v>0.97486317015052459</v>
      </c>
      <c r="CT184">
        <v>0.96730910172422324</v>
      </c>
      <c r="CU184">
        <v>0.9747329524820515</v>
      </c>
      <c r="CV184">
        <v>1.0066421521210649</v>
      </c>
      <c r="CW184">
        <v>1.011887335206147</v>
      </c>
      <c r="CX184">
        <v>1.0128138728960141</v>
      </c>
      <c r="CY184">
        <v>1.0150644345808451</v>
      </c>
      <c r="CZ184">
        <v>1.0167852711753009</v>
      </c>
      <c r="DA184">
        <v>1.0120195739914259</v>
      </c>
      <c r="DB184">
        <v>1.0162557385722411</v>
      </c>
      <c r="DC184">
        <v>1.026183945539485</v>
      </c>
      <c r="DD184">
        <v>1.019565076732218</v>
      </c>
      <c r="DE184">
        <v>1.011887335206147</v>
      </c>
      <c r="DF184">
        <v>0.99732586232762177</v>
      </c>
      <c r="DG184">
        <v>1.002620899627241</v>
      </c>
      <c r="DH184">
        <v>0.99428109798186048</v>
      </c>
      <c r="DI184">
        <v>1.019168071645409</v>
      </c>
      <c r="DJ184">
        <v>1.027640112076069</v>
      </c>
      <c r="DK184">
        <v>1.038892054307303</v>
      </c>
      <c r="DL184">
        <v>1.0259191792379549</v>
      </c>
      <c r="DM184">
        <v>1.027243010745603</v>
      </c>
      <c r="DN184">
        <v>1.015726109725525</v>
      </c>
      <c r="DO184">
        <v>1.0052683701552221</v>
      </c>
      <c r="DP184">
        <v>1.004474167494291</v>
      </c>
      <c r="DQ184">
        <v>1.0099017323101609</v>
      </c>
      <c r="DR184">
        <v>0.99428109798186048</v>
      </c>
      <c r="DS184">
        <v>1.002885665928771</v>
      </c>
      <c r="DT184">
        <v>0.99798763371595978</v>
      </c>
      <c r="DU184">
        <v>1.000105860371854</v>
      </c>
      <c r="DV184">
        <v>1.0077836018979249</v>
      </c>
      <c r="DW184">
        <v>1.002620899627241</v>
      </c>
      <c r="DX184">
        <v>1.0065922016628699</v>
      </c>
      <c r="DY184">
        <v>1.005400705184158</v>
      </c>
      <c r="DZ184">
        <v>1.013343405499074</v>
      </c>
      <c r="EA184">
        <v>1.015329104638717</v>
      </c>
      <c r="EB184">
        <v>1.0031503359866429</v>
      </c>
      <c r="EC184">
        <v>1.0230069424084449</v>
      </c>
      <c r="ED184">
        <v>1.0255220779074901</v>
      </c>
      <c r="EE184">
        <v>1.0286990810385299</v>
      </c>
      <c r="EF184">
        <v>1.048423256187738</v>
      </c>
      <c r="EG184">
        <v>1.041936818653064</v>
      </c>
      <c r="EH184">
        <v>1.047364094737963</v>
      </c>
      <c r="EI184">
        <v>1.0594104321174429</v>
      </c>
      <c r="EJ184">
        <v>1.055042028751348</v>
      </c>
      <c r="EK184">
        <v>1.0557038963833429</v>
      </c>
      <c r="EL184">
        <v>1.0598076296915659</v>
      </c>
      <c r="EM184">
        <v>1.0808553476174501</v>
      </c>
      <c r="EN184">
        <v>1.082046940339819</v>
      </c>
      <c r="EO184">
        <v>1.089592443080611</v>
      </c>
      <c r="EP184">
        <v>1.091445710947661</v>
      </c>
      <c r="EQ184">
        <v>1.101374014158562</v>
      </c>
      <c r="ER184">
        <v>1.1266578004216039</v>
      </c>
      <c r="ES184">
        <v>1.1237455635920941</v>
      </c>
      <c r="ET184">
        <v>1.1308939650024199</v>
      </c>
      <c r="EU184">
        <v>1.124142953653531</v>
      </c>
      <c r="EV184">
        <v>1.135130033339578</v>
      </c>
      <c r="EW184">
        <v>1.1422782422625899</v>
      </c>
      <c r="EX184">
        <v>1.1220246307539801</v>
      </c>
      <c r="EY184">
        <v>1.126128364062202</v>
      </c>
    </row>
    <row r="185" spans="9:155" x14ac:dyDescent="0.25">
      <c r="I185" s="31">
        <v>44687</v>
      </c>
      <c r="J185" s="32">
        <v>109.335654247322</v>
      </c>
      <c r="K185" s="32">
        <v>101.93996346354101</v>
      </c>
      <c r="L185" s="33">
        <v>-8.6666803569592596E-2</v>
      </c>
      <c r="M185" s="33">
        <v>-0.1095545490883568</v>
      </c>
      <c r="N185">
        <v>25</v>
      </c>
      <c r="O185" t="s">
        <v>15</v>
      </c>
      <c r="P185">
        <f t="shared" si="8"/>
        <v>225</v>
      </c>
      <c r="Q185">
        <f t="shared" si="9"/>
        <v>0</v>
      </c>
      <c r="AH185" s="31">
        <v>45058</v>
      </c>
      <c r="AI185" s="33">
        <v>6.02118889822034E-2</v>
      </c>
      <c r="AJ185" s="33">
        <v>9.4134280614318805E-2</v>
      </c>
      <c r="AK185" s="33">
        <v>-3.3922391632115398E-2</v>
      </c>
      <c r="BI185" s="34">
        <v>0.15377441314554</v>
      </c>
      <c r="CP185" t="s">
        <v>1186</v>
      </c>
      <c r="CQ185">
        <v>0.99287031391603142</v>
      </c>
      <c r="CR185">
        <v>1.0208608229253651</v>
      </c>
      <c r="CS185">
        <v>1.0158436752220641</v>
      </c>
      <c r="CT185">
        <v>1.045154409914804</v>
      </c>
      <c r="CU185">
        <v>1.033271653498256</v>
      </c>
      <c r="CV185">
        <v>1.028782660536397</v>
      </c>
      <c r="CW185">
        <v>1.034063885610419</v>
      </c>
      <c r="CX185">
        <v>1.047266948295472</v>
      </c>
      <c r="CY185">
        <v>1.04673879355403</v>
      </c>
      <c r="CZ185">
        <v>1.051755941257331</v>
      </c>
      <c r="DA185">
        <v>1.045154409914804</v>
      </c>
      <c r="DB185">
        <v>1.005017147703301</v>
      </c>
      <c r="DC185">
        <v>0.99445469755525773</v>
      </c>
      <c r="DD185">
        <v>0.99762338424861108</v>
      </c>
      <c r="DE185">
        <v>0.97623448716690353</v>
      </c>
      <c r="DF185">
        <v>0.98811724358345177</v>
      </c>
      <c r="DG185">
        <v>1.0221811291938701</v>
      </c>
      <c r="DH185">
        <v>1.0374966496744931</v>
      </c>
      <c r="DI185">
        <v>1.0520200186280519</v>
      </c>
      <c r="DJ185">
        <v>1.051755941257331</v>
      </c>
      <c r="DK185">
        <v>1.0702402290164059</v>
      </c>
      <c r="DL185">
        <v>1.0596777788683629</v>
      </c>
      <c r="DM185">
        <v>1.0327435793419131</v>
      </c>
      <c r="DN185">
        <v>0.9883812403690736</v>
      </c>
      <c r="DO185">
        <v>0.99392654281381587</v>
      </c>
      <c r="DP185">
        <v>1.0068655281281489</v>
      </c>
      <c r="DQ185">
        <v>1.015315520480623</v>
      </c>
      <c r="DR185">
        <v>0.99419062018453686</v>
      </c>
      <c r="DS185">
        <v>0.94032214054653795</v>
      </c>
      <c r="DT185">
        <v>0.95194081959236521</v>
      </c>
      <c r="DU185">
        <v>0.95933450246195562</v>
      </c>
      <c r="DV185">
        <v>0.94956428442607543</v>
      </c>
      <c r="DW185">
        <v>0.92632684574932145</v>
      </c>
      <c r="DX185">
        <v>0.90837071273168835</v>
      </c>
      <c r="DY185">
        <v>0.88935827023117142</v>
      </c>
      <c r="DZ185">
        <v>0.93583306699958002</v>
      </c>
      <c r="EA185">
        <v>0.97729071606468809</v>
      </c>
      <c r="EB185">
        <v>0.9883812403690736</v>
      </c>
      <c r="EC185">
        <v>0.98996562400829979</v>
      </c>
      <c r="ED185">
        <v>0.99128593027680512</v>
      </c>
      <c r="EE185">
        <v>0.98732501147128904</v>
      </c>
      <c r="EF185">
        <v>0.99788746161933195</v>
      </c>
      <c r="EG185">
        <v>1.0007921515270639</v>
      </c>
      <c r="EH185">
        <v>0.98336409266577296</v>
      </c>
      <c r="EI185">
        <v>1.0139952142121169</v>
      </c>
      <c r="EJ185">
        <v>0.99630307798010576</v>
      </c>
      <c r="EK185">
        <v>0.98679693731494644</v>
      </c>
      <c r="EL185">
        <v>0.96778449481442963</v>
      </c>
      <c r="EM185">
        <v>0.93741745063880633</v>
      </c>
      <c r="EN185">
        <v>0.95352520323159151</v>
      </c>
      <c r="EO185">
        <v>0.95088459069458087</v>
      </c>
      <c r="EP185">
        <v>0.94982836179679642</v>
      </c>
      <c r="EQ185">
        <v>0.95880642830561302</v>
      </c>
      <c r="ER185">
        <v>0.97993132860169874</v>
      </c>
      <c r="ES185">
        <v>0.98494847630499927</v>
      </c>
      <c r="ET185">
        <v>0.98970154663757892</v>
      </c>
      <c r="EU185">
        <v>1.0015843030541269</v>
      </c>
      <c r="EV185">
        <v>1.0097702180358801</v>
      </c>
      <c r="EW185">
        <v>1.0327435793419131</v>
      </c>
      <c r="EX185">
        <v>1.011618679045827</v>
      </c>
      <c r="EY185">
        <v>1.0258779706286649</v>
      </c>
    </row>
    <row r="186" spans="9:155" x14ac:dyDescent="0.25">
      <c r="I186" s="31">
        <v>44690</v>
      </c>
      <c r="J186" s="32">
        <v>108.0508655225908</v>
      </c>
      <c r="K186" s="32">
        <v>100.8301775297174</v>
      </c>
      <c r="L186" s="33">
        <v>-9.7399260431671006E-2</v>
      </c>
      <c r="M186" s="33">
        <v>-0.1192485278056671</v>
      </c>
      <c r="N186">
        <v>27</v>
      </c>
      <c r="O186" t="s">
        <v>15</v>
      </c>
      <c r="P186">
        <f t="shared" si="8"/>
        <v>225</v>
      </c>
      <c r="Q186">
        <f t="shared" si="9"/>
        <v>0</v>
      </c>
      <c r="AH186" s="31">
        <v>45061</v>
      </c>
      <c r="AI186" s="33">
        <v>7.1371344035732601E-2</v>
      </c>
      <c r="AJ186" s="33">
        <v>0.1113477585005451</v>
      </c>
      <c r="AK186" s="33">
        <v>-3.9976414464812399E-2</v>
      </c>
      <c r="BI186" s="34">
        <v>7.7151757455924702E-2</v>
      </c>
      <c r="CP186" t="s">
        <v>1187</v>
      </c>
      <c r="CQ186">
        <v>1.007887965443298</v>
      </c>
      <c r="CR186">
        <v>1.001742231917826</v>
      </c>
      <c r="CS186">
        <v>0.99951890081241324</v>
      </c>
      <c r="CT186">
        <v>1.0053226381296609</v>
      </c>
      <c r="CU186">
        <v>1.0118409625310849</v>
      </c>
      <c r="CV186">
        <v>1.0028838399263491</v>
      </c>
      <c r="CW186">
        <v>1.0034124873244989</v>
      </c>
      <c r="CX186">
        <v>1.0074592843431831</v>
      </c>
      <c r="CY186">
        <v>0.9914015306863676</v>
      </c>
      <c r="CZ186">
        <v>0.98972890360002486</v>
      </c>
      <c r="DA186">
        <v>0.9935815193458345</v>
      </c>
      <c r="DB186">
        <v>0.98750598753855467</v>
      </c>
      <c r="DC186">
        <v>0.9836855673442475</v>
      </c>
      <c r="DD186">
        <v>1.009865946286985</v>
      </c>
      <c r="DE186">
        <v>1.0098335728595069</v>
      </c>
      <c r="DF186">
        <v>1.0094450917297759</v>
      </c>
      <c r="DG186">
        <v>1.0545647558347939</v>
      </c>
      <c r="DH186">
        <v>1.0900905013440321</v>
      </c>
      <c r="DI186">
        <v>1.0742593023875679</v>
      </c>
      <c r="DJ186">
        <v>1.0978604796906071</v>
      </c>
      <c r="DK186">
        <v>1.09906908764977</v>
      </c>
      <c r="DL186">
        <v>1.1009360738849621</v>
      </c>
      <c r="DM186">
        <v>1.1036016046646011</v>
      </c>
      <c r="DN186">
        <v>1.0969648148637261</v>
      </c>
      <c r="DO186">
        <v>1.0534207761466019</v>
      </c>
      <c r="DP186">
        <v>1.049654311664757</v>
      </c>
      <c r="DQ186">
        <v>1.0471294214894711</v>
      </c>
      <c r="DR186">
        <v>1.0502912262397841</v>
      </c>
      <c r="DS186">
        <v>1.061126007638221</v>
      </c>
      <c r="DT186">
        <v>1.0396722676911969</v>
      </c>
      <c r="DU186">
        <v>1.0658527652179179</v>
      </c>
      <c r="DV186">
        <v>1.054607920404764</v>
      </c>
      <c r="DW186">
        <v>1.057845381736507</v>
      </c>
      <c r="DX186">
        <v>1.051942271041141</v>
      </c>
      <c r="DY186">
        <v>1.045661470358537</v>
      </c>
      <c r="DZ186">
        <v>0.986707265118132</v>
      </c>
      <c r="EA186">
        <v>1.011398407104908</v>
      </c>
      <c r="EB186">
        <v>1.018445260320499</v>
      </c>
      <c r="EC186">
        <v>1.0277042977470601</v>
      </c>
      <c r="ED186">
        <v>1.022049739080972</v>
      </c>
      <c r="EE186">
        <v>1.0621512847589949</v>
      </c>
      <c r="EF186">
        <v>1.0474207823367701</v>
      </c>
      <c r="EG186">
        <v>1.0421220942049689</v>
      </c>
      <c r="EH186">
        <v>1.0489316608697079</v>
      </c>
      <c r="EI186">
        <v>1.0254273666811351</v>
      </c>
      <c r="EJ186">
        <v>1.0271647406224329</v>
      </c>
      <c r="EK186">
        <v>1.0163839149364591</v>
      </c>
      <c r="EL186">
        <v>1.00399532760308</v>
      </c>
      <c r="EM186">
        <v>1.010362338841641</v>
      </c>
      <c r="EN186">
        <v>1.0118409625310849</v>
      </c>
      <c r="EO186">
        <v>1.031675556768296</v>
      </c>
      <c r="EP186">
        <v>1.0120349659279839</v>
      </c>
      <c r="EQ186">
        <v>1.001847890247066</v>
      </c>
      <c r="ER186">
        <v>1.005516878694527</v>
      </c>
      <c r="ES186">
        <v>1.004394599875303</v>
      </c>
      <c r="ET186">
        <v>1.0144955835842491</v>
      </c>
      <c r="EU186">
        <v>1.012790583070428</v>
      </c>
      <c r="EV186">
        <v>1.0254596215246301</v>
      </c>
      <c r="EW186">
        <v>1.017884120910888</v>
      </c>
      <c r="EX186">
        <v>1.007739972631972</v>
      </c>
      <c r="EY186">
        <v>1.018876906020201</v>
      </c>
    </row>
    <row r="187" spans="9:155" x14ac:dyDescent="0.25">
      <c r="I187" s="31">
        <v>44691</v>
      </c>
      <c r="J187" s="32">
        <v>107.00782221049521</v>
      </c>
      <c r="K187" s="32">
        <v>99.851548115345679</v>
      </c>
      <c r="L187" s="33">
        <v>-0.1061123018344021</v>
      </c>
      <c r="M187" s="33">
        <v>-0.12779685449274991</v>
      </c>
      <c r="N187">
        <v>26</v>
      </c>
      <c r="O187" t="s">
        <v>15</v>
      </c>
      <c r="P187">
        <f t="shared" si="8"/>
        <v>225</v>
      </c>
      <c r="Q187">
        <f t="shared" si="9"/>
        <v>0</v>
      </c>
      <c r="AH187" s="31">
        <v>45062</v>
      </c>
      <c r="AI187" s="33">
        <v>8.4808777962689999E-2</v>
      </c>
      <c r="AJ187" s="33">
        <v>0.1181044966241937</v>
      </c>
      <c r="AK187" s="33">
        <v>-3.3295718661503701E-2</v>
      </c>
      <c r="BI187" s="34">
        <v>-3.5454743831569498E-2</v>
      </c>
      <c r="CP187" t="s">
        <v>1188</v>
      </c>
      <c r="CQ187">
        <v>0.97845411807442639</v>
      </c>
      <c r="CR187">
        <v>0.98560387316741072</v>
      </c>
      <c r="CS187">
        <v>0.98536233257589556</v>
      </c>
      <c r="CT187">
        <v>0.98719807651390357</v>
      </c>
      <c r="CU187">
        <v>0.9896377014661103</v>
      </c>
      <c r="CV187">
        <v>0.98396140895927242</v>
      </c>
      <c r="CW187">
        <v>0.95944447774768038</v>
      </c>
      <c r="CX187">
        <v>0.91654588811895255</v>
      </c>
      <c r="CY187">
        <v>0.90927533319479981</v>
      </c>
      <c r="CZ187">
        <v>0.9090580116403405</v>
      </c>
      <c r="DA187">
        <v>0.89524158263740217</v>
      </c>
      <c r="DB187">
        <v>0.88640098433299008</v>
      </c>
      <c r="DC187">
        <v>0.9009661950767075</v>
      </c>
      <c r="DD187">
        <v>0.89528990256986962</v>
      </c>
      <c r="DE187">
        <v>0.88794692681783771</v>
      </c>
      <c r="DF187">
        <v>0.89678746605142756</v>
      </c>
      <c r="DG187">
        <v>0.89067629415238281</v>
      </c>
      <c r="DH187">
        <v>0.89536232339774868</v>
      </c>
      <c r="DI187">
        <v>0.90103867497540868</v>
      </c>
      <c r="DJ187">
        <v>0.89649760552744506</v>
      </c>
      <c r="DK187">
        <v>0.91874403155046647</v>
      </c>
      <c r="DL187">
        <v>0.90195657647982364</v>
      </c>
      <c r="DM187">
        <v>0.91294688014163783</v>
      </c>
      <c r="DN187">
        <v>0.89801932897523684</v>
      </c>
      <c r="DO187">
        <v>0.89987923287947846</v>
      </c>
      <c r="DP187">
        <v>0.90205315727393642</v>
      </c>
      <c r="DQ187">
        <v>0.90113525576952147</v>
      </c>
      <c r="DR187">
        <v>0.89678746605142756</v>
      </c>
      <c r="DS187">
        <v>0.89746376789350546</v>
      </c>
      <c r="DT187">
        <v>0.9056038453187838</v>
      </c>
      <c r="DU187">
        <v>0.9124396389923739</v>
      </c>
      <c r="DV187">
        <v>0.92219807973037893</v>
      </c>
      <c r="DW187">
        <v>0.90106277587082029</v>
      </c>
      <c r="DX187">
        <v>0.8861352837752412</v>
      </c>
      <c r="DY187">
        <v>0.88173911505385794</v>
      </c>
      <c r="DZ187">
        <v>0.88181159495255912</v>
      </c>
      <c r="EA187">
        <v>0.92301934136985908</v>
      </c>
      <c r="EB187">
        <v>0.91787439090769674</v>
      </c>
      <c r="EC187">
        <v>0.93128021862630606</v>
      </c>
      <c r="ED187">
        <v>0.92364732327946952</v>
      </c>
      <c r="EE187">
        <v>0.91888887320622448</v>
      </c>
      <c r="EF187">
        <v>0.90775366881783015</v>
      </c>
      <c r="EG187">
        <v>0.90823675000086024</v>
      </c>
      <c r="EH187">
        <v>0.90789856954441039</v>
      </c>
      <c r="EI187">
        <v>0.93574880817556849</v>
      </c>
      <c r="EJ187">
        <v>0.94685991166855121</v>
      </c>
      <c r="EK187">
        <v>0.95113528055876595</v>
      </c>
      <c r="EL187">
        <v>0.96152176227720343</v>
      </c>
      <c r="EM187">
        <v>0.96021741945469308</v>
      </c>
      <c r="EN187">
        <v>0.96229470398421613</v>
      </c>
      <c r="EO187">
        <v>0.9626569853360778</v>
      </c>
      <c r="EP187">
        <v>0.97466188943806398</v>
      </c>
      <c r="EQ187">
        <v>0.97635267357866962</v>
      </c>
      <c r="ER187">
        <v>0.97630435364620216</v>
      </c>
      <c r="ES187">
        <v>0.99874394125744914</v>
      </c>
      <c r="ET187">
        <v>1.0454590376304169</v>
      </c>
      <c r="EU187">
        <v>1.0452174379680801</v>
      </c>
      <c r="EV187">
        <v>1.0429227728132759</v>
      </c>
      <c r="EW187">
        <v>1.0627295738840901</v>
      </c>
      <c r="EX187">
        <v>1.0665942233483321</v>
      </c>
      <c r="EY187">
        <v>1.0742270005535239</v>
      </c>
    </row>
    <row r="188" spans="9:155" x14ac:dyDescent="0.25">
      <c r="I188" s="31">
        <v>44692</v>
      </c>
      <c r="J188" s="32">
        <v>105.124768357772</v>
      </c>
      <c r="K188" s="32">
        <v>99.245129372934926</v>
      </c>
      <c r="L188" s="33">
        <v>-0.12184235445262639</v>
      </c>
      <c r="M188" s="33">
        <v>-0.1330939214347088</v>
      </c>
      <c r="N188">
        <v>29</v>
      </c>
      <c r="O188" t="s">
        <v>15</v>
      </c>
      <c r="P188">
        <f t="shared" si="8"/>
        <v>225</v>
      </c>
      <c r="Q188">
        <f t="shared" si="9"/>
        <v>0</v>
      </c>
      <c r="AH188" s="31">
        <v>45063</v>
      </c>
      <c r="AI188" s="33">
        <v>0.10285989822761089</v>
      </c>
      <c r="AJ188" s="33">
        <v>0.12014043189706509</v>
      </c>
      <c r="AK188" s="33">
        <v>-1.72805336694541E-2</v>
      </c>
      <c r="BI188" s="34">
        <v>-1.5598673431043601E-2</v>
      </c>
      <c r="CP188" t="s">
        <v>1189</v>
      </c>
      <c r="CQ188">
        <v>0.99949619091427899</v>
      </c>
      <c r="CR188">
        <v>0.99848860971466202</v>
      </c>
      <c r="CS188">
        <v>0.98828706536366639</v>
      </c>
      <c r="CT188">
        <v>0.97947111944867704</v>
      </c>
      <c r="CU188">
        <v>0.97254411147494757</v>
      </c>
      <c r="CV188">
        <v>0.99206535133214524</v>
      </c>
      <c r="CW188">
        <v>0.99622165453701284</v>
      </c>
      <c r="CX188">
        <v>1.0083086100900269</v>
      </c>
      <c r="CY188">
        <v>1.008435818754301</v>
      </c>
      <c r="CZ188">
        <v>1.003473778658506</v>
      </c>
      <c r="DA188">
        <v>0.99507661252416346</v>
      </c>
      <c r="DB188">
        <v>0.99622165453701284</v>
      </c>
      <c r="DC188">
        <v>0.99660328052983493</v>
      </c>
      <c r="DD188">
        <v>0.9875698250225472</v>
      </c>
      <c r="DE188">
        <v>0.98744269837546472</v>
      </c>
      <c r="DF188">
        <v>0.98388011762106742</v>
      </c>
      <c r="DG188">
        <v>0.98769711570401264</v>
      </c>
      <c r="DH188">
        <v>0.99469490451414977</v>
      </c>
      <c r="DI188">
        <v>0.99711219720412259</v>
      </c>
      <c r="DJ188">
        <v>0.99838452989843762</v>
      </c>
      <c r="DK188">
        <v>0.99571273786272518</v>
      </c>
      <c r="DL188">
        <v>0.98986015509982084</v>
      </c>
      <c r="DM188">
        <v>0.95728883180787483</v>
      </c>
      <c r="DN188">
        <v>0.94087596149762787</v>
      </c>
      <c r="DO188">
        <v>0.94163937751765525</v>
      </c>
      <c r="DP188">
        <v>0.89112843389259921</v>
      </c>
      <c r="DQ188">
        <v>0.97891824155965612</v>
      </c>
      <c r="DR188">
        <v>0.97688241082812199</v>
      </c>
      <c r="DS188">
        <v>0.97255666010527242</v>
      </c>
      <c r="DT188">
        <v>0.97522845214098497</v>
      </c>
      <c r="DU188">
        <v>0.96912137003234089</v>
      </c>
      <c r="DV188">
        <v>0.93845850477327175</v>
      </c>
      <c r="DW188">
        <v>0.92828008927032613</v>
      </c>
      <c r="DX188">
        <v>0.90677797020001039</v>
      </c>
      <c r="DY188">
        <v>0.94367512623199767</v>
      </c>
      <c r="DZ188">
        <v>0.97128432741095738</v>
      </c>
      <c r="EA188">
        <v>0.97917265888820415</v>
      </c>
      <c r="EB188">
        <v>0.98248065827967002</v>
      </c>
      <c r="EC188">
        <v>0.98057228226398496</v>
      </c>
      <c r="ED188">
        <v>0.96314157860516258</v>
      </c>
      <c r="EE188">
        <v>0.97522845214098497</v>
      </c>
      <c r="EF188">
        <v>0.97599178614382065</v>
      </c>
      <c r="EG188">
        <v>0.9669584126537244</v>
      </c>
      <c r="EH188">
        <v>0.9605969132165324</v>
      </c>
      <c r="EI188">
        <v>0.95665270646931311</v>
      </c>
      <c r="EJ188">
        <v>0.95347199775931302</v>
      </c>
      <c r="EK188">
        <v>0.9403669628061484</v>
      </c>
      <c r="EL188">
        <v>0.94202108552766894</v>
      </c>
      <c r="EM188">
        <v>0.92789838126031243</v>
      </c>
      <c r="EN188">
        <v>0.94367512623199767</v>
      </c>
      <c r="EO188">
        <v>0.94507458557339519</v>
      </c>
      <c r="EP188">
        <v>0.94660141761344985</v>
      </c>
      <c r="EQ188">
        <v>0.96008791452505304</v>
      </c>
      <c r="ER188">
        <v>0.97102982806521765</v>
      </c>
      <c r="ES188">
        <v>0.97230216075953291</v>
      </c>
      <c r="ET188">
        <v>0.97217487007806724</v>
      </c>
      <c r="EU188">
        <v>0.96912137003234089</v>
      </c>
      <c r="EV188">
        <v>0.96632220529797108</v>
      </c>
      <c r="EW188">
        <v>0.96301428792369692</v>
      </c>
      <c r="EX188">
        <v>0.96237808056794349</v>
      </c>
      <c r="EY188">
        <v>0.96288699724223115</v>
      </c>
    </row>
    <row r="189" spans="9:155" x14ac:dyDescent="0.25">
      <c r="I189" s="31">
        <v>44693</v>
      </c>
      <c r="J189" s="32">
        <v>103.63525955867679</v>
      </c>
      <c r="K189" s="32">
        <v>97.036006788430839</v>
      </c>
      <c r="L189" s="33">
        <v>-0.13428493635286831</v>
      </c>
      <c r="M189" s="33">
        <v>-0.15239060439439389</v>
      </c>
      <c r="N189">
        <v>30</v>
      </c>
      <c r="O189" t="s">
        <v>15</v>
      </c>
      <c r="P189">
        <f t="shared" si="8"/>
        <v>225</v>
      </c>
      <c r="Q189">
        <f t="shared" si="9"/>
        <v>0</v>
      </c>
      <c r="AH189" s="31">
        <v>45064</v>
      </c>
      <c r="AI189" s="33">
        <v>0.1112927459916024</v>
      </c>
      <c r="AJ189" s="33">
        <v>0.14083288464751861</v>
      </c>
      <c r="AK189" s="33">
        <v>-2.95401386559162E-2</v>
      </c>
      <c r="BI189" s="34">
        <v>-5.1804017975074203E-2</v>
      </c>
      <c r="CP189" t="s">
        <v>1190</v>
      </c>
      <c r="CQ189">
        <v>0.98881932051986354</v>
      </c>
      <c r="CR189">
        <v>0.98837217794236665</v>
      </c>
      <c r="CS189">
        <v>0.95930248040291388</v>
      </c>
      <c r="CT189">
        <v>1.005366853888541</v>
      </c>
      <c r="CU189">
        <v>1.0210196677020531</v>
      </c>
      <c r="CV189">
        <v>1.009391788686272</v>
      </c>
      <c r="CW189">
        <v>0.99418611745025698</v>
      </c>
      <c r="CX189">
        <v>0.97763872888163672</v>
      </c>
      <c r="CY189">
        <v>0.97271921932879724</v>
      </c>
      <c r="CZ189">
        <v>0.94096601472410479</v>
      </c>
      <c r="DA189">
        <v>0.91323788971720032</v>
      </c>
      <c r="DB189">
        <v>0.89847943345871117</v>
      </c>
      <c r="DC189">
        <v>0.86538465632147044</v>
      </c>
      <c r="DD189">
        <v>0.87209309818444092</v>
      </c>
      <c r="DE189">
        <v>0.89982115079131675</v>
      </c>
      <c r="DF189">
        <v>0.8850625497327701</v>
      </c>
      <c r="DG189">
        <v>0.90921295491946974</v>
      </c>
      <c r="DH189">
        <v>0.92352426860046188</v>
      </c>
      <c r="DI189">
        <v>0.93559929019373989</v>
      </c>
      <c r="DJ189">
        <v>0.93112706801845502</v>
      </c>
      <c r="DK189">
        <v>0.91771018429251394</v>
      </c>
      <c r="DL189">
        <v>0.8850625497327701</v>
      </c>
      <c r="DM189">
        <v>0.88550983711032472</v>
      </c>
      <c r="DN189">
        <v>0.88014318497998834</v>
      </c>
      <c r="DO189">
        <v>0.87522367542714907</v>
      </c>
      <c r="DP189">
        <v>0.88461547955530206</v>
      </c>
      <c r="DQ189">
        <v>0.86583187129899619</v>
      </c>
      <c r="DR189">
        <v>0.87209309818444092</v>
      </c>
      <c r="DS189">
        <v>0.88193204489009069</v>
      </c>
      <c r="DT189">
        <v>0.87790703769233158</v>
      </c>
      <c r="DU189">
        <v>0.85196784499555822</v>
      </c>
      <c r="DV189">
        <v>0.8242397923886825</v>
      </c>
      <c r="DW189">
        <v>0.8126117685728439</v>
      </c>
      <c r="DX189">
        <v>0.8564400671708432</v>
      </c>
      <c r="DY189">
        <v>0.85286220255058076</v>
      </c>
      <c r="DZ189">
        <v>0.87477638804959479</v>
      </c>
      <c r="EA189">
        <v>0.88461547955530206</v>
      </c>
      <c r="EB189">
        <v>0.88685162684295871</v>
      </c>
      <c r="EC189">
        <v>0.89445442626095184</v>
      </c>
      <c r="ED189">
        <v>0.89758500350366011</v>
      </c>
      <c r="EE189">
        <v>0.95885504822530199</v>
      </c>
      <c r="EF189">
        <v>0.96064405293546185</v>
      </c>
      <c r="EG189">
        <v>0.9494633888972065</v>
      </c>
      <c r="EH189">
        <v>0.91994625918014206</v>
      </c>
      <c r="EI189">
        <v>0.92352426860046188</v>
      </c>
      <c r="EJ189">
        <v>0.91860461424756523</v>
      </c>
      <c r="EK189">
        <v>0.92754920339819269</v>
      </c>
      <c r="EL189">
        <v>0.93604650517126553</v>
      </c>
      <c r="EM189">
        <v>0.95706626071522838</v>
      </c>
      <c r="EN189">
        <v>0.97719144150408221</v>
      </c>
      <c r="EO189">
        <v>0.96735249479843233</v>
      </c>
      <c r="EP189">
        <v>0.97495536661645421</v>
      </c>
      <c r="EQ189">
        <v>0.98211095105692159</v>
      </c>
      <c r="ER189">
        <v>0.98658317323220657</v>
      </c>
      <c r="ES189">
        <v>1.00268341922333</v>
      </c>
      <c r="ET189">
        <v>0.98300552581203038</v>
      </c>
      <c r="EU189">
        <v>0.96779970977595808</v>
      </c>
      <c r="EV189">
        <v>0.93962436979152808</v>
      </c>
      <c r="EW189">
        <v>0.9436493769892873</v>
      </c>
      <c r="EX189">
        <v>0.96377463017817</v>
      </c>
      <c r="EY189">
        <v>0.95572454338262269</v>
      </c>
    </row>
    <row r="190" spans="9:155" x14ac:dyDescent="0.25">
      <c r="I190" s="31">
        <v>44694</v>
      </c>
      <c r="J190" s="32">
        <v>104.0299937490574</v>
      </c>
      <c r="K190" s="32">
        <v>97.081046801978886</v>
      </c>
      <c r="L190" s="33">
        <v>-0.1309875322048567</v>
      </c>
      <c r="M190" s="33">
        <v>-0.15199717993346401</v>
      </c>
      <c r="N190">
        <v>30</v>
      </c>
      <c r="O190" t="s">
        <v>15</v>
      </c>
      <c r="P190">
        <f t="shared" si="8"/>
        <v>225</v>
      </c>
      <c r="Q190">
        <f t="shared" si="9"/>
        <v>0</v>
      </c>
      <c r="AH190" s="31">
        <v>45065</v>
      </c>
      <c r="AI190" s="33">
        <v>0.1075760033074433</v>
      </c>
      <c r="AJ190" s="33">
        <v>0.14371450840663619</v>
      </c>
      <c r="AK190" s="33">
        <v>-3.6138505099192898E-2</v>
      </c>
      <c r="BI190" s="34">
        <v>-0.20189670056853379</v>
      </c>
      <c r="CP190" t="s">
        <v>1191</v>
      </c>
      <c r="CQ190">
        <v>1.007453879725301</v>
      </c>
      <c r="CR190">
        <v>0.98744613205476595</v>
      </c>
      <c r="CS190">
        <v>0.9972538634967274</v>
      </c>
      <c r="CT190">
        <v>1.005100171005628</v>
      </c>
      <c r="CU190">
        <v>1.0070616629138729</v>
      </c>
      <c r="CV190">
        <v>1.007453879725301</v>
      </c>
      <c r="CW190">
        <v>1.0290311064182049</v>
      </c>
      <c r="CX190">
        <v>1.0192232390258751</v>
      </c>
      <c r="CY190">
        <v>0.99999999295338093</v>
      </c>
      <c r="CZ190">
        <v>1.0078462324870969</v>
      </c>
      <c r="DA190">
        <v>1.0129463425641601</v>
      </c>
      <c r="DB190">
        <v>0.99215382139484865</v>
      </c>
      <c r="DC190">
        <v>0.98195380516627506</v>
      </c>
      <c r="DD190">
        <v>1.0015693360253819</v>
      </c>
      <c r="DE190">
        <v>1.001177051238769</v>
      </c>
      <c r="DF190">
        <v>1.010592497894119</v>
      </c>
      <c r="DG190">
        <v>1.023930996341142</v>
      </c>
      <c r="DH190">
        <v>1.0168694623310179</v>
      </c>
      <c r="DI190">
        <v>1.004315465482035</v>
      </c>
      <c r="DJ190">
        <v>0.99411531330309366</v>
      </c>
      <c r="DK190">
        <v>0.98313072750129571</v>
      </c>
      <c r="DL190">
        <v>0.96351526461737291</v>
      </c>
      <c r="DM190">
        <v>0.97606905754080386</v>
      </c>
      <c r="DN190">
        <v>0.95919972411353471</v>
      </c>
      <c r="DO190">
        <v>0.97332292808415033</v>
      </c>
      <c r="DP190">
        <v>0.96155363675875993</v>
      </c>
      <c r="DQ190">
        <v>0.98077688283125442</v>
      </c>
      <c r="DR190">
        <v>0.98352301228790773</v>
      </c>
      <c r="DS190">
        <v>0.97293064329753809</v>
      </c>
      <c r="DT190">
        <v>0.96076899921035153</v>
      </c>
      <c r="DU190">
        <v>0.93369951360414083</v>
      </c>
      <c r="DV190">
        <v>0.91604554262846316</v>
      </c>
      <c r="DW190">
        <v>0.9372303485843867</v>
      </c>
      <c r="DX190">
        <v>0.93369951360414083</v>
      </c>
      <c r="DY190">
        <v>0.95017656224479774</v>
      </c>
      <c r="DZ190">
        <v>0.95919972411353471</v>
      </c>
      <c r="EA190">
        <v>0.96626132609884241</v>
      </c>
      <c r="EB190">
        <v>0.97646134232741599</v>
      </c>
      <c r="EC190">
        <v>0.97096901543892511</v>
      </c>
      <c r="ED190">
        <v>1.001177051238769</v>
      </c>
      <c r="EE190">
        <v>1.005884740578852</v>
      </c>
      <c r="EF190">
        <v>0.99686164668529897</v>
      </c>
      <c r="EG190">
        <v>0.98587692493313317</v>
      </c>
      <c r="EH190">
        <v>0.98430764983631636</v>
      </c>
      <c r="EI190">
        <v>0.98273837473949965</v>
      </c>
      <c r="EJ190">
        <v>0.96822288598227146</v>
      </c>
      <c r="EK190">
        <v>0.97096901543892511</v>
      </c>
      <c r="EL190">
        <v>1.0027462583604021</v>
      </c>
      <c r="EM190">
        <v>1.2028248226686951</v>
      </c>
      <c r="EN190">
        <v>1.1949785831349791</v>
      </c>
      <c r="EO190">
        <v>1.2471557905384201</v>
      </c>
      <c r="EP190">
        <v>1.2773638263382641</v>
      </c>
      <c r="EQ190">
        <v>1.3409181762308511</v>
      </c>
      <c r="ER190">
        <v>1.3832876521923301</v>
      </c>
      <c r="ES190">
        <v>1.336210486890768</v>
      </c>
      <c r="ET190">
        <v>1.37230286246498</v>
      </c>
      <c r="EU190">
        <v>1.3287564641684799</v>
      </c>
      <c r="EV190">
        <v>1.321694930158356</v>
      </c>
      <c r="EW190">
        <v>1.380149101998696</v>
      </c>
      <c r="EX190">
        <v>1.3675953090752651</v>
      </c>
      <c r="EY190">
        <v>1.353471969154282</v>
      </c>
    </row>
    <row r="191" spans="9:155" x14ac:dyDescent="0.25">
      <c r="I191" s="31">
        <v>44697</v>
      </c>
      <c r="J191" s="32">
        <v>104.61973700753251</v>
      </c>
      <c r="K191" s="32">
        <v>97.799525098097163</v>
      </c>
      <c r="L191" s="33">
        <v>-0.1260611237149237</v>
      </c>
      <c r="M191" s="33">
        <v>-0.1457212729327117</v>
      </c>
      <c r="N191">
        <v>30</v>
      </c>
      <c r="O191" t="s">
        <v>15</v>
      </c>
      <c r="P191">
        <f t="shared" si="8"/>
        <v>225</v>
      </c>
      <c r="Q191">
        <f t="shared" si="9"/>
        <v>0</v>
      </c>
      <c r="AH191" s="31">
        <v>45068</v>
      </c>
      <c r="AI191" s="33">
        <v>0.10404369690434501</v>
      </c>
      <c r="AJ191" s="33">
        <v>0.1424192407451072</v>
      </c>
      <c r="AK191" s="33">
        <v>-3.8375543840762201E-2</v>
      </c>
      <c r="BI191" s="34">
        <v>-3.1870680037854898E-2</v>
      </c>
      <c r="CP191" t="s">
        <v>1192</v>
      </c>
      <c r="CQ191">
        <v>1.001722951461502</v>
      </c>
      <c r="CR191">
        <v>0.99893079667098683</v>
      </c>
      <c r="CS191">
        <v>0.98580121230840345</v>
      </c>
      <c r="CT191">
        <v>0.99065109868539891</v>
      </c>
      <c r="CU191">
        <v>1.0085350115398271</v>
      </c>
      <c r="CV191">
        <v>1.012986006329393</v>
      </c>
      <c r="CW191">
        <v>1.013368842120401</v>
      </c>
      <c r="CX191">
        <v>1.0204361548332259</v>
      </c>
      <c r="CY191">
        <v>1.017181834805946</v>
      </c>
      <c r="CZ191">
        <v>1.0271686265013349</v>
      </c>
      <c r="DA191">
        <v>1.0272166212476259</v>
      </c>
      <c r="DB191">
        <v>1.01461325266452</v>
      </c>
      <c r="DC191">
        <v>1.0276312233455309</v>
      </c>
      <c r="DD191">
        <v>1.030822010759016</v>
      </c>
      <c r="DE191">
        <v>1.0371717329576029</v>
      </c>
      <c r="DF191">
        <v>1.0475891825473189</v>
      </c>
      <c r="DG191">
        <v>1.048722065731351</v>
      </c>
      <c r="DH191">
        <v>1.0472381993846951</v>
      </c>
      <c r="DI191">
        <v>1.044733495143009</v>
      </c>
      <c r="DJ191">
        <v>1.038591548761548</v>
      </c>
      <c r="DK191">
        <v>1.03958062034968</v>
      </c>
      <c r="DL191">
        <v>1.02380252014951</v>
      </c>
      <c r="DM191">
        <v>1.0209787716950689</v>
      </c>
      <c r="DN191">
        <v>1.0283173928388161</v>
      </c>
      <c r="DO191">
        <v>1.0525190026204749</v>
      </c>
      <c r="DP191">
        <v>1.051992355233567</v>
      </c>
      <c r="DQ191">
        <v>1.0540026963241591</v>
      </c>
      <c r="DR191">
        <v>1.0508597310139931</v>
      </c>
      <c r="DS191">
        <v>1.06215481115324</v>
      </c>
      <c r="DT191">
        <v>1.059426879548409</v>
      </c>
      <c r="DU191">
        <v>1.0581027079511021</v>
      </c>
      <c r="DV191">
        <v>1.0495835541629761</v>
      </c>
      <c r="DW191">
        <v>1.060591183753395</v>
      </c>
      <c r="DX191">
        <v>1.0547204594813699</v>
      </c>
      <c r="DY191">
        <v>1.0493920067852429</v>
      </c>
      <c r="DZ191">
        <v>1.031332602349504</v>
      </c>
      <c r="EA191">
        <v>1.0449248698777689</v>
      </c>
      <c r="EB191">
        <v>1.0326566876253249</v>
      </c>
      <c r="EC191">
        <v>1.0239938948842711</v>
      </c>
      <c r="ED191">
        <v>1.035991027670252</v>
      </c>
      <c r="EE191">
        <v>1.034970103453736</v>
      </c>
      <c r="EF191">
        <v>1.037315026624587</v>
      </c>
      <c r="EG191">
        <v>1.033859491213126</v>
      </c>
      <c r="EH191">
        <v>1.020551911946133</v>
      </c>
      <c r="EI191">
        <v>1.031963008162746</v>
      </c>
      <c r="EJ191">
        <v>1.037524097264005</v>
      </c>
      <c r="EK191">
        <v>1.0473281463732469</v>
      </c>
      <c r="EL191">
        <v>1.0409956884718869</v>
      </c>
      <c r="EM191">
        <v>1.0338758059740061</v>
      </c>
      <c r="EN191">
        <v>1.025293033250599</v>
      </c>
      <c r="EO191">
        <v>1.027768301865513</v>
      </c>
      <c r="EP191">
        <v>1.033586370030996</v>
      </c>
      <c r="EQ191">
        <v>1.061487891351363</v>
      </c>
      <c r="ER191">
        <v>1.0518604560027529</v>
      </c>
      <c r="ES191">
        <v>1.0636090692301521</v>
      </c>
      <c r="ET191">
        <v>1.0671772541810189</v>
      </c>
      <c r="EU191">
        <v>1.0681255820276949</v>
      </c>
      <c r="EV191">
        <v>1.070166653567352</v>
      </c>
      <c r="EW191">
        <v>1.051748065427806</v>
      </c>
      <c r="EX191">
        <v>1.051892567595595</v>
      </c>
      <c r="EY191">
        <v>1.0478745613804801</v>
      </c>
    </row>
    <row r="192" spans="9:155" x14ac:dyDescent="0.25">
      <c r="I192" s="31">
        <v>44698</v>
      </c>
      <c r="J192" s="32">
        <v>107.71695427620359</v>
      </c>
      <c r="K192" s="32">
        <v>100.3567169073004</v>
      </c>
      <c r="L192" s="33">
        <v>-0.10018858133605769</v>
      </c>
      <c r="M192" s="33">
        <v>-0.12338420573896131</v>
      </c>
      <c r="N192">
        <v>30</v>
      </c>
      <c r="O192" t="s">
        <v>15</v>
      </c>
      <c r="P192">
        <f t="shared" si="8"/>
        <v>225</v>
      </c>
      <c r="Q192">
        <f t="shared" si="9"/>
        <v>0</v>
      </c>
      <c r="AH192" s="31">
        <v>45069</v>
      </c>
      <c r="AI192" s="33">
        <v>7.47887375998737E-2</v>
      </c>
      <c r="AJ192" s="33">
        <v>0.11623540056225561</v>
      </c>
      <c r="AK192" s="33">
        <v>-4.1446662962381899E-2</v>
      </c>
      <c r="BI192" s="34">
        <v>7.8805989055707001E-2</v>
      </c>
      <c r="CP192" t="s">
        <v>1193</v>
      </c>
      <c r="CQ192">
        <v>0.99758284373202288</v>
      </c>
      <c r="CR192">
        <v>1.0169197250555051</v>
      </c>
      <c r="CS192">
        <v>1.0036255960943401</v>
      </c>
      <c r="CT192">
        <v>1.025455057444228</v>
      </c>
      <c r="CU192">
        <v>1.0190346330592659</v>
      </c>
      <c r="CV192">
        <v>1.012236536651659</v>
      </c>
      <c r="CW192">
        <v>1.0197144611410429</v>
      </c>
      <c r="CX192">
        <v>1.0426769385588659</v>
      </c>
      <c r="CY192">
        <v>1.033084013860637</v>
      </c>
      <c r="CZ192">
        <v>1.0328574659701</v>
      </c>
      <c r="DA192">
        <v>1.007326800357276</v>
      </c>
      <c r="DB192">
        <v>1.0170707569825299</v>
      </c>
      <c r="DC192">
        <v>1.0054384402440519</v>
      </c>
      <c r="DD192">
        <v>1.011632316738478</v>
      </c>
      <c r="DE192">
        <v>1.0599743356370159</v>
      </c>
      <c r="DF192">
        <v>1.0659414798307369</v>
      </c>
      <c r="DG192">
        <v>1.0589923514961059</v>
      </c>
      <c r="DH192">
        <v>1.048266502935026</v>
      </c>
      <c r="DI192">
        <v>1.0461515027261821</v>
      </c>
      <c r="DJ192">
        <v>1.055744335219327</v>
      </c>
      <c r="DK192">
        <v>1.0500037389161421</v>
      </c>
      <c r="DL192">
        <v>1.041090734504774</v>
      </c>
      <c r="DM192">
        <v>1.0306669497977441</v>
      </c>
      <c r="DN192">
        <v>1.0433567666406429</v>
      </c>
      <c r="DO192">
        <v>1.04532064271738</v>
      </c>
      <c r="DP192">
        <v>1.065186135785448</v>
      </c>
      <c r="DQ192">
        <v>1.0489462388117201</v>
      </c>
      <c r="DR192">
        <v>1.0398065943047321</v>
      </c>
      <c r="DS192">
        <v>1.0543847712608561</v>
      </c>
      <c r="DT192">
        <v>1.069793808225781</v>
      </c>
      <c r="DU192">
        <v>1.088601801189427</v>
      </c>
      <c r="DV192">
        <v>1.082181376804465</v>
      </c>
      <c r="DW192">
        <v>1.0911699893844291</v>
      </c>
      <c r="DX192">
        <v>1.095777569619679</v>
      </c>
      <c r="DY192">
        <v>1.093360505556785</v>
      </c>
      <c r="DZ192">
        <v>1.134526756025072</v>
      </c>
      <c r="EA192">
        <v>1.161039313573722</v>
      </c>
      <c r="EB192">
        <v>1.1598307815422759</v>
      </c>
      <c r="EC192">
        <v>1.1762217104430279</v>
      </c>
      <c r="ED192">
        <v>1.1782611946883601</v>
      </c>
      <c r="EE192">
        <v>1.1618701735825241</v>
      </c>
      <c r="EF192">
        <v>1.16247448570079</v>
      </c>
      <c r="EG192">
        <v>1.1793942107562949</v>
      </c>
      <c r="EH192">
        <v>1.169876894226662</v>
      </c>
      <c r="EI192">
        <v>1.1432887285094151</v>
      </c>
      <c r="EJ192">
        <v>1.10718333846762</v>
      </c>
      <c r="EK192">
        <v>1.162021297714632</v>
      </c>
      <c r="EL192">
        <v>1.1490293248126</v>
      </c>
      <c r="EM192">
        <v>1.1288616756854</v>
      </c>
      <c r="EN192">
        <v>1.115945310951963</v>
      </c>
      <c r="EO192">
        <v>1.120250735128081</v>
      </c>
      <c r="EP192">
        <v>1.1114887626437371</v>
      </c>
      <c r="EQ192">
        <v>1.101593774091459</v>
      </c>
      <c r="ER192">
        <v>1.1196465152148991</v>
      </c>
      <c r="ES192">
        <v>1.116927202887789</v>
      </c>
      <c r="ET192">
        <v>1.1033310100725759</v>
      </c>
      <c r="EU192">
        <v>1.1443462286138379</v>
      </c>
      <c r="EV192">
        <v>1.174635506388936</v>
      </c>
      <c r="EW192">
        <v>1.1699524101901739</v>
      </c>
      <c r="EX192">
        <v>1.258931883402246</v>
      </c>
      <c r="EY192">
        <v>1.205755736377921</v>
      </c>
    </row>
    <row r="193" spans="9:155" x14ac:dyDescent="0.25">
      <c r="I193" s="31">
        <v>44699</v>
      </c>
      <c r="J193" s="32">
        <v>108.3493637210568</v>
      </c>
      <c r="K193" s="32">
        <v>100.30014665028411</v>
      </c>
      <c r="L193" s="33">
        <v>-9.4905761713339601E-2</v>
      </c>
      <c r="M193" s="33">
        <v>-0.123878346861889</v>
      </c>
      <c r="N193">
        <v>30</v>
      </c>
      <c r="O193" t="s">
        <v>15</v>
      </c>
      <c r="P193">
        <f t="shared" si="8"/>
        <v>225</v>
      </c>
      <c r="Q193">
        <f t="shared" si="9"/>
        <v>0</v>
      </c>
      <c r="AH193" s="31">
        <v>45070</v>
      </c>
      <c r="AI193" s="33">
        <v>7.3627112370584502E-2</v>
      </c>
      <c r="AJ193" s="33">
        <v>0.11479573508068559</v>
      </c>
      <c r="AK193" s="33">
        <v>-4.1168622710101098E-2</v>
      </c>
      <c r="BI193" s="34">
        <v>2.26564802791266E-2</v>
      </c>
      <c r="CP193" t="s">
        <v>1194</v>
      </c>
      <c r="CQ193">
        <v>1.004247664734657</v>
      </c>
      <c r="CR193">
        <v>0.99835182011040302</v>
      </c>
      <c r="CS193">
        <v>1.0046703860984449</v>
      </c>
      <c r="CT193">
        <v>1.023034637491534</v>
      </c>
      <c r="CU193">
        <v>1.0317203522822269</v>
      </c>
      <c r="CV193">
        <v>1.0228656851978679</v>
      </c>
      <c r="CW193">
        <v>1.0346577150759999</v>
      </c>
      <c r="CX193">
        <v>1.0320162458825579</v>
      </c>
      <c r="CY193">
        <v>1.0447592001285999</v>
      </c>
      <c r="CZ193">
        <v>1.047992570065913</v>
      </c>
      <c r="DA193">
        <v>1.0551988168549491</v>
      </c>
      <c r="DB193">
        <v>1.048309582702952</v>
      </c>
      <c r="DC193">
        <v>1.0500211330219831</v>
      </c>
      <c r="DD193">
        <v>1.052092161137886</v>
      </c>
      <c r="DE193">
        <v>1.037109226482275</v>
      </c>
      <c r="DF193">
        <v>1.030980618281399</v>
      </c>
      <c r="DG193">
        <v>1.0287617569085381</v>
      </c>
      <c r="DH193">
        <v>1.032100608486183</v>
      </c>
      <c r="DI193">
        <v>1.0376163104496889</v>
      </c>
      <c r="DJ193">
        <v>1.037426125576107</v>
      </c>
      <c r="DK193">
        <v>1.0313821070652709</v>
      </c>
      <c r="DL193">
        <v>1.0312552793018139</v>
      </c>
      <c r="DM193">
        <v>1.059383111160171</v>
      </c>
      <c r="DN193">
        <v>1.065342426437758</v>
      </c>
      <c r="DO193">
        <v>1.0650676518741351</v>
      </c>
      <c r="DP193">
        <v>1.0439137574010231</v>
      </c>
      <c r="DQ193">
        <v>1.041103222370708</v>
      </c>
      <c r="DR193">
        <v>1.0377009001397299</v>
      </c>
      <c r="DS193">
        <v>1.047020413118086</v>
      </c>
      <c r="DT193">
        <v>1.0479078668326629</v>
      </c>
      <c r="DU193">
        <v>1.0558538476225281</v>
      </c>
      <c r="DV193">
        <v>1.056487759353399</v>
      </c>
      <c r="DW193">
        <v>1.0490068515439479</v>
      </c>
      <c r="DX193">
        <v>1.04993665687515</v>
      </c>
      <c r="DY193">
        <v>1.0654480216212989</v>
      </c>
      <c r="DZ193">
        <v>1.078550340121005</v>
      </c>
      <c r="EA193">
        <v>1.078846233721336</v>
      </c>
      <c r="EB193">
        <v>1.08934920755781</v>
      </c>
      <c r="EC193">
        <v>1.0785293346275051</v>
      </c>
      <c r="ED193">
        <v>1.080769428580282</v>
      </c>
      <c r="EE193">
        <v>1.0838125001008041</v>
      </c>
      <c r="EF193">
        <v>1.0716398733890919</v>
      </c>
      <c r="EG193">
        <v>1.0628700230811901</v>
      </c>
      <c r="EH193">
        <v>1.0547549764544519</v>
      </c>
      <c r="EI193">
        <v>1.0551354597448239</v>
      </c>
      <c r="EJ193">
        <v>1.0691041129223999</v>
      </c>
      <c r="EK193">
        <v>1.0778741903167179</v>
      </c>
      <c r="EL193">
        <v>1.1055369491946621</v>
      </c>
      <c r="EM193">
        <v>1.0941464081004031</v>
      </c>
      <c r="EN193">
        <v>1.092350041004915</v>
      </c>
      <c r="EO193">
        <v>1.115279069993599</v>
      </c>
      <c r="EP193">
        <v>1.1131024466941539</v>
      </c>
      <c r="EQ193">
        <v>1.155980563174708</v>
      </c>
      <c r="ER193">
        <v>1.1685123270536679</v>
      </c>
      <c r="ES193">
        <v>1.169801383095326</v>
      </c>
      <c r="ET193">
        <v>1.159340760875478</v>
      </c>
      <c r="EU193">
        <v>1.1583686039276511</v>
      </c>
      <c r="EV193">
        <v>1.182037480460371</v>
      </c>
      <c r="EW193">
        <v>1.1920752677732229</v>
      </c>
      <c r="EX193">
        <v>1.2011201197311641</v>
      </c>
      <c r="EY193">
        <v>1.1996656312352909</v>
      </c>
    </row>
    <row r="194" spans="9:155" x14ac:dyDescent="0.25">
      <c r="I194" s="31">
        <v>44700</v>
      </c>
      <c r="J194" s="32">
        <v>105.74232713406801</v>
      </c>
      <c r="K194" s="32">
        <v>97.653235134093137</v>
      </c>
      <c r="L194" s="33">
        <v>-0.1166835895920601</v>
      </c>
      <c r="M194" s="33">
        <v>-0.1469991155818117</v>
      </c>
      <c r="N194">
        <v>29</v>
      </c>
      <c r="O194" t="s">
        <v>15</v>
      </c>
      <c r="P194">
        <f t="shared" si="8"/>
        <v>225</v>
      </c>
      <c r="Q194">
        <f t="shared" si="9"/>
        <v>0</v>
      </c>
      <c r="AH194" s="31">
        <v>45071</v>
      </c>
      <c r="AI194" s="33">
        <v>0.1057776914680925</v>
      </c>
      <c r="AJ194" s="33">
        <v>0.14791268476632541</v>
      </c>
      <c r="AK194" s="33">
        <v>-4.2134993298232802E-2</v>
      </c>
      <c r="BI194" s="34">
        <v>2.89718485587485E-2</v>
      </c>
      <c r="CP194" t="s">
        <v>1195</v>
      </c>
      <c r="CQ194">
        <v>0.98369097402679051</v>
      </c>
      <c r="CR194">
        <v>1.0035408518354449</v>
      </c>
      <c r="CS194">
        <v>0.98969961287122221</v>
      </c>
      <c r="CT194">
        <v>0.97559016402899645</v>
      </c>
      <c r="CU194">
        <v>0.94908801072117244</v>
      </c>
      <c r="CV194">
        <v>0.9475858342469472</v>
      </c>
      <c r="CW194">
        <v>0.94479611625336846</v>
      </c>
      <c r="CX194">
        <v>0.96164164111357242</v>
      </c>
      <c r="CY194">
        <v>0.96325110153899896</v>
      </c>
      <c r="CZ194">
        <v>0.96421672415227921</v>
      </c>
      <c r="DA194">
        <v>0.98809015244579579</v>
      </c>
      <c r="DB194">
        <v>0.99484991305357484</v>
      </c>
      <c r="DC194">
        <v>1.0012340457272111</v>
      </c>
      <c r="DD194">
        <v>1.0097102825017401</v>
      </c>
      <c r="DE194">
        <v>1.012607418551458</v>
      </c>
      <c r="DF194">
        <v>1.007296125389834</v>
      </c>
      <c r="DG194">
        <v>0.99377693943662382</v>
      </c>
      <c r="DH194">
        <v>1.0511266483907371</v>
      </c>
      <c r="DI194">
        <v>1.0947424693842991</v>
      </c>
      <c r="DJ194">
        <v>1.0802574596603991</v>
      </c>
      <c r="DK194">
        <v>1.066255361821844</v>
      </c>
      <c r="DL194">
        <v>1.0847639890830749</v>
      </c>
      <c r="DM194">
        <v>1.140611722720372</v>
      </c>
      <c r="DN194">
        <v>1.1805795541107451</v>
      </c>
      <c r="DO194">
        <v>1.196190978269787</v>
      </c>
      <c r="DP194">
        <v>1.196995742008736</v>
      </c>
      <c r="DQ194">
        <v>1.2135729899384671</v>
      </c>
      <c r="DR194">
        <v>1.237338799018435</v>
      </c>
      <c r="DS194">
        <v>1.211534460760705</v>
      </c>
      <c r="DT194">
        <v>1.2228006166862211</v>
      </c>
      <c r="DU194">
        <v>1.2255901335223911</v>
      </c>
      <c r="DV194">
        <v>1.172478542955542</v>
      </c>
      <c r="DW194">
        <v>1.115557835701295</v>
      </c>
      <c r="DX194">
        <v>1.1412554264275789</v>
      </c>
      <c r="DY194">
        <v>1.163519394295669</v>
      </c>
      <c r="DZ194">
        <v>1.149839081258248</v>
      </c>
      <c r="EA194">
        <v>1.1356759904404219</v>
      </c>
      <c r="EB194">
        <v>1.1407190066715731</v>
      </c>
      <c r="EC194">
        <v>1.139699406820345</v>
      </c>
      <c r="ED194">
        <v>1.14522533493684</v>
      </c>
      <c r="EE194">
        <v>1.1538091238724479</v>
      </c>
      <c r="EF194">
        <v>1.161105237183764</v>
      </c>
      <c r="EG194">
        <v>1.174624624294383</v>
      </c>
      <c r="EH194">
        <v>1.1693133981852291</v>
      </c>
      <c r="EI194">
        <v>1.15488196338446</v>
      </c>
      <c r="EJ194">
        <v>1.1381437895279269</v>
      </c>
      <c r="EK194">
        <v>1.1326178614114319</v>
      </c>
      <c r="EL194">
        <v>1.164967861741824</v>
      </c>
      <c r="EM194">
        <v>1.1581545262109141</v>
      </c>
      <c r="EN194">
        <v>1.1383048495596679</v>
      </c>
      <c r="EO194">
        <v>1.131330588101956</v>
      </c>
      <c r="EP194">
        <v>1.141952772110387</v>
      </c>
      <c r="EQ194">
        <v>1.1239808998675089</v>
      </c>
      <c r="ER194">
        <v>1.1407190066715731</v>
      </c>
      <c r="ES194">
        <v>1.170225445875378</v>
      </c>
      <c r="ET194">
        <v>1.144956990953899</v>
      </c>
      <c r="EU194">
        <v>1.163465752320068</v>
      </c>
      <c r="EV194">
        <v>1.1380900134473879</v>
      </c>
      <c r="EW194">
        <v>1.0739271701197719</v>
      </c>
      <c r="EX194">
        <v>1.1339055370357241</v>
      </c>
      <c r="EY194">
        <v>1.1336907009234429</v>
      </c>
    </row>
    <row r="195" spans="9:155" x14ac:dyDescent="0.25">
      <c r="I195" s="31">
        <v>44701</v>
      </c>
      <c r="J195" s="32">
        <v>108.1919868374425</v>
      </c>
      <c r="K195" s="32">
        <v>100.1333184401022</v>
      </c>
      <c r="L195" s="33">
        <v>-9.6220406356436097E-2</v>
      </c>
      <c r="M195" s="33">
        <v>-0.12533559106517311</v>
      </c>
      <c r="N195">
        <v>30</v>
      </c>
      <c r="O195" t="s">
        <v>15</v>
      </c>
      <c r="P195">
        <f t="shared" si="8"/>
        <v>225</v>
      </c>
      <c r="Q195">
        <f t="shared" si="9"/>
        <v>0</v>
      </c>
      <c r="AH195" s="31">
        <v>45072</v>
      </c>
      <c r="AI195" s="33">
        <v>8.8520507807777704E-2</v>
      </c>
      <c r="AJ195" s="33">
        <v>0.12966488065893969</v>
      </c>
      <c r="AK195" s="33">
        <v>-4.1144372851162E-2</v>
      </c>
      <c r="BI195" s="34">
        <v>-8.9183399282156101E-2</v>
      </c>
      <c r="CP195" t="s">
        <v>1196</v>
      </c>
      <c r="CQ195">
        <v>0.99186823478469499</v>
      </c>
      <c r="CR195">
        <v>1.005744677668531</v>
      </c>
      <c r="CS195">
        <v>1.014139485501206</v>
      </c>
      <c r="CT195">
        <v>1.0117120699180699</v>
      </c>
      <c r="CU195">
        <v>1.0180029840516871</v>
      </c>
      <c r="CV195">
        <v>1.0178009014672049</v>
      </c>
      <c r="CW195">
        <v>1.020592213284891</v>
      </c>
      <c r="CX195">
        <v>1.0487902710683521</v>
      </c>
      <c r="CY195">
        <v>1.061331830401171</v>
      </c>
      <c r="CZ195">
        <v>1.07704904850161</v>
      </c>
      <c r="DA195">
        <v>1.0825713741514189</v>
      </c>
      <c r="DB195">
        <v>1.076846860501069</v>
      </c>
      <c r="DC195">
        <v>1.0630107919677061</v>
      </c>
      <c r="DD195">
        <v>1.0686341062017271</v>
      </c>
      <c r="DE195">
        <v>1.067278877351387</v>
      </c>
      <c r="DF195">
        <v>1.0633142848006349</v>
      </c>
      <c r="DG195">
        <v>1.057913187618303</v>
      </c>
      <c r="DH195">
        <v>1.0507525910006079</v>
      </c>
      <c r="DI195">
        <v>1.073044081600385</v>
      </c>
      <c r="DJ195">
        <v>1.0722145626346631</v>
      </c>
      <c r="DK195">
        <v>1.0747431776341281</v>
      </c>
      <c r="DL195">
        <v>1.0791934219671999</v>
      </c>
      <c r="DM195">
        <v>1.0914717574015049</v>
      </c>
      <c r="DN195">
        <v>1.0990775260349901</v>
      </c>
      <c r="DO195">
        <v>1.090622314800693</v>
      </c>
      <c r="DP195">
        <v>1.0887409544015001</v>
      </c>
      <c r="DQ195">
        <v>1.0988752326183899</v>
      </c>
      <c r="DR195">
        <v>1.084189616068157</v>
      </c>
      <c r="DS195">
        <v>1.066510288867579</v>
      </c>
      <c r="DT195">
        <v>1.069443385284184</v>
      </c>
      <c r="DU195">
        <v>1.0825713741514189</v>
      </c>
      <c r="DV195">
        <v>1.0918156245849071</v>
      </c>
      <c r="DW195">
        <v>1.088154419451026</v>
      </c>
      <c r="DX195">
        <v>1.0986526993185251</v>
      </c>
      <c r="DY195">
        <v>1.094410967949514</v>
      </c>
      <c r="DZ195">
        <v>1.091494738102297</v>
      </c>
      <c r="EA195">
        <v>1.0916987181758351</v>
      </c>
      <c r="EB195">
        <v>1.082623660516522</v>
      </c>
      <c r="EC195">
        <v>1.07742327550991</v>
      </c>
      <c r="ED195">
        <v>1.081705908309688</v>
      </c>
      <c r="EE195">
        <v>1.081399990907409</v>
      </c>
      <c r="EF195">
        <v>1.085437847618941</v>
      </c>
      <c r="EG195">
        <v>1.092330792863657</v>
      </c>
      <c r="EH195">
        <v>1.1016709719105411</v>
      </c>
      <c r="EI195">
        <v>1.101242666464139</v>
      </c>
      <c r="EJ195">
        <v>1.1240221279995291</v>
      </c>
      <c r="EK195">
        <v>1.1245318146432279</v>
      </c>
      <c r="EL195">
        <v>1.10046785843287</v>
      </c>
      <c r="EM195">
        <v>1.083520962007974</v>
      </c>
      <c r="EN195">
        <v>1.0949208654253311</v>
      </c>
      <c r="EO195">
        <v>1.0904953938660471</v>
      </c>
      <c r="EP195">
        <v>1.0827663938599701</v>
      </c>
      <c r="EQ195">
        <v>1.0918210008039</v>
      </c>
      <c r="ER195">
        <v>1.0937787878456331</v>
      </c>
      <c r="ES195">
        <v>1.0942273331753001</v>
      </c>
      <c r="ET195">
        <v>1.089659339104686</v>
      </c>
      <c r="EU195">
        <v>1.1025682734019919</v>
      </c>
      <c r="EV195">
        <v>1.0620874527097619</v>
      </c>
      <c r="EW195">
        <v>1.052400560245893</v>
      </c>
      <c r="EX195">
        <v>1.047465296626851</v>
      </c>
      <c r="EY195">
        <v>1.05364457515433</v>
      </c>
    </row>
    <row r="196" spans="9:155" x14ac:dyDescent="0.25">
      <c r="I196" s="31">
        <v>44704</v>
      </c>
      <c r="J196" s="32">
        <v>107.10658291764901</v>
      </c>
      <c r="K196" s="32">
        <v>99.706339111666793</v>
      </c>
      <c r="L196" s="33">
        <v>-0.10528730624657261</v>
      </c>
      <c r="M196" s="33">
        <v>-0.12906525495478771</v>
      </c>
      <c r="N196">
        <v>30</v>
      </c>
      <c r="O196" t="s">
        <v>15</v>
      </c>
      <c r="P196">
        <f t="shared" ref="P196:P259" si="10">IF(O196="Discovery",$Q$2,0)</f>
        <v>225</v>
      </c>
      <c r="Q196">
        <f t="shared" ref="Q196:Q259" si="11">IF(O196="Holdout",$Q$2,0)</f>
        <v>0</v>
      </c>
      <c r="AH196" s="31">
        <v>45075</v>
      </c>
      <c r="AI196" s="33">
        <v>0.1019005175163312</v>
      </c>
      <c r="AJ196" s="33">
        <v>0.13996660836380981</v>
      </c>
      <c r="AK196" s="33">
        <v>-3.8066090847478501E-2</v>
      </c>
      <c r="BI196" s="34">
        <v>-5.6597918505401003E-2</v>
      </c>
      <c r="CP196" t="s">
        <v>1197</v>
      </c>
      <c r="CQ196">
        <v>0.96918723023967979</v>
      </c>
      <c r="CR196">
        <v>0.97278805328494722</v>
      </c>
      <c r="CS196">
        <v>0.96764402036313657</v>
      </c>
      <c r="CT196">
        <v>0.94372426727671677</v>
      </c>
      <c r="CU196">
        <v>0.92916669178401479</v>
      </c>
      <c r="CV196">
        <v>0.92834359628182883</v>
      </c>
      <c r="CW196">
        <v>0.93986624258535878</v>
      </c>
      <c r="CX196">
        <v>0.9213991518373843</v>
      </c>
      <c r="CY196">
        <v>0.89372429239406503</v>
      </c>
      <c r="CZ196">
        <v>0.89933130083751289</v>
      </c>
      <c r="DA196">
        <v>0.90061730906796555</v>
      </c>
      <c r="DB196">
        <v>0.88533949361416542</v>
      </c>
      <c r="DC196">
        <v>0.92278807840229549</v>
      </c>
      <c r="DD196">
        <v>0.96887860082304522</v>
      </c>
      <c r="DE196">
        <v>1.0172839380586101</v>
      </c>
      <c r="DF196">
        <v>1.012602880658436</v>
      </c>
      <c r="DG196">
        <v>0.99861113622845921</v>
      </c>
      <c r="DH196">
        <v>0.99110079792791939</v>
      </c>
      <c r="DI196">
        <v>1.00601849340117</v>
      </c>
      <c r="DJ196">
        <v>0.99470162097318682</v>
      </c>
      <c r="DK196">
        <v>1.0058642100895381</v>
      </c>
      <c r="DL196">
        <v>1.0225823170854229</v>
      </c>
      <c r="DM196">
        <v>1.011882703490709</v>
      </c>
      <c r="DN196">
        <v>1.016306559244792</v>
      </c>
      <c r="DO196">
        <v>1.0204217855822399</v>
      </c>
      <c r="DP196">
        <v>1.013940316659433</v>
      </c>
      <c r="DQ196">
        <v>1.0041152263374491</v>
      </c>
      <c r="DR196">
        <v>0.99140949013792423</v>
      </c>
      <c r="DS196">
        <v>0.98878598311310451</v>
      </c>
      <c r="DT196">
        <v>0.98281891748247818</v>
      </c>
      <c r="DU196">
        <v>0.98523665063175148</v>
      </c>
      <c r="DV196">
        <v>0.99032919298964772</v>
      </c>
      <c r="DW196">
        <v>1.0031378475236301</v>
      </c>
      <c r="DX196">
        <v>0.98801437817483295</v>
      </c>
      <c r="DY196">
        <v>0.98940330473974414</v>
      </c>
      <c r="DZ196">
        <v>1.0051440329218111</v>
      </c>
      <c r="EA196">
        <v>1.002932073648084</v>
      </c>
      <c r="EB196">
        <v>0.98749997488265184</v>
      </c>
      <c r="EC196">
        <v>0.99634774918418856</v>
      </c>
      <c r="ED196">
        <v>0.98719134546601728</v>
      </c>
      <c r="EE196">
        <v>0.98420784404738926</v>
      </c>
      <c r="EF196">
        <v>0.9731481732654963</v>
      </c>
      <c r="EG196">
        <v>0.97001026294849546</v>
      </c>
      <c r="EH196">
        <v>0.97325102880658432</v>
      </c>
      <c r="EI196">
        <v>0.97551441585085519</v>
      </c>
      <c r="EJ196">
        <v>0.98991770803192514</v>
      </c>
      <c r="EK196">
        <v>0.97839506172839508</v>
      </c>
      <c r="EL196">
        <v>0.98708848992492926</v>
      </c>
      <c r="EM196">
        <v>0.99295270001446745</v>
      </c>
      <c r="EN196">
        <v>0.98204731254420652</v>
      </c>
      <c r="EO196">
        <v>0.97433126316149044</v>
      </c>
      <c r="EP196">
        <v>0.99300412778501157</v>
      </c>
      <c r="EQ196">
        <v>0.99310698332609959</v>
      </c>
      <c r="ER196">
        <v>1.001800411522634</v>
      </c>
      <c r="ES196">
        <v>1.007870395487718</v>
      </c>
      <c r="ET196">
        <v>1.013374485596708</v>
      </c>
      <c r="EU196">
        <v>1.024228382503054</v>
      </c>
      <c r="EV196">
        <v>1.017644058039159</v>
      </c>
      <c r="EW196">
        <v>1.1193930543499231</v>
      </c>
      <c r="EX196">
        <v>1.1732510539239329</v>
      </c>
      <c r="EY196">
        <v>1.1514402789834099</v>
      </c>
    </row>
    <row r="197" spans="9:155" x14ac:dyDescent="0.25">
      <c r="I197" s="31">
        <v>44705</v>
      </c>
      <c r="J197" s="32">
        <v>105.58387673028039</v>
      </c>
      <c r="K197" s="32">
        <v>99.068212199718246</v>
      </c>
      <c r="L197" s="33">
        <v>-0.1180072018644083</v>
      </c>
      <c r="M197" s="33">
        <v>-0.13463929271724101</v>
      </c>
      <c r="N197">
        <v>30</v>
      </c>
      <c r="O197" t="s">
        <v>15</v>
      </c>
      <c r="P197">
        <f t="shared" si="10"/>
        <v>225</v>
      </c>
      <c r="Q197">
        <f t="shared" si="11"/>
        <v>0</v>
      </c>
      <c r="AH197" s="31">
        <v>45076</v>
      </c>
      <c r="AI197" s="33">
        <v>0.116640167601423</v>
      </c>
      <c r="AJ197" s="33">
        <v>0.14928076524395781</v>
      </c>
      <c r="AK197" s="33">
        <v>-3.2640597642534797E-2</v>
      </c>
      <c r="BI197" s="34">
        <v>7.4087949198918202E-2</v>
      </c>
      <c r="CP197" t="s">
        <v>1198</v>
      </c>
      <c r="CQ197">
        <v>1.0122056271346589</v>
      </c>
      <c r="CR197">
        <v>1.0386032354487711</v>
      </c>
      <c r="CS197">
        <v>1.0820155363922479</v>
      </c>
      <c r="CT197">
        <v>1.0345782729817521</v>
      </c>
      <c r="CU197">
        <v>1.084420079377316</v>
      </c>
      <c r="CV197">
        <v>1.0632236507925541</v>
      </c>
      <c r="CW197">
        <v>1.0470975546483521</v>
      </c>
      <c r="CX197">
        <v>1.0482736438800671</v>
      </c>
      <c r="CY197">
        <v>1.03071008400311</v>
      </c>
      <c r="CZ197">
        <v>1.00405110118796</v>
      </c>
      <c r="DA197">
        <v>1.058492855543645</v>
      </c>
      <c r="DB197">
        <v>1.045816800388667</v>
      </c>
      <c r="DC197">
        <v>1.042471424427412</v>
      </c>
      <c r="DD197">
        <v>1.0245157707912429</v>
      </c>
      <c r="DE197">
        <v>1.039491831933935</v>
      </c>
      <c r="DF197">
        <v>1.0463656676362569</v>
      </c>
      <c r="DG197">
        <v>1.04184413842798</v>
      </c>
      <c r="DH197">
        <v>1.0440134251575199</v>
      </c>
      <c r="DI197">
        <v>1.043961188666497</v>
      </c>
      <c r="DJ197">
        <v>1.0757689226740501</v>
      </c>
      <c r="DK197">
        <v>1.0947439560688641</v>
      </c>
      <c r="DL197">
        <v>1.10559058176249</v>
      </c>
      <c r="DM197">
        <v>1.0934893840699991</v>
      </c>
      <c r="DN197">
        <v>1.132249628592948</v>
      </c>
      <c r="DO197">
        <v>1.114189373944118</v>
      </c>
      <c r="DP197">
        <v>1.099579160284512</v>
      </c>
      <c r="DQ197">
        <v>1.0820155363922479</v>
      </c>
      <c r="DR197">
        <v>1.10010190928659</v>
      </c>
      <c r="DS197">
        <v>1.1529754806513479</v>
      </c>
      <c r="DT197">
        <v>1.208828836555506</v>
      </c>
      <c r="DU197">
        <v>1.172420770495987</v>
      </c>
      <c r="DV197">
        <v>1.1702776660272649</v>
      </c>
      <c r="DW197">
        <v>1.1679256155944511</v>
      </c>
      <c r="DX197">
        <v>1.171166454558352</v>
      </c>
      <c r="DY197">
        <v>1.2302866396413079</v>
      </c>
      <c r="DZ197">
        <v>1.224876449932558</v>
      </c>
      <c r="EA197">
        <v>1.228012815914413</v>
      </c>
      <c r="EB197">
        <v>1.2260786574097851</v>
      </c>
      <c r="EC197">
        <v>1.212095921795534</v>
      </c>
      <c r="ED197">
        <v>1.2104230737766379</v>
      </c>
      <c r="EE197">
        <v>1.198818506840714</v>
      </c>
      <c r="EF197">
        <v>1.2176628209773539</v>
      </c>
      <c r="EG197">
        <v>1.2173491459699839</v>
      </c>
      <c r="EH197">
        <v>1.2083322057989401</v>
      </c>
      <c r="EI197">
        <v>1.206842313529239</v>
      </c>
      <c r="EJ197">
        <v>1.202033355589718</v>
      </c>
      <c r="EK197">
        <v>1.235984258081301</v>
      </c>
      <c r="EL197">
        <v>1.265492114131755</v>
      </c>
      <c r="EM197">
        <v>1.2721306295632431</v>
      </c>
      <c r="EN197">
        <v>1.278821637546985</v>
      </c>
      <c r="EO197">
        <v>1.2660672276554721</v>
      </c>
      <c r="EP197">
        <v>1.275162522563051</v>
      </c>
      <c r="EQ197">
        <v>1.339797626398034</v>
      </c>
      <c r="ER197">
        <v>1.343796534634849</v>
      </c>
      <c r="ES197">
        <v>1.3427510366306921</v>
      </c>
      <c r="ET197">
        <v>1.371108921694943</v>
      </c>
      <c r="EU197">
        <v>1.3527090018238459</v>
      </c>
      <c r="EV197">
        <v>1.295078580979975</v>
      </c>
      <c r="EW197">
        <v>1.3055068026229539</v>
      </c>
      <c r="EX197">
        <v>1.2741955073260449</v>
      </c>
      <c r="EY197">
        <v>1.2699876531251371</v>
      </c>
    </row>
    <row r="198" spans="9:155" x14ac:dyDescent="0.25">
      <c r="I198" s="31">
        <v>44706</v>
      </c>
      <c r="J198" s="32">
        <v>102.0303630076247</v>
      </c>
      <c r="K198" s="32">
        <v>97.918791053972356</v>
      </c>
      <c r="L198" s="33">
        <v>-0.14769140752645979</v>
      </c>
      <c r="M198" s="33">
        <v>-0.14467948496016969</v>
      </c>
      <c r="N198">
        <v>30</v>
      </c>
      <c r="O198" t="s">
        <v>15</v>
      </c>
      <c r="P198">
        <f t="shared" si="10"/>
        <v>225</v>
      </c>
      <c r="Q198">
        <f t="shared" si="11"/>
        <v>0</v>
      </c>
      <c r="AH198" s="31">
        <v>45077</v>
      </c>
      <c r="AI198" s="33">
        <v>0.1578525304815436</v>
      </c>
      <c r="AJ198" s="33">
        <v>0.1603392761862707</v>
      </c>
      <c r="AK198" s="33">
        <v>-2.4867457047270001E-3</v>
      </c>
      <c r="BI198" s="34">
        <v>0.1999057363779205</v>
      </c>
      <c r="CP198" t="s">
        <v>1199</v>
      </c>
      <c r="CQ198">
        <v>1.0180263065032169</v>
      </c>
      <c r="CR198">
        <v>1.0409527289727329</v>
      </c>
      <c r="CS198">
        <v>1.042170840001329</v>
      </c>
      <c r="CT198">
        <v>1.0444702931472361</v>
      </c>
      <c r="CU198">
        <v>1.056788998742731</v>
      </c>
      <c r="CV198">
        <v>1.0792637256991</v>
      </c>
      <c r="CW198">
        <v>1.0554202766320719</v>
      </c>
      <c r="CX198">
        <v>1.0704900620201021</v>
      </c>
      <c r="CY198">
        <v>1.072789446299488</v>
      </c>
      <c r="CZ198">
        <v>1.0669312467993459</v>
      </c>
      <c r="DA198">
        <v>1.066178466855114</v>
      </c>
      <c r="DB198">
        <v>1.06575418021744</v>
      </c>
      <c r="DC198">
        <v>1.0711059353200081</v>
      </c>
      <c r="DD198">
        <v>1.0653298935797659</v>
      </c>
      <c r="DE198">
        <v>1.0790993413127781</v>
      </c>
      <c r="DF198">
        <v>1.096290766488742</v>
      </c>
      <c r="DG198">
        <v>1.103517688099543</v>
      </c>
      <c r="DH198">
        <v>1.103093401461869</v>
      </c>
      <c r="DI198">
        <v>1.1294553680790309</v>
      </c>
      <c r="DJ198">
        <v>1.079838485685795</v>
      </c>
      <c r="DK198">
        <v>1.100889741647078</v>
      </c>
      <c r="DL198">
        <v>1.104024063630596</v>
      </c>
      <c r="DM198">
        <v>1.1107720185858181</v>
      </c>
      <c r="DN198">
        <v>1.136353658650231</v>
      </c>
      <c r="DO198">
        <v>1.1257322373384739</v>
      </c>
      <c r="DP198">
        <v>1.1363810675257049</v>
      </c>
      <c r="DQ198">
        <v>1.13644958971439</v>
      </c>
      <c r="DR198">
        <v>1.1825348591627789</v>
      </c>
      <c r="DS198">
        <v>1.1907609651309921</v>
      </c>
      <c r="DT198">
        <v>1.180851485916341</v>
      </c>
      <c r="DU198">
        <v>1.1872158543479729</v>
      </c>
      <c r="DV198">
        <v>1.184683907826187</v>
      </c>
      <c r="DW198">
        <v>1.197919640019194</v>
      </c>
      <c r="DX198">
        <v>1.1953053291379441</v>
      </c>
      <c r="DY198">
        <v>1.16903922471842</v>
      </c>
      <c r="DZ198">
        <v>1.1606077587837169</v>
      </c>
      <c r="EA198">
        <v>1.173104415470229</v>
      </c>
      <c r="EB198">
        <v>1.1756092285826261</v>
      </c>
      <c r="EC198">
        <v>1.2075280348027599</v>
      </c>
      <c r="ED198">
        <v>1.210785558992868</v>
      </c>
      <c r="EE198">
        <v>1.2075693547155351</v>
      </c>
      <c r="EF198">
        <v>1.1937313159273171</v>
      </c>
      <c r="EG198">
        <v>1.2019163774488399</v>
      </c>
      <c r="EH198">
        <v>1.2045305505970469</v>
      </c>
      <c r="EI198">
        <v>1.204421052828194</v>
      </c>
      <c r="EJ198">
        <v>1.196181173555724</v>
      </c>
      <c r="EK198">
        <v>1.2316588638631349</v>
      </c>
      <c r="EL198">
        <v>1.239652338722427</v>
      </c>
      <c r="EM198">
        <v>1.2064877371321381</v>
      </c>
      <c r="EN198">
        <v>1.200054915378344</v>
      </c>
      <c r="EO198">
        <v>1.2096772211992111</v>
      </c>
      <c r="EP198">
        <v>1.2293595484502711</v>
      </c>
      <c r="EQ198">
        <v>1.2300848506525079</v>
      </c>
      <c r="ER198">
        <v>1.1508349796138291</v>
      </c>
      <c r="ES198">
        <v>1.15680247028326</v>
      </c>
      <c r="ET198">
        <v>1.183150801329206</v>
      </c>
      <c r="EU198">
        <v>1.1861758321434359</v>
      </c>
      <c r="EV198">
        <v>1.2040787862173781</v>
      </c>
      <c r="EW198">
        <v>1.2045169150258319</v>
      </c>
      <c r="EX198">
        <v>1.236299090067724</v>
      </c>
      <c r="EY198">
        <v>1.2463180670512279</v>
      </c>
    </row>
    <row r="199" spans="9:155" x14ac:dyDescent="0.25">
      <c r="I199" s="31">
        <v>44707</v>
      </c>
      <c r="J199" s="32">
        <v>103.5168064803722</v>
      </c>
      <c r="K199" s="32">
        <v>98.890214066176398</v>
      </c>
      <c r="L199" s="33">
        <v>-0.13527443176842799</v>
      </c>
      <c r="M199" s="33">
        <v>-0.1361941061868357</v>
      </c>
      <c r="N199">
        <v>30</v>
      </c>
      <c r="O199" t="s">
        <v>15</v>
      </c>
      <c r="P199">
        <f t="shared" si="10"/>
        <v>225</v>
      </c>
      <c r="Q199">
        <f t="shared" si="11"/>
        <v>0</v>
      </c>
      <c r="AH199" s="31">
        <v>45078</v>
      </c>
      <c r="AI199" s="33">
        <v>0.1494744112374761</v>
      </c>
      <c r="AJ199" s="33">
        <v>0.14850009655639801</v>
      </c>
      <c r="AK199" s="33">
        <v>9.7431468107809995E-4</v>
      </c>
      <c r="BI199" s="34">
        <v>6.9258132515803997E-2</v>
      </c>
      <c r="CP199" t="s">
        <v>1200</v>
      </c>
      <c r="CQ199">
        <v>1.010980561097929</v>
      </c>
      <c r="CR199">
        <v>1.03345254284765</v>
      </c>
      <c r="CS199">
        <v>1.0296221528132381</v>
      </c>
      <c r="CT199">
        <v>1.0365167402614739</v>
      </c>
      <c r="CU199">
        <v>1.061287054272162</v>
      </c>
      <c r="CV199">
        <v>1.061031711309921</v>
      </c>
      <c r="CW199">
        <v>1.0717569343933671</v>
      </c>
      <c r="CX199">
        <v>1.072012359222541</v>
      </c>
      <c r="CY199">
        <v>1.0674157765675409</v>
      </c>
      <c r="CZ199">
        <v>1.064096072457611</v>
      </c>
      <c r="DA199">
        <v>1.07048013771523</v>
      </c>
      <c r="DB199">
        <v>1.071246166601953</v>
      </c>
      <c r="DC199">
        <v>1.072012359222541</v>
      </c>
      <c r="DD199">
        <v>1.0725230451470229</v>
      </c>
      <c r="DE199">
        <v>1.070735398810539</v>
      </c>
      <c r="DF199">
        <v>1.072012359222541</v>
      </c>
      <c r="DG199">
        <v>1.05949948980261</v>
      </c>
      <c r="DH199">
        <v>1.0658835550602299</v>
      </c>
      <c r="DI199">
        <v>1.068692655112611</v>
      </c>
      <c r="DJ199">
        <v>1.061287054272162</v>
      </c>
      <c r="DK199">
        <v>1.0671604336053</v>
      </c>
      <c r="DL199">
        <v>1.062819275779473</v>
      </c>
      <c r="DM199">
        <v>1.050051145264234</v>
      </c>
      <c r="DN199">
        <v>1.0439224229688551</v>
      </c>
      <c r="DO199">
        <v>1.0326865139609269</v>
      </c>
      <c r="DP199">
        <v>1.033963310639064</v>
      </c>
      <c r="DQ199">
        <v>1.0648621013443329</v>
      </c>
      <c r="DR199">
        <v>1.063074536874782</v>
      </c>
      <c r="DS199">
        <v>1.045965330400648</v>
      </c>
      <c r="DT199">
        <v>1.0620532468927499</v>
      </c>
      <c r="DU199">
        <v>1.070990905506644</v>
      </c>
      <c r="DV199">
        <v>1.090398444241744</v>
      </c>
      <c r="DW199">
        <v>1.0980592243105689</v>
      </c>
      <c r="DX199">
        <v>1.102655806965569</v>
      </c>
      <c r="DY199">
        <v>1.090142937545638</v>
      </c>
      <c r="DZ199">
        <v>1.0819714715523321</v>
      </c>
      <c r="EA199">
        <v>1.102655806965569</v>
      </c>
      <c r="EB199">
        <v>1.1036772606814651</v>
      </c>
      <c r="EC199">
        <v>1.079673139291365</v>
      </c>
      <c r="ED199">
        <v>1.1024005458702599</v>
      </c>
      <c r="EE199">
        <v>1.1557465945116581</v>
      </c>
      <c r="EF199">
        <v>1.199511182982552</v>
      </c>
      <c r="EG199">
        <v>1.222040799052702</v>
      </c>
      <c r="EH199">
        <v>1.231363477849803</v>
      </c>
      <c r="EI199">
        <v>1.2334351205748779</v>
      </c>
      <c r="EJ199">
        <v>1.2326582852530741</v>
      </c>
      <c r="EK199">
        <v>1.2230766613487061</v>
      </c>
      <c r="EL199">
        <v>1.2186743489243561</v>
      </c>
      <c r="EM199">
        <v>1.200805990385823</v>
      </c>
      <c r="EN199">
        <v>1.2098696422087241</v>
      </c>
      <c r="EO199">
        <v>1.2215229088381661</v>
      </c>
      <c r="EP199">
        <v>1.2222998260269029</v>
      </c>
      <c r="EQ199">
        <v>1.2311044508756031</v>
      </c>
      <c r="ER199">
        <v>1.2865223059759401</v>
      </c>
      <c r="ES199">
        <v>1.2580364612370349</v>
      </c>
      <c r="ET199">
        <v>1.2557057915377601</v>
      </c>
      <c r="EU199">
        <v>1.506639891999817</v>
      </c>
      <c r="EV199">
        <v>1.6260213638088561</v>
      </c>
      <c r="EW199">
        <v>1.582515638578297</v>
      </c>
      <c r="EX199">
        <v>1.5895075658091899</v>
      </c>
      <c r="EY199">
        <v>1.6148856599262189</v>
      </c>
    </row>
    <row r="200" spans="9:155" x14ac:dyDescent="0.25">
      <c r="I200" s="31">
        <v>44708</v>
      </c>
      <c r="J200" s="32">
        <v>105.23321361131519</v>
      </c>
      <c r="K200" s="32">
        <v>99.97549823262986</v>
      </c>
      <c r="L200" s="33">
        <v>-0.1209364592006324</v>
      </c>
      <c r="M200" s="33">
        <v>-0.12671415037627121</v>
      </c>
      <c r="N200">
        <v>30</v>
      </c>
      <c r="O200" t="s">
        <v>15</v>
      </c>
      <c r="P200">
        <f t="shared" si="10"/>
        <v>225</v>
      </c>
      <c r="Q200">
        <f t="shared" si="11"/>
        <v>0</v>
      </c>
      <c r="AH200" s="31">
        <v>45079</v>
      </c>
      <c r="AI200" s="33">
        <v>0.13571824563729051</v>
      </c>
      <c r="AJ200" s="33">
        <v>0.13969790566670159</v>
      </c>
      <c r="AK200" s="33">
        <v>-3.979660029411E-3</v>
      </c>
      <c r="BI200" s="34">
        <v>0.14311499862524299</v>
      </c>
      <c r="CP200" t="s">
        <v>1201</v>
      </c>
      <c r="CQ200">
        <v>0.98453891243848246</v>
      </c>
      <c r="CR200">
        <v>0.97087236712721481</v>
      </c>
      <c r="CS200">
        <v>0.97325363759291272</v>
      </c>
      <c r="CT200">
        <v>0.98919781133392048</v>
      </c>
      <c r="CU200">
        <v>0.97787818999969034</v>
      </c>
      <c r="CV200">
        <v>0.9856086463096182</v>
      </c>
      <c r="CW200">
        <v>0.98226111184589193</v>
      </c>
      <c r="CX200">
        <v>0.97208034776724439</v>
      </c>
      <c r="CY200">
        <v>0.98774845837759051</v>
      </c>
      <c r="CZ200">
        <v>0.96859465261604949</v>
      </c>
      <c r="DA200">
        <v>0.97449605080302804</v>
      </c>
      <c r="DB200">
        <v>0.95862082828361672</v>
      </c>
      <c r="DC200">
        <v>0.99116503014433854</v>
      </c>
      <c r="DD200">
        <v>1.0050731199347569</v>
      </c>
      <c r="DE200">
        <v>1.008558642923101</v>
      </c>
      <c r="DF200">
        <v>1.015495428492555</v>
      </c>
      <c r="DG200">
        <v>1.007626983658009</v>
      </c>
      <c r="DH200">
        <v>0.99523737020836767</v>
      </c>
      <c r="DI200">
        <v>0.99668698140897327</v>
      </c>
      <c r="DJ200">
        <v>0.99496122099628082</v>
      </c>
      <c r="DK200">
        <v>0.9948232324716626</v>
      </c>
      <c r="DL200">
        <v>1.0015529061320509</v>
      </c>
      <c r="DM200">
        <v>1.0129417369321541</v>
      </c>
      <c r="DN200">
        <v>1.007730453531116</v>
      </c>
      <c r="DO200">
        <v>1.0064536077509161</v>
      </c>
      <c r="DP200">
        <v>1.0276434113816211</v>
      </c>
      <c r="DQ200">
        <v>1.048039716434702</v>
      </c>
      <c r="DR200">
        <v>1.0617060895831201</v>
      </c>
      <c r="DS200">
        <v>1.0532508276728889</v>
      </c>
      <c r="DT200">
        <v>1.0558047774775661</v>
      </c>
      <c r="DU200">
        <v>1.052733133981651</v>
      </c>
      <c r="DV200">
        <v>1.090833719677093</v>
      </c>
      <c r="DW200">
        <v>1.1047762420375979</v>
      </c>
      <c r="DX200">
        <v>1.096148386869813</v>
      </c>
      <c r="DY200">
        <v>1.0848286794541571</v>
      </c>
      <c r="DZ200">
        <v>1.0857259922305891</v>
      </c>
      <c r="EA200">
        <v>1.0759938845401571</v>
      </c>
      <c r="EB200">
        <v>1.060601750979048</v>
      </c>
      <c r="EC200">
        <v>1.058945200032227</v>
      </c>
      <c r="ED200">
        <v>1.0592903004659111</v>
      </c>
      <c r="EE200">
        <v>1.069574792661941</v>
      </c>
      <c r="EF200">
        <v>1.0883489793382879</v>
      </c>
      <c r="EG200">
        <v>1.090833719677093</v>
      </c>
      <c r="EH200">
        <v>1.090971794283137</v>
      </c>
      <c r="EI200">
        <v>1.09110986888918</v>
      </c>
      <c r="EJ200">
        <v>1.0915929578474819</v>
      </c>
      <c r="EK200">
        <v>1.082758076852057</v>
      </c>
      <c r="EL200">
        <v>1.097735986595036</v>
      </c>
      <c r="EM200">
        <v>1.095734335214533</v>
      </c>
      <c r="EN200">
        <v>1.0935255719249639</v>
      </c>
      <c r="EO200">
        <v>1.0899364929820869</v>
      </c>
      <c r="EP200">
        <v>1.0958724098205761</v>
      </c>
      <c r="EQ200">
        <v>1.092421233320892</v>
      </c>
      <c r="ER200">
        <v>1.099376268152491</v>
      </c>
      <c r="ES200">
        <v>1.092351593447894</v>
      </c>
      <c r="ET200">
        <v>1.0789285724885569</v>
      </c>
      <c r="EU200">
        <v>1.084631639071842</v>
      </c>
      <c r="EV200">
        <v>1.06759199311356</v>
      </c>
      <c r="EW200">
        <v>1.0630710827427401</v>
      </c>
      <c r="EX200">
        <v>1.089987022778687</v>
      </c>
      <c r="EY200">
        <v>1.09075211448599</v>
      </c>
    </row>
    <row r="201" spans="9:155" x14ac:dyDescent="0.25">
      <c r="I201" s="31">
        <v>44711</v>
      </c>
      <c r="J201" s="32">
        <v>107.649932688497</v>
      </c>
      <c r="K201" s="32">
        <v>102.0051814031586</v>
      </c>
      <c r="L201" s="33">
        <v>-0.1007484448257068</v>
      </c>
      <c r="M201" s="33">
        <v>-0.10898487046893041</v>
      </c>
      <c r="N201">
        <v>30</v>
      </c>
      <c r="O201" t="s">
        <v>15</v>
      </c>
      <c r="P201">
        <f t="shared" si="10"/>
        <v>225</v>
      </c>
      <c r="Q201">
        <f t="shared" si="11"/>
        <v>0</v>
      </c>
      <c r="AH201" s="31">
        <v>45082</v>
      </c>
      <c r="AI201" s="33">
        <v>0.1146104732756994</v>
      </c>
      <c r="AJ201" s="33">
        <v>0.12043264475654911</v>
      </c>
      <c r="AK201" s="33">
        <v>-5.8221714808496996E-3</v>
      </c>
      <c r="BI201" s="34">
        <v>4.7794575154329902E-2</v>
      </c>
      <c r="CP201" t="s">
        <v>1202</v>
      </c>
      <c r="CQ201">
        <v>1.0059553198423929</v>
      </c>
      <c r="CR201">
        <v>1.0089331538031761</v>
      </c>
      <c r="CS201">
        <v>1.013151408669773</v>
      </c>
      <c r="CT201">
        <v>1.0238213910182281</v>
      </c>
      <c r="CU201">
        <v>1.027543508608795</v>
      </c>
      <c r="CV201">
        <v>1.0330024952441601</v>
      </c>
      <c r="CW201">
        <v>1.048883473305704</v>
      </c>
      <c r="CX201">
        <v>1.031017479845608</v>
      </c>
      <c r="CY201">
        <v>1.0153846481378179</v>
      </c>
      <c r="CZ201">
        <v>1.021588151550183</v>
      </c>
      <c r="DA201">
        <v>1.02332509831072</v>
      </c>
      <c r="DB201">
        <v>1.026798991831795</v>
      </c>
      <c r="DC201">
        <v>1.0280397236005629</v>
      </c>
      <c r="DD201">
        <v>1.0461539411301519</v>
      </c>
      <c r="DE201">
        <v>1.053101805888039</v>
      </c>
      <c r="DF201">
        <v>1.076923078691008</v>
      </c>
      <c r="DG201">
        <v>1.07642686369924</v>
      </c>
      <c r="DH201">
        <v>1.059801524292173</v>
      </c>
      <c r="DI201">
        <v>1.068486413526337</v>
      </c>
      <c r="DJ201">
        <v>1.070223282571136</v>
      </c>
      <c r="DK201">
        <v>1.087096846047694</v>
      </c>
      <c r="DL201">
        <v>1.0756823469222401</v>
      </c>
      <c r="DM201">
        <v>1.094215685430781</v>
      </c>
      <c r="DN201">
        <v>1.105235466319243</v>
      </c>
      <c r="DO201">
        <v>1.107990411541359</v>
      </c>
      <c r="DP201">
        <v>1.106738177843259</v>
      </c>
      <c r="DQ201">
        <v>1.110995912305129</v>
      </c>
      <c r="DR201">
        <v>1.12276697123986</v>
      </c>
      <c r="DS201">
        <v>1.1049850662090659</v>
      </c>
      <c r="DT201">
        <v>1.113249824159674</v>
      </c>
      <c r="DU201">
        <v>1.117757958731721</v>
      </c>
      <c r="DV201">
        <v>1.1267741501600761</v>
      </c>
      <c r="DW201">
        <v>1.123518327001868</v>
      </c>
      <c r="DX201">
        <v>1.1074896113210051</v>
      </c>
      <c r="DY201">
        <v>1.093464407384511</v>
      </c>
      <c r="DZ201">
        <v>1.094967118908527</v>
      </c>
      <c r="EA201">
        <v>1.0982229420667351</v>
      </c>
      <c r="EB201">
        <v>1.092212173686411</v>
      </c>
      <c r="EC201">
        <v>1.1112463901310441</v>
      </c>
      <c r="ED201">
        <v>1.1114967902412209</v>
      </c>
      <c r="EE201">
        <v>1.105235466319243</v>
      </c>
      <c r="EF201">
        <v>1.110494878937559</v>
      </c>
      <c r="EG201">
        <v>1.15006602335084</v>
      </c>
      <c r="EH201">
        <v>1.142051665510408</v>
      </c>
      <c r="EI201">
        <v>1.127024627985991</v>
      </c>
      <c r="EJ201">
        <v>1.12952917309793</v>
      </c>
      <c r="EK201">
        <v>1.1335363520181461</v>
      </c>
      <c r="EL201">
        <v>1.1112463901310441</v>
      </c>
      <c r="EM201">
        <v>1.10723913349509</v>
      </c>
      <c r="EN201">
        <v>1.119511148081652</v>
      </c>
      <c r="EO201">
        <v>1.109493123065374</v>
      </c>
      <c r="EP201">
        <v>1.0994750980490959</v>
      </c>
      <c r="EQ201">
        <v>1.0927129739067649</v>
      </c>
      <c r="ER201">
        <v>1.0889562728124651</v>
      </c>
      <c r="ES201">
        <v>1.088705872702288</v>
      </c>
      <c r="ET201">
        <v>1.099224620223181</v>
      </c>
      <c r="EU201">
        <v>1.109493123065374</v>
      </c>
      <c r="EV201">
        <v>1.106487700017343</v>
      </c>
      <c r="EW201">
        <v>1.1753614860017121</v>
      </c>
      <c r="EX201">
        <v>1.185629911128167</v>
      </c>
      <c r="EY201">
        <v>1.224199221953524</v>
      </c>
    </row>
    <row r="202" spans="9:155" x14ac:dyDescent="0.25">
      <c r="I202" s="31">
        <v>44712</v>
      </c>
      <c r="J202" s="32">
        <v>107.7776236899186</v>
      </c>
      <c r="K202" s="32">
        <v>101.751516046856</v>
      </c>
      <c r="L202" s="33">
        <v>-9.9681780604536793E-2</v>
      </c>
      <c r="M202" s="33">
        <v>-0.111200637032887</v>
      </c>
      <c r="N202">
        <v>30</v>
      </c>
      <c r="O202" t="s">
        <v>15</v>
      </c>
      <c r="P202">
        <f t="shared" si="10"/>
        <v>225</v>
      </c>
      <c r="Q202">
        <f t="shared" si="11"/>
        <v>0</v>
      </c>
      <c r="AH202" s="31">
        <v>45083</v>
      </c>
      <c r="AI202" s="33">
        <v>0.1116212000682734</v>
      </c>
      <c r="AJ202" s="33">
        <v>0.1245644352531232</v>
      </c>
      <c r="AK202" s="33">
        <v>-1.2943235184849701E-2</v>
      </c>
      <c r="BI202" s="34">
        <v>2.9497074521193399E-2</v>
      </c>
      <c r="CP202" t="s">
        <v>1203</v>
      </c>
      <c r="CQ202">
        <v>1.01111115708863</v>
      </c>
      <c r="CR202">
        <v>1.004613822801711</v>
      </c>
      <c r="CS202">
        <v>1.0218454835747821</v>
      </c>
      <c r="CT202">
        <v>1.0197740306732299</v>
      </c>
      <c r="CU202">
        <v>1.01111115708863</v>
      </c>
      <c r="CV202">
        <v>1.0096987865558931</v>
      </c>
      <c r="CW202">
        <v>0.99218450839749794</v>
      </c>
      <c r="CX202">
        <v>1.0033898638591889</v>
      </c>
      <c r="CY202">
        <v>0.99011305549594586</v>
      </c>
      <c r="CZ202">
        <v>0.99858751749032992</v>
      </c>
      <c r="DA202">
        <v>0.99237297968720339</v>
      </c>
      <c r="DB202">
        <v>0.99981159583183155</v>
      </c>
      <c r="DC202">
        <v>0.99510363435655036</v>
      </c>
      <c r="DD202">
        <v>1.0246703440392371</v>
      </c>
      <c r="DE202">
        <v>1.0247647886323039</v>
      </c>
      <c r="DF202">
        <v>1.0199622034654849</v>
      </c>
      <c r="DG202">
        <v>1.0226929775338121</v>
      </c>
      <c r="DH202">
        <v>1.0476459315363249</v>
      </c>
      <c r="DI202">
        <v>1.0347458269545331</v>
      </c>
      <c r="DJ202">
        <v>1.0304143901622329</v>
      </c>
      <c r="DK202">
        <v>1.0221281009601051</v>
      </c>
      <c r="DL202">
        <v>1.0354049093233479</v>
      </c>
      <c r="DM202">
        <v>1.027212825916328</v>
      </c>
      <c r="DN202">
        <v>1.004143271422091</v>
      </c>
      <c r="DO202">
        <v>1.013182729389162</v>
      </c>
      <c r="DP202">
        <v>1.0118643258535731</v>
      </c>
      <c r="DQ202">
        <v>1.015819178263401</v>
      </c>
      <c r="DR202">
        <v>1.0271187395201999</v>
      </c>
      <c r="DS202">
        <v>1.0322977896705099</v>
      </c>
      <c r="DT202">
        <v>1.0074388026651451</v>
      </c>
      <c r="DU202">
        <v>1.0096044613618049</v>
      </c>
      <c r="DV202">
        <v>0.99274968346865466</v>
      </c>
      <c r="DW202">
        <v>0.98728813533200122</v>
      </c>
      <c r="DX202">
        <v>0.99529186684829618</v>
      </c>
      <c r="DY202">
        <v>0.99566869002872727</v>
      </c>
      <c r="DZ202">
        <v>0.99595094921711103</v>
      </c>
      <c r="EA202">
        <v>0.98493406504512571</v>
      </c>
      <c r="EB202">
        <v>0.99990592102591935</v>
      </c>
      <c r="EC202">
        <v>1.0042373578182191</v>
      </c>
      <c r="ED202">
        <v>0.99143127993306535</v>
      </c>
      <c r="EE202">
        <v>1.0142183961404481</v>
      </c>
      <c r="EF202">
        <v>0.99378529052045095</v>
      </c>
      <c r="EG202">
        <v>0.97372876928292484</v>
      </c>
      <c r="EH202">
        <v>0.99265529857507706</v>
      </c>
      <c r="EI202">
        <v>1.0010358532718029</v>
      </c>
      <c r="EJ202">
        <v>1.0127120586105629</v>
      </c>
      <c r="EK202">
        <v>1.004802114992946</v>
      </c>
      <c r="EL202">
        <v>1.015913264659529</v>
      </c>
      <c r="EM202">
        <v>1.0012241454630391</v>
      </c>
      <c r="EN202">
        <v>0.99905830766790904</v>
      </c>
      <c r="EO202">
        <v>1.0016006701460201</v>
      </c>
      <c r="EP202">
        <v>1.0153485074848021</v>
      </c>
      <c r="EQ202">
        <v>1.0144068077306641</v>
      </c>
      <c r="ER202">
        <v>1.008286296624175</v>
      </c>
      <c r="ES202">
        <v>1.0180790427551689</v>
      </c>
      <c r="ET202">
        <v>1.003201571667953</v>
      </c>
      <c r="EU202">
        <v>1.0434088199381131</v>
      </c>
      <c r="EV202">
        <v>1.0816383435059089</v>
      </c>
      <c r="EW202">
        <v>1.05564960335313</v>
      </c>
      <c r="EX202">
        <v>1.0502824998095439</v>
      </c>
      <c r="EY202">
        <v>1.0598869537493021</v>
      </c>
    </row>
    <row r="203" spans="9:155" x14ac:dyDescent="0.25">
      <c r="I203" s="31">
        <v>44713</v>
      </c>
      <c r="J203" s="32">
        <v>107.7723594609985</v>
      </c>
      <c r="K203" s="32">
        <v>101.487041087302</v>
      </c>
      <c r="L203" s="33">
        <v>-9.9725755235314198E-2</v>
      </c>
      <c r="M203" s="33">
        <v>-0.11351082546746689</v>
      </c>
      <c r="N203">
        <v>30</v>
      </c>
      <c r="O203" t="s">
        <v>15</v>
      </c>
      <c r="P203">
        <f t="shared" si="10"/>
        <v>225</v>
      </c>
      <c r="Q203">
        <f t="shared" si="11"/>
        <v>0</v>
      </c>
      <c r="AH203" s="31">
        <v>45084</v>
      </c>
      <c r="AI203" s="33">
        <v>0.1204774692912642</v>
      </c>
      <c r="AJ203" s="33">
        <v>0.13660538667461969</v>
      </c>
      <c r="AK203" s="33">
        <v>-1.6127917383355499E-2</v>
      </c>
      <c r="BI203" s="34">
        <v>0.2079031757568913</v>
      </c>
      <c r="CP203" t="s">
        <v>1204</v>
      </c>
      <c r="CQ203">
        <v>1.014311270125223</v>
      </c>
      <c r="CR203">
        <v>1.0116727395667759</v>
      </c>
      <c r="CS203">
        <v>1.023569021774023</v>
      </c>
      <c r="CT203">
        <v>1.021735455392486</v>
      </c>
      <c r="CU203">
        <v>1.044499196397578</v>
      </c>
      <c r="CV203">
        <v>1.0403846769766849</v>
      </c>
      <c r="CW203">
        <v>1.0741504798853261</v>
      </c>
      <c r="CX203">
        <v>1.0927997014695261</v>
      </c>
      <c r="CY203">
        <v>1.074374117913041</v>
      </c>
      <c r="CZ203">
        <v>1.045169999878337</v>
      </c>
      <c r="DA203">
        <v>1.031618995350293</v>
      </c>
      <c r="DB203">
        <v>1.0393561853744471</v>
      </c>
      <c r="DC203">
        <v>1.034660339804359</v>
      </c>
      <c r="DD203">
        <v>1.030232815626575</v>
      </c>
      <c r="DE203">
        <v>1.028667460034953</v>
      </c>
      <c r="DF203">
        <v>1.034302541080492</v>
      </c>
      <c r="DG203">
        <v>1.0413684852143359</v>
      </c>
      <c r="DH203">
        <v>1.0435601821269029</v>
      </c>
      <c r="DI203">
        <v>1.041279229087547</v>
      </c>
      <c r="DJ203">
        <v>1.066636927888887</v>
      </c>
      <c r="DK203">
        <v>1.0708409246413439</v>
      </c>
      <c r="DL203">
        <v>1.057737306771118</v>
      </c>
      <c r="DM203">
        <v>1.065340225496733</v>
      </c>
      <c r="DN203">
        <v>1.0688282929942921</v>
      </c>
      <c r="DO203">
        <v>1.075849885570711</v>
      </c>
      <c r="DP203">
        <v>1.1079608555561671</v>
      </c>
      <c r="DQ203">
        <v>1.10152069973133</v>
      </c>
      <c r="DR203">
        <v>1.091234456480292</v>
      </c>
      <c r="DS203">
        <v>1.0847496172908679</v>
      </c>
      <c r="DT203">
        <v>1.0910109290549641</v>
      </c>
      <c r="DU203">
        <v>1.090832195596612</v>
      </c>
      <c r="DV203">
        <v>1.067039409977343</v>
      </c>
      <c r="DW203">
        <v>1.0525044866092601</v>
      </c>
      <c r="DX203">
        <v>1.0455725925691799</v>
      </c>
      <c r="DY203">
        <v>1.0633275938496809</v>
      </c>
      <c r="DZ203">
        <v>1.071467155359902</v>
      </c>
      <c r="EA203">
        <v>1.076341734388343</v>
      </c>
      <c r="EB203">
        <v>1.0734796764045671</v>
      </c>
      <c r="EC203">
        <v>1.071959004177534</v>
      </c>
      <c r="ED203">
        <v>1.075849885570711</v>
      </c>
      <c r="EE203">
        <v>1.0708856080059319</v>
      </c>
      <c r="EF203">
        <v>1.0580055175610339</v>
      </c>
      <c r="EG203">
        <v>1.066368717098972</v>
      </c>
      <c r="EH203">
        <v>1.068649670138327</v>
      </c>
      <c r="EI203">
        <v>1.062477725103407</v>
      </c>
      <c r="EJ203">
        <v>1.062790951065073</v>
      </c>
      <c r="EK203">
        <v>1.052907079300103</v>
      </c>
      <c r="EL203">
        <v>1.0597497172133949</v>
      </c>
      <c r="EM203">
        <v>1.08975879942501</v>
      </c>
      <c r="EN203">
        <v>1.0875673237172181</v>
      </c>
      <c r="EO203">
        <v>1.072048481509098</v>
      </c>
      <c r="EP203">
        <v>1.0639088093964879</v>
      </c>
      <c r="EQ203">
        <v>1.05960836736205</v>
      </c>
      <c r="ER203">
        <v>1.0680750907347749</v>
      </c>
      <c r="ES203">
        <v>1.0831720954366111</v>
      </c>
      <c r="ET203">
        <v>1.098179290999721</v>
      </c>
      <c r="EU203">
        <v>1.084829804021874</v>
      </c>
      <c r="EV203">
        <v>1.1527883350552679</v>
      </c>
      <c r="EW203">
        <v>1.111484537022531</v>
      </c>
      <c r="EX203">
        <v>1.1246102753702749</v>
      </c>
      <c r="EY203">
        <v>1.1282388079000789</v>
      </c>
    </row>
    <row r="204" spans="9:155" x14ac:dyDescent="0.25">
      <c r="I204" s="31">
        <v>44714</v>
      </c>
      <c r="J204" s="32">
        <v>107.9204664372499</v>
      </c>
      <c r="K204" s="32">
        <v>102.0999455916636</v>
      </c>
      <c r="L204" s="33">
        <v>-9.8488546577584699E-2</v>
      </c>
      <c r="M204" s="33">
        <v>-0.108157105403134</v>
      </c>
      <c r="N204">
        <v>30</v>
      </c>
      <c r="O204" t="s">
        <v>15</v>
      </c>
      <c r="P204">
        <f t="shared" si="10"/>
        <v>225</v>
      </c>
      <c r="Q204">
        <f t="shared" si="11"/>
        <v>0</v>
      </c>
      <c r="AH204" s="31">
        <v>45085</v>
      </c>
      <c r="AI204" s="33">
        <v>0.11414688295757459</v>
      </c>
      <c r="AJ204" s="33">
        <v>0.1237370261752757</v>
      </c>
      <c r="AK204" s="33">
        <v>-9.5901432177010002E-3</v>
      </c>
      <c r="BI204" s="34">
        <v>4.4908990293462597E-2</v>
      </c>
      <c r="CP204" t="s">
        <v>1205</v>
      </c>
      <c r="CQ204">
        <v>1.002564891729445</v>
      </c>
      <c r="CR204">
        <v>1.003026595515371</v>
      </c>
      <c r="CS204">
        <v>1.007027734020254</v>
      </c>
      <c r="CT204">
        <v>1.0013337236774249</v>
      </c>
      <c r="CU204">
        <v>1.0088232137068129</v>
      </c>
      <c r="CV204">
        <v>1.0055401409452089</v>
      </c>
      <c r="CW204">
        <v>0.99717857880111282</v>
      </c>
      <c r="CX204">
        <v>0.99276700890177438</v>
      </c>
      <c r="CY204">
        <v>0.99722978812691143</v>
      </c>
      <c r="CZ204">
        <v>1.0009232922829709</v>
      </c>
      <c r="DA204">
        <v>0.99168965802416675</v>
      </c>
      <c r="DB204">
        <v>1.0005129870198599</v>
      </c>
      <c r="DC204">
        <v>1.003129203363984</v>
      </c>
      <c r="DD204">
        <v>0.99528061739728468</v>
      </c>
      <c r="DE204">
        <v>1.000615531802802</v>
      </c>
      <c r="DF204">
        <v>0.9984610192446034</v>
      </c>
      <c r="DG204">
        <v>0.99487018600282984</v>
      </c>
      <c r="DH204">
        <v>0.99328004814484272</v>
      </c>
      <c r="DI204">
        <v>0.99076637658366018</v>
      </c>
      <c r="DJ204">
        <v>0.99533188978875542</v>
      </c>
      <c r="DK204">
        <v>1.0188262491660389</v>
      </c>
      <c r="DL204">
        <v>1.0125166547972</v>
      </c>
      <c r="DM204">
        <v>1.0087206058581999</v>
      </c>
      <c r="DN204">
        <v>1.010259534390388</v>
      </c>
      <c r="DO204">
        <v>1.0232378821310499</v>
      </c>
      <c r="DP204">
        <v>1.155688785207589</v>
      </c>
      <c r="DQ204">
        <v>1.176105287520496</v>
      </c>
      <c r="DR204">
        <v>1.173284107741833</v>
      </c>
      <c r="DS204">
        <v>1.178670168407477</v>
      </c>
      <c r="DT204">
        <v>1.1810812951857179</v>
      </c>
      <c r="DU204">
        <v>1.1800553428309259</v>
      </c>
      <c r="DV204">
        <v>1.1802605585281529</v>
      </c>
      <c r="DW204">
        <v>1.165281704600722</v>
      </c>
      <c r="DX204">
        <v>1.1782086538185681</v>
      </c>
      <c r="DY204">
        <v>1.1794911573277309</v>
      </c>
      <c r="DZ204">
        <v>1.1797474562194119</v>
      </c>
      <c r="EA204">
        <v>1.179285815499159</v>
      </c>
      <c r="EB204">
        <v>1.1794398218705879</v>
      </c>
      <c r="EC204">
        <v>1.185287901650518</v>
      </c>
      <c r="ED204">
        <v>1.1645632604634091</v>
      </c>
      <c r="EE204">
        <v>1.177695677641172</v>
      </c>
      <c r="EF204">
        <v>1.1742587246394831</v>
      </c>
      <c r="EG204">
        <v>1.174515149662509</v>
      </c>
      <c r="EH204">
        <v>1.13270765427039</v>
      </c>
      <c r="EI204">
        <v>1.154919510138511</v>
      </c>
      <c r="EJ204">
        <v>1.14486507615647</v>
      </c>
      <c r="EK204">
        <v>1.11352194161547</v>
      </c>
      <c r="EL204">
        <v>1.1366574573181309</v>
      </c>
      <c r="EM204">
        <v>1.138042379478891</v>
      </c>
      <c r="EN204">
        <v>1.134964522414514</v>
      </c>
      <c r="EO204">
        <v>1.157843486962804</v>
      </c>
      <c r="EP204">
        <v>1.174925581056963</v>
      </c>
      <c r="EQ204">
        <v>1.185903422610856</v>
      </c>
      <c r="ER204">
        <v>1.1752333415371321</v>
      </c>
      <c r="ES204">
        <v>1.2539241646386681</v>
      </c>
      <c r="ET204">
        <v>1.264594119581046</v>
      </c>
      <c r="EU204">
        <v>1.2682362882799629</v>
      </c>
      <c r="EV204">
        <v>1.243818647462172</v>
      </c>
      <c r="EW204">
        <v>1.2972709669570079</v>
      </c>
      <c r="EX204">
        <v>1.3053248316866071</v>
      </c>
      <c r="EY204">
        <v>1.3044012979834121</v>
      </c>
    </row>
    <row r="205" spans="9:155" x14ac:dyDescent="0.25">
      <c r="I205" s="31">
        <v>44715</v>
      </c>
      <c r="J205" s="32">
        <v>107.9812587755916</v>
      </c>
      <c r="K205" s="32">
        <v>101.45100907646351</v>
      </c>
      <c r="L205" s="33">
        <v>-9.7980718997658103E-2</v>
      </c>
      <c r="M205" s="33">
        <v>-0.1138255650362107</v>
      </c>
      <c r="N205">
        <v>30</v>
      </c>
      <c r="O205" t="s">
        <v>15</v>
      </c>
      <c r="P205">
        <f t="shared" si="10"/>
        <v>225</v>
      </c>
      <c r="Q205">
        <f t="shared" si="11"/>
        <v>0</v>
      </c>
      <c r="AH205" s="31">
        <v>45086</v>
      </c>
      <c r="AI205" s="33">
        <v>0.114300453463336</v>
      </c>
      <c r="AJ205" s="33">
        <v>0.12782446245533771</v>
      </c>
      <c r="AK205" s="33">
        <v>-1.3524008992001599E-2</v>
      </c>
      <c r="BI205" s="34">
        <v>0.25258021130393538</v>
      </c>
      <c r="CP205" t="s">
        <v>1206</v>
      </c>
      <c r="CQ205">
        <v>0.97821785199760203</v>
      </c>
      <c r="CR205">
        <v>0.95792077766682504</v>
      </c>
      <c r="CS205">
        <v>0.96138612789377287</v>
      </c>
      <c r="CT205">
        <v>0.95693072360500597</v>
      </c>
      <c r="CU205">
        <v>0.95198021178003889</v>
      </c>
      <c r="CV205">
        <v>0.96039615433724412</v>
      </c>
      <c r="CW205">
        <v>0.94059410703737667</v>
      </c>
      <c r="CX205">
        <v>0.93663372977951942</v>
      </c>
      <c r="CY205">
        <v>0.9455445383570531</v>
      </c>
      <c r="CZ205">
        <v>0.94455448429523403</v>
      </c>
      <c r="DA205">
        <v>0.9386139184084481</v>
      </c>
      <c r="DB205">
        <v>0.94158416109919585</v>
      </c>
      <c r="DC205">
        <v>0.9400989995011767</v>
      </c>
      <c r="DD205">
        <v>0.94306940320250532</v>
      </c>
      <c r="DE205">
        <v>0.9391088649340672</v>
      </c>
      <c r="DF205">
        <v>0.94900988858400093</v>
      </c>
      <c r="DG205">
        <v>0.95643569657409655</v>
      </c>
      <c r="DH205">
        <v>1.022772297411723</v>
      </c>
      <c r="DI205">
        <v>1.036138671288604</v>
      </c>
      <c r="DJ205">
        <v>1.043069291237209</v>
      </c>
      <c r="DK205">
        <v>1.023762431978833</v>
      </c>
      <c r="DL205">
        <v>1.0128712737617891</v>
      </c>
      <c r="DM205">
        <v>1.037623752381333</v>
      </c>
      <c r="DN205">
        <v>1.04207923717539</v>
      </c>
      <c r="DO205">
        <v>1.0277228092366899</v>
      </c>
      <c r="DP205">
        <v>1.022277270380813</v>
      </c>
      <c r="DQ205">
        <v>1.0400990485464621</v>
      </c>
      <c r="DR205">
        <v>1.030198105401819</v>
      </c>
      <c r="DS205">
        <v>1.036138671288604</v>
      </c>
      <c r="DT205">
        <v>1.037623752381333</v>
      </c>
      <c r="DU205">
        <v>1.0306930519274371</v>
      </c>
      <c r="DV205">
        <v>1.007425815411203</v>
      </c>
      <c r="DW205">
        <v>1.009901031071041</v>
      </c>
      <c r="DX205">
        <v>1.01188121969997</v>
      </c>
      <c r="DY205">
        <v>1.004950599751365</v>
      </c>
      <c r="DZ205">
        <v>0.99801981879217905</v>
      </c>
      <c r="EA205">
        <v>1.0084157889677321</v>
      </c>
      <c r="EB205">
        <v>0.99752479176126951</v>
      </c>
      <c r="EC205">
        <v>0.99059409130737397</v>
      </c>
      <c r="ED205">
        <v>0.9985148458230888</v>
      </c>
      <c r="EE205">
        <v>0.98663379455480715</v>
      </c>
      <c r="EF205">
        <v>0.97920806707000208</v>
      </c>
      <c r="EG205">
        <v>1.0039603846789651</v>
      </c>
      <c r="EH205">
        <v>1.0059405733078941</v>
      </c>
      <c r="EI205">
        <v>0.9910891183382835</v>
      </c>
      <c r="EJ205">
        <v>0.99603954965795993</v>
      </c>
      <c r="EK205">
        <v>0.98910892970935493</v>
      </c>
      <c r="EL205">
        <v>0.98267333679165936</v>
      </c>
      <c r="EM205">
        <v>0.98019796012124027</v>
      </c>
      <c r="EN205">
        <v>0.97277231314172585</v>
      </c>
      <c r="EO205">
        <v>0.97475258227594475</v>
      </c>
      <c r="EP205">
        <v>0.97227712510023534</v>
      </c>
      <c r="EQ205">
        <v>0.96881193588386838</v>
      </c>
      <c r="ER205">
        <v>0.96930688240948748</v>
      </c>
      <c r="ES205">
        <v>0.96336639702799187</v>
      </c>
      <c r="ET205">
        <v>0.96831690885295874</v>
      </c>
      <c r="EU205">
        <v>1.0277228092366899</v>
      </c>
      <c r="EV205">
        <v>1.0193069471847751</v>
      </c>
      <c r="EW205">
        <v>0.99752479176126951</v>
      </c>
      <c r="EX205">
        <v>1.010891165638151</v>
      </c>
      <c r="EY205">
        <v>1.0188119201538659</v>
      </c>
    </row>
    <row r="206" spans="9:155" x14ac:dyDescent="0.25">
      <c r="I206" s="31">
        <v>44718</v>
      </c>
      <c r="J206" s="32">
        <v>108.326891133703</v>
      </c>
      <c r="K206" s="32">
        <v>101.2794967048726</v>
      </c>
      <c r="L206" s="33">
        <v>-9.5093486021399706E-2</v>
      </c>
      <c r="M206" s="33">
        <v>-0.1153237253834313</v>
      </c>
      <c r="N206">
        <v>30</v>
      </c>
      <c r="O206" t="s">
        <v>15</v>
      </c>
      <c r="P206">
        <f t="shared" si="10"/>
        <v>225</v>
      </c>
      <c r="Q206">
        <f t="shared" si="11"/>
        <v>0</v>
      </c>
      <c r="AH206" s="31">
        <v>45089</v>
      </c>
      <c r="AI206" s="33">
        <v>0.11377289610979451</v>
      </c>
      <c r="AJ206" s="33">
        <v>0.1334130253804939</v>
      </c>
      <c r="AK206" s="33">
        <v>-1.9640129270699299E-2</v>
      </c>
      <c r="BI206" s="34">
        <v>0.24046806705122789</v>
      </c>
      <c r="CP206" t="s">
        <v>1207</v>
      </c>
      <c r="CQ206">
        <v>0.99165992466583786</v>
      </c>
      <c r="CR206">
        <v>0.99018016195127723</v>
      </c>
      <c r="CS206">
        <v>0.9763250845468131</v>
      </c>
      <c r="CT206">
        <v>0.98439608016088009</v>
      </c>
      <c r="CU206">
        <v>0.99300514787674066</v>
      </c>
      <c r="CV206">
        <v>0.99300514787674066</v>
      </c>
      <c r="CW206">
        <v>0.98789341995328239</v>
      </c>
      <c r="CX206">
        <v>0.99435028517480606</v>
      </c>
      <c r="CY206">
        <v>1.0199084952279101</v>
      </c>
      <c r="CZ206">
        <v>1.0325532325764799</v>
      </c>
      <c r="DA206">
        <v>1.0470810074992329</v>
      </c>
      <c r="DB206">
        <v>1.055959068309571</v>
      </c>
      <c r="DC206">
        <v>1.0554209962077781</v>
      </c>
      <c r="DD206">
        <v>1.0375303350834431</v>
      </c>
      <c r="DE206">
        <v>1.051385584313582</v>
      </c>
      <c r="DF206">
        <v>1.051923570502538</v>
      </c>
      <c r="DG206">
        <v>1.054479563333524</v>
      </c>
      <c r="DH206">
        <v>1.0528652611153051</v>
      </c>
      <c r="DI206">
        <v>1.0535378727207561</v>
      </c>
      <c r="DJ206">
        <v>1.060667177722056</v>
      </c>
      <c r="DK206">
        <v>1.065913359236335</v>
      </c>
      <c r="DL206">
        <v>1.0903955109986889</v>
      </c>
      <c r="DM206">
        <v>1.094431008805723</v>
      </c>
      <c r="DN206">
        <v>1.099139118218208</v>
      </c>
      <c r="DO206">
        <v>1.098197513518278</v>
      </c>
      <c r="DP206">
        <v>1.0959106856074461</v>
      </c>
      <c r="DQ206">
        <v>1.1073447392487701</v>
      </c>
      <c r="DR206">
        <v>1.094968994994679</v>
      </c>
      <c r="DS206">
        <v>1.1002153483346331</v>
      </c>
      <c r="DT206">
        <v>1.128463832983867</v>
      </c>
      <c r="DU206">
        <v>1.1167607862480651</v>
      </c>
      <c r="DV206">
        <v>1.1189131605680771</v>
      </c>
      <c r="DW206">
        <v>1.0862254736879979</v>
      </c>
      <c r="DX206">
        <v>1.0738499012595819</v>
      </c>
      <c r="DY206">
        <v>1.10156039971986</v>
      </c>
      <c r="DZ206">
        <v>1.0941621016240819</v>
      </c>
      <c r="EA206">
        <v>1.06806564764351</v>
      </c>
      <c r="EB206">
        <v>1.0690072523434391</v>
      </c>
      <c r="EC206">
        <v>1.073580736339429</v>
      </c>
      <c r="ED206">
        <v>1.105461529848911</v>
      </c>
      <c r="EE206">
        <v>1.1249663213657899</v>
      </c>
      <c r="EF206">
        <v>1.153753221768169</v>
      </c>
      <c r="EG206">
        <v>1.1658596292764309</v>
      </c>
      <c r="EH206">
        <v>1.1638418803729149</v>
      </c>
      <c r="EI206">
        <v>1.142184542710349</v>
      </c>
      <c r="EJ206">
        <v>1.1306280632754659</v>
      </c>
      <c r="EK206">
        <v>1.131036063341156</v>
      </c>
      <c r="EL206">
        <v>1.1427283709722611</v>
      </c>
      <c r="EM206">
        <v>1.142456542754142</v>
      </c>
      <c r="EN206">
        <v>1.1408248861427319</v>
      </c>
      <c r="EO206">
        <v>1.1381056589203351</v>
      </c>
      <c r="EP206">
        <v>1.1276370937477891</v>
      </c>
      <c r="EQ206">
        <v>1.1423206286450831</v>
      </c>
      <c r="ER206">
        <v>1.157275991760496</v>
      </c>
      <c r="ES206">
        <v>1.1413688003174809</v>
      </c>
      <c r="ET206">
        <v>1.153740936232394</v>
      </c>
      <c r="EU206">
        <v>1.1768538091893219</v>
      </c>
      <c r="EV206">
        <v>1.1617625319648499</v>
      </c>
      <c r="EW206">
        <v>1.154964678690952</v>
      </c>
      <c r="EX206">
        <v>1.1734549255087909</v>
      </c>
      <c r="EY206">
        <v>1.1890900309951751</v>
      </c>
    </row>
    <row r="207" spans="9:155" x14ac:dyDescent="0.25">
      <c r="I207" s="31">
        <v>44719</v>
      </c>
      <c r="J207" s="32">
        <v>108.069134016783</v>
      </c>
      <c r="K207" s="32">
        <v>100.4255380480018</v>
      </c>
      <c r="L207" s="33">
        <v>-9.7246654931577095E-2</v>
      </c>
      <c r="M207" s="33">
        <v>-0.1227830531626604</v>
      </c>
      <c r="N207">
        <v>30</v>
      </c>
      <c r="O207" t="s">
        <v>15</v>
      </c>
      <c r="P207">
        <f t="shared" si="10"/>
        <v>225</v>
      </c>
      <c r="Q207">
        <f t="shared" si="11"/>
        <v>0</v>
      </c>
      <c r="AH207" s="31">
        <v>45090</v>
      </c>
      <c r="AI207" s="33">
        <v>0.1213014554241109</v>
      </c>
      <c r="AJ207" s="33">
        <v>0.15159734779987949</v>
      </c>
      <c r="AK207" s="33">
        <v>-3.0295892375768501E-2</v>
      </c>
      <c r="BI207" s="34">
        <v>0.1549640630146919</v>
      </c>
      <c r="CP207" t="s">
        <v>1208</v>
      </c>
      <c r="CQ207">
        <v>1.004956044321961</v>
      </c>
      <c r="CR207">
        <v>1.007515173123271</v>
      </c>
      <c r="CS207">
        <v>0.99822299525186342</v>
      </c>
      <c r="CT207">
        <v>0.99773291596695146</v>
      </c>
      <c r="CU207">
        <v>0.99324891812411065</v>
      </c>
      <c r="CV207">
        <v>0.97971804324883105</v>
      </c>
      <c r="CW207">
        <v>0.97356171607820086</v>
      </c>
      <c r="CX207">
        <v>0.97014832542606311</v>
      </c>
      <c r="CY207">
        <v>0.97520531378962183</v>
      </c>
      <c r="CZ207">
        <v>0.96747747914500404</v>
      </c>
      <c r="DA207">
        <v>0.96885801465461063</v>
      </c>
      <c r="DB207">
        <v>0.9742862005761338</v>
      </c>
      <c r="DC207">
        <v>0.97559830259948122</v>
      </c>
      <c r="DD207">
        <v>0.97537113626123362</v>
      </c>
      <c r="DE207">
        <v>0.9819204522417232</v>
      </c>
      <c r="DF207">
        <v>0.98769095484969238</v>
      </c>
      <c r="DG207">
        <v>1.0088451857646139</v>
      </c>
      <c r="DH207">
        <v>0.99247749288151355</v>
      </c>
      <c r="DI207">
        <v>0.99317332039065298</v>
      </c>
      <c r="DJ207">
        <v>0.99080150680254997</v>
      </c>
      <c r="DK207">
        <v>0.99846075870575868</v>
      </c>
      <c r="DL207">
        <v>1.003845809888942</v>
      </c>
      <c r="DM207">
        <v>1.0076196517282461</v>
      </c>
      <c r="DN207">
        <v>1.0076124128534729</v>
      </c>
      <c r="DO207">
        <v>1.0051326131643701</v>
      </c>
      <c r="DP207">
        <v>1.0054102277433059</v>
      </c>
      <c r="DQ207">
        <v>1.0043613371769231</v>
      </c>
      <c r="DR207">
        <v>0.99676320525762507</v>
      </c>
      <c r="DS207">
        <v>1.0044693979054979</v>
      </c>
      <c r="DT207">
        <v>1.01161692852705</v>
      </c>
      <c r="DU207">
        <v>1.025637957314816</v>
      </c>
      <c r="DV207">
        <v>1.0437464876395399</v>
      </c>
      <c r="DW207">
        <v>1.037063886810131</v>
      </c>
      <c r="DX207">
        <v>1.045044037285765</v>
      </c>
      <c r="DY207">
        <v>1.0326198147199059</v>
      </c>
      <c r="DZ207">
        <v>1.0328215330550841</v>
      </c>
      <c r="EA207">
        <v>1.0536477757779561</v>
      </c>
      <c r="EB207">
        <v>1.0566501923746641</v>
      </c>
      <c r="EC207">
        <v>1.0673732793687909</v>
      </c>
      <c r="ED207">
        <v>1.075634626546961</v>
      </c>
      <c r="EE207">
        <v>1.0474085373715201</v>
      </c>
      <c r="EF207">
        <v>1.060589782058005</v>
      </c>
      <c r="EG207">
        <v>1.074257747788528</v>
      </c>
      <c r="EH207">
        <v>1.088048102742023</v>
      </c>
      <c r="EI207">
        <v>1.1112567561686451</v>
      </c>
      <c r="EJ207">
        <v>1.1299384262692369</v>
      </c>
      <c r="EK207">
        <v>1.145941936586421</v>
      </c>
      <c r="EL207">
        <v>1.149986004874739</v>
      </c>
      <c r="EM207">
        <v>1.1524298340726999</v>
      </c>
      <c r="EN207">
        <v>1.133614879123189</v>
      </c>
      <c r="EO207">
        <v>1.1242290436451789</v>
      </c>
      <c r="EP207">
        <v>1.096114821204637</v>
      </c>
      <c r="EQ207">
        <v>1.1213672253997391</v>
      </c>
      <c r="ER207">
        <v>1.137586931801648</v>
      </c>
      <c r="ES207">
        <v>1.15128347989339</v>
      </c>
      <c r="ET207">
        <v>1.1363687112676291</v>
      </c>
      <c r="EU207">
        <v>1.122452011829689</v>
      </c>
      <c r="EV207">
        <v>1.1315747851058851</v>
      </c>
      <c r="EW207">
        <v>1.1291525979046679</v>
      </c>
      <c r="EX207">
        <v>1.1212626721671879</v>
      </c>
      <c r="EY207">
        <v>1.1247336006796369</v>
      </c>
    </row>
    <row r="208" spans="9:155" x14ac:dyDescent="0.25">
      <c r="I208" s="31">
        <v>44720</v>
      </c>
      <c r="J208" s="32">
        <v>107.85718093285899</v>
      </c>
      <c r="K208" s="32">
        <v>100.0745862624356</v>
      </c>
      <c r="L208" s="33">
        <v>-9.90172007701349E-2</v>
      </c>
      <c r="M208" s="33">
        <v>-0.12584861656222551</v>
      </c>
      <c r="N208">
        <v>30</v>
      </c>
      <c r="O208" t="s">
        <v>15</v>
      </c>
      <c r="P208">
        <f t="shared" si="10"/>
        <v>225</v>
      </c>
      <c r="Q208">
        <f t="shared" si="11"/>
        <v>0</v>
      </c>
      <c r="AH208" s="31">
        <v>45091</v>
      </c>
      <c r="AI208" s="33">
        <v>0.12643405128948829</v>
      </c>
      <c r="AJ208" s="33">
        <v>0.15821745673980511</v>
      </c>
      <c r="AK208" s="33">
        <v>-3.1783405450316701E-2</v>
      </c>
      <c r="BI208" s="34">
        <v>0.26413765312513698</v>
      </c>
      <c r="CP208" t="s">
        <v>1209</v>
      </c>
      <c r="CQ208">
        <v>0.98265105259609753</v>
      </c>
      <c r="CR208">
        <v>0.99419156789388696</v>
      </c>
      <c r="CS208">
        <v>0.9934213223954389</v>
      </c>
      <c r="CT208">
        <v>0.98603956749677035</v>
      </c>
      <c r="CU208">
        <v>0.97319012431219731</v>
      </c>
      <c r="CV208">
        <v>0.96633636639487797</v>
      </c>
      <c r="CW208">
        <v>0.98079192965667683</v>
      </c>
      <c r="CX208">
        <v>0.98143002079904096</v>
      </c>
      <c r="CY208">
        <v>0.99434536881638202</v>
      </c>
      <c r="CZ208">
        <v>0.99097905198699709</v>
      </c>
      <c r="DA208">
        <v>0.99691979358090765</v>
      </c>
      <c r="DB208">
        <v>1.002486339115964</v>
      </c>
      <c r="DC208">
        <v>0.99426850282418933</v>
      </c>
      <c r="DD208">
        <v>0.99034102978274252</v>
      </c>
      <c r="DE208">
        <v>1.001562223756912</v>
      </c>
      <c r="DF208">
        <v>1.0144117358795941</v>
      </c>
      <c r="DG208">
        <v>1.0128935118920961</v>
      </c>
      <c r="DH208">
        <v>1.0201763406035029</v>
      </c>
      <c r="DI208">
        <v>1.0283392332219341</v>
      </c>
      <c r="DJ208">
        <v>1.022981639097045</v>
      </c>
      <c r="DK208">
        <v>1.0268100480750111</v>
      </c>
      <c r="DL208">
        <v>1.0287572049803779</v>
      </c>
      <c r="DM208">
        <v>1.0345549689349991</v>
      </c>
      <c r="DN208">
        <v>1.033894817597566</v>
      </c>
      <c r="DO208">
        <v>1.0568764394391159</v>
      </c>
      <c r="DP208">
        <v>1.0814310910652889</v>
      </c>
      <c r="DQ208">
        <v>1.0734992789902029</v>
      </c>
      <c r="DR208">
        <v>1.0783838198070861</v>
      </c>
      <c r="DS208">
        <v>1.080408049518975</v>
      </c>
      <c r="DT208">
        <v>1.0779988004650269</v>
      </c>
      <c r="DU208">
        <v>1.098779986786576</v>
      </c>
      <c r="DV208">
        <v>1.109275193528654</v>
      </c>
      <c r="DW208">
        <v>1.105754800024336</v>
      </c>
      <c r="DX208">
        <v>1.1238518121108929</v>
      </c>
      <c r="DY208">
        <v>1.135238181795639</v>
      </c>
      <c r="DZ208">
        <v>1.1217505785305919</v>
      </c>
      <c r="EA208">
        <v>1.1415749038910341</v>
      </c>
      <c r="EB208">
        <v>1.1393636450878279</v>
      </c>
      <c r="EC208">
        <v>1.151123797202771</v>
      </c>
      <c r="ED208">
        <v>1.140276661411237</v>
      </c>
      <c r="EE208">
        <v>1.134214933434996</v>
      </c>
      <c r="EF208">
        <v>1.1455018254276039</v>
      </c>
      <c r="EG208">
        <v>1.150635232820107</v>
      </c>
      <c r="EH208">
        <v>1.1403129228568809</v>
      </c>
      <c r="EI208">
        <v>1.1291369522826029</v>
      </c>
      <c r="EJ208">
        <v>1.159671226596495</v>
      </c>
      <c r="EK208">
        <v>1.1510785738028799</v>
      </c>
      <c r="EL208">
        <v>1.1578086567515951</v>
      </c>
      <c r="EM208">
        <v>1.1839633619013501</v>
      </c>
      <c r="EN208">
        <v>1.172632280580495</v>
      </c>
      <c r="EO208">
        <v>1.19558288027273</v>
      </c>
      <c r="EP208">
        <v>1.2030556334760569</v>
      </c>
      <c r="EQ208">
        <v>1.2141985137577309</v>
      </c>
      <c r="ER208">
        <v>1.221150232728778</v>
      </c>
      <c r="ES208">
        <v>1.2380028429991281</v>
      </c>
      <c r="ET208">
        <v>1.250742054146466</v>
      </c>
      <c r="EU208">
        <v>1.2566403988029791</v>
      </c>
      <c r="EV208">
        <v>1.255176842736385</v>
      </c>
      <c r="EW208">
        <v>1.2549661678734789</v>
      </c>
      <c r="EX208">
        <v>1.252760010490382</v>
      </c>
      <c r="EY208">
        <v>1.248580017153508</v>
      </c>
    </row>
    <row r="209" spans="9:155" x14ac:dyDescent="0.25">
      <c r="I209" s="31">
        <v>44721</v>
      </c>
      <c r="J209" s="32">
        <v>108.5299204804725</v>
      </c>
      <c r="K209" s="32">
        <v>100.72460373796081</v>
      </c>
      <c r="L209" s="33">
        <v>-9.3397484442310594E-2</v>
      </c>
      <c r="M209" s="33">
        <v>-0.1201707147420866</v>
      </c>
      <c r="N209">
        <v>30</v>
      </c>
      <c r="O209" t="s">
        <v>15</v>
      </c>
      <c r="P209">
        <f t="shared" si="10"/>
        <v>225</v>
      </c>
      <c r="Q209">
        <f t="shared" si="11"/>
        <v>0</v>
      </c>
      <c r="AH209" s="31">
        <v>45092</v>
      </c>
      <c r="AI209" s="33">
        <v>0.1317297959542684</v>
      </c>
      <c r="AJ209" s="33">
        <v>0.14889712458235249</v>
      </c>
      <c r="AK209" s="33">
        <v>-1.7167328628084001E-2</v>
      </c>
      <c r="BI209" s="34">
        <v>0.1690681949902052</v>
      </c>
      <c r="CP209" t="s">
        <v>1210</v>
      </c>
      <c r="CQ209">
        <v>1.0527924119380481</v>
      </c>
      <c r="CR209">
        <v>1.045928255983207</v>
      </c>
      <c r="CS209">
        <v>1.087565878920463</v>
      </c>
      <c r="CT209">
        <v>1.075036486558139</v>
      </c>
      <c r="CU209">
        <v>1.0833186685769369</v>
      </c>
      <c r="CV209">
        <v>1.0960673151515259</v>
      </c>
      <c r="CW209">
        <v>1.094042407606806</v>
      </c>
      <c r="CX209">
        <v>1.1242762268322339</v>
      </c>
      <c r="CY209">
        <v>1.110950237909555</v>
      </c>
      <c r="CZ209">
        <v>1.123918064848576</v>
      </c>
      <c r="DA209">
        <v>1.1084282606097839</v>
      </c>
      <c r="DB209">
        <v>1.107880088155208</v>
      </c>
      <c r="DC209">
        <v>1.096988271460432</v>
      </c>
      <c r="DD209">
        <v>1.0995979799842419</v>
      </c>
      <c r="DE209">
        <v>1.114254337594671</v>
      </c>
      <c r="DF209">
        <v>1.109824575411227</v>
      </c>
      <c r="DG209">
        <v>1.1087134609357401</v>
      </c>
      <c r="DH209">
        <v>1.1252851359086731</v>
      </c>
      <c r="DI209">
        <v>1.1319298161077549</v>
      </c>
      <c r="DJ209">
        <v>1.166301107798831</v>
      </c>
      <c r="DK209">
        <v>1.153106715712209</v>
      </c>
      <c r="DL209">
        <v>1.1464107851179399</v>
      </c>
      <c r="DM209">
        <v>1.145372779995818</v>
      </c>
      <c r="DN209">
        <v>1.164568637667571</v>
      </c>
      <c r="DO209">
        <v>1.154159342705005</v>
      </c>
      <c r="DP209">
        <v>1.1470613106672269</v>
      </c>
      <c r="DQ209">
        <v>1.1567762883163191</v>
      </c>
      <c r="DR209">
        <v>1.182383983973861</v>
      </c>
      <c r="DS209">
        <v>1.170768236985106</v>
      </c>
      <c r="DT209">
        <v>1.143019692687103</v>
      </c>
      <c r="DU209">
        <v>1.1275859389525571</v>
      </c>
      <c r="DV209">
        <v>1.1229955577352051</v>
      </c>
      <c r="DW209">
        <v>1.119824901081939</v>
      </c>
      <c r="DX209">
        <v>1.143328672014861</v>
      </c>
      <c r="DY209">
        <v>1.1271372395272581</v>
      </c>
      <c r="DZ209">
        <v>1.123937191436982</v>
      </c>
      <c r="EA209">
        <v>1.1293221014754009</v>
      </c>
      <c r="EB209">
        <v>1.1219951411594089</v>
      </c>
      <c r="EC209">
        <v>1.1089889133479141</v>
      </c>
      <c r="ED209">
        <v>1.117169259206823</v>
      </c>
      <c r="EE209">
        <v>1.105707928034114</v>
      </c>
      <c r="EF209">
        <v>1.0695143672484551</v>
      </c>
      <c r="EG209">
        <v>1.0506009775328851</v>
      </c>
      <c r="EH209">
        <v>1.0546984983215919</v>
      </c>
      <c r="EI209">
        <v>1.034357925410937</v>
      </c>
      <c r="EJ209">
        <v>1.0545366238745451</v>
      </c>
      <c r="EK209">
        <v>1.088295273953986</v>
      </c>
      <c r="EL209">
        <v>1.1311097359369271</v>
      </c>
      <c r="EM209">
        <v>1.137149380851038</v>
      </c>
      <c r="EN209">
        <v>1.1182874630741511</v>
      </c>
      <c r="EO209">
        <v>1.1271592461810991</v>
      </c>
      <c r="EP209">
        <v>1.154628202588353</v>
      </c>
      <c r="EQ209">
        <v>1.1464994025159581</v>
      </c>
      <c r="ER209">
        <v>1.139709315936295</v>
      </c>
      <c r="ES209">
        <v>1.128851247700597</v>
      </c>
      <c r="ET209">
        <v>1.114005987336725</v>
      </c>
      <c r="EU209">
        <v>1.130300437549524</v>
      </c>
      <c r="EV209">
        <v>1.139363634236191</v>
      </c>
      <c r="EW209">
        <v>1.142041430460812</v>
      </c>
      <c r="EX209">
        <v>1.164831535948359</v>
      </c>
      <c r="EY209">
        <v>1.166685411914903</v>
      </c>
    </row>
    <row r="210" spans="9:155" x14ac:dyDescent="0.25">
      <c r="I210" s="31">
        <v>44722</v>
      </c>
      <c r="J210" s="32">
        <v>107.4942299280346</v>
      </c>
      <c r="K210" s="32">
        <v>99.316833074503407</v>
      </c>
      <c r="L210" s="33">
        <v>-0.10204910471460669</v>
      </c>
      <c r="M210" s="33">
        <v>-0.13246758969290859</v>
      </c>
      <c r="N210">
        <v>30</v>
      </c>
      <c r="O210" t="s">
        <v>15</v>
      </c>
      <c r="P210">
        <f t="shared" si="10"/>
        <v>225</v>
      </c>
      <c r="Q210">
        <f t="shared" si="11"/>
        <v>0</v>
      </c>
      <c r="AH210" s="31">
        <v>45093</v>
      </c>
      <c r="AI210" s="33">
        <v>0.14765361479453479</v>
      </c>
      <c r="AJ210" s="33">
        <v>0.1741215738204509</v>
      </c>
      <c r="AK210" s="33">
        <v>-2.6467959025916001E-2</v>
      </c>
      <c r="BI210" s="34">
        <v>2.7557016596441001E-2</v>
      </c>
      <c r="CP210" t="s">
        <v>1211</v>
      </c>
      <c r="CQ210">
        <v>0.98927715447086018</v>
      </c>
      <c r="CR210">
        <v>0.9882889288428649</v>
      </c>
      <c r="CS210">
        <v>0.98931911090038127</v>
      </c>
      <c r="CT210">
        <v>0.99552165229299017</v>
      </c>
      <c r="CU210">
        <v>0.98963446421353929</v>
      </c>
      <c r="CV210">
        <v>0.9888356179806389</v>
      </c>
      <c r="CW210">
        <v>0.99756098587851239</v>
      </c>
      <c r="CX210">
        <v>0.96736888808437904</v>
      </c>
      <c r="CY210">
        <v>0.97230980696535563</v>
      </c>
      <c r="CZ210">
        <v>0.97872244439406986</v>
      </c>
      <c r="DA210">
        <v>0.98633350811638476</v>
      </c>
      <c r="DB210">
        <v>0.97771329286606401</v>
      </c>
      <c r="DC210">
        <v>0.97262516027851365</v>
      </c>
      <c r="DD210">
        <v>0.96701126445319974</v>
      </c>
      <c r="DE210">
        <v>0.9674950712614423</v>
      </c>
      <c r="DF210">
        <v>0.97453841531647267</v>
      </c>
      <c r="DG210">
        <v>0.97607322545274189</v>
      </c>
      <c r="DH210">
        <v>0.98326399247334617</v>
      </c>
      <c r="DI210">
        <v>0.9880995494477699</v>
      </c>
      <c r="DJ210">
        <v>0.99209451301877238</v>
      </c>
      <c r="DK210">
        <v>0.96793660775166357</v>
      </c>
      <c r="DL210">
        <v>0.97010212451424904</v>
      </c>
      <c r="DM210">
        <v>0.98324296194383565</v>
      </c>
      <c r="DN210">
        <v>0.96785238100412141</v>
      </c>
      <c r="DO210">
        <v>0.97931098533186478</v>
      </c>
      <c r="DP210">
        <v>0.97809184239725377</v>
      </c>
      <c r="DQ210">
        <v>0.97874347492358038</v>
      </c>
      <c r="DR210">
        <v>0.98187618678465061</v>
      </c>
      <c r="DS210">
        <v>0.98147671135345038</v>
      </c>
      <c r="DT210">
        <v>0.98118238856980278</v>
      </c>
      <c r="DU210">
        <v>0.98395768605869394</v>
      </c>
      <c r="DV210">
        <v>0.96585500384812017</v>
      </c>
      <c r="DW210">
        <v>0.95723468396829936</v>
      </c>
      <c r="DX210">
        <v>0.95546853800741416</v>
      </c>
      <c r="DY210">
        <v>0.97136374702588135</v>
      </c>
      <c r="DZ210">
        <v>0.9850090032752209</v>
      </c>
      <c r="EA210">
        <v>0.99976866832961897</v>
      </c>
      <c r="EB210">
        <v>1.0064126415829491</v>
      </c>
      <c r="EC210">
        <v>1.0140237053052641</v>
      </c>
      <c r="ED210">
        <v>1.002796122913636</v>
      </c>
      <c r="EE210">
        <v>1.01892266775672</v>
      </c>
      <c r="EF210">
        <v>1.0212774592849001</v>
      </c>
      <c r="EG210">
        <v>1.017240643913877</v>
      </c>
      <c r="EH210">
        <v>1.0273746387709559</v>
      </c>
      <c r="EI210">
        <v>1.105104731395917</v>
      </c>
      <c r="EJ210">
        <v>1.0792649069154649</v>
      </c>
      <c r="EK210">
        <v>1.1003741178100459</v>
      </c>
      <c r="EL210">
        <v>1.0857828016212321</v>
      </c>
      <c r="EM210">
        <v>1.0968208999882649</v>
      </c>
      <c r="EN210">
        <v>1.078465851423565</v>
      </c>
      <c r="EO210">
        <v>1.07907573677937</v>
      </c>
      <c r="EP210">
        <v>1.0739876041918199</v>
      </c>
      <c r="EQ210">
        <v>1.0947106276017069</v>
      </c>
      <c r="ER210">
        <v>1.095999139894853</v>
      </c>
      <c r="ES210">
        <v>1.1296081232721991</v>
      </c>
      <c r="ET210">
        <v>1.1197430262302539</v>
      </c>
      <c r="EU210">
        <v>1.100139538470928</v>
      </c>
      <c r="EV210">
        <v>1.063805584394216</v>
      </c>
      <c r="EW210">
        <v>1.090443522701068</v>
      </c>
      <c r="EX210">
        <v>1.103646300794686</v>
      </c>
      <c r="EY210">
        <v>1.097921497699317</v>
      </c>
    </row>
    <row r="211" spans="9:155" x14ac:dyDescent="0.25">
      <c r="I211" s="31">
        <v>44725</v>
      </c>
      <c r="J211" s="32">
        <v>104.18040954238219</v>
      </c>
      <c r="K211" s="32">
        <v>96.687577243623238</v>
      </c>
      <c r="L211" s="33">
        <v>-0.1297310368899782</v>
      </c>
      <c r="M211" s="33">
        <v>-0.1554341360241468</v>
      </c>
      <c r="N211">
        <v>30</v>
      </c>
      <c r="O211" t="s">
        <v>15</v>
      </c>
      <c r="P211">
        <f t="shared" si="10"/>
        <v>225</v>
      </c>
      <c r="Q211">
        <f t="shared" si="11"/>
        <v>0</v>
      </c>
      <c r="AH211" s="31">
        <v>45096</v>
      </c>
      <c r="AI211" s="33">
        <v>0.18026299304566229</v>
      </c>
      <c r="AJ211" s="33">
        <v>0.2031206910687266</v>
      </c>
      <c r="AK211" s="33">
        <v>-2.28576980230643E-2</v>
      </c>
      <c r="BI211" s="34">
        <v>0.21834922195352449</v>
      </c>
      <c r="CP211" t="s">
        <v>1212</v>
      </c>
      <c r="CQ211">
        <v>1.007851239669421</v>
      </c>
      <c r="CR211">
        <v>1.0008815063197081</v>
      </c>
      <c r="CS211">
        <v>0.99965561016712279</v>
      </c>
      <c r="CT211">
        <v>0.98516526430108031</v>
      </c>
      <c r="CU211">
        <v>0.98371896018351856</v>
      </c>
      <c r="CV211">
        <v>0.97670798830651351</v>
      </c>
      <c r="CW211">
        <v>0.99217630655099887</v>
      </c>
      <c r="CX211">
        <v>0.99473830283865716</v>
      </c>
      <c r="CY211">
        <v>1.0059228107217011</v>
      </c>
      <c r="CZ211">
        <v>1.0166254048933281</v>
      </c>
      <c r="DA211">
        <v>1.022437996426913</v>
      </c>
      <c r="DB211">
        <v>1.0133196372832429</v>
      </c>
      <c r="DC211">
        <v>1.011556443936342</v>
      </c>
      <c r="DD211">
        <v>1.023705201479703</v>
      </c>
      <c r="DE211">
        <v>1.019118435725789</v>
      </c>
      <c r="DF211">
        <v>1.0119145716929721</v>
      </c>
      <c r="DG211">
        <v>1.020688666543965</v>
      </c>
      <c r="DH211">
        <v>1.0268319403979289</v>
      </c>
      <c r="DI211">
        <v>1.007548143531122</v>
      </c>
      <c r="DJ211">
        <v>0.98658398223656329</v>
      </c>
      <c r="DK211">
        <v>0.98914604889713498</v>
      </c>
      <c r="DL211">
        <v>0.98971072115478953</v>
      </c>
      <c r="DM211">
        <v>0.98403584941285782</v>
      </c>
      <c r="DN211">
        <v>0.97374648498910643</v>
      </c>
      <c r="DO211">
        <v>0.97490348605940769</v>
      </c>
      <c r="DP211">
        <v>0.963264439528284</v>
      </c>
      <c r="DQ211">
        <v>0.98129482443334104</v>
      </c>
      <c r="DR211">
        <v>0.98359503348290422</v>
      </c>
      <c r="DS211">
        <v>0.98033057477302421</v>
      </c>
      <c r="DT211">
        <v>0.9749862446056442</v>
      </c>
      <c r="DU211">
        <v>0.97841593891634338</v>
      </c>
      <c r="DV211">
        <v>0.97403578803636681</v>
      </c>
      <c r="DW211">
        <v>0.97654268233278096</v>
      </c>
      <c r="DX211">
        <v>0.98625344066201148</v>
      </c>
      <c r="DY211">
        <v>1.0002341458887301</v>
      </c>
      <c r="DZ211">
        <v>0.93713497675820423</v>
      </c>
      <c r="EA211">
        <v>0.91177687149262976</v>
      </c>
      <c r="EB211">
        <v>0.88765838509776629</v>
      </c>
      <c r="EC211">
        <v>0.87735536832880234</v>
      </c>
      <c r="ED211">
        <v>0.87435262648410395</v>
      </c>
      <c r="EE211">
        <v>0.8961570403654513</v>
      </c>
      <c r="EF211">
        <v>0.90679059870896694</v>
      </c>
      <c r="EG211">
        <v>0.89728645525367379</v>
      </c>
      <c r="EH211">
        <v>0.92206623591638126</v>
      </c>
      <c r="EI211">
        <v>0.92283745267505968</v>
      </c>
      <c r="EJ211">
        <v>0.92265842398320108</v>
      </c>
      <c r="EK211">
        <v>0.91739664124331721</v>
      </c>
      <c r="EL211">
        <v>0.9138016409588855</v>
      </c>
      <c r="EM211">
        <v>0.91336096577475878</v>
      </c>
      <c r="EN211">
        <v>0.91125350813518002</v>
      </c>
      <c r="EO211">
        <v>0.91630853525529954</v>
      </c>
      <c r="EP211">
        <v>0.92387052704474659</v>
      </c>
      <c r="EQ211">
        <v>0.91677679662150513</v>
      </c>
      <c r="ER211">
        <v>0.92429754988366086</v>
      </c>
      <c r="ES211">
        <v>0.92713491538171322</v>
      </c>
      <c r="ET211">
        <v>0.94101920971698294</v>
      </c>
      <c r="EU211">
        <v>0.91809917403845254</v>
      </c>
      <c r="EV211">
        <v>0.9310468048954843</v>
      </c>
      <c r="EW211">
        <v>0.92549585985416694</v>
      </c>
      <c r="EX211">
        <v>0.92447657857551935</v>
      </c>
      <c r="EY211">
        <v>0.9289256245377796</v>
      </c>
    </row>
    <row r="212" spans="9:155" x14ac:dyDescent="0.25">
      <c r="I212" s="31">
        <v>44726</v>
      </c>
      <c r="J212" s="32">
        <v>103.03802134891249</v>
      </c>
      <c r="K212" s="32">
        <v>96.481474141627416</v>
      </c>
      <c r="L212" s="33">
        <v>-0.1392739537681795</v>
      </c>
      <c r="M212" s="33">
        <v>-0.15723444635736161</v>
      </c>
      <c r="N212">
        <v>30</v>
      </c>
      <c r="O212" t="s">
        <v>15</v>
      </c>
      <c r="P212">
        <f t="shared" si="10"/>
        <v>225</v>
      </c>
      <c r="Q212">
        <f t="shared" si="11"/>
        <v>0</v>
      </c>
      <c r="AH212" s="31">
        <v>45097</v>
      </c>
      <c r="AI212" s="33">
        <v>0.2014383908781425</v>
      </c>
      <c r="AJ212" s="33">
        <v>0.2100079920527626</v>
      </c>
      <c r="AK212" s="33">
        <v>-8.5696011746200992E-3</v>
      </c>
      <c r="BI212" s="34">
        <v>0.21667656473998079</v>
      </c>
      <c r="CP212" t="s">
        <v>1213</v>
      </c>
      <c r="CQ212">
        <v>0.99929808206044657</v>
      </c>
      <c r="CR212">
        <v>1.001244319914476</v>
      </c>
      <c r="CS212">
        <v>0.98667916733576178</v>
      </c>
      <c r="CT212">
        <v>0.99197557172763673</v>
      </c>
      <c r="CU212">
        <v>0.98412654763733765</v>
      </c>
      <c r="CV212">
        <v>0.98427024539207397</v>
      </c>
      <c r="CW212">
        <v>0.99566068201736169</v>
      </c>
      <c r="CX212">
        <v>0.98956648777971579</v>
      </c>
      <c r="CY212">
        <v>0.99660184560940268</v>
      </c>
      <c r="CZ212">
        <v>0.99814931004372165</v>
      </c>
      <c r="DA212">
        <v>1.0010207540728351</v>
      </c>
      <c r="DB212">
        <v>1.003254225432104</v>
      </c>
      <c r="DC212">
        <v>1.018744746190134</v>
      </c>
      <c r="DD212">
        <v>1.0339797862726079</v>
      </c>
      <c r="DE212">
        <v>1.03287904851099</v>
      </c>
      <c r="DF212">
        <v>1.0209143068794559</v>
      </c>
      <c r="DG212">
        <v>1.0250620202567231</v>
      </c>
      <c r="DH212">
        <v>1.028906785718142</v>
      </c>
      <c r="DI212">
        <v>1.0249026080913779</v>
      </c>
      <c r="DJ212">
        <v>1.0215462043905601</v>
      </c>
      <c r="DK212">
        <v>1.0261070285621641</v>
      </c>
      <c r="DL212">
        <v>1.0479797870842451</v>
      </c>
      <c r="DM212">
        <v>1.0503404317664771</v>
      </c>
      <c r="DN212">
        <v>1.0580971134439241</v>
      </c>
      <c r="DO212">
        <v>1.065323717270755</v>
      </c>
      <c r="DP212">
        <v>1.0630271452627029</v>
      </c>
      <c r="DQ212">
        <v>1.065917948797668</v>
      </c>
      <c r="DR212">
        <v>1.065082978980407</v>
      </c>
      <c r="DS212">
        <v>1.0432261778752829</v>
      </c>
      <c r="DT212">
        <v>1.0591731455599991</v>
      </c>
      <c r="DU212">
        <v>1.0625293062544681</v>
      </c>
      <c r="DV212">
        <v>1.068262636062943</v>
      </c>
      <c r="DW212">
        <v>1.075408966792285</v>
      </c>
      <c r="DX212">
        <v>1.079841402609178</v>
      </c>
      <c r="DY212">
        <v>1.0787652894909869</v>
      </c>
      <c r="DZ212">
        <v>1.075232301176118</v>
      </c>
      <c r="EA212">
        <v>1.083807914251752</v>
      </c>
      <c r="EB212">
        <v>1.091837492059812</v>
      </c>
      <c r="EC212">
        <v>1.0739475266057279</v>
      </c>
      <c r="ED212">
        <v>1.0737708609895611</v>
      </c>
      <c r="EE212">
        <v>1.089637555576789</v>
      </c>
      <c r="EF212">
        <v>1.0941982987462771</v>
      </c>
      <c r="EG212">
        <v>1.091564514927083</v>
      </c>
      <c r="EH212">
        <v>1.1015855297702</v>
      </c>
      <c r="EI212">
        <v>1.11142987899715</v>
      </c>
      <c r="EJ212">
        <v>1.128468836214898</v>
      </c>
      <c r="EK212">
        <v>1.1288541632832629</v>
      </c>
      <c r="EL212">
        <v>1.132499663538002</v>
      </c>
      <c r="EM212">
        <v>1.1298338028806589</v>
      </c>
      <c r="EN212">
        <v>1.13818471608502</v>
      </c>
      <c r="EO212">
        <v>1.0921588274561129</v>
      </c>
      <c r="EP212">
        <v>1.083358271502856</v>
      </c>
      <c r="EQ212">
        <v>1.0822019662892941</v>
      </c>
      <c r="ER212">
        <v>1.0890433240498749</v>
      </c>
      <c r="ES212">
        <v>1.0847555580131161</v>
      </c>
      <c r="ET212">
        <v>1.0737066263111481</v>
      </c>
      <c r="EU212">
        <v>1.0801142987397909</v>
      </c>
      <c r="EV212">
        <v>1.0715868819234959</v>
      </c>
      <c r="EW212">
        <v>1.07264679461838</v>
      </c>
      <c r="EX212">
        <v>1.0737227457323379</v>
      </c>
      <c r="EY212">
        <v>1.0753448941181041</v>
      </c>
    </row>
    <row r="213" spans="9:155" x14ac:dyDescent="0.25">
      <c r="I213" s="31">
        <v>44727</v>
      </c>
      <c r="J213" s="32">
        <v>104.00507834809279</v>
      </c>
      <c r="K213" s="32">
        <v>96.427786445478176</v>
      </c>
      <c r="L213" s="33">
        <v>-0.13119566250745501</v>
      </c>
      <c r="M213" s="33">
        <v>-0.15770340831478991</v>
      </c>
      <c r="N213">
        <v>30</v>
      </c>
      <c r="O213" t="s">
        <v>15</v>
      </c>
      <c r="P213">
        <f t="shared" si="10"/>
        <v>225</v>
      </c>
      <c r="Q213">
        <f t="shared" si="11"/>
        <v>0</v>
      </c>
      <c r="AH213" s="31">
        <v>45098</v>
      </c>
      <c r="AI213" s="33">
        <v>0.19393098514695789</v>
      </c>
      <c r="AJ213" s="33">
        <v>0.21374576353520131</v>
      </c>
      <c r="AK213" s="33">
        <v>-1.9814778388243401E-2</v>
      </c>
      <c r="BI213" s="34">
        <v>0.143552543057231</v>
      </c>
      <c r="CP213" t="s">
        <v>1214</v>
      </c>
      <c r="CQ213">
        <v>0.99428504562367936</v>
      </c>
      <c r="CR213">
        <v>0.99627997401162616</v>
      </c>
      <c r="CS213">
        <v>0.9860901124315995</v>
      </c>
      <c r="CT213">
        <v>0.98797719209399515</v>
      </c>
      <c r="CU213">
        <v>0.99735818823238875</v>
      </c>
      <c r="CV213">
        <v>1.0032349198946171</v>
      </c>
      <c r="CW213">
        <v>1.01142978482801</v>
      </c>
      <c r="CX213">
        <v>1.0194630131904501</v>
      </c>
      <c r="CY213">
        <v>1.0258248593415971</v>
      </c>
      <c r="CZ213">
        <v>1.031108491271981</v>
      </c>
      <c r="DA213">
        <v>1.0349902945462619</v>
      </c>
      <c r="DB213">
        <v>1.0276580146412171</v>
      </c>
      <c r="DC213">
        <v>1.040273926476647</v>
      </c>
      <c r="DD213">
        <v>1.0414599894229599</v>
      </c>
      <c r="DE213">
        <v>1.0511106756339179</v>
      </c>
      <c r="DF213">
        <v>1.0481453134920731</v>
      </c>
      <c r="DG213">
        <v>1.035637318640882</v>
      </c>
      <c r="DH213">
        <v>1.0409748066753539</v>
      </c>
      <c r="DI213">
        <v>1.0451261635048259</v>
      </c>
      <c r="DJ213">
        <v>1.035098075013126</v>
      </c>
      <c r="DK213">
        <v>1.0583351750721</v>
      </c>
      <c r="DL213">
        <v>1.055316025084853</v>
      </c>
      <c r="DM213">
        <v>1.076342499304777</v>
      </c>
      <c r="DN213">
        <v>1.084806986052048</v>
      </c>
      <c r="DO213">
        <v>1.0904140959003981</v>
      </c>
      <c r="DP213">
        <v>1.090306247174847</v>
      </c>
      <c r="DQ213">
        <v>1.0878801286607569</v>
      </c>
      <c r="DR213">
        <v>1.076450348030328</v>
      </c>
      <c r="DS213">
        <v>1.0668536544408329</v>
      </c>
      <c r="DT213">
        <v>1.1018978008936029</v>
      </c>
      <c r="DU213">
        <v>1.0882574626828121</v>
      </c>
      <c r="DV213">
        <v>1.0889584111402071</v>
      </c>
      <c r="DW213">
        <v>1.0944036796415439</v>
      </c>
      <c r="DX213">
        <v>1.0802242343203721</v>
      </c>
      <c r="DY213">
        <v>1.0910610517363311</v>
      </c>
      <c r="DZ213">
        <v>1.089928844894106</v>
      </c>
      <c r="EA213">
        <v>1.1011969206948951</v>
      </c>
      <c r="EB213">
        <v>1.100550033117649</v>
      </c>
      <c r="EC213">
        <v>1.0962906910452519</v>
      </c>
      <c r="ED213">
        <v>1.108259715303437</v>
      </c>
      <c r="EE213">
        <v>1.1022212788115691</v>
      </c>
      <c r="EF213">
        <v>1.100603889221738</v>
      </c>
      <c r="EG213">
        <v>1.1116024114673371</v>
      </c>
      <c r="EH213">
        <v>1.1134893546123581</v>
      </c>
      <c r="EI213">
        <v>1.1114945627417849</v>
      </c>
      <c r="EJ213">
        <v>1.1168859068803469</v>
      </c>
      <c r="EK213">
        <v>1.1392604901696599</v>
      </c>
      <c r="EL213">
        <v>1.140238637155196</v>
      </c>
      <c r="EM213">
        <v>1.140238637155196</v>
      </c>
      <c r="EN213">
        <v>1.1465433507852749</v>
      </c>
      <c r="EO213">
        <v>1.1614900920076621</v>
      </c>
      <c r="EP213">
        <v>1.273399526851803</v>
      </c>
      <c r="EQ213">
        <v>1.280302391356569</v>
      </c>
      <c r="ER213">
        <v>1.2772585999832939</v>
      </c>
      <c r="ES213">
        <v>1.280900064420446</v>
      </c>
      <c r="ET213">
        <v>1.2699755345916171</v>
      </c>
      <c r="EU213">
        <v>1.267312353657376</v>
      </c>
      <c r="EV213">
        <v>1.3150328208836219</v>
      </c>
      <c r="EW213">
        <v>1.330142563850703</v>
      </c>
      <c r="EX213">
        <v>1.3766672753970719</v>
      </c>
      <c r="EY213">
        <v>1.376232740595263</v>
      </c>
    </row>
    <row r="214" spans="9:155" x14ac:dyDescent="0.25">
      <c r="I214" s="31">
        <v>44728</v>
      </c>
      <c r="J214" s="32">
        <v>100.8194531404154</v>
      </c>
      <c r="K214" s="32">
        <v>94.32603925327264</v>
      </c>
      <c r="L214" s="33">
        <v>-0.15780671883292191</v>
      </c>
      <c r="M214" s="33">
        <v>-0.17606216735961819</v>
      </c>
      <c r="N214">
        <v>30</v>
      </c>
      <c r="O214" t="s">
        <v>15</v>
      </c>
      <c r="P214">
        <f t="shared" si="10"/>
        <v>225</v>
      </c>
      <c r="Q214">
        <f t="shared" si="11"/>
        <v>0</v>
      </c>
      <c r="AH214" s="31">
        <v>45099</v>
      </c>
      <c r="AI214" s="33">
        <v>0.2258534237960208</v>
      </c>
      <c r="AJ214" s="33">
        <v>0.23313877089508889</v>
      </c>
      <c r="AK214" s="33">
        <v>-7.2853470990681003E-3</v>
      </c>
      <c r="BI214" s="34">
        <v>0.30501536428491099</v>
      </c>
      <c r="CP214" t="s">
        <v>1215</v>
      </c>
      <c r="CQ214">
        <v>1.013713249700688</v>
      </c>
      <c r="CR214">
        <v>1.0170860983166381</v>
      </c>
      <c r="CS214">
        <v>1.0075296201716439</v>
      </c>
      <c r="CT214">
        <v>1.01806247251593</v>
      </c>
      <c r="CU214">
        <v>1.015207377987537</v>
      </c>
      <c r="CV214">
        <v>0.99852068430152896</v>
      </c>
      <c r="CW214">
        <v>1.006686555483931</v>
      </c>
      <c r="CX214">
        <v>1.0099853760303981</v>
      </c>
      <c r="CY214">
        <v>1.008491247743549</v>
      </c>
      <c r="CZ214">
        <v>1.009571217000234</v>
      </c>
      <c r="DA214">
        <v>1.030399869653559</v>
      </c>
      <c r="DB214">
        <v>1.0128848579072249</v>
      </c>
      <c r="DC214">
        <v>1.03031109495669</v>
      </c>
      <c r="DD214">
        <v>1.050829183637245</v>
      </c>
      <c r="DE214">
        <v>1.0635364261897411</v>
      </c>
      <c r="DF214">
        <v>1.063758289198778</v>
      </c>
      <c r="DG214">
        <v>1.0467759256336611</v>
      </c>
      <c r="DH214">
        <v>1.038950259145077</v>
      </c>
      <c r="DI214">
        <v>1.0495717387199579</v>
      </c>
      <c r="DJ214">
        <v>1.045607181680106</v>
      </c>
      <c r="DK214">
        <v>1.06034112696753</v>
      </c>
      <c r="DL214">
        <v>1.061494976827424</v>
      </c>
      <c r="DM214">
        <v>1.052974228056955</v>
      </c>
      <c r="DN214">
        <v>1.057619194484442</v>
      </c>
      <c r="DO214">
        <v>1.04429052905386</v>
      </c>
      <c r="DP214">
        <v>1.048077684166246</v>
      </c>
      <c r="DQ214">
        <v>1.017103573070091</v>
      </c>
      <c r="DR214">
        <v>1.036622282812631</v>
      </c>
      <c r="DS214">
        <v>1.0198706302329841</v>
      </c>
      <c r="DT214">
        <v>1.031385607961242</v>
      </c>
      <c r="DU214">
        <v>1.0339890512932759</v>
      </c>
      <c r="DV214">
        <v>1.0753325483691321</v>
      </c>
      <c r="DW214">
        <v>1.05661708742036</v>
      </c>
      <c r="DX214">
        <v>1.0481966894492589</v>
      </c>
      <c r="DY214">
        <v>1.0442394319899639</v>
      </c>
      <c r="DZ214">
        <v>1.0570782881918881</v>
      </c>
      <c r="EA214">
        <v>1.059473582878355</v>
      </c>
      <c r="EB214">
        <v>1.043837660126806</v>
      </c>
      <c r="EC214">
        <v>1.0552930614804199</v>
      </c>
      <c r="ED214">
        <v>1.123162496967423</v>
      </c>
      <c r="EE214">
        <v>1.13080936059894</v>
      </c>
      <c r="EF214">
        <v>1.1351683161882571</v>
      </c>
      <c r="EG214">
        <v>1.152782793936316</v>
      </c>
      <c r="EH214">
        <v>1.164773719063489</v>
      </c>
      <c r="EI214">
        <v>1.228298945588562</v>
      </c>
      <c r="EJ214">
        <v>1.2820648541089339</v>
      </c>
      <c r="EK214">
        <v>1.403610981020617</v>
      </c>
      <c r="EL214">
        <v>1.364766742354306</v>
      </c>
      <c r="EM214">
        <v>1.3979873546665931</v>
      </c>
      <c r="EN214">
        <v>1.39648467333586</v>
      </c>
      <c r="EO214">
        <v>1.3906678661630669</v>
      </c>
      <c r="EP214">
        <v>1.398746068645653</v>
      </c>
      <c r="EQ214">
        <v>1.412061093445903</v>
      </c>
      <c r="ER214">
        <v>1.433201416069052</v>
      </c>
      <c r="ES214">
        <v>1.377680216490808</v>
      </c>
      <c r="ET214">
        <v>1.3651386522970059</v>
      </c>
      <c r="EU214">
        <v>1.3731274902176269</v>
      </c>
      <c r="EV214">
        <v>1.3731274902176269</v>
      </c>
      <c r="EW214">
        <v>1.368500883341236</v>
      </c>
      <c r="EX214">
        <v>1.389998369279698</v>
      </c>
      <c r="EY214">
        <v>1.393658039798324</v>
      </c>
    </row>
    <row r="215" spans="9:155" x14ac:dyDescent="0.25">
      <c r="I215" s="31">
        <v>44729</v>
      </c>
      <c r="J215" s="32">
        <v>99.536812115932321</v>
      </c>
      <c r="K215" s="32">
        <v>93.645394568534684</v>
      </c>
      <c r="L215" s="33">
        <v>-0.1685212349240226</v>
      </c>
      <c r="M215" s="33">
        <v>-0.1820075978131894</v>
      </c>
      <c r="N215">
        <v>30</v>
      </c>
      <c r="O215" t="s">
        <v>15</v>
      </c>
      <c r="P215">
        <f t="shared" si="10"/>
        <v>225</v>
      </c>
      <c r="Q215">
        <f t="shared" si="11"/>
        <v>0</v>
      </c>
      <c r="AH215" s="31">
        <v>45100</v>
      </c>
      <c r="AI215" s="33">
        <v>0.23083748268034779</v>
      </c>
      <c r="AJ215" s="33">
        <v>0.2321745320225474</v>
      </c>
      <c r="AK215" s="33">
        <v>-1.3370493421994999E-3</v>
      </c>
      <c r="BI215" s="34">
        <v>0.13325899180340339</v>
      </c>
      <c r="CP215" t="s">
        <v>1216</v>
      </c>
      <c r="CQ215">
        <v>0.97703444908405168</v>
      </c>
      <c r="CR215">
        <v>0.97275851245002765</v>
      </c>
      <c r="CS215">
        <v>0.94193113877491341</v>
      </c>
      <c r="CT215">
        <v>0.93931035739883384</v>
      </c>
      <c r="CU215">
        <v>0.9237240505076556</v>
      </c>
      <c r="CV215">
        <v>0.93606899979692604</v>
      </c>
      <c r="CW215">
        <v>0.93760641201003125</v>
      </c>
      <c r="CX215">
        <v>0.94564413430845062</v>
      </c>
      <c r="CY215">
        <v>0.94089161415448408</v>
      </c>
      <c r="CZ215">
        <v>0.95752591023070455</v>
      </c>
      <c r="DA215">
        <v>0.96039149822828329</v>
      </c>
      <c r="DB215">
        <v>0.96053130620559624</v>
      </c>
      <c r="DC215">
        <v>0.95542917100087976</v>
      </c>
      <c r="DD215">
        <v>0.96004197828500082</v>
      </c>
      <c r="DE215">
        <v>0.98967613367210894</v>
      </c>
      <c r="DF215">
        <v>0.9938000885729722</v>
      </c>
      <c r="DG215">
        <v>0.99736462134964843</v>
      </c>
      <c r="DH215">
        <v>1.0004399213131969</v>
      </c>
      <c r="DI215">
        <v>1.008058219679677</v>
      </c>
      <c r="DJ215">
        <v>1.012810930048579</v>
      </c>
      <c r="DK215">
        <v>1.0098753429548759</v>
      </c>
      <c r="DL215">
        <v>1.0087569742438389</v>
      </c>
      <c r="DM215">
        <v>1.0536278214713759</v>
      </c>
      <c r="DN215">
        <v>1.055305422091664</v>
      </c>
      <c r="DO215">
        <v>1.0462893292744559</v>
      </c>
      <c r="DP215">
        <v>1.01232131680558</v>
      </c>
      <c r="DQ215">
        <v>1.018541820721333</v>
      </c>
      <c r="DR215">
        <v>1.0003000182284161</v>
      </c>
      <c r="DS215">
        <v>0.98135927095640141</v>
      </c>
      <c r="DT215">
        <v>1.016375177502852</v>
      </c>
      <c r="DU215">
        <v>1.047407507770558</v>
      </c>
      <c r="DV215">
        <v>1.050273190875604</v>
      </c>
      <c r="DW215">
        <v>1.0379021821402219</v>
      </c>
      <c r="DX215">
        <v>1.0237837639033629</v>
      </c>
      <c r="DY215">
        <v>1.0144882453464641</v>
      </c>
      <c r="DZ215">
        <v>1.020079518256841</v>
      </c>
      <c r="EA215">
        <v>1.033219375759977</v>
      </c>
      <c r="EB215">
        <v>1.036504102367092</v>
      </c>
      <c r="EC215">
        <v>1.060407367081446</v>
      </c>
      <c r="ED215">
        <v>1.075783866899187</v>
      </c>
      <c r="EE215">
        <v>1.0539076276409369</v>
      </c>
      <c r="EF215">
        <v>1.066767678974512</v>
      </c>
      <c r="EG215">
        <v>1.102552624503651</v>
      </c>
      <c r="EH215">
        <v>1.117090371564982</v>
      </c>
      <c r="EI215">
        <v>1.095214037199264</v>
      </c>
      <c r="EJ215">
        <v>1.092208641224373</v>
      </c>
      <c r="EK215">
        <v>1.078928975743924</v>
      </c>
      <c r="EL215">
        <v>1.0685848973571781</v>
      </c>
      <c r="EM215">
        <v>1.0869666029348759</v>
      </c>
      <c r="EN215">
        <v>1.0864772750142799</v>
      </c>
      <c r="EO215">
        <v>1.0742461693636789</v>
      </c>
      <c r="EP215">
        <v>1.0654398836199079</v>
      </c>
      <c r="EQ215">
        <v>1.0736171285732381</v>
      </c>
      <c r="ER215">
        <v>1.10416003581288</v>
      </c>
      <c r="ES215">
        <v>1.105348213405106</v>
      </c>
      <c r="ET215">
        <v>1.1038108011920009</v>
      </c>
      <c r="EU215">
        <v>1.1228912613338611</v>
      </c>
      <c r="EV215">
        <v>1.1189773037213699</v>
      </c>
      <c r="EW215">
        <v>1.0808161932227141</v>
      </c>
      <c r="EX215">
        <v>1.053278491743028</v>
      </c>
      <c r="EY215">
        <v>1.058171010089243</v>
      </c>
    </row>
    <row r="216" spans="9:155" x14ac:dyDescent="0.25">
      <c r="I216" s="31">
        <v>44732</v>
      </c>
      <c r="J216" s="32">
        <v>96.628529913069997</v>
      </c>
      <c r="K216" s="32">
        <v>93.32831287315652</v>
      </c>
      <c r="L216" s="33">
        <v>-0.19281551201732461</v>
      </c>
      <c r="M216" s="33">
        <v>-0.18477730601813519</v>
      </c>
      <c r="N216">
        <v>30</v>
      </c>
      <c r="O216" t="s">
        <v>15</v>
      </c>
      <c r="P216">
        <f t="shared" si="10"/>
        <v>225</v>
      </c>
      <c r="Q216">
        <f t="shared" si="11"/>
        <v>0</v>
      </c>
      <c r="AH216" s="31">
        <v>45103</v>
      </c>
      <c r="AI216" s="33">
        <v>0.2746741297851083</v>
      </c>
      <c r="AJ216" s="33">
        <v>0.24055749667007689</v>
      </c>
      <c r="AK216" s="33">
        <v>3.4116633115031297E-2</v>
      </c>
      <c r="BI216" s="34">
        <v>0.21649916248196691</v>
      </c>
      <c r="CP216" t="s">
        <v>1217</v>
      </c>
      <c r="CQ216">
        <v>1.066201117318436</v>
      </c>
      <c r="CR216">
        <v>1.0708379895812521</v>
      </c>
      <c r="CS216">
        <v>1.032066933303015</v>
      </c>
      <c r="CT216">
        <v>1.031731790021778</v>
      </c>
      <c r="CU216">
        <v>1.0416759658176931</v>
      </c>
      <c r="CV216">
        <v>1.0344691552547329</v>
      </c>
      <c r="CW216">
        <v>1.0288824933000329</v>
      </c>
      <c r="CX216">
        <v>1.0359218045762779</v>
      </c>
      <c r="CY216">
        <v>1.090335051262691</v>
      </c>
      <c r="CZ216">
        <v>1.075865934692749</v>
      </c>
      <c r="DA216">
        <v>1.0865362542646779</v>
      </c>
      <c r="DB216">
        <v>1.0857540362134139</v>
      </c>
      <c r="DC216">
        <v>1.1029609521397321</v>
      </c>
      <c r="DD216">
        <v>1.1001116554179879</v>
      </c>
      <c r="DE216">
        <v>1.086145109062095</v>
      </c>
      <c r="DF216">
        <v>1.0816758807938001</v>
      </c>
      <c r="DG216">
        <v>1.0983239351691081</v>
      </c>
      <c r="DH216">
        <v>1.111229049759944</v>
      </c>
      <c r="DI216">
        <v>1.154022331890352</v>
      </c>
      <c r="DJ216">
        <v>1.1355865572661641</v>
      </c>
      <c r="DK216">
        <v>1.1593857096986999</v>
      </c>
      <c r="DL216">
        <v>1.129776611165114</v>
      </c>
      <c r="DM216">
        <v>1.146368663619076</v>
      </c>
      <c r="DN216">
        <v>1.1379329943582459</v>
      </c>
      <c r="DO216">
        <v>1.134692697141725</v>
      </c>
      <c r="DP216">
        <v>1.1550279064418709</v>
      </c>
      <c r="DQ216">
        <v>1.1339105514443639</v>
      </c>
      <c r="DR216">
        <v>1.1140782017738811</v>
      </c>
      <c r="DS216">
        <v>1.090446910397578</v>
      </c>
      <c r="DT216">
        <v>1.1104469040625831</v>
      </c>
      <c r="DU216">
        <v>1.1216200832641749</v>
      </c>
      <c r="DV216">
        <v>1.132960834106385</v>
      </c>
      <c r="DW216">
        <v>1.127877031781348</v>
      </c>
      <c r="DX216">
        <v>1.115530778741523</v>
      </c>
      <c r="DY216">
        <v>1.111452478614102</v>
      </c>
      <c r="DZ216">
        <v>1.1162569225175369</v>
      </c>
      <c r="EA216">
        <v>1.128603247911266</v>
      </c>
      <c r="EB216">
        <v>1.119105929823667</v>
      </c>
      <c r="EC216">
        <v>1.1035754538425711</v>
      </c>
      <c r="ED216">
        <v>1.068379910415995</v>
      </c>
      <c r="EE216">
        <v>1.1068156063512851</v>
      </c>
      <c r="EF216">
        <v>1.1064246058565079</v>
      </c>
      <c r="EG216">
        <v>1.177262550417975</v>
      </c>
      <c r="EH216">
        <v>1.1916200249147419</v>
      </c>
      <c r="EI216">
        <v>1.1687150943761631</v>
      </c>
      <c r="EJ216">
        <v>1.1763127607260919</v>
      </c>
      <c r="EK216">
        <v>1.1750836849665121</v>
      </c>
      <c r="EL216">
        <v>1.1796469733094199</v>
      </c>
      <c r="EM216">
        <v>1.17418244474391</v>
      </c>
      <c r="EN216">
        <v>1.186463434562735</v>
      </c>
      <c r="EO216">
        <v>1.1901814846043881</v>
      </c>
      <c r="EP216">
        <v>1.1836466247436841</v>
      </c>
      <c r="EQ216">
        <v>1.195871323225548</v>
      </c>
      <c r="ER216">
        <v>1.1905757410248241</v>
      </c>
      <c r="ES216">
        <v>1.1795903925568449</v>
      </c>
      <c r="ET216">
        <v>1.1796469733094199</v>
      </c>
      <c r="EU216">
        <v>1.169957410900093</v>
      </c>
      <c r="EV216">
        <v>1.172267019855268</v>
      </c>
      <c r="EW216">
        <v>1.1683235150501581</v>
      </c>
      <c r="EX216">
        <v>1.1476487488806579</v>
      </c>
      <c r="EY216">
        <v>1.1648308474180591</v>
      </c>
    </row>
    <row r="217" spans="9:155" x14ac:dyDescent="0.25">
      <c r="I217" s="31">
        <v>44733</v>
      </c>
      <c r="J217" s="32">
        <v>99.170286186153504</v>
      </c>
      <c r="K217" s="32">
        <v>95.426456864278236</v>
      </c>
      <c r="L217" s="33">
        <v>-0.17158300193245221</v>
      </c>
      <c r="M217" s="33">
        <v>-0.1664500209301813</v>
      </c>
      <c r="N217">
        <v>30</v>
      </c>
      <c r="O217" t="s">
        <v>15</v>
      </c>
      <c r="P217">
        <f t="shared" si="10"/>
        <v>225</v>
      </c>
      <c r="Q217">
        <f t="shared" si="11"/>
        <v>0</v>
      </c>
      <c r="AH217" s="31">
        <v>45104</v>
      </c>
      <c r="AI217" s="33">
        <v>0.24089377632748871</v>
      </c>
      <c r="AJ217" s="33">
        <v>0.22063299073395809</v>
      </c>
      <c r="AK217" s="33">
        <v>2.02607855935306E-2</v>
      </c>
      <c r="BI217" s="34">
        <v>0.10295365485702231</v>
      </c>
      <c r="CP217" t="s">
        <v>1218</v>
      </c>
      <c r="CQ217">
        <v>1.042773852607271</v>
      </c>
      <c r="CR217">
        <v>1.015786424136321</v>
      </c>
      <c r="CS217">
        <v>0.99379906480842484</v>
      </c>
      <c r="CT217">
        <v>0.99240170170987141</v>
      </c>
      <c r="CU217">
        <v>0.99421398792599325</v>
      </c>
      <c r="CV217">
        <v>1.0433197049265239</v>
      </c>
      <c r="CW217">
        <v>1.0689753694621491</v>
      </c>
      <c r="CX217">
        <v>1.049346081388435</v>
      </c>
      <c r="CY217">
        <v>1.037140600156379</v>
      </c>
      <c r="CZ217">
        <v>1.0282758992842611</v>
      </c>
      <c r="DA217">
        <v>1.0237124178029391</v>
      </c>
      <c r="DB217">
        <v>1.010131305297685</v>
      </c>
      <c r="DC217">
        <v>1.0323151257093011</v>
      </c>
      <c r="DD217">
        <v>1.0224896494003619</v>
      </c>
      <c r="DE217">
        <v>0.97945377251245613</v>
      </c>
      <c r="DF217">
        <v>1.008515547446476</v>
      </c>
      <c r="DG217">
        <v>1.000480423684724</v>
      </c>
      <c r="DH217">
        <v>1.001157272486854</v>
      </c>
      <c r="DI217">
        <v>1.003886668645505</v>
      </c>
      <c r="DJ217">
        <v>1.0001966316124189</v>
      </c>
      <c r="DK217">
        <v>0.99840614450284682</v>
      </c>
      <c r="DL217">
        <v>0.9970742460051355</v>
      </c>
      <c r="DM217">
        <v>1.008231688092978</v>
      </c>
      <c r="DN217">
        <v>1.0121837180918201</v>
      </c>
      <c r="DO217">
        <v>1.021900064305624</v>
      </c>
      <c r="DP217">
        <v>1.017860770599391</v>
      </c>
      <c r="DQ217">
        <v>1.0033189499385089</v>
      </c>
      <c r="DR217">
        <v>1.0009390122965851</v>
      </c>
      <c r="DS217">
        <v>0.99089507395379706</v>
      </c>
      <c r="DT217">
        <v>0.98414818319546293</v>
      </c>
      <c r="DU217">
        <v>0.99796942227872854</v>
      </c>
      <c r="DV217">
        <v>1.04786145458249</v>
      </c>
      <c r="DW217">
        <v>1.0971857008980621</v>
      </c>
      <c r="DX217">
        <v>1.0363763530844701</v>
      </c>
      <c r="DY217">
        <v>1.048865760951218</v>
      </c>
      <c r="DZ217">
        <v>1.069739616534058</v>
      </c>
      <c r="EA217">
        <v>1.0967271795673941</v>
      </c>
      <c r="EB217">
        <v>1.100788272380177</v>
      </c>
      <c r="EC217">
        <v>1.098233672761082</v>
      </c>
      <c r="ED217">
        <v>1.0886264566424131</v>
      </c>
      <c r="EE217">
        <v>1.097338429206296</v>
      </c>
      <c r="EF217">
        <v>1.1564664200054511</v>
      </c>
      <c r="EG217">
        <v>1.1664883573981091</v>
      </c>
      <c r="EH217">
        <v>1.12343081596604</v>
      </c>
      <c r="EI217">
        <v>1.1833011201681669</v>
      </c>
      <c r="EJ217">
        <v>1.1830391272024121</v>
      </c>
      <c r="EK217">
        <v>1.19897817639946</v>
      </c>
      <c r="EL217">
        <v>1.161837612209395</v>
      </c>
      <c r="EM217">
        <v>1.140439770695044</v>
      </c>
      <c r="EN217">
        <v>1.1699821351910551</v>
      </c>
      <c r="EO217">
        <v>1.4039609614691619</v>
      </c>
      <c r="EP217">
        <v>1.479792113974888</v>
      </c>
      <c r="EQ217">
        <v>1.6001223747550739</v>
      </c>
      <c r="ER217">
        <v>1.58483824069122</v>
      </c>
      <c r="ES217">
        <v>1.536693030002739</v>
      </c>
      <c r="ET217">
        <v>1.513002649116242</v>
      </c>
      <c r="EU217">
        <v>1.504880194365904</v>
      </c>
      <c r="EV217">
        <v>1.4733292171324379</v>
      </c>
      <c r="EW217">
        <v>1.4847924522427149</v>
      </c>
      <c r="EX217">
        <v>1.458219610483368</v>
      </c>
      <c r="EY217">
        <v>1.4425643533586241</v>
      </c>
    </row>
    <row r="218" spans="9:155" x14ac:dyDescent="0.25">
      <c r="I218" s="31">
        <v>44734</v>
      </c>
      <c r="J218" s="32">
        <v>97.976861372464157</v>
      </c>
      <c r="K218" s="32">
        <v>94.027333883422045</v>
      </c>
      <c r="L218" s="33">
        <v>-0.18155225219477419</v>
      </c>
      <c r="M218" s="33">
        <v>-0.17867135838450471</v>
      </c>
      <c r="N218">
        <v>30</v>
      </c>
      <c r="O218" t="s">
        <v>15</v>
      </c>
      <c r="P218">
        <f t="shared" si="10"/>
        <v>225</v>
      </c>
      <c r="Q218">
        <f t="shared" si="11"/>
        <v>0</v>
      </c>
      <c r="AH218" s="31">
        <v>45105</v>
      </c>
      <c r="AI218" s="33">
        <v>0.2614443988450883</v>
      </c>
      <c r="AJ218" s="33">
        <v>0.24751010710658919</v>
      </c>
      <c r="AK218" s="33">
        <v>1.3934291738498999E-2</v>
      </c>
      <c r="BI218" s="34">
        <v>9.0704613684688407E-2</v>
      </c>
      <c r="CP218" t="s">
        <v>1219</v>
      </c>
      <c r="CQ218">
        <v>1.0072172255743119</v>
      </c>
      <c r="CR218">
        <v>1.000613829604857</v>
      </c>
      <c r="CS218">
        <v>1.0047992449693719</v>
      </c>
      <c r="CT218">
        <v>1.0090216832681771</v>
      </c>
      <c r="CU218">
        <v>1.002790249241984</v>
      </c>
      <c r="CV218">
        <v>0.99905138882626887</v>
      </c>
      <c r="CW218">
        <v>1.0134858649137799</v>
      </c>
      <c r="CX218">
        <v>1.0348215618559371</v>
      </c>
      <c r="CY218">
        <v>1.06590404779187</v>
      </c>
      <c r="CZ218">
        <v>1.065178726561983</v>
      </c>
      <c r="DA218">
        <v>1.0650856220892999</v>
      </c>
      <c r="DB218">
        <v>1.0735491925330409</v>
      </c>
      <c r="DC218">
        <v>1.0729912040234011</v>
      </c>
      <c r="DD218">
        <v>1.075651110354124</v>
      </c>
      <c r="DE218">
        <v>1.07855285122114</v>
      </c>
      <c r="DF218">
        <v>1.0788505849168371</v>
      </c>
      <c r="DG218">
        <v>1.06607147170161</v>
      </c>
      <c r="DH218">
        <v>1.059691307611808</v>
      </c>
      <c r="DI218">
        <v>1.056547641019008</v>
      </c>
      <c r="DJ218">
        <v>1.040625043589968</v>
      </c>
      <c r="DK218">
        <v>1.054390097606998</v>
      </c>
      <c r="DL218">
        <v>1.1080728963784841</v>
      </c>
      <c r="DM218">
        <v>1.111867564764113</v>
      </c>
      <c r="DN218">
        <v>1.104836490070976</v>
      </c>
      <c r="DO218">
        <v>1.12358641774048</v>
      </c>
      <c r="DP218">
        <v>1.179892191097895</v>
      </c>
      <c r="DQ218">
        <v>1.1980840390682661</v>
      </c>
      <c r="DR218">
        <v>1.1771020661707059</v>
      </c>
      <c r="DS218">
        <v>1.1888765447380001</v>
      </c>
      <c r="DT218">
        <v>1.165997100863386</v>
      </c>
      <c r="DU218">
        <v>1.1708334268312379</v>
      </c>
      <c r="DV218">
        <v>1.1811384779031331</v>
      </c>
      <c r="DW218">
        <v>1.183742667453437</v>
      </c>
      <c r="DX218">
        <v>1.178999354768774</v>
      </c>
      <c r="DY218">
        <v>1.1743862606805759</v>
      </c>
      <c r="DZ218">
        <v>1.1919271980476109</v>
      </c>
      <c r="EA218">
        <v>1.1852120949488361</v>
      </c>
      <c r="EB218">
        <v>1.1685454824437771</v>
      </c>
      <c r="EC218">
        <v>1.1980284134773389</v>
      </c>
      <c r="ED218">
        <v>1.2211682945448821</v>
      </c>
      <c r="EE218">
        <v>1.201227705661065</v>
      </c>
      <c r="EF218">
        <v>1.2229354557359791</v>
      </c>
      <c r="EG218">
        <v>1.2147136286390361</v>
      </c>
      <c r="EH218">
        <v>1.2094681354146459</v>
      </c>
      <c r="EI218">
        <v>1.1883186474178531</v>
      </c>
      <c r="EJ218">
        <v>1.1773996174874179</v>
      </c>
      <c r="EK218">
        <v>1.1976749630012209</v>
      </c>
      <c r="EL218">
        <v>1.180896643366842</v>
      </c>
      <c r="EM218">
        <v>1.1649554432811631</v>
      </c>
      <c r="EN218">
        <v>1.1595957808111339</v>
      </c>
      <c r="EO218">
        <v>1.162312771764678</v>
      </c>
      <c r="EP218">
        <v>1.153249630402341</v>
      </c>
      <c r="EQ218">
        <v>1.1460848719119929</v>
      </c>
      <c r="ER218">
        <v>1.138845520416107</v>
      </c>
      <c r="ES218">
        <v>1.1342487492472131</v>
      </c>
      <c r="ET218">
        <v>1.137598595284415</v>
      </c>
      <c r="EU218">
        <v>1.154738481259818</v>
      </c>
      <c r="EV218">
        <v>1.139887725135289</v>
      </c>
      <c r="EW218">
        <v>1.118113862677717</v>
      </c>
      <c r="EX218">
        <v>1.0916131016442809</v>
      </c>
      <c r="EY218">
        <v>1.096712326921381</v>
      </c>
    </row>
    <row r="219" spans="9:155" x14ac:dyDescent="0.25">
      <c r="I219" s="31">
        <v>44735</v>
      </c>
      <c r="J219" s="32">
        <v>98.966723930068781</v>
      </c>
      <c r="K219" s="32">
        <v>94.97173288749724</v>
      </c>
      <c r="L219" s="33">
        <v>-0.17328345515882501</v>
      </c>
      <c r="M219" s="33">
        <v>-0.17042203428772859</v>
      </c>
      <c r="N219">
        <v>30</v>
      </c>
      <c r="O219" t="s">
        <v>15</v>
      </c>
      <c r="P219">
        <f t="shared" si="10"/>
        <v>225</v>
      </c>
      <c r="Q219">
        <f t="shared" si="11"/>
        <v>0</v>
      </c>
      <c r="AH219" s="31">
        <v>45107</v>
      </c>
      <c r="AI219" s="33">
        <v>0.2533239219857461</v>
      </c>
      <c r="AJ219" s="33">
        <v>0.24669924424075029</v>
      </c>
      <c r="AK219" s="33">
        <v>6.6246777449958001E-3</v>
      </c>
      <c r="BI219" s="34">
        <v>0.29855129798341162</v>
      </c>
      <c r="CP219" t="s">
        <v>1220</v>
      </c>
      <c r="CQ219">
        <v>0.97846575893888632</v>
      </c>
      <c r="CR219">
        <v>0.96744456969876391</v>
      </c>
      <c r="CS219">
        <v>0.95646952348804293</v>
      </c>
      <c r="CT219">
        <v>0.94057302422091615</v>
      </c>
      <c r="CU219">
        <v>0.98449628057850047</v>
      </c>
      <c r="CV219">
        <v>0.98401104544535578</v>
      </c>
      <c r="CW219">
        <v>0.98133091388920979</v>
      </c>
      <c r="CX219">
        <v>0.97906652087424906</v>
      </c>
      <c r="CY219">
        <v>0.98773103104060767</v>
      </c>
      <c r="CZ219">
        <v>0.97814230645650413</v>
      </c>
      <c r="DA219">
        <v>0.99262941258231285</v>
      </c>
      <c r="DB219">
        <v>1.008502727515596</v>
      </c>
      <c r="DC219">
        <v>1.0109981741349929</v>
      </c>
      <c r="DD219">
        <v>0.99951476486685531</v>
      </c>
      <c r="DE219">
        <v>0.98606751278015248</v>
      </c>
      <c r="DF219">
        <v>0.9574398809351895</v>
      </c>
      <c r="DG219">
        <v>0.96393250978367606</v>
      </c>
      <c r="DH219">
        <v>0.97091037376530731</v>
      </c>
      <c r="DI219">
        <v>0.97144175192785354</v>
      </c>
      <c r="DJ219">
        <v>0.98105360443622924</v>
      </c>
      <c r="DK219">
        <v>0.98555914972273573</v>
      </c>
      <c r="DL219">
        <v>0.98290203327171899</v>
      </c>
      <c r="DM219">
        <v>0.97379854382076014</v>
      </c>
      <c r="DN219">
        <v>1.0527957486136781</v>
      </c>
      <c r="DO219">
        <v>1.0865295748613679</v>
      </c>
      <c r="DP219">
        <v>1.086668229587858</v>
      </c>
      <c r="DQ219">
        <v>1.043276294983249</v>
      </c>
      <c r="DR219">
        <v>1.029690388170055</v>
      </c>
      <c r="DS219">
        <v>1.0433456787560651</v>
      </c>
      <c r="DT219">
        <v>1.014995356364083</v>
      </c>
      <c r="DU219">
        <v>1.042606262094212</v>
      </c>
      <c r="DV219">
        <v>1.043461205558283</v>
      </c>
      <c r="DW219">
        <v>1.0358595645361599</v>
      </c>
      <c r="DX219">
        <v>1.0259935304990759</v>
      </c>
      <c r="DY219">
        <v>1.0535581803806611</v>
      </c>
      <c r="DZ219">
        <v>1.026732947160929</v>
      </c>
      <c r="EA219">
        <v>1.011321626617375</v>
      </c>
      <c r="EB219">
        <v>1.0281422838926759</v>
      </c>
      <c r="EC219">
        <v>1.0309149271459099</v>
      </c>
      <c r="ED219">
        <v>1.0111137009372111</v>
      </c>
      <c r="EE219">
        <v>1.0245609530239139</v>
      </c>
      <c r="EF219">
        <v>1.02236594378177</v>
      </c>
      <c r="EG219">
        <v>1.0232671430943849</v>
      </c>
      <c r="EH219">
        <v>1.0182301068261901</v>
      </c>
      <c r="EI219">
        <v>1.0154805914972269</v>
      </c>
      <c r="EJ219">
        <v>1.0308225282679639</v>
      </c>
      <c r="EK219">
        <v>1.0382856273827401</v>
      </c>
      <c r="EL219">
        <v>1.046488030340226</v>
      </c>
      <c r="EM219">
        <v>1.114371534195933</v>
      </c>
      <c r="EN219">
        <v>1.1330176052015939</v>
      </c>
      <c r="EO219">
        <v>1.1252310536044361</v>
      </c>
      <c r="EP219">
        <v>1.1252079256801639</v>
      </c>
      <c r="EQ219">
        <v>1.1185304990757861</v>
      </c>
      <c r="ER219">
        <v>1.090272688380892</v>
      </c>
      <c r="ES219">
        <v>1.113655245458353</v>
      </c>
      <c r="ET219">
        <v>1.157231977818854</v>
      </c>
      <c r="EU219">
        <v>1.1727588251646259</v>
      </c>
      <c r="EV219">
        <v>1.1774260402827521</v>
      </c>
      <c r="EW219">
        <v>1.1520332717190389</v>
      </c>
      <c r="EX219">
        <v>1.1490295748613679</v>
      </c>
      <c r="EY219">
        <v>1.1446626843013521</v>
      </c>
    </row>
    <row r="220" spans="9:155" x14ac:dyDescent="0.25">
      <c r="I220" s="31">
        <v>44736</v>
      </c>
      <c r="J220" s="32">
        <v>99.445790558391295</v>
      </c>
      <c r="K220" s="32">
        <v>96.007292878993695</v>
      </c>
      <c r="L220" s="33">
        <v>-0.16928158168067139</v>
      </c>
      <c r="M220" s="33">
        <v>-0.1613764190820306</v>
      </c>
      <c r="N220">
        <v>30</v>
      </c>
      <c r="O220" t="s">
        <v>15</v>
      </c>
      <c r="P220">
        <f t="shared" si="10"/>
        <v>225</v>
      </c>
      <c r="Q220">
        <f t="shared" si="11"/>
        <v>0</v>
      </c>
      <c r="AH220" s="31">
        <v>45110</v>
      </c>
      <c r="AI220" s="33">
        <v>0.24975328744834299</v>
      </c>
      <c r="AJ220" s="33">
        <v>0.24060424094576849</v>
      </c>
      <c r="AK220" s="33">
        <v>9.1490465025745003E-3</v>
      </c>
      <c r="BI220" s="34">
        <v>0.31573393280943118</v>
      </c>
      <c r="CP220" t="s">
        <v>1221</v>
      </c>
      <c r="CQ220">
        <v>0.97373352426713755</v>
      </c>
      <c r="CR220">
        <v>0.97601750874362136</v>
      </c>
      <c r="CS220">
        <v>0.98319597831391792</v>
      </c>
      <c r="CT220">
        <v>0.99698171777171107</v>
      </c>
      <c r="CU220">
        <v>1.0018761010836841</v>
      </c>
      <c r="CV220">
        <v>1.0071783242261949</v>
      </c>
      <c r="CW220">
        <v>1.015090844422357</v>
      </c>
      <c r="CX220">
        <v>1.011909551249585</v>
      </c>
      <c r="CY220">
        <v>1.035157846535999</v>
      </c>
      <c r="CZ220">
        <v>1.038175983420186</v>
      </c>
      <c r="DA220">
        <v>1.0383391397087689</v>
      </c>
      <c r="DB220">
        <v>1.0397258154889659</v>
      </c>
      <c r="DC220">
        <v>1.0376865145544369</v>
      </c>
      <c r="DD220">
        <v>1.0486173751984651</v>
      </c>
      <c r="DE220">
        <v>1.033363229143424</v>
      </c>
      <c r="DF220">
        <v>1.0390732921164729</v>
      </c>
      <c r="DG220">
        <v>1.048127804550876</v>
      </c>
      <c r="DH220">
        <v>1.044701726054311</v>
      </c>
      <c r="DI220">
        <v>1.046251659904931</v>
      </c>
      <c r="DJ220">
        <v>1.041194222086214</v>
      </c>
      <c r="DK220">
        <v>1.0600375011445631</v>
      </c>
      <c r="DL220">
        <v>1.076515064909378</v>
      </c>
      <c r="DM220">
        <v>1.06615540394815</v>
      </c>
      <c r="DN220">
        <v>1.0628924817401679</v>
      </c>
      <c r="DO220">
        <v>1.0687655992199609</v>
      </c>
      <c r="DP220">
        <v>1.041112694832842</v>
      </c>
      <c r="DQ220">
        <v>1.054327438171514</v>
      </c>
      <c r="DR220">
        <v>1.060853180805639</v>
      </c>
      <c r="DS220">
        <v>1.0856514099426711</v>
      </c>
      <c r="DT220">
        <v>1.0840199488386799</v>
      </c>
      <c r="DU220">
        <v>1.086385460568535</v>
      </c>
      <c r="DV220">
        <v>1.102944755150401</v>
      </c>
      <c r="DW220">
        <v>1.1290480310324189</v>
      </c>
      <c r="DX220">
        <v>1.184925243053135</v>
      </c>
      <c r="DY220">
        <v>1.1509910760101669</v>
      </c>
      <c r="DZ220">
        <v>1.178725711214337</v>
      </c>
      <c r="EA220">
        <v>1.186230289798121</v>
      </c>
      <c r="EB220">
        <v>1.1856594972426779</v>
      </c>
      <c r="EC220">
        <v>1.2066237062707681</v>
      </c>
      <c r="ED220">
        <v>1.1907985640966059</v>
      </c>
      <c r="EE220">
        <v>1.1075943531385799</v>
      </c>
      <c r="EF220">
        <v>1.012399020115335</v>
      </c>
      <c r="EG220">
        <v>1.010849086264715</v>
      </c>
      <c r="EH220">
        <v>0.99812360822811352</v>
      </c>
      <c r="EI220">
        <v>1.023819146061433</v>
      </c>
      <c r="EJ220">
        <v>1.015009520732663</v>
      </c>
      <c r="EK220">
        <v>0.99551331117446362</v>
      </c>
      <c r="EL220">
        <v>1.0004893235216481</v>
      </c>
      <c r="EM220">
        <v>1.007504636803362</v>
      </c>
      <c r="EN220">
        <v>0.99902112048807945</v>
      </c>
      <c r="EO220">
        <v>1.0032627768638811</v>
      </c>
      <c r="EP220">
        <v>1.005546863122204</v>
      </c>
      <c r="EQ220">
        <v>1.0060364337697929</v>
      </c>
      <c r="ER220">
        <v>1.011338656912304</v>
      </c>
      <c r="ES220">
        <v>1.006199488276537</v>
      </c>
      <c r="ET220">
        <v>0.99967364386057223</v>
      </c>
      <c r="EU220">
        <v>0.98278824026521938</v>
      </c>
      <c r="EV220">
        <v>0.99714477227845466</v>
      </c>
      <c r="EW220">
        <v>0.99828706986221483</v>
      </c>
      <c r="EX220">
        <v>0.99099735274143719</v>
      </c>
      <c r="EY220">
        <v>0.98567324650345178</v>
      </c>
    </row>
    <row r="221" spans="9:155" x14ac:dyDescent="0.25">
      <c r="I221" s="31">
        <v>44739</v>
      </c>
      <c r="J221" s="32">
        <v>101.23822347745541</v>
      </c>
      <c r="K221" s="32">
        <v>96.886834263559763</v>
      </c>
      <c r="L221" s="33">
        <v>-0.15430852921552801</v>
      </c>
      <c r="M221" s="33">
        <v>-0.15369362620899341</v>
      </c>
      <c r="N221">
        <v>30</v>
      </c>
      <c r="O221" t="s">
        <v>15</v>
      </c>
      <c r="P221">
        <f t="shared" si="10"/>
        <v>225</v>
      </c>
      <c r="Q221">
        <f t="shared" si="11"/>
        <v>0</v>
      </c>
      <c r="AH221" s="31">
        <v>45111</v>
      </c>
      <c r="AI221" s="33">
        <v>0.22518990064969599</v>
      </c>
      <c r="AJ221" s="33">
        <v>0.2314320672688934</v>
      </c>
      <c r="AK221" s="33">
        <v>-6.2421666191974003E-3</v>
      </c>
      <c r="BI221" s="34">
        <v>0.1876702368715587</v>
      </c>
      <c r="CP221" t="s">
        <v>1222</v>
      </c>
      <c r="CQ221">
        <v>1.044472482122957</v>
      </c>
      <c r="CR221">
        <v>1.037652207767122</v>
      </c>
      <c r="CS221">
        <v>1.039182703444689</v>
      </c>
      <c r="CT221">
        <v>1.031218427861514</v>
      </c>
      <c r="CU221">
        <v>1.031888628231741</v>
      </c>
      <c r="CV221">
        <v>1.003583635744099</v>
      </c>
      <c r="CW221">
        <v>1.011464275939324</v>
      </c>
      <c r="CX221">
        <v>1.012775388333043</v>
      </c>
      <c r="CY221">
        <v>1.00954265713548</v>
      </c>
      <c r="CZ221">
        <v>1.012104868743779</v>
      </c>
      <c r="DA221">
        <v>0.999739919307853</v>
      </c>
      <c r="DB221">
        <v>1.0194194537799159</v>
      </c>
      <c r="DC221">
        <v>1.028536828333013</v>
      </c>
      <c r="DD221">
        <v>1.025140257964209</v>
      </c>
      <c r="DE221">
        <v>1.013013685344891</v>
      </c>
      <c r="DF221">
        <v>1.0260042242904861</v>
      </c>
      <c r="DG221">
        <v>1.038071342363982</v>
      </c>
      <c r="DH221">
        <v>1.0340637867564959</v>
      </c>
      <c r="DI221">
        <v>1.031650490829412</v>
      </c>
      <c r="DJ221">
        <v>1.0255720815178291</v>
      </c>
      <c r="DK221">
        <v>1.027568557186078</v>
      </c>
      <c r="DL221">
        <v>1.0278813120385331</v>
      </c>
      <c r="DM221">
        <v>1.030428759766326</v>
      </c>
      <c r="DN221">
        <v>1.0236801500845161</v>
      </c>
      <c r="DO221">
        <v>1.0032261902263271</v>
      </c>
      <c r="DP221">
        <v>1.0135202061533961</v>
      </c>
      <c r="DQ221">
        <v>1.007710020638471</v>
      </c>
      <c r="DR221">
        <v>1.012507084731626</v>
      </c>
      <c r="DS221">
        <v>1.0093786583547211</v>
      </c>
      <c r="DT221">
        <v>1.007456879941357</v>
      </c>
      <c r="DU221">
        <v>1.0057437111693099</v>
      </c>
      <c r="DV221">
        <v>1.0059225536353349</v>
      </c>
      <c r="DW221">
        <v>1.01033208581639</v>
      </c>
      <c r="DX221">
        <v>1.000157058785726</v>
      </c>
      <c r="DY221">
        <v>1.006831130822168</v>
      </c>
      <c r="DZ221">
        <v>1.018540484158855</v>
      </c>
      <c r="EA221">
        <v>1.021773295161178</v>
      </c>
      <c r="EB221">
        <v>1.0219372939419371</v>
      </c>
      <c r="EC221">
        <v>1.0294903355994409</v>
      </c>
      <c r="ED221">
        <v>1.025512547167247</v>
      </c>
      <c r="EE221">
        <v>1.037058141137452</v>
      </c>
      <c r="EF221">
        <v>1.066898018564433</v>
      </c>
      <c r="EG221">
        <v>1.0630392988334021</v>
      </c>
      <c r="EH221">
        <v>1.060715384236951</v>
      </c>
      <c r="EI221">
        <v>1.072111902916423</v>
      </c>
      <c r="EJ221">
        <v>1.0744507410028989</v>
      </c>
      <c r="EK221">
        <v>1.0744212132418871</v>
      </c>
      <c r="EL221">
        <v>1.068238658719165</v>
      </c>
      <c r="EM221">
        <v>1.073706002987306</v>
      </c>
      <c r="EN221">
        <v>1.0658103594972961</v>
      </c>
      <c r="EO221">
        <v>1.068357887029848</v>
      </c>
      <c r="EP221">
        <v>1.069430303387922</v>
      </c>
      <c r="EQ221">
        <v>1.05377316820861</v>
      </c>
      <c r="ER221">
        <v>1.051344948791501</v>
      </c>
      <c r="ES221">
        <v>1.0469500208814331</v>
      </c>
      <c r="ET221">
        <v>1.05407099957104</v>
      </c>
      <c r="EU221">
        <v>1.069445466292225</v>
      </c>
      <c r="EV221">
        <v>1.078994584594182</v>
      </c>
      <c r="EW221">
        <v>1.0840447893844509</v>
      </c>
      <c r="EX221">
        <v>1.0812291976647599</v>
      </c>
      <c r="EY221">
        <v>1.0755681672453281</v>
      </c>
    </row>
    <row r="222" spans="9:155" x14ac:dyDescent="0.25">
      <c r="I222" s="31">
        <v>44740</v>
      </c>
      <c r="J222" s="32">
        <v>101.592032367054</v>
      </c>
      <c r="K222" s="32">
        <v>97.028800386263157</v>
      </c>
      <c r="L222" s="33">
        <v>-0.15135299374736719</v>
      </c>
      <c r="M222" s="33">
        <v>-0.15245355230814259</v>
      </c>
      <c r="N222">
        <v>30</v>
      </c>
      <c r="O222" t="s">
        <v>15</v>
      </c>
      <c r="P222">
        <f t="shared" si="10"/>
        <v>225</v>
      </c>
      <c r="Q222">
        <f t="shared" si="11"/>
        <v>0</v>
      </c>
      <c r="AH222" s="31">
        <v>45112</v>
      </c>
      <c r="AI222" s="33">
        <v>0.22578929180500859</v>
      </c>
      <c r="AJ222" s="33">
        <v>0.2326865588502888</v>
      </c>
      <c r="AK222" s="33">
        <v>-6.8972670452802001E-3</v>
      </c>
      <c r="BI222" s="34">
        <v>0.1666388956916468</v>
      </c>
      <c r="CP222" t="s">
        <v>1223</v>
      </c>
      <c r="CQ222">
        <v>0.98579755391508117</v>
      </c>
      <c r="CR222">
        <v>0.99255767810822215</v>
      </c>
      <c r="CS222">
        <v>0.99596874230862031</v>
      </c>
      <c r="CT222">
        <v>0.98778214280333665</v>
      </c>
      <c r="CU222">
        <v>0.99137929533391467</v>
      </c>
      <c r="CV222">
        <v>0.98306868741331999</v>
      </c>
      <c r="CW222">
        <v>0.97916151384446448</v>
      </c>
      <c r="CX222">
        <v>0.96483498363702147</v>
      </c>
      <c r="CY222">
        <v>0.96812203942210873</v>
      </c>
      <c r="CZ222">
        <v>0.95652445142364007</v>
      </c>
      <c r="DA222">
        <v>0.96712974497798099</v>
      </c>
      <c r="DB222">
        <v>0.94660135556793623</v>
      </c>
      <c r="DC222">
        <v>0.9480897593805212</v>
      </c>
      <c r="DD222">
        <v>0.96526916450503641</v>
      </c>
      <c r="DE222">
        <v>0.97407588179408833</v>
      </c>
      <c r="DF222">
        <v>0.97723885345665129</v>
      </c>
      <c r="DG222">
        <v>0.96886624132840116</v>
      </c>
      <c r="DH222">
        <v>0.96098981427582153</v>
      </c>
      <c r="DI222">
        <v>0.95553208127229905</v>
      </c>
      <c r="DJ222">
        <v>0.96260230221093079</v>
      </c>
      <c r="DK222">
        <v>0.95919123801053252</v>
      </c>
      <c r="DL222">
        <v>0.95205901286424544</v>
      </c>
      <c r="DM222">
        <v>0.94759365001206397</v>
      </c>
      <c r="DN222">
        <v>0.94250801796168771</v>
      </c>
      <c r="DO222">
        <v>0.95522198452680829</v>
      </c>
      <c r="DP222">
        <v>0.94300420303735821</v>
      </c>
      <c r="DQ222">
        <v>0.94957823890031945</v>
      </c>
      <c r="DR222">
        <v>0.93816666352481737</v>
      </c>
      <c r="DS222">
        <v>0.92489458338358399</v>
      </c>
      <c r="DT222">
        <v>0.92433639410025803</v>
      </c>
      <c r="DU222">
        <v>0.92408830156242272</v>
      </c>
      <c r="DV222">
        <v>0.94591908216208598</v>
      </c>
      <c r="DW222">
        <v>0.94970232302284363</v>
      </c>
      <c r="DX222">
        <v>0.94343830819815999</v>
      </c>
      <c r="DY222">
        <v>0.93884893693066751</v>
      </c>
      <c r="DZ222">
        <v>0.93940705050678031</v>
      </c>
      <c r="EA222">
        <v>0.93649217138205254</v>
      </c>
      <c r="EB222">
        <v>0.93636816296674164</v>
      </c>
      <c r="EC222">
        <v>0.94343830819815999</v>
      </c>
      <c r="ED222">
        <v>0.91000993960002818</v>
      </c>
      <c r="EE222">
        <v>0.89326471534352792</v>
      </c>
      <c r="EF222">
        <v>0.90393201310552429</v>
      </c>
      <c r="EG222">
        <v>0.89010166797375168</v>
      </c>
      <c r="EH222">
        <v>0.8778838864843016</v>
      </c>
      <c r="EI222">
        <v>0.87341852363212014</v>
      </c>
      <c r="EJ222">
        <v>0.86672040364663472</v>
      </c>
      <c r="EK222">
        <v>0.87844207576762756</v>
      </c>
      <c r="EL222">
        <v>0.90839737595770575</v>
      </c>
      <c r="EM222">
        <v>0.89996275962180006</v>
      </c>
      <c r="EN222">
        <v>0.89543539256196314</v>
      </c>
      <c r="EO222">
        <v>0.89915655350785206</v>
      </c>
      <c r="EP222">
        <v>0.90473829492668556</v>
      </c>
      <c r="EQ222">
        <v>0.9059786819086485</v>
      </c>
      <c r="ER222">
        <v>0.90262962191590579</v>
      </c>
      <c r="ES222">
        <v>0.90690897214512078</v>
      </c>
      <c r="ET222">
        <v>0.92681716806418402</v>
      </c>
      <c r="EU222">
        <v>0.91317291126259115</v>
      </c>
      <c r="EV222">
        <v>0.91534358848102637</v>
      </c>
      <c r="EW222">
        <v>0.91863056855890035</v>
      </c>
      <c r="EX222">
        <v>0.9326470020208526</v>
      </c>
      <c r="EY222">
        <v>0.92185562013633204</v>
      </c>
    </row>
    <row r="223" spans="9:155" x14ac:dyDescent="0.25">
      <c r="I223" s="31">
        <v>44741</v>
      </c>
      <c r="J223" s="32">
        <v>101.4952101825115</v>
      </c>
      <c r="K223" s="32">
        <v>96.694423325682564</v>
      </c>
      <c r="L223" s="33">
        <v>-0.15216179592541551</v>
      </c>
      <c r="M223" s="33">
        <v>-0.1553743355060854</v>
      </c>
      <c r="N223">
        <v>30</v>
      </c>
      <c r="O223" t="s">
        <v>15</v>
      </c>
      <c r="P223">
        <f t="shared" si="10"/>
        <v>225</v>
      </c>
      <c r="Q223">
        <f t="shared" si="11"/>
        <v>0</v>
      </c>
      <c r="AH223" s="31">
        <v>45113</v>
      </c>
      <c r="AI223" s="33">
        <v>0.2380798338487069</v>
      </c>
      <c r="AJ223" s="33">
        <v>0.24424181221283581</v>
      </c>
      <c r="AK223" s="33">
        <v>-6.1619783641289E-3</v>
      </c>
      <c r="BI223" s="34">
        <v>-7.6924375462220307E-2</v>
      </c>
      <c r="CP223" t="s">
        <v>1224</v>
      </c>
      <c r="CQ223">
        <v>1.17055840661683</v>
      </c>
      <c r="CR223">
        <v>1.1362942293910601</v>
      </c>
      <c r="CS223">
        <v>1.0946700175421959</v>
      </c>
      <c r="CT223">
        <v>1.1208120977541061</v>
      </c>
      <c r="CU223">
        <v>1.118781728139925</v>
      </c>
      <c r="CV223">
        <v>1.1182739810970961</v>
      </c>
      <c r="CW223">
        <v>1.110913681378088</v>
      </c>
      <c r="CX223">
        <v>1.179107308054093</v>
      </c>
      <c r="CY223">
        <v>1.1803939952609559</v>
      </c>
      <c r="CZ223">
        <v>1.185026104551786</v>
      </c>
      <c r="DA223">
        <v>1.1839966487479301</v>
      </c>
      <c r="DB223">
        <v>1.188114118502136</v>
      </c>
      <c r="DC223">
        <v>1.198407527791737</v>
      </c>
      <c r="DD223">
        <v>1.2413822265977099</v>
      </c>
      <c r="DE223">
        <v>1.2550211463365819</v>
      </c>
      <c r="DF223">
        <v>1.243698281243125</v>
      </c>
      <c r="DG223">
        <v>1.2382943010126659</v>
      </c>
      <c r="DH223">
        <v>1.2835852311946641</v>
      </c>
      <c r="DI223">
        <v>1.2704610393577209</v>
      </c>
      <c r="DJ223">
        <v>1.283842462597671</v>
      </c>
      <c r="DK223">
        <v>1.2300595382348629</v>
      </c>
      <c r="DL223">
        <v>1.194547466171147</v>
      </c>
      <c r="DM223">
        <v>1.3126640439546751</v>
      </c>
      <c r="DN223">
        <v>1.22722893241813</v>
      </c>
      <c r="DO223">
        <v>1.2027821405836441</v>
      </c>
      <c r="DP223">
        <v>1.161608591790547</v>
      </c>
      <c r="DQ223">
        <v>1.1958340650127051</v>
      </c>
      <c r="DR223">
        <v>1.203039371986651</v>
      </c>
      <c r="DS223">
        <v>1.1662406127160709</v>
      </c>
      <c r="DT223">
        <v>1.1716445929465309</v>
      </c>
      <c r="DU223">
        <v>1.1600645848153719</v>
      </c>
      <c r="DV223">
        <v>1.1497710871604661</v>
      </c>
      <c r="DW223">
        <v>1.120949594168767</v>
      </c>
      <c r="DX223">
        <v>1.1271257104347721</v>
      </c>
      <c r="DY223">
        <v>1.142565868551825</v>
      </c>
      <c r="DZ223">
        <v>1.127897669739707</v>
      </c>
      <c r="EA223">
        <v>1.106024340684252</v>
      </c>
      <c r="EB223">
        <v>1.1585204894748919</v>
      </c>
      <c r="EC223">
        <v>1.1533739173780491</v>
      </c>
      <c r="ED223">
        <v>1.2521903637892391</v>
      </c>
      <c r="EE223">
        <v>1.284871741670917</v>
      </c>
      <c r="EF223">
        <v>1.2305742661367911</v>
      </c>
      <c r="EG223">
        <v>1.2099875359228951</v>
      </c>
      <c r="EH223">
        <v>1.2403529475244639</v>
      </c>
      <c r="EI223">
        <v>1.200723405706541</v>
      </c>
      <c r="EJ223">
        <v>1.2200234487135739</v>
      </c>
      <c r="EK223">
        <v>1.2138474208128751</v>
      </c>
      <c r="EL223">
        <v>1.2563077451781399</v>
      </c>
      <c r="EM223">
        <v>1.318068112550439</v>
      </c>
      <c r="EN223">
        <v>1.404275006661309</v>
      </c>
      <c r="EO223">
        <v>1.3607854915881019</v>
      </c>
      <c r="EP223">
        <v>1.3708214927440849</v>
      </c>
      <c r="EQ223">
        <v>1.3528082253092211</v>
      </c>
      <c r="ER223">
        <v>1.3198694392939261</v>
      </c>
      <c r="ES223">
        <v>1.3767402008764731</v>
      </c>
      <c r="ET223">
        <v>1.3661896485491709</v>
      </c>
      <c r="EU223">
        <v>1.4397873438209401</v>
      </c>
      <c r="EV223">
        <v>1.503091718168414</v>
      </c>
      <c r="EW223">
        <v>1.5151862774708911</v>
      </c>
      <c r="EX223">
        <v>1.514157175128255</v>
      </c>
      <c r="EY223">
        <v>1.563050758797226</v>
      </c>
    </row>
    <row r="224" spans="9:155" x14ac:dyDescent="0.25">
      <c r="I224" s="31">
        <v>44742</v>
      </c>
      <c r="J224" s="32">
        <v>100.72885769933291</v>
      </c>
      <c r="K224" s="32">
        <v>96.476069340001658</v>
      </c>
      <c r="L224" s="33">
        <v>-0.15856350603427549</v>
      </c>
      <c r="M224" s="33">
        <v>-0.1572816572926731</v>
      </c>
      <c r="N224">
        <v>30</v>
      </c>
      <c r="O224" t="s">
        <v>15</v>
      </c>
      <c r="P224">
        <f t="shared" si="10"/>
        <v>225</v>
      </c>
      <c r="Q224">
        <f t="shared" si="11"/>
        <v>0</v>
      </c>
      <c r="AH224" s="31">
        <v>45114</v>
      </c>
      <c r="AI224" s="33">
        <v>0.2423871761981484</v>
      </c>
      <c r="AJ224" s="33">
        <v>0.23733618175095539</v>
      </c>
      <c r="AK224" s="33">
        <v>5.0509944471930001E-3</v>
      </c>
      <c r="BI224" s="34">
        <v>0.28689825284010639</v>
      </c>
      <c r="CP224" t="s">
        <v>1225</v>
      </c>
      <c r="CQ224">
        <v>0.97619270534690372</v>
      </c>
      <c r="CR224">
        <v>0.99527516925994264</v>
      </c>
      <c r="CS224">
        <v>0.9830274788930381</v>
      </c>
      <c r="CT224">
        <v>0.99334866806293898</v>
      </c>
      <c r="CU224">
        <v>1.0022019048297659</v>
      </c>
      <c r="CV224">
        <v>1.0088988500062319</v>
      </c>
      <c r="CW224">
        <v>0.99192646733997969</v>
      </c>
      <c r="CX224">
        <v>1.0516054634112</v>
      </c>
      <c r="CY224">
        <v>1.0559633396085759</v>
      </c>
      <c r="CZ224">
        <v>1.052385191292851</v>
      </c>
      <c r="DA224">
        <v>1.0453210860168189</v>
      </c>
      <c r="DB224">
        <v>1.0281193716206689</v>
      </c>
      <c r="DC224">
        <v>1.0478440790432859</v>
      </c>
      <c r="DD224">
        <v>1.0363493994115001</v>
      </c>
      <c r="DE224">
        <v>1.0442118084393051</v>
      </c>
      <c r="DF224">
        <v>1.061361464532768</v>
      </c>
      <c r="DG224">
        <v>1.059936397163185</v>
      </c>
      <c r="DH224">
        <v>1.0403953844562159</v>
      </c>
      <c r="DI224">
        <v>1.0414529477286389</v>
      </c>
      <c r="DJ224">
        <v>1.082649526358096</v>
      </c>
      <c r="DK224">
        <v>1.0788793127185821</v>
      </c>
      <c r="DL224">
        <v>1.055246448620917</v>
      </c>
      <c r="DM224">
        <v>1.0585107564642779</v>
      </c>
      <c r="DN224">
        <v>1.0626489328644131</v>
      </c>
      <c r="DO224">
        <v>1.0626950285421219</v>
      </c>
      <c r="DP224">
        <v>1.0813163063463369</v>
      </c>
      <c r="DQ224">
        <v>1.1041213975649371</v>
      </c>
      <c r="DR224">
        <v>1.0835229362514109</v>
      </c>
      <c r="DS224">
        <v>1.0721663143210229</v>
      </c>
      <c r="DT224">
        <v>1.0735457446763561</v>
      </c>
      <c r="DU224">
        <v>1.0708330943092641</v>
      </c>
      <c r="DV224">
        <v>1.0708330943092641</v>
      </c>
      <c r="DW224">
        <v>1.072994087200088</v>
      </c>
      <c r="DX224">
        <v>1.052395625886561</v>
      </c>
      <c r="DY224">
        <v>1.0459587428917989</v>
      </c>
      <c r="DZ224">
        <v>1.075154965425047</v>
      </c>
      <c r="EA224">
        <v>1.075568794531647</v>
      </c>
      <c r="EB224">
        <v>1.0488094509602901</v>
      </c>
      <c r="EC224">
        <v>1.0380047158379</v>
      </c>
      <c r="ED224">
        <v>0.99092279702408348</v>
      </c>
      <c r="EE224">
        <v>0.98738248844379117</v>
      </c>
      <c r="EF224">
        <v>0.96664631342646146</v>
      </c>
      <c r="EG224">
        <v>0.99919903515848851</v>
      </c>
      <c r="EH224">
        <v>1.0375449057194559</v>
      </c>
      <c r="EI224">
        <v>1.0505107483985341</v>
      </c>
      <c r="EJ224">
        <v>1.0596144154144089</v>
      </c>
      <c r="EK224">
        <v>1.039108145456302</v>
      </c>
      <c r="EL224">
        <v>1.0477060213418881</v>
      </c>
      <c r="EM224">
        <v>1.064212172601259</v>
      </c>
      <c r="EN224">
        <v>1.054556848109115</v>
      </c>
      <c r="EO224">
        <v>1.0420508155484809</v>
      </c>
      <c r="EP224">
        <v>1.0713387707736881</v>
      </c>
      <c r="EQ224">
        <v>1.1252711723571369</v>
      </c>
      <c r="ER224">
        <v>1.113638893687412</v>
      </c>
      <c r="ES224">
        <v>1.104581207683381</v>
      </c>
      <c r="ET224">
        <v>1.130283102648181</v>
      </c>
      <c r="EU224">
        <v>1.102282157091159</v>
      </c>
      <c r="EV224">
        <v>1.1079373628845659</v>
      </c>
      <c r="EW224">
        <v>1.1156619435427031</v>
      </c>
      <c r="EX224">
        <v>1.0992476396411559</v>
      </c>
      <c r="EY224">
        <v>1.0592466819855191</v>
      </c>
    </row>
    <row r="225" spans="9:155" x14ac:dyDescent="0.25">
      <c r="I225" s="31">
        <v>44743</v>
      </c>
      <c r="J225" s="32">
        <v>100.4916880088398</v>
      </c>
      <c r="K225" s="32">
        <v>96.525793514958707</v>
      </c>
      <c r="L225" s="33">
        <v>-0.1605446982904121</v>
      </c>
      <c r="M225" s="33">
        <v>-0.1568473166878066</v>
      </c>
      <c r="N225">
        <v>30</v>
      </c>
      <c r="O225" t="s">
        <v>15</v>
      </c>
      <c r="P225">
        <f t="shared" si="10"/>
        <v>225</v>
      </c>
      <c r="Q225">
        <f t="shared" si="11"/>
        <v>0</v>
      </c>
      <c r="AH225" s="31">
        <v>45117</v>
      </c>
      <c r="AI225" s="33">
        <v>0.24278953565507261</v>
      </c>
      <c r="AJ225" s="33">
        <v>0.2358663476290552</v>
      </c>
      <c r="AK225" s="33">
        <v>6.9231880260174003E-3</v>
      </c>
      <c r="BI225" s="34">
        <v>0.37038274059526299</v>
      </c>
      <c r="CP225" t="s">
        <v>1226</v>
      </c>
      <c r="CQ225">
        <v>0.96999996124751997</v>
      </c>
      <c r="CR225">
        <v>0.97428564979155519</v>
      </c>
      <c r="CS225">
        <v>0.98984110448024876</v>
      </c>
      <c r="CT225">
        <v>0.96857143185296224</v>
      </c>
      <c r="CU225">
        <v>0.96238090363570061</v>
      </c>
      <c r="CV225">
        <v>0.96333332347231382</v>
      </c>
      <c r="CW225">
        <v>1.029523792387155</v>
      </c>
      <c r="CX225">
        <v>1.01507932690724</v>
      </c>
      <c r="CY225">
        <v>1.015555436465184</v>
      </c>
      <c r="CZ225">
        <v>1.0152379966397671</v>
      </c>
      <c r="DA225">
        <v>1.0152379966397671</v>
      </c>
      <c r="DB225">
        <v>1.009206238515395</v>
      </c>
      <c r="DC225">
        <v>1.021269855124501</v>
      </c>
      <c r="DD225">
        <v>1.0328571614549391</v>
      </c>
      <c r="DE225">
        <v>1.0239681438207271</v>
      </c>
      <c r="DF225">
        <v>1.066825229981804</v>
      </c>
      <c r="DG225">
        <v>1.060476132392377</v>
      </c>
      <c r="DH225">
        <v>1.0438094877741799</v>
      </c>
      <c r="DI225">
        <v>1.047777636132436</v>
      </c>
      <c r="DJ225">
        <v>1.0401586788809789</v>
      </c>
      <c r="DK225">
        <v>1.069841259584533</v>
      </c>
      <c r="DL225">
        <v>1.067301540260472</v>
      </c>
      <c r="DM225">
        <v>1.0796824963346341</v>
      </c>
      <c r="DN225">
        <v>1.079841266427523</v>
      </c>
      <c r="DO225">
        <v>1.1058730382378761</v>
      </c>
      <c r="DP225">
        <v>1.1604761004619171</v>
      </c>
      <c r="DQ225">
        <v>1.1503174238863989</v>
      </c>
      <c r="DR225">
        <v>1.1107936064327451</v>
      </c>
      <c r="DS225">
        <v>1.1293649903638061</v>
      </c>
      <c r="DT225">
        <v>1.1466667153535599</v>
      </c>
      <c r="DU225">
        <v>1.1747617958489429</v>
      </c>
      <c r="DV225">
        <v>1.1606349709151691</v>
      </c>
      <c r="DW225">
        <v>1.1068253577141269</v>
      </c>
      <c r="DX225">
        <v>1.1519047233738471</v>
      </c>
      <c r="DY225">
        <v>1.14999988370062</v>
      </c>
      <c r="DZ225">
        <v>1.13380944900073</v>
      </c>
      <c r="EA225">
        <v>1.1099999566890211</v>
      </c>
      <c r="EB225">
        <v>1.123174462146544</v>
      </c>
      <c r="EC225">
        <v>1.114285645233057</v>
      </c>
      <c r="ED225">
        <v>1.1080951170157951</v>
      </c>
      <c r="EE225">
        <v>1.1057142681449861</v>
      </c>
      <c r="EF225">
        <v>1.1658729789354549</v>
      </c>
      <c r="EG225">
        <v>1.16174606048431</v>
      </c>
      <c r="EH225">
        <v>1.1715871968740481</v>
      </c>
      <c r="EI225">
        <v>1.1444444358549171</v>
      </c>
      <c r="EJ225">
        <v>1.1703173372120179</v>
      </c>
      <c r="EK225">
        <v>1.1487301243989521</v>
      </c>
      <c r="EL225">
        <v>1.1323809196061729</v>
      </c>
      <c r="EM225">
        <v>1.1447618756803339</v>
      </c>
      <c r="EN225">
        <v>1.14269836627458</v>
      </c>
      <c r="EO225">
        <v>1.15888880097447</v>
      </c>
      <c r="EP225">
        <v>1.170793647490687</v>
      </c>
      <c r="EQ225">
        <v>1.182063413635345</v>
      </c>
      <c r="ER225">
        <v>1.1758729857784449</v>
      </c>
      <c r="ES225">
        <v>1.189365131782109</v>
      </c>
      <c r="ET225">
        <v>1.193809590419034</v>
      </c>
      <c r="EU225">
        <v>1.1528570428500979</v>
      </c>
      <c r="EV225">
        <v>1.183015733111596</v>
      </c>
      <c r="EW225">
        <v>1.166349188853762</v>
      </c>
      <c r="EX225">
        <v>1.114126975500529</v>
      </c>
      <c r="EY225">
        <v>1.1161903845459209</v>
      </c>
    </row>
    <row r="226" spans="9:155" x14ac:dyDescent="0.25">
      <c r="I226" s="31">
        <v>44746</v>
      </c>
      <c r="J226" s="32">
        <v>100.65063046156909</v>
      </c>
      <c r="K226" s="32">
        <v>97.089334164471722</v>
      </c>
      <c r="L226" s="33">
        <v>-0.15921697569709081</v>
      </c>
      <c r="M226" s="33">
        <v>-0.15192478983265301</v>
      </c>
      <c r="N226">
        <v>30</v>
      </c>
      <c r="O226" t="s">
        <v>15</v>
      </c>
      <c r="P226">
        <f t="shared" si="10"/>
        <v>225</v>
      </c>
      <c r="Q226">
        <f t="shared" si="11"/>
        <v>0</v>
      </c>
      <c r="AH226" s="31">
        <v>45118</v>
      </c>
      <c r="AI226" s="33">
        <v>0.25339511582969249</v>
      </c>
      <c r="AJ226" s="33">
        <v>0.23568859875377149</v>
      </c>
      <c r="AK226" s="33">
        <v>1.77065170759209E-2</v>
      </c>
      <c r="BI226" s="34">
        <v>0.1148578502101037</v>
      </c>
      <c r="CP226" t="s">
        <v>1227</v>
      </c>
      <c r="CQ226">
        <v>1.0195522630985701</v>
      </c>
      <c r="CR226">
        <v>1.0046766315429441</v>
      </c>
      <c r="CS226">
        <v>0.99818408112404267</v>
      </c>
      <c r="CT226">
        <v>0.99211435629317968</v>
      </c>
      <c r="CU226">
        <v>0.99233827756949367</v>
      </c>
      <c r="CV226">
        <v>0.99276110315753197</v>
      </c>
      <c r="CW226">
        <v>0.99253724669200705</v>
      </c>
      <c r="CX226">
        <v>0.98358201590917582</v>
      </c>
      <c r="CY226">
        <v>0.97940295141771394</v>
      </c>
      <c r="CZ226">
        <v>0.97741293613863423</v>
      </c>
      <c r="DA226">
        <v>0.97646760596893367</v>
      </c>
      <c r="DB226">
        <v>0.97664175255922459</v>
      </c>
      <c r="DC226">
        <v>0.99388051510673447</v>
      </c>
      <c r="DD226">
        <v>0.9979104499724949</v>
      </c>
      <c r="DE226">
        <v>0.99333325280363893</v>
      </c>
      <c r="DF226">
        <v>0.99169153070514138</v>
      </c>
      <c r="DG226">
        <v>0.96504975963296147</v>
      </c>
      <c r="DH226">
        <v>0.96800986280317503</v>
      </c>
      <c r="DI226">
        <v>0.98211444040096929</v>
      </c>
      <c r="DJ226">
        <v>0.98129354694632598</v>
      </c>
      <c r="DK226">
        <v>0.96308463169689329</v>
      </c>
      <c r="DL226">
        <v>0.97450241322207631</v>
      </c>
      <c r="DM226">
        <v>0.96514924419421821</v>
      </c>
      <c r="DN226">
        <v>0.96619399411438645</v>
      </c>
      <c r="DO226">
        <v>0.96487561304267044</v>
      </c>
      <c r="DP226">
        <v>0.96564673181129068</v>
      </c>
      <c r="DQ226">
        <v>0.98952730402498157</v>
      </c>
      <c r="DR226">
        <v>1.004427822923619</v>
      </c>
      <c r="DS226">
        <v>1.0027860360143319</v>
      </c>
      <c r="DT226">
        <v>1.0026865514530749</v>
      </c>
      <c r="DU226">
        <v>1.000398017679436</v>
      </c>
      <c r="DV226">
        <v>0.99019900304313435</v>
      </c>
      <c r="DW226">
        <v>0.97684072168173808</v>
      </c>
      <c r="DX226">
        <v>0.9698010385813195</v>
      </c>
      <c r="DY226">
        <v>0.98798506648774065</v>
      </c>
      <c r="DZ226">
        <v>0.99291042721560063</v>
      </c>
      <c r="EA226">
        <v>0.99534815542573007</v>
      </c>
      <c r="EB226">
        <v>0.99161693348689617</v>
      </c>
      <c r="EC226">
        <v>0.99567162607408977</v>
      </c>
      <c r="ED226">
        <v>0.99619387141259563</v>
      </c>
      <c r="EE226">
        <v>1.028805882754382</v>
      </c>
      <c r="EF226">
        <v>1.0200995254016649</v>
      </c>
      <c r="EG226">
        <v>0.98467660532615597</v>
      </c>
      <c r="EH226">
        <v>0.99778607806822672</v>
      </c>
      <c r="EI226">
        <v>0.98427860227034003</v>
      </c>
      <c r="EJ226">
        <v>0.99032343975819159</v>
      </c>
      <c r="EK226">
        <v>0.99383087004228976</v>
      </c>
      <c r="EL226">
        <v>0.99131841499233686</v>
      </c>
      <c r="EM226">
        <v>0.9952487356752624</v>
      </c>
      <c r="EN226">
        <v>1.010124302420099</v>
      </c>
      <c r="EO226">
        <v>1.0252486777842611</v>
      </c>
      <c r="EP226">
        <v>1.025174210187594</v>
      </c>
      <c r="EQ226">
        <v>1.019477536258746</v>
      </c>
      <c r="ER226">
        <v>1.0319401973256761</v>
      </c>
      <c r="ES226">
        <v>1.0299750045788181</v>
      </c>
      <c r="ET226">
        <v>1.0239303615233339</v>
      </c>
      <c r="EU226">
        <v>1.0390547368874961</v>
      </c>
      <c r="EV226">
        <v>1.050124290042886</v>
      </c>
      <c r="EW226">
        <v>1.032711316094296</v>
      </c>
      <c r="EX226">
        <v>1.032039681886932</v>
      </c>
      <c r="EY226">
        <v>1.0121393346637679</v>
      </c>
    </row>
    <row r="227" spans="9:155" x14ac:dyDescent="0.25">
      <c r="I227" s="31">
        <v>44747</v>
      </c>
      <c r="J227" s="32">
        <v>100.383587310126</v>
      </c>
      <c r="K227" s="32">
        <v>97.011505021060714</v>
      </c>
      <c r="L227" s="33">
        <v>-0.16144771531054411</v>
      </c>
      <c r="M227" s="33">
        <v>-0.15260462730113961</v>
      </c>
      <c r="N227">
        <v>30</v>
      </c>
      <c r="O227" t="s">
        <v>15</v>
      </c>
      <c r="P227">
        <f t="shared" si="10"/>
        <v>225</v>
      </c>
      <c r="Q227">
        <f t="shared" si="11"/>
        <v>0</v>
      </c>
      <c r="AH227" s="31">
        <v>45119</v>
      </c>
      <c r="AI227" s="33">
        <v>0.25936347055533449</v>
      </c>
      <c r="AJ227" s="33">
        <v>0.23616367735489541</v>
      </c>
      <c r="AK227" s="33">
        <v>2.3199793200438999E-2</v>
      </c>
      <c r="BI227" s="34">
        <v>0.108647404284962</v>
      </c>
      <c r="CP227" t="s">
        <v>1228</v>
      </c>
      <c r="CQ227">
        <v>0.9905861673304287</v>
      </c>
      <c r="CR227">
        <v>0.99964471988101544</v>
      </c>
      <c r="CS227">
        <v>1.016607433855933</v>
      </c>
      <c r="CT227">
        <v>1.02344594283389</v>
      </c>
      <c r="CU227">
        <v>1.0227354703321301</v>
      </c>
      <c r="CV227">
        <v>1.0253108064619081</v>
      </c>
      <c r="CW227">
        <v>1.039342891749897</v>
      </c>
      <c r="CX227">
        <v>1.0246002213476091</v>
      </c>
      <c r="CY227">
        <v>1.024778036544991</v>
      </c>
      <c r="CZ227">
        <v>1.0090584523762141</v>
      </c>
      <c r="DA227">
        <v>0.99396093986692768</v>
      </c>
      <c r="DB227">
        <v>0.99191848626660462</v>
      </c>
      <c r="DC227">
        <v>0.97824158092322677</v>
      </c>
      <c r="DD227">
        <v>0.98570171111052374</v>
      </c>
      <c r="DE227">
        <v>0.99253988225086787</v>
      </c>
      <c r="DF227">
        <v>0.98303729846324772</v>
      </c>
      <c r="DG227">
        <v>1.000887962299694</v>
      </c>
      <c r="DH227">
        <v>0.99502659231330026</v>
      </c>
      <c r="DI227">
        <v>0.99138537851207353</v>
      </c>
      <c r="DJ227">
        <v>0.99911194996409813</v>
      </c>
      <c r="DK227">
        <v>1.0144761289631881</v>
      </c>
      <c r="DL227">
        <v>1.01252230143021</v>
      </c>
      <c r="DM227">
        <v>1.011278721173918</v>
      </c>
      <c r="DN227">
        <v>1.0258436889913629</v>
      </c>
      <c r="DO227">
        <v>1.0260212789636689</v>
      </c>
      <c r="DP227">
        <v>1.0448490817916789</v>
      </c>
      <c r="DQ227">
        <v>1.037388838991844</v>
      </c>
      <c r="DR227">
        <v>1.042007191784635</v>
      </c>
      <c r="DS227">
        <v>1.038099424106143</v>
      </c>
      <c r="DT227">
        <v>1.032415531479518</v>
      </c>
      <c r="DU227">
        <v>1.036234447865588</v>
      </c>
      <c r="DV227">
        <v>1.031616320297873</v>
      </c>
      <c r="DW227">
        <v>1.030461816559078</v>
      </c>
      <c r="DX227">
        <v>1.0337477378031561</v>
      </c>
      <c r="DY227">
        <v>1.020426350242003</v>
      </c>
      <c r="DZ227">
        <v>1.020692791506731</v>
      </c>
      <c r="EA227">
        <v>1.019360472570555</v>
      </c>
      <c r="EB227">
        <v>1.02806384517653</v>
      </c>
      <c r="EC227">
        <v>1.034458322917454</v>
      </c>
      <c r="ED227">
        <v>1.0369448077548109</v>
      </c>
      <c r="EE227">
        <v>0.99431623242407718</v>
      </c>
      <c r="EF227">
        <v>0.99760226628069226</v>
      </c>
      <c r="EG227">
        <v>1.0225577677472859</v>
      </c>
      <c r="EH227">
        <v>1.0139431338211951</v>
      </c>
      <c r="EI227">
        <v>0.96349902313347635</v>
      </c>
      <c r="EJ227">
        <v>0.95461806055519538</v>
      </c>
      <c r="EK227">
        <v>0.95568371300156785</v>
      </c>
      <c r="EL227">
        <v>0.95364125940124467</v>
      </c>
      <c r="EM227">
        <v>0.95222020178518485</v>
      </c>
      <c r="EN227">
        <v>0.95834812564884386</v>
      </c>
      <c r="EO227">
        <v>0.96305510450898091</v>
      </c>
      <c r="EP227">
        <v>0.96420949563523728</v>
      </c>
      <c r="EQ227">
        <v>0.96909395185514224</v>
      </c>
      <c r="ER227">
        <v>0.97539969091618284</v>
      </c>
      <c r="ES227">
        <v>0.97175836450241826</v>
      </c>
      <c r="ET227">
        <v>0.96198922683753263</v>
      </c>
      <c r="EU227">
        <v>0.95399643934585621</v>
      </c>
      <c r="EV227">
        <v>0.96385431569062585</v>
      </c>
      <c r="EW227">
        <v>0.95426299322312169</v>
      </c>
      <c r="EX227">
        <v>0.95515116830972635</v>
      </c>
      <c r="EY227">
        <v>0.94529306673988089</v>
      </c>
    </row>
    <row r="228" spans="9:155" x14ac:dyDescent="0.25">
      <c r="I228" s="31">
        <v>44748</v>
      </c>
      <c r="J228" s="32">
        <v>101.2709007298557</v>
      </c>
      <c r="K228" s="32">
        <v>98.232629868375085</v>
      </c>
      <c r="L228" s="33">
        <v>-0.15403556044252581</v>
      </c>
      <c r="M228" s="33">
        <v>-0.1419381033164108</v>
      </c>
      <c r="N228">
        <v>30</v>
      </c>
      <c r="O228" t="s">
        <v>15</v>
      </c>
      <c r="P228">
        <f t="shared" si="10"/>
        <v>225</v>
      </c>
      <c r="Q228">
        <f t="shared" si="11"/>
        <v>0</v>
      </c>
      <c r="AH228" s="31">
        <v>45120</v>
      </c>
      <c r="AI228" s="33">
        <v>0.2433747802344392</v>
      </c>
      <c r="AJ228" s="33">
        <v>0.21953885542831589</v>
      </c>
      <c r="AK228" s="33">
        <v>2.3835924806123201E-2</v>
      </c>
      <c r="BI228" s="34">
        <v>3.93674419339375E-2</v>
      </c>
      <c r="CP228" t="s">
        <v>1229</v>
      </c>
      <c r="CQ228">
        <v>1.042944088734312</v>
      </c>
      <c r="CR228">
        <v>1.0275379086486469</v>
      </c>
      <c r="CS228">
        <v>1.065932673422521</v>
      </c>
      <c r="CT228">
        <v>1.043647530899199</v>
      </c>
      <c r="CU228">
        <v>1.064350305357092</v>
      </c>
      <c r="CV228">
        <v>1.060548229523733</v>
      </c>
      <c r="CW228">
        <v>1.0399991917373219</v>
      </c>
      <c r="CX228">
        <v>1.023581988485073</v>
      </c>
      <c r="CY228">
        <v>1.0017143465303819</v>
      </c>
      <c r="CZ228">
        <v>1.03103240348031</v>
      </c>
      <c r="DA228">
        <v>1.061647102216877</v>
      </c>
      <c r="DB228">
        <v>1.078987263791682</v>
      </c>
      <c r="DC228">
        <v>1.1089426604441099</v>
      </c>
      <c r="DD228">
        <v>1.1188985094860651</v>
      </c>
      <c r="DE228">
        <v>1.134041033333314</v>
      </c>
      <c r="DF228">
        <v>1.1508538824312871</v>
      </c>
      <c r="DG228">
        <v>1.149249551984217</v>
      </c>
      <c r="DH228">
        <v>1.146106885893732</v>
      </c>
      <c r="DI228">
        <v>1.1511615710917169</v>
      </c>
      <c r="DJ228">
        <v>1.179820325957504</v>
      </c>
      <c r="DK228">
        <v>1.1900838636598901</v>
      </c>
      <c r="DL228">
        <v>1.178611426038692</v>
      </c>
      <c r="DM228">
        <v>1.1445463725512091</v>
      </c>
      <c r="DN228">
        <v>1.1548757973985151</v>
      </c>
      <c r="DO228">
        <v>1.1283928255373761</v>
      </c>
      <c r="DP228">
        <v>1.1198875702710089</v>
      </c>
      <c r="DQ228">
        <v>1.1069868242320631</v>
      </c>
      <c r="DR228">
        <v>1.1397771983145459</v>
      </c>
      <c r="DS228">
        <v>1.1269424470792551</v>
      </c>
      <c r="DT228">
        <v>1.1323268909780431</v>
      </c>
      <c r="DU228">
        <v>1.1561505844622479</v>
      </c>
      <c r="DV228">
        <v>1.165534873287891</v>
      </c>
      <c r="DW228">
        <v>1.1547219530682999</v>
      </c>
      <c r="DX228">
        <v>1.1419090565559149</v>
      </c>
      <c r="DY228">
        <v>1.1312280182848991</v>
      </c>
      <c r="DZ228">
        <v>1.0899540283414879</v>
      </c>
      <c r="EA228">
        <v>1.0616690645985181</v>
      </c>
      <c r="EB228">
        <v>1.1028110649346199</v>
      </c>
      <c r="EC228">
        <v>1.1503703870590021</v>
      </c>
      <c r="ED228">
        <v>1.1686777546958429</v>
      </c>
      <c r="EE228">
        <v>1.166216245412405</v>
      </c>
      <c r="EF228">
        <v>1.187051009477605</v>
      </c>
      <c r="EG228">
        <v>1.1671173490120541</v>
      </c>
      <c r="EH228">
        <v>1.1859081043624471</v>
      </c>
      <c r="EI228">
        <v>1.198127585935612</v>
      </c>
      <c r="EJ228">
        <v>1.174787387823693</v>
      </c>
      <c r="EK228">
        <v>1.1797543311538501</v>
      </c>
      <c r="EL228">
        <v>1.173820397079123</v>
      </c>
      <c r="EM228">
        <v>1.1861497982192231</v>
      </c>
      <c r="EN228">
        <v>1.192765104418464</v>
      </c>
      <c r="EO228">
        <v>1.1799522079060789</v>
      </c>
      <c r="EP228">
        <v>1.180479628041645</v>
      </c>
      <c r="EQ228">
        <v>1.196655029778384</v>
      </c>
      <c r="ER228">
        <v>1.171424990258072</v>
      </c>
      <c r="ES228">
        <v>1.1556669814312299</v>
      </c>
      <c r="ET228">
        <v>1.11905235381628</v>
      </c>
      <c r="EU228">
        <v>1.076943470394341</v>
      </c>
      <c r="EV228">
        <v>1.096349710724327</v>
      </c>
      <c r="EW228">
        <v>1.1034043722151059</v>
      </c>
      <c r="EX228">
        <v>1.086679480302428</v>
      </c>
      <c r="EY228">
        <v>1.0559769320392991</v>
      </c>
    </row>
    <row r="229" spans="9:155" x14ac:dyDescent="0.25">
      <c r="I229" s="31">
        <v>44749</v>
      </c>
      <c r="J229" s="32">
        <v>102.7747483404667</v>
      </c>
      <c r="K229" s="32">
        <v>99.200449679495279</v>
      </c>
      <c r="L229" s="33">
        <v>-0.1414731995676676</v>
      </c>
      <c r="M229" s="33">
        <v>-0.13348419849995119</v>
      </c>
      <c r="N229">
        <v>30</v>
      </c>
      <c r="O229" t="s">
        <v>15</v>
      </c>
      <c r="P229">
        <f t="shared" si="10"/>
        <v>225</v>
      </c>
      <c r="Q229">
        <f t="shared" si="11"/>
        <v>0</v>
      </c>
      <c r="AH229" s="31">
        <v>45121</v>
      </c>
      <c r="AI229" s="33">
        <v>0.2406798400671073</v>
      </c>
      <c r="AJ229" s="33">
        <v>0.2179236647875864</v>
      </c>
      <c r="AK229" s="33">
        <v>2.2756175279520799E-2</v>
      </c>
      <c r="BI229" s="34">
        <v>-2.92676482482052E-2</v>
      </c>
      <c r="CP229" t="s">
        <v>1230</v>
      </c>
      <c r="CQ229">
        <v>0.97356144471202799</v>
      </c>
      <c r="CR229">
        <v>0.97800486779684481</v>
      </c>
      <c r="CS229">
        <v>0.9684515230284183</v>
      </c>
      <c r="CT229">
        <v>0.9684515230284183</v>
      </c>
      <c r="CU229">
        <v>0.96667424297806848</v>
      </c>
      <c r="CV229">
        <v>0.97178409034203073</v>
      </c>
      <c r="CW229">
        <v>0.96600752142033286</v>
      </c>
      <c r="CX229">
        <v>0.95969964133864749</v>
      </c>
      <c r="CY229">
        <v>0.95969964133864749</v>
      </c>
      <c r="CZ229">
        <v>0.97974959584158872</v>
      </c>
      <c r="DA229">
        <v>0.97209021297008935</v>
      </c>
      <c r="DB229">
        <v>0.96938676147257641</v>
      </c>
      <c r="DC229">
        <v>0.98583228739134499</v>
      </c>
      <c r="DD229">
        <v>0.99889864757751756</v>
      </c>
      <c r="DE229">
        <v>0.99889864757751756</v>
      </c>
      <c r="DF229">
        <v>0.99506895614176782</v>
      </c>
      <c r="DG229">
        <v>0.98177725878437072</v>
      </c>
      <c r="DH229">
        <v>0.98538168736854381</v>
      </c>
      <c r="DI229">
        <v>0.99619534471929982</v>
      </c>
      <c r="DJ229">
        <v>0.99304129319898571</v>
      </c>
      <c r="DK229">
        <v>0.99259069317618454</v>
      </c>
      <c r="DL229">
        <v>1.039449379565144</v>
      </c>
      <c r="DM229">
        <v>1.0624280484171751</v>
      </c>
      <c r="DN229">
        <v>1.057021294061445</v>
      </c>
      <c r="DO229">
        <v>1.0448560596012271</v>
      </c>
      <c r="DP229">
        <v>1.054768516906381</v>
      </c>
      <c r="DQ229">
        <v>1.082478151559412</v>
      </c>
      <c r="DR229">
        <v>1.0953192488940069</v>
      </c>
      <c r="DS229">
        <v>1.059274071216509</v>
      </c>
      <c r="DT229">
        <v>1.068510739966932</v>
      </c>
      <c r="DU229">
        <v>1.072115094231457</v>
      </c>
      <c r="DV229">
        <v>1.0642303741887329</v>
      </c>
      <c r="DW229">
        <v>1.0867584430179631</v>
      </c>
      <c r="DX229">
        <v>1.0892367059835459</v>
      </c>
      <c r="DY229">
        <v>1.0766207228612319</v>
      </c>
      <c r="DZ229">
        <v>1.072115094231457</v>
      </c>
      <c r="EA229">
        <v>1.0797747000618989</v>
      </c>
      <c r="EB229">
        <v>1.0822528143881871</v>
      </c>
      <c r="EC229">
        <v>1.078197860100861</v>
      </c>
      <c r="ED229">
        <v>1.0680601399441301</v>
      </c>
      <c r="EE229">
        <v>1.106357946137398</v>
      </c>
      <c r="EF229">
        <v>1.0867584430179631</v>
      </c>
      <c r="EG229">
        <v>1.0594994083877329</v>
      </c>
      <c r="EH229">
        <v>1.0536420540092011</v>
      </c>
      <c r="EI229">
        <v>1.061301659839643</v>
      </c>
      <c r="EJ229">
        <v>1.057471819764598</v>
      </c>
      <c r="EK229">
        <v>1.062878648439977</v>
      </c>
      <c r="EL229">
        <v>1.075494408603348</v>
      </c>
      <c r="EM229">
        <v>1.088560843109168</v>
      </c>
      <c r="EN229">
        <v>1.0905883574126549</v>
      </c>
      <c r="EO229">
        <v>1.0968960145353981</v>
      </c>
      <c r="EP229">
        <v>1.1081601975893081</v>
      </c>
      <c r="EQ229">
        <v>1.090362945921783</v>
      </c>
      <c r="ER229">
        <v>1.0790989115071681</v>
      </c>
      <c r="ES229">
        <v>1.085857391611655</v>
      </c>
      <c r="ET229">
        <v>1.0658073627890661</v>
      </c>
      <c r="EU229">
        <v>1.045531996795253</v>
      </c>
      <c r="EV229">
        <v>1.0437295967040481</v>
      </c>
      <c r="EW229">
        <v>1.0660325513209961</v>
      </c>
      <c r="EX229">
        <v>1.057021294061445</v>
      </c>
      <c r="EY229">
        <v>1.0624280484171751</v>
      </c>
    </row>
    <row r="230" spans="9:155" x14ac:dyDescent="0.25">
      <c r="I230" s="31">
        <v>44750</v>
      </c>
      <c r="J230" s="32">
        <v>102.9909550426982</v>
      </c>
      <c r="K230" s="32">
        <v>99.651930775300784</v>
      </c>
      <c r="L230" s="33">
        <v>-0.1396671212138296</v>
      </c>
      <c r="M230" s="33">
        <v>-0.12954051170359079</v>
      </c>
      <c r="N230">
        <v>30</v>
      </c>
      <c r="O230" t="s">
        <v>15</v>
      </c>
      <c r="P230">
        <f t="shared" si="10"/>
        <v>225</v>
      </c>
      <c r="Q230">
        <f t="shared" si="11"/>
        <v>0</v>
      </c>
      <c r="AH230" s="31">
        <v>45124</v>
      </c>
      <c r="AI230" s="33">
        <v>0.24067907343665881</v>
      </c>
      <c r="AJ230" s="33">
        <v>0.22011462043280949</v>
      </c>
      <c r="AK230" s="33">
        <v>2.0564453003849299E-2</v>
      </c>
      <c r="BI230" s="34">
        <v>-9.8462067883564007E-3</v>
      </c>
      <c r="CP230" t="s">
        <v>1231</v>
      </c>
      <c r="CQ230">
        <v>0.99370044309701488</v>
      </c>
      <c r="CR230">
        <v>0.99161199921535548</v>
      </c>
      <c r="CS230">
        <v>0.98399588745824496</v>
      </c>
      <c r="CT230">
        <v>0.98954426095127002</v>
      </c>
      <c r="CU230">
        <v>0.9914923667582618</v>
      </c>
      <c r="CV230">
        <v>0.98323741349731786</v>
      </c>
      <c r="CW230">
        <v>0.97643174889272144</v>
      </c>
      <c r="CX230">
        <v>0.97219776382033518</v>
      </c>
      <c r="CY230">
        <v>0.96854050339906061</v>
      </c>
      <c r="CZ230">
        <v>0.97871239946680944</v>
      </c>
      <c r="DA230">
        <v>0.9741148112009661</v>
      </c>
      <c r="DB230">
        <v>0.98250487384527119</v>
      </c>
      <c r="DC230">
        <v>0.98071268761304042</v>
      </c>
      <c r="DD230">
        <v>0.98622979353205242</v>
      </c>
      <c r="DE230">
        <v>0.99756036759333111</v>
      </c>
      <c r="DF230">
        <v>0.994729031250838</v>
      </c>
      <c r="DG230">
        <v>0.98766370983595875</v>
      </c>
      <c r="DH230">
        <v>0.99722269870875457</v>
      </c>
      <c r="DI230">
        <v>0.99966951709256435</v>
      </c>
      <c r="DJ230">
        <v>1.01786818633264</v>
      </c>
      <c r="DK230">
        <v>1.039417296388121</v>
      </c>
      <c r="DL230">
        <v>1.073440181572145</v>
      </c>
      <c r="DM230">
        <v>1.076681970182201</v>
      </c>
      <c r="DN230">
        <v>1.066255227700172</v>
      </c>
      <c r="DO230">
        <v>1.057605508245584</v>
      </c>
      <c r="DP230">
        <v>1.0681930852722019</v>
      </c>
      <c r="DQ230">
        <v>1.0735179844987861</v>
      </c>
      <c r="DR230">
        <v>1.094490683624634</v>
      </c>
      <c r="DS230">
        <v>1.091347717280271</v>
      </c>
      <c r="DT230">
        <v>1.0882098750533891</v>
      </c>
      <c r="DU230">
        <v>1.089742509049163</v>
      </c>
      <c r="DV230">
        <v>1.093597309427998</v>
      </c>
      <c r="DW230">
        <v>1.0932698887783829</v>
      </c>
      <c r="DX230">
        <v>1.0750506184945601</v>
      </c>
      <c r="DY230">
        <v>1.068561917156966</v>
      </c>
      <c r="DZ230">
        <v>1.0946258975818211</v>
      </c>
      <c r="EA230">
        <v>1.1001378793833529</v>
      </c>
      <c r="EB230">
        <v>1.096859803655629</v>
      </c>
      <c r="EC230">
        <v>1.109753965565216</v>
      </c>
      <c r="ED230">
        <v>1.097763530661052</v>
      </c>
      <c r="EE230">
        <v>1.102465274457721</v>
      </c>
      <c r="EF230">
        <v>1.075066304568479</v>
      </c>
      <c r="EG230">
        <v>1.0525142269465759</v>
      </c>
      <c r="EH230">
        <v>1.0608576496644271</v>
      </c>
      <c r="EI230">
        <v>1.0704061811546099</v>
      </c>
      <c r="EJ230">
        <v>1.064457812776634</v>
      </c>
      <c r="EK230">
        <v>1.0779860057940529</v>
      </c>
      <c r="EL230">
        <v>1.081840701599063</v>
      </c>
      <c r="EM230">
        <v>1.099379405422426</v>
      </c>
      <c r="EN230">
        <v>1.1146166484803011</v>
      </c>
      <c r="EO230">
        <v>1.1122216987142519</v>
      </c>
      <c r="EP230">
        <v>1.117032303863924</v>
      </c>
      <c r="EQ230">
        <v>1.1209443061256541</v>
      </c>
      <c r="ER230">
        <v>1.1192038839373579</v>
      </c>
      <c r="ES230">
        <v>1.114419213096566</v>
      </c>
      <c r="ET230">
        <v>1.096548069079933</v>
      </c>
      <c r="EU230">
        <v>1.100205329501208</v>
      </c>
      <c r="EV230">
        <v>1.083092764019328</v>
      </c>
      <c r="EW230">
        <v>1.09728060873198</v>
      </c>
      <c r="EX230">
        <v>1.080344459294782</v>
      </c>
      <c r="EY230">
        <v>1.079783316143764</v>
      </c>
    </row>
    <row r="231" spans="9:155" x14ac:dyDescent="0.25">
      <c r="I231" s="31">
        <v>44753</v>
      </c>
      <c r="J231" s="32">
        <v>103.7880449398892</v>
      </c>
      <c r="K231" s="32">
        <v>100.0742259423272</v>
      </c>
      <c r="L231" s="33">
        <v>-0.13300864673306201</v>
      </c>
      <c r="M231" s="33">
        <v>-0.12585176395791289</v>
      </c>
      <c r="N231">
        <v>30</v>
      </c>
      <c r="O231" t="s">
        <v>15</v>
      </c>
      <c r="P231">
        <f t="shared" si="10"/>
        <v>225</v>
      </c>
      <c r="Q231">
        <f t="shared" si="11"/>
        <v>0</v>
      </c>
      <c r="AH231" s="31">
        <v>45125</v>
      </c>
      <c r="AI231" s="33">
        <v>0.228657799277518</v>
      </c>
      <c r="AJ231" s="33">
        <v>0.21496235647393019</v>
      </c>
      <c r="AK231" s="33">
        <v>1.3695442803587801E-2</v>
      </c>
      <c r="BI231" s="34">
        <v>8.3571616049040606E-2</v>
      </c>
      <c r="CP231" t="s">
        <v>1232</v>
      </c>
      <c r="CQ231">
        <v>0.98135069878847347</v>
      </c>
      <c r="CR231">
        <v>0.9913778964240344</v>
      </c>
      <c r="CS231">
        <v>0.98142763380869524</v>
      </c>
      <c r="CT231">
        <v>0.99788282496398639</v>
      </c>
      <c r="CU231">
        <v>0.99638167272036515</v>
      </c>
      <c r="CV231">
        <v>0.99455342567378868</v>
      </c>
      <c r="CW231">
        <v>0.99241695467827384</v>
      </c>
      <c r="CX231">
        <v>0.99730547360468758</v>
      </c>
      <c r="CY231">
        <v>1.0403972139121049</v>
      </c>
      <c r="CZ231">
        <v>1.0740774302929561</v>
      </c>
      <c r="DA231">
        <v>1.0974421604530391</v>
      </c>
      <c r="DB231">
        <v>1.0962488450639141</v>
      </c>
      <c r="DC231">
        <v>1.129371064807535</v>
      </c>
      <c r="DD231">
        <v>1.116476368323938</v>
      </c>
      <c r="DE231">
        <v>1.150214455323773</v>
      </c>
      <c r="DF231">
        <v>1.1745798246147889</v>
      </c>
      <c r="DG231">
        <v>1.16718941754021</v>
      </c>
      <c r="DH231">
        <v>1.1722319032806769</v>
      </c>
      <c r="DI231">
        <v>1.2520447771267149</v>
      </c>
      <c r="DJ231">
        <v>1.2160548649878371</v>
      </c>
      <c r="DK231">
        <v>1.206297181857078</v>
      </c>
      <c r="DL231">
        <v>1.168863697772732</v>
      </c>
      <c r="DM231">
        <v>1.1786985094709339</v>
      </c>
      <c r="DN231">
        <v>1.2133796553035501</v>
      </c>
      <c r="DO231">
        <v>1.2102425451771011</v>
      </c>
      <c r="DP231">
        <v>1.226120481746704</v>
      </c>
      <c r="DQ231">
        <v>1.2289303035229771</v>
      </c>
      <c r="DR231">
        <v>1.192517103612464</v>
      </c>
      <c r="DS231">
        <v>1.200754279777533</v>
      </c>
      <c r="DT231">
        <v>1.2006966027057699</v>
      </c>
      <c r="DU231">
        <v>1.213244946437954</v>
      </c>
      <c r="DV231">
        <v>1.220250484864204</v>
      </c>
      <c r="DW231">
        <v>1.207374852781844</v>
      </c>
      <c r="DX231">
        <v>1.1961546300779899</v>
      </c>
      <c r="DY231">
        <v>1.203467908585127</v>
      </c>
      <c r="DZ231">
        <v>1.245231721411435</v>
      </c>
      <c r="EA231">
        <v>1.23647477418522</v>
      </c>
      <c r="EB231">
        <v>1.2779497177846579</v>
      </c>
      <c r="EC231">
        <v>1.2341652719744141</v>
      </c>
      <c r="ED231">
        <v>1.226005030829566</v>
      </c>
      <c r="EE231">
        <v>1.2027365904117739</v>
      </c>
      <c r="EF231">
        <v>1.2300082647685739</v>
      </c>
      <c r="EG231">
        <v>1.248272541795594</v>
      </c>
      <c r="EH231">
        <v>1.2295078484294959</v>
      </c>
      <c r="EI231">
        <v>1.232144638990478</v>
      </c>
      <c r="EJ231">
        <v>1.306202870097543</v>
      </c>
      <c r="EK231">
        <v>1.308704758245709</v>
      </c>
      <c r="EL231">
        <v>1.3140166617173681</v>
      </c>
      <c r="EM231">
        <v>1.30056387182293</v>
      </c>
      <c r="EN231">
        <v>1.295502128134004</v>
      </c>
      <c r="EO231">
        <v>1.285628994086107</v>
      </c>
      <c r="EP231">
        <v>1.2693660920945651</v>
      </c>
      <c r="EQ231">
        <v>1.2762370184288301</v>
      </c>
      <c r="ER231">
        <v>1.2459052657394141</v>
      </c>
      <c r="ES231">
        <v>1.206412439226995</v>
      </c>
      <c r="ET231">
        <v>1.1959236314701041</v>
      </c>
      <c r="EU231">
        <v>1.2061625697650931</v>
      </c>
      <c r="EV231">
        <v>1.2110702498663539</v>
      </c>
      <c r="EW231">
        <v>1.2179794985503141</v>
      </c>
      <c r="EX231">
        <v>1.205758249621085</v>
      </c>
      <c r="EY231">
        <v>1.177197260453702</v>
      </c>
    </row>
    <row r="232" spans="9:155" x14ac:dyDescent="0.25">
      <c r="I232" s="31">
        <v>44754</v>
      </c>
      <c r="J232" s="32">
        <v>103.402394030856</v>
      </c>
      <c r="K232" s="32">
        <v>99.297015468542256</v>
      </c>
      <c r="L232" s="33">
        <v>-0.13623017387238701</v>
      </c>
      <c r="M232" s="33">
        <v>-0.13264069645571769</v>
      </c>
      <c r="N232">
        <v>30</v>
      </c>
      <c r="O232" t="s">
        <v>15</v>
      </c>
      <c r="P232">
        <f t="shared" si="10"/>
        <v>225</v>
      </c>
      <c r="Q232">
        <f t="shared" si="11"/>
        <v>0</v>
      </c>
      <c r="AH232" s="31">
        <v>45126</v>
      </c>
      <c r="AI232" s="33">
        <v>0.24418609546460129</v>
      </c>
      <c r="AJ232" s="33">
        <v>0.23038682052398579</v>
      </c>
      <c r="AK232" s="33">
        <v>1.3799274940615501E-2</v>
      </c>
      <c r="BI232" s="34">
        <v>0.26789361654268268</v>
      </c>
      <c r="CP232" t="s">
        <v>1233</v>
      </c>
      <c r="CQ232">
        <v>0.97371301811985311</v>
      </c>
      <c r="CR232">
        <v>0.9777290497233122</v>
      </c>
      <c r="CS232">
        <v>0.96768892248331428</v>
      </c>
      <c r="CT232">
        <v>0.9726175876947365</v>
      </c>
      <c r="CU232">
        <v>0.96714120727075603</v>
      </c>
      <c r="CV232">
        <v>0.97353051069080054</v>
      </c>
      <c r="CW232">
        <v>0.96166482684677546</v>
      </c>
      <c r="CX232">
        <v>0.95527561988943133</v>
      </c>
      <c r="CY232">
        <v>0.95564063474753635</v>
      </c>
      <c r="CZ232">
        <v>0.95345006328540416</v>
      </c>
      <c r="DA232">
        <v>0.95107708085691967</v>
      </c>
      <c r="DB232">
        <v>0.94998165043180305</v>
      </c>
      <c r="DC232">
        <v>0.94925142779019211</v>
      </c>
      <c r="DD232">
        <v>0.96695879630440373</v>
      </c>
      <c r="DE232">
        <v>0.95472790467687296</v>
      </c>
      <c r="DF232">
        <v>0.96513323970037657</v>
      </c>
      <c r="DG232">
        <v>0.96349028698810235</v>
      </c>
      <c r="DH232">
        <v>0.94085425326246852</v>
      </c>
      <c r="DI232">
        <v>0.90580501340565212</v>
      </c>
      <c r="DJ232">
        <v>0.913654665646218</v>
      </c>
      <c r="DK232">
        <v>0.92387730031526849</v>
      </c>
      <c r="DL232">
        <v>0.92971879206005437</v>
      </c>
      <c r="DM232">
        <v>0.92990149241450759</v>
      </c>
      <c r="DN232">
        <v>0.92789333191872758</v>
      </c>
      <c r="DO232">
        <v>0.95071196953611425</v>
      </c>
      <c r="DP232">
        <v>0.97042701623260419</v>
      </c>
      <c r="DQ232">
        <v>0.91931364996195142</v>
      </c>
      <c r="DR232">
        <v>0.92990149241450759</v>
      </c>
      <c r="DS232">
        <v>0.94377495090351127</v>
      </c>
      <c r="DT232">
        <v>0.92095650621152536</v>
      </c>
      <c r="DU232">
        <v>0.93866368180033632</v>
      </c>
      <c r="DV232">
        <v>0.94121936458327393</v>
      </c>
      <c r="DW232">
        <v>0.96184733427582803</v>
      </c>
      <c r="DX232">
        <v>0.95271984064379323</v>
      </c>
      <c r="DY232">
        <v>0.9505293656443613</v>
      </c>
      <c r="DZ232">
        <v>0.94925142779019211</v>
      </c>
      <c r="EA232">
        <v>0.9357428876965932</v>
      </c>
      <c r="EB232">
        <v>0.91164660161313826</v>
      </c>
      <c r="EC232">
        <v>0.93081422248517098</v>
      </c>
      <c r="ED232">
        <v>0.92880615845209125</v>
      </c>
      <c r="EE232">
        <v>0.91255923522110138</v>
      </c>
      <c r="EF232">
        <v>0.92570285691929566</v>
      </c>
      <c r="EG232">
        <v>0.94103676069152109</v>
      </c>
      <c r="EH232">
        <v>0.91894844217844562</v>
      </c>
      <c r="EI232">
        <v>0.91913104607019847</v>
      </c>
      <c r="EJ232">
        <v>0.92771072802697463</v>
      </c>
      <c r="EK232">
        <v>0.94341003250810662</v>
      </c>
      <c r="EL232">
        <v>0.93629060290915145</v>
      </c>
      <c r="EM232">
        <v>0.93720333297981484</v>
      </c>
      <c r="EN232">
        <v>0.95545803085578351</v>
      </c>
      <c r="EO232">
        <v>0.93811615951317862</v>
      </c>
      <c r="EP232">
        <v>0.95582333510198958</v>
      </c>
      <c r="EQ232">
        <v>0.92259945892379958</v>
      </c>
      <c r="ER232">
        <v>0.90982114147181148</v>
      </c>
      <c r="ES232">
        <v>0.89832047248589153</v>
      </c>
      <c r="ET232">
        <v>0.88408180621338206</v>
      </c>
      <c r="EU232">
        <v>0.88919317177925739</v>
      </c>
      <c r="EV232">
        <v>0.89795545762778639</v>
      </c>
      <c r="EW232">
        <v>0.90434466458513063</v>
      </c>
      <c r="EX232">
        <v>0.91986117224910902</v>
      </c>
      <c r="EY232">
        <v>0.9317268560931341</v>
      </c>
    </row>
    <row r="233" spans="9:155" x14ac:dyDescent="0.25">
      <c r="I233" s="31">
        <v>44755</v>
      </c>
      <c r="J233" s="32">
        <v>103.3894618701557</v>
      </c>
      <c r="K233" s="32">
        <v>98.92192223571422</v>
      </c>
      <c r="L233" s="33">
        <v>-0.13633820241760769</v>
      </c>
      <c r="M233" s="33">
        <v>-0.13591713536634109</v>
      </c>
      <c r="N233">
        <v>30</v>
      </c>
      <c r="O233" t="s">
        <v>15</v>
      </c>
      <c r="P233">
        <f t="shared" si="10"/>
        <v>225</v>
      </c>
      <c r="Q233">
        <f t="shared" si="11"/>
        <v>0</v>
      </c>
      <c r="AH233" s="31">
        <v>45127</v>
      </c>
      <c r="AI233" s="33">
        <v>0.24752524360424141</v>
      </c>
      <c r="AJ233" s="33">
        <v>0.2415394534109907</v>
      </c>
      <c r="AK233" s="33">
        <v>5.9857901932506997E-3</v>
      </c>
      <c r="BI233" s="34">
        <v>0.116620895831378</v>
      </c>
      <c r="CP233" t="s">
        <v>1234</v>
      </c>
      <c r="CQ233">
        <v>0.98633637299408794</v>
      </c>
      <c r="CR233">
        <v>0.98933932345181419</v>
      </c>
      <c r="CS233">
        <v>0.99099093188243148</v>
      </c>
      <c r="CT233">
        <v>0.99219209297067923</v>
      </c>
      <c r="CU233">
        <v>0.98798788595049103</v>
      </c>
      <c r="CV233">
        <v>0.96576568976130284</v>
      </c>
      <c r="CW233">
        <v>0.97702706426897246</v>
      </c>
      <c r="CX233">
        <v>0.96696685084955059</v>
      </c>
      <c r="CY233">
        <v>0.98528520189627322</v>
      </c>
      <c r="CZ233">
        <v>0.97882875816423687</v>
      </c>
      <c r="DA233">
        <v>0.97852849176072842</v>
      </c>
      <c r="DB233">
        <v>0.9645645286730552</v>
      </c>
      <c r="DC233">
        <v>0.97282285724878426</v>
      </c>
      <c r="DD233">
        <v>0.96756757460499543</v>
      </c>
      <c r="DE233">
        <v>0.98198188956082422</v>
      </c>
      <c r="DF233">
        <v>0.98993985625883096</v>
      </c>
      <c r="DG233">
        <v>1.0057057041901969</v>
      </c>
      <c r="DH233">
        <v>0.99894889858043812</v>
      </c>
      <c r="DI233">
        <v>1.021021009304979</v>
      </c>
      <c r="DJ233">
        <v>1.021771723050857</v>
      </c>
      <c r="DK233">
        <v>1.0153152793188209</v>
      </c>
      <c r="DL233">
        <v>1.006306236997214</v>
      </c>
      <c r="DM233">
        <v>1.0112612532374941</v>
      </c>
      <c r="DN233">
        <v>1.01276268072925</v>
      </c>
      <c r="DO233">
        <v>1.004954894970105</v>
      </c>
      <c r="DP233">
        <v>0.99219209297067923</v>
      </c>
      <c r="DQ233">
        <v>0.99054048454006183</v>
      </c>
      <c r="DR233">
        <v>0.99324316859427975</v>
      </c>
      <c r="DS233">
        <v>0.98093081393722381</v>
      </c>
      <c r="DT233">
        <v>0.98468466908925645</v>
      </c>
      <c r="DU233">
        <v>0.98003001472669871</v>
      </c>
      <c r="DV233">
        <v>0.9791290245677452</v>
      </c>
      <c r="DW233">
        <v>0.96831838382508784</v>
      </c>
      <c r="DX233">
        <v>0.97597589317115774</v>
      </c>
      <c r="DY233">
        <v>0.98468466908925645</v>
      </c>
      <c r="DZ233">
        <v>0.98318305064907208</v>
      </c>
      <c r="EA233">
        <v>0.96696685084955059</v>
      </c>
      <c r="EB233">
        <v>0.95330334511381398</v>
      </c>
      <c r="EC233">
        <v>0.97642634051352739</v>
      </c>
      <c r="ED233">
        <v>0.96921918303561294</v>
      </c>
      <c r="EE233">
        <v>0.97012007772035225</v>
      </c>
      <c r="EF233">
        <v>0.97237231443220051</v>
      </c>
      <c r="EG233">
        <v>0.94939940449713422</v>
      </c>
      <c r="EH233">
        <v>0.95690682837855701</v>
      </c>
      <c r="EI233">
        <v>0.96261246289050117</v>
      </c>
      <c r="EJ233">
        <v>0.96726730820148721</v>
      </c>
      <c r="EK233">
        <v>0.96966963037798259</v>
      </c>
      <c r="EL233">
        <v>0.96261246289050117</v>
      </c>
      <c r="EM233">
        <v>0.96756757460499543</v>
      </c>
      <c r="EN233">
        <v>0.97087079146623034</v>
      </c>
      <c r="EO233">
        <v>0.96726730820148721</v>
      </c>
      <c r="EP233">
        <v>0.96471470961191652</v>
      </c>
      <c r="EQ233">
        <v>0.95780781853751029</v>
      </c>
      <c r="ER233">
        <v>0.95525521994793949</v>
      </c>
      <c r="ES233">
        <v>0.93753749718244794</v>
      </c>
      <c r="ET233">
        <v>0.94159152326377482</v>
      </c>
      <c r="EU233">
        <v>0.9430929507555309</v>
      </c>
      <c r="EV233">
        <v>0.94624627310054676</v>
      </c>
      <c r="EW233">
        <v>0.94609609216168544</v>
      </c>
      <c r="EX233">
        <v>0.9336335565657683</v>
      </c>
      <c r="EY233">
        <v>0.91591583380027652</v>
      </c>
    </row>
    <row r="234" spans="9:155" x14ac:dyDescent="0.25">
      <c r="I234" s="31">
        <v>44756</v>
      </c>
      <c r="J234" s="32">
        <v>102.3229767936526</v>
      </c>
      <c r="K234" s="32">
        <v>98.746806663039436</v>
      </c>
      <c r="L234" s="33">
        <v>-0.14524706412949309</v>
      </c>
      <c r="M234" s="33">
        <v>-0.1374467696704362</v>
      </c>
      <c r="N234">
        <v>30</v>
      </c>
      <c r="O234" t="s">
        <v>15</v>
      </c>
      <c r="P234">
        <f t="shared" si="10"/>
        <v>225</v>
      </c>
      <c r="Q234">
        <f t="shared" si="11"/>
        <v>0</v>
      </c>
      <c r="AH234" s="31">
        <v>45128</v>
      </c>
      <c r="AI234" s="33">
        <v>0.26184151701482089</v>
      </c>
      <c r="AJ234" s="33">
        <v>0.23365188485438931</v>
      </c>
      <c r="AK234" s="33">
        <v>2.8189632160431501E-2</v>
      </c>
      <c r="BI234" s="34">
        <v>-4.0297267941445801E-2</v>
      </c>
      <c r="CP234" t="s">
        <v>1235</v>
      </c>
      <c r="CQ234">
        <v>0.97079311396583878</v>
      </c>
      <c r="CR234">
        <v>0.96557762249047585</v>
      </c>
      <c r="CS234">
        <v>0.95465142172618578</v>
      </c>
      <c r="CT234">
        <v>0.95410155530293361</v>
      </c>
      <c r="CU234">
        <v>0.95081510341078335</v>
      </c>
      <c r="CV234">
        <v>0.95330091091692515</v>
      </c>
      <c r="CW234">
        <v>0.95507128643103079</v>
      </c>
      <c r="CX234">
        <v>0.95515382273329152</v>
      </c>
      <c r="CY234">
        <v>0.96670341201943455</v>
      </c>
      <c r="CZ234">
        <v>0.96704524752384879</v>
      </c>
      <c r="DA234">
        <v>0.97254736250620921</v>
      </c>
      <c r="DB234">
        <v>0.97491337969652736</v>
      </c>
      <c r="DC234">
        <v>0.97419231382720362</v>
      </c>
      <c r="DD234">
        <v>0.97371554696175577</v>
      </c>
      <c r="DE234">
        <v>0.97143678444592652</v>
      </c>
      <c r="DF234">
        <v>0.97614205790944752</v>
      </c>
      <c r="DG234">
        <v>0.98315229141818417</v>
      </c>
      <c r="DH234">
        <v>0.9750094373042778</v>
      </c>
      <c r="DI234">
        <v>0.96871104419080667</v>
      </c>
      <c r="DJ234">
        <v>0.97060613966336262</v>
      </c>
      <c r="DK234">
        <v>0.97351814998629782</v>
      </c>
      <c r="DL234">
        <v>0.98137445101667276</v>
      </c>
      <c r="DM234">
        <v>0.97966449883647466</v>
      </c>
      <c r="DN234">
        <v>0.97655389433915796</v>
      </c>
      <c r="DO234">
        <v>0.98177537180913876</v>
      </c>
      <c r="DP234">
        <v>0.96810152909177394</v>
      </c>
      <c r="DQ234">
        <v>0.97835018568878573</v>
      </c>
      <c r="DR234">
        <v>0.99577689491423316</v>
      </c>
      <c r="DS234">
        <v>0.97992196702850975</v>
      </c>
      <c r="DT234">
        <v>0.97785947497705139</v>
      </c>
      <c r="DU234">
        <v>0.9832415179497237</v>
      </c>
      <c r="DV234">
        <v>0.97640368108598208</v>
      </c>
      <c r="DW234">
        <v>0.97472943360309305</v>
      </c>
      <c r="DX234">
        <v>0.98105543271527251</v>
      </c>
      <c r="DY234">
        <v>0.98427955983993087</v>
      </c>
      <c r="DZ234">
        <v>0.98935519031163355</v>
      </c>
      <c r="EA234">
        <v>0.97536958290987619</v>
      </c>
      <c r="EB234">
        <v>0.9625341315563456</v>
      </c>
      <c r="EC234">
        <v>0.97149467253505484</v>
      </c>
      <c r="ED234">
        <v>0.95899781720649813</v>
      </c>
      <c r="EE234">
        <v>0.95782350590940157</v>
      </c>
      <c r="EF234">
        <v>0.96481852794946221</v>
      </c>
      <c r="EG234">
        <v>0.96227722675203919</v>
      </c>
      <c r="EH234">
        <v>0.96171334605903458</v>
      </c>
      <c r="EI234">
        <v>0.96650432488079041</v>
      </c>
      <c r="EJ234">
        <v>0.97500042310061796</v>
      </c>
      <c r="EK234">
        <v>0.97865610522549262</v>
      </c>
      <c r="EL234">
        <v>0.98274411700871056</v>
      </c>
      <c r="EM234">
        <v>0.99474096572800874</v>
      </c>
      <c r="EN234">
        <v>0.98385969513508587</v>
      </c>
      <c r="EO234">
        <v>0.98298271171183282</v>
      </c>
      <c r="EP234">
        <v>0.98235080195058255</v>
      </c>
      <c r="EQ234">
        <v>0.97762088027392913</v>
      </c>
      <c r="ER234">
        <v>0.97452668444421209</v>
      </c>
      <c r="ES234">
        <v>0.96419999864676953</v>
      </c>
      <c r="ET234">
        <v>0.97056487151223225</v>
      </c>
      <c r="EU234">
        <v>0.97796482848232613</v>
      </c>
      <c r="EV234">
        <v>0.97152474335507644</v>
      </c>
      <c r="EW234">
        <v>0.97409048149523358</v>
      </c>
      <c r="EX234">
        <v>0.99128084956847373</v>
      </c>
      <c r="EY234">
        <v>0.9663705202952142</v>
      </c>
    </row>
    <row r="235" spans="9:155" x14ac:dyDescent="0.25">
      <c r="I235" s="31">
        <v>44757</v>
      </c>
      <c r="J235" s="32">
        <v>103.1881065297512</v>
      </c>
      <c r="K235" s="32">
        <v>99.377727172820343</v>
      </c>
      <c r="L235" s="33">
        <v>-0.13802022021807789</v>
      </c>
      <c r="M235" s="33">
        <v>-0.13193567982173149</v>
      </c>
      <c r="N235">
        <v>30</v>
      </c>
      <c r="O235" t="s">
        <v>15</v>
      </c>
      <c r="P235">
        <f t="shared" si="10"/>
        <v>225</v>
      </c>
      <c r="Q235">
        <f t="shared" si="11"/>
        <v>0</v>
      </c>
      <c r="AH235" s="31">
        <v>45131</v>
      </c>
      <c r="AI235" s="33">
        <v>0.25321083761824797</v>
      </c>
      <c r="AJ235" s="33">
        <v>0.222980812461023</v>
      </c>
      <c r="AK235" s="33">
        <v>3.02300251572249E-2</v>
      </c>
      <c r="BI235" s="34">
        <v>3.5935685221354E-2</v>
      </c>
      <c r="CP235" t="s">
        <v>1236</v>
      </c>
      <c r="CQ235">
        <v>0.99133644146924615</v>
      </c>
      <c r="CR235">
        <v>1.0471683932706439</v>
      </c>
      <c r="CS235">
        <v>1.0352231027252481</v>
      </c>
      <c r="CT235">
        <v>1.0496812295562441</v>
      </c>
      <c r="CU235">
        <v>1.0531817311051761</v>
      </c>
      <c r="CV235">
        <v>1.0569258232863981</v>
      </c>
      <c r="CW235">
        <v>1.0342230132101931</v>
      </c>
      <c r="CX235">
        <v>1.035779433108011</v>
      </c>
      <c r="CY235">
        <v>1.0557195413917171</v>
      </c>
      <c r="CZ235">
        <v>1.070865206233534</v>
      </c>
      <c r="DA235">
        <v>1.072152810503137</v>
      </c>
      <c r="DB235">
        <v>1.1073321420090669</v>
      </c>
      <c r="DC235">
        <v>1.1039068134579419</v>
      </c>
      <c r="DD235">
        <v>1.167339646369747</v>
      </c>
      <c r="DE235">
        <v>1.167133453990121</v>
      </c>
      <c r="DF235">
        <v>1.155506864326076</v>
      </c>
      <c r="DG235">
        <v>1.165233170963774</v>
      </c>
      <c r="DH235">
        <v>1.188548597047977</v>
      </c>
      <c r="DI235">
        <v>1.193436598870274</v>
      </c>
      <c r="DJ235">
        <v>1.159313579755888</v>
      </c>
      <c r="DK235">
        <v>1.1625515405512119</v>
      </c>
      <c r="DL235">
        <v>1.1301662852108221</v>
      </c>
      <c r="DM235">
        <v>1.127653448925221</v>
      </c>
      <c r="DN235">
        <v>1.1354794725365711</v>
      </c>
      <c r="DO235">
        <v>1.137692244318407</v>
      </c>
      <c r="DP235">
        <v>1.109126128659552</v>
      </c>
      <c r="DQ235">
        <v>1.100700101538167</v>
      </c>
      <c r="DR235">
        <v>1.095193146084517</v>
      </c>
      <c r="DS235">
        <v>1.0750905812972049</v>
      </c>
      <c r="DT235">
        <v>1.065283077782077</v>
      </c>
      <c r="DU235">
        <v>1.0840979128022941</v>
      </c>
      <c r="DV235">
        <v>1.0904364146390231</v>
      </c>
      <c r="DW235">
        <v>1.0763532115658669</v>
      </c>
      <c r="DX235">
        <v>1.090473812891688</v>
      </c>
      <c r="DY235">
        <v>1.070927578487139</v>
      </c>
      <c r="DZ235">
        <v>1.0554319011396771</v>
      </c>
      <c r="EA235">
        <v>1.0621328397337759</v>
      </c>
      <c r="EB235">
        <v>1.0652706535303531</v>
      </c>
      <c r="EC235">
        <v>1.0666458550494871</v>
      </c>
      <c r="ED235">
        <v>1.037367227378871</v>
      </c>
      <c r="EE235">
        <v>1.036742187119148</v>
      </c>
      <c r="EF235">
        <v>1.0221652141630719</v>
      </c>
      <c r="EG235">
        <v>1.022634072793797</v>
      </c>
      <c r="EH235">
        <v>1.0277722538667231</v>
      </c>
      <c r="EI235">
        <v>1.0374733982572411</v>
      </c>
      <c r="EJ235">
        <v>1.0784722367210571</v>
      </c>
      <c r="EK235">
        <v>1.104719284222212</v>
      </c>
      <c r="EL235">
        <v>1.1252093852653271</v>
      </c>
      <c r="EM235">
        <v>1.1291036979446689</v>
      </c>
      <c r="EN235">
        <v>1.141299042243201</v>
      </c>
      <c r="EO235">
        <v>1.1365733086782721</v>
      </c>
      <c r="EP235">
        <v>1.1112264546884101</v>
      </c>
      <c r="EQ235">
        <v>1.09744344161651</v>
      </c>
      <c r="ER235">
        <v>1.029935014897932</v>
      </c>
      <c r="ES235">
        <v>1.0638767528848869</v>
      </c>
      <c r="ET235">
        <v>1.0684835148272449</v>
      </c>
      <c r="EU235">
        <v>1.065633341282707</v>
      </c>
      <c r="EV235">
        <v>1.0605450454629159</v>
      </c>
      <c r="EW235">
        <v>1.019927468380295</v>
      </c>
      <c r="EX235">
        <v>1.016627135331365</v>
      </c>
      <c r="EY235">
        <v>1.0421615453232671</v>
      </c>
    </row>
    <row r="236" spans="9:155" x14ac:dyDescent="0.25">
      <c r="I236" s="31">
        <v>44760</v>
      </c>
      <c r="J236" s="32">
        <v>104.4001583090724</v>
      </c>
      <c r="K236" s="32">
        <v>100.7772104737849</v>
      </c>
      <c r="L236" s="33">
        <v>-0.1278953699716745</v>
      </c>
      <c r="M236" s="33">
        <v>-0.1197111949717206</v>
      </c>
      <c r="N236">
        <v>30</v>
      </c>
      <c r="O236" t="s">
        <v>15</v>
      </c>
      <c r="P236">
        <f t="shared" si="10"/>
        <v>225</v>
      </c>
      <c r="Q236">
        <f t="shared" si="11"/>
        <v>0</v>
      </c>
      <c r="AH236" s="31">
        <v>45132</v>
      </c>
      <c r="AI236" s="33">
        <v>0.24722145625896491</v>
      </c>
      <c r="AJ236" s="33">
        <v>0.2082677841022855</v>
      </c>
      <c r="AK236" s="33">
        <v>3.89536721566794E-2</v>
      </c>
      <c r="BI236" s="34">
        <v>6.1371050066057996E-3</v>
      </c>
      <c r="CP236" t="s">
        <v>1237</v>
      </c>
      <c r="CQ236">
        <v>0.9987797873256431</v>
      </c>
      <c r="CR236">
        <v>1.003586417675149</v>
      </c>
      <c r="CS236">
        <v>1.0156699370965121</v>
      </c>
      <c r="CT236">
        <v>1.0162949716278109</v>
      </c>
      <c r="CU236">
        <v>1.0087054512467819</v>
      </c>
      <c r="CV236">
        <v>1.004643220981932</v>
      </c>
      <c r="CW236">
        <v>1.0011827603698289</v>
      </c>
      <c r="CX236">
        <v>0.99253164685407946</v>
      </c>
      <c r="CY236">
        <v>1.0079232647417331</v>
      </c>
      <c r="CZ236">
        <v>1.012722672334825</v>
      </c>
      <c r="DA236">
        <v>1.006057512716664</v>
      </c>
      <c r="DB236">
        <v>1.010450697283271</v>
      </c>
      <c r="DC236">
        <v>1.005530859730615</v>
      </c>
      <c r="DD236">
        <v>1.005380474339189</v>
      </c>
      <c r="DE236">
        <v>1.0075469971471089</v>
      </c>
      <c r="DF236">
        <v>1.0096533810042621</v>
      </c>
      <c r="DG236">
        <v>1.0248191927177319</v>
      </c>
      <c r="DH236">
        <v>1.004011343839293</v>
      </c>
      <c r="DI236">
        <v>1.023209278327722</v>
      </c>
      <c r="DJ236">
        <v>1.033364930018863</v>
      </c>
      <c r="DK236">
        <v>1.024127024566297</v>
      </c>
      <c r="DL236">
        <v>1.020471017327931</v>
      </c>
      <c r="DM236">
        <v>1.02382617775443</v>
      </c>
      <c r="DN236">
        <v>1.0143325106958201</v>
      </c>
      <c r="DO236">
        <v>1.0244430011521231</v>
      </c>
      <c r="DP236">
        <v>1.0054105818290799</v>
      </c>
      <c r="DQ236">
        <v>0.99910656003158216</v>
      </c>
      <c r="DR236">
        <v>1.0174920484670411</v>
      </c>
      <c r="DS236">
        <v>1.0312735999066549</v>
      </c>
      <c r="DT236">
        <v>1.0326427304065511</v>
      </c>
      <c r="DU236">
        <v>1.0354863676209609</v>
      </c>
      <c r="DV236">
        <v>1.033876529259967</v>
      </c>
      <c r="DW236">
        <v>1.0259325616115831</v>
      </c>
      <c r="DX236">
        <v>1.019071779338145</v>
      </c>
      <c r="DY236">
        <v>1.044799389740225</v>
      </c>
      <c r="DZ236">
        <v>1.0470713647917791</v>
      </c>
      <c r="EA236">
        <v>1.03520057455404</v>
      </c>
      <c r="EB236">
        <v>1.0372165599125049</v>
      </c>
      <c r="EC236">
        <v>1.008464743385683</v>
      </c>
      <c r="ED236">
        <v>1.023359663719148</v>
      </c>
      <c r="EE236">
        <v>1.036208567233273</v>
      </c>
      <c r="EF236">
        <v>1.0382547361106429</v>
      </c>
      <c r="EG236">
        <v>1.0368104129150351</v>
      </c>
      <c r="EH236">
        <v>1.040767342994281</v>
      </c>
      <c r="EI236">
        <v>1.049147717188055</v>
      </c>
      <c r="EJ236">
        <v>1.05143451789751</v>
      </c>
      <c r="EK236">
        <v>1.0460782737994621</v>
      </c>
      <c r="EL236">
        <v>1.049147717188055</v>
      </c>
      <c r="EM236">
        <v>1.0534356015690589</v>
      </c>
      <c r="EN236">
        <v>1.052006256089381</v>
      </c>
      <c r="EO236">
        <v>1.053540825725648</v>
      </c>
      <c r="EP236">
        <v>1.0474324265834269</v>
      </c>
      <c r="EQ236">
        <v>1.0370361430602031</v>
      </c>
      <c r="ER236">
        <v>1.01839474096067</v>
      </c>
      <c r="ES236">
        <v>1.0010624824682941</v>
      </c>
      <c r="ET236">
        <v>1.021539301015961</v>
      </c>
      <c r="EU236">
        <v>1.0103454731266821</v>
      </c>
      <c r="EV236">
        <v>0.991659137879357</v>
      </c>
      <c r="EW236">
        <v>0.98765697053625934</v>
      </c>
      <c r="EX236">
        <v>1.0045228670513819</v>
      </c>
      <c r="EY236">
        <v>1.0315143837967691</v>
      </c>
    </row>
    <row r="237" spans="9:155" x14ac:dyDescent="0.25">
      <c r="I237" s="31">
        <v>44761</v>
      </c>
      <c r="J237" s="32">
        <v>105.02832723626371</v>
      </c>
      <c r="K237" s="32">
        <v>101.2618410195618</v>
      </c>
      <c r="L237" s="33">
        <v>-0.1226479734282558</v>
      </c>
      <c r="M237" s="33">
        <v>-0.1154779477721159</v>
      </c>
      <c r="N237">
        <v>30</v>
      </c>
      <c r="O237" t="s">
        <v>15</v>
      </c>
      <c r="P237">
        <f t="shared" si="10"/>
        <v>225</v>
      </c>
      <c r="Q237">
        <f t="shared" si="11"/>
        <v>0</v>
      </c>
      <c r="AH237" s="31">
        <v>45133</v>
      </c>
      <c r="AI237" s="33">
        <v>0.24933204974612111</v>
      </c>
      <c r="AJ237" s="33">
        <v>0.20804318354072299</v>
      </c>
      <c r="AK237" s="33">
        <v>4.1288866205397998E-2</v>
      </c>
      <c r="BI237" s="34">
        <v>-1.33250882813503E-2</v>
      </c>
      <c r="CP237" t="s">
        <v>1238</v>
      </c>
      <c r="CQ237">
        <v>0.99617343053674834</v>
      </c>
      <c r="CR237">
        <v>0.98405599770963303</v>
      </c>
      <c r="CS237">
        <v>0.98469364639810286</v>
      </c>
      <c r="CT237">
        <v>0.99872435809265747</v>
      </c>
      <c r="CU237">
        <v>0.99936211771513728</v>
      </c>
      <c r="CV237">
        <v>0.99681107922521828</v>
      </c>
      <c r="CW237">
        <v>0.98915807468947103</v>
      </c>
      <c r="CX237">
        <v>0.98533151695459253</v>
      </c>
      <c r="CY237">
        <v>0.99043348300042067</v>
      </c>
      <c r="CZ237">
        <v>1.001275396582576</v>
      </c>
      <c r="DA237">
        <v>1.0695151215178611</v>
      </c>
      <c r="DB237">
        <v>1.047193756599089</v>
      </c>
      <c r="DC237">
        <v>1.035714083394454</v>
      </c>
      <c r="DD237">
        <v>1.0440049584866911</v>
      </c>
      <c r="DE237">
        <v>1.059948949048684</v>
      </c>
      <c r="DF237">
        <v>1.0720661600077801</v>
      </c>
      <c r="DG237">
        <v>1.0612243573596341</v>
      </c>
      <c r="DH237">
        <v>1.102678400018789</v>
      </c>
      <c r="DI237">
        <v>1.1626274717298559</v>
      </c>
      <c r="DJ237">
        <v>1.1371171977646759</v>
      </c>
      <c r="DK237">
        <v>1.174744793622962</v>
      </c>
      <c r="DL237">
        <v>1.159438562683448</v>
      </c>
      <c r="DM237">
        <v>1.184948836648628</v>
      </c>
      <c r="DN237">
        <v>1.1728312928875031</v>
      </c>
      <c r="DO237">
        <v>1.0956631551055209</v>
      </c>
      <c r="DP237">
        <v>1.1294640822949189</v>
      </c>
      <c r="DQ237">
        <v>1.1403059958770749</v>
      </c>
      <c r="DR237">
        <v>1.1492346305917911</v>
      </c>
      <c r="DS237">
        <v>1.156249875505059</v>
      </c>
      <c r="DT237">
        <v>1.1524233177701799</v>
      </c>
      <c r="DU237">
        <v>1.151147687591211</v>
      </c>
      <c r="DV237">
        <v>1.158163043438488</v>
      </c>
      <c r="DW237">
        <v>1.1607141928624169</v>
      </c>
      <c r="DX237">
        <v>1.1651782883517561</v>
      </c>
      <c r="DY237">
        <v>1.1473212407903419</v>
      </c>
      <c r="DZ237">
        <v>1.1479591113468319</v>
      </c>
      <c r="EA237">
        <v>1.1473212407903419</v>
      </c>
      <c r="EB237">
        <v>1.1607141928624169</v>
      </c>
      <c r="EC237">
        <v>1.127550914361489</v>
      </c>
      <c r="ED237">
        <v>1.1294640822949189</v>
      </c>
      <c r="EE237">
        <v>1.1205354475802021</v>
      </c>
      <c r="EF237">
        <v>1.0982141935954399</v>
      </c>
      <c r="EG237">
        <v>1.1237242456926011</v>
      </c>
      <c r="EH237">
        <v>1.1288263226724391</v>
      </c>
      <c r="EI237">
        <v>1.1269131547390101</v>
      </c>
      <c r="EJ237">
        <v>1.1211732072026821</v>
      </c>
      <c r="EK237">
        <v>1.1332906400297971</v>
      </c>
      <c r="EL237">
        <v>1.1804845192912701</v>
      </c>
      <c r="EM237">
        <v>1.15433659663762</v>
      </c>
      <c r="EN237">
        <v>1.1498723902142709</v>
      </c>
      <c r="EO237">
        <v>1.135204029831246</v>
      </c>
      <c r="EP237">
        <v>1.086096760768325</v>
      </c>
      <c r="EQ237">
        <v>1.089285558880724</v>
      </c>
      <c r="ER237">
        <v>1.0650509150945131</v>
      </c>
      <c r="ES237">
        <v>1.0829080735899359</v>
      </c>
      <c r="ET237">
        <v>1.0797191645435269</v>
      </c>
      <c r="EU237">
        <v>1.080994683788487</v>
      </c>
      <c r="EV237">
        <v>1.0727039196302599</v>
      </c>
      <c r="EW237">
        <v>1.1058671981311881</v>
      </c>
      <c r="EX237">
        <v>1.103954030197758</v>
      </c>
      <c r="EY237">
        <v>1.106504957753667</v>
      </c>
    </row>
    <row r="238" spans="9:155" x14ac:dyDescent="0.25">
      <c r="I238" s="31">
        <v>44762</v>
      </c>
      <c r="J238" s="32">
        <v>105.98491800689069</v>
      </c>
      <c r="K238" s="32">
        <v>102.0743628639684</v>
      </c>
      <c r="L238" s="33">
        <v>-0.1146571115979847</v>
      </c>
      <c r="M238" s="33">
        <v>-0.10838057049694221</v>
      </c>
      <c r="N238">
        <v>30</v>
      </c>
      <c r="O238" t="s">
        <v>15</v>
      </c>
      <c r="P238">
        <f t="shared" si="10"/>
        <v>225</v>
      </c>
      <c r="Q238">
        <f t="shared" si="11"/>
        <v>0</v>
      </c>
      <c r="AH238" s="31">
        <v>45134</v>
      </c>
      <c r="AI238" s="33">
        <v>0.25268836003626149</v>
      </c>
      <c r="AJ238" s="33">
        <v>0.19448758860241169</v>
      </c>
      <c r="AK238" s="33">
        <v>5.8200771433849698E-2</v>
      </c>
      <c r="BI238" s="34">
        <v>7.3933316143764E-2</v>
      </c>
      <c r="CP238" t="s">
        <v>1239</v>
      </c>
      <c r="CQ238">
        <v>0.9720085122306803</v>
      </c>
      <c r="CR238">
        <v>0.97094019879492888</v>
      </c>
      <c r="CS238">
        <v>0.96887466886432683</v>
      </c>
      <c r="CT238">
        <v>0.96082628266039216</v>
      </c>
      <c r="CU238">
        <v>0.95434477387005712</v>
      </c>
      <c r="CV238">
        <v>0.96324800560873236</v>
      </c>
      <c r="CW238">
        <v>0.96680922747287901</v>
      </c>
      <c r="CX238">
        <v>0.95327646043430569</v>
      </c>
      <c r="CY238">
        <v>0.95306272691583205</v>
      </c>
      <c r="CZ238">
        <v>0.96054127512270915</v>
      </c>
      <c r="DA238">
        <v>0.96125357261903099</v>
      </c>
      <c r="DB238">
        <v>0.97905994755722714</v>
      </c>
      <c r="DC238">
        <v>0.96816245990715921</v>
      </c>
      <c r="DD238">
        <v>0.98874639665481634</v>
      </c>
      <c r="DE238">
        <v>1.023504389535622</v>
      </c>
      <c r="DF238">
        <v>1.0237180345149419</v>
      </c>
      <c r="DG238">
        <v>1.029202326810426</v>
      </c>
      <c r="DH238">
        <v>1.0233619300363579</v>
      </c>
      <c r="DI238">
        <v>1.0176639927615541</v>
      </c>
      <c r="DJ238">
        <v>1.0320513397174049</v>
      </c>
      <c r="DK238">
        <v>1.0264245879226559</v>
      </c>
      <c r="DL238">
        <v>1.0365385040571931</v>
      </c>
      <c r="DM238">
        <v>1.024002864974316</v>
      </c>
      <c r="DN238">
        <v>1.0229344629994099</v>
      </c>
      <c r="DO238">
        <v>0.96481488302233198</v>
      </c>
      <c r="DP238">
        <v>0.96958705489980301</v>
      </c>
      <c r="DQ238">
        <v>1.0148861653346299</v>
      </c>
      <c r="DR238">
        <v>1.0246439769905831</v>
      </c>
      <c r="DS238">
        <v>1.0174501707039261</v>
      </c>
      <c r="DT238">
        <v>0.99729343537575343</v>
      </c>
      <c r="DU238">
        <v>0.98141039648635797</v>
      </c>
      <c r="DV238">
        <v>0.97777790060300196</v>
      </c>
      <c r="DW238">
        <v>0.98141039648635797</v>
      </c>
      <c r="DX238">
        <v>0.97927359253654656</v>
      </c>
      <c r="DY238">
        <v>0.97264971278610146</v>
      </c>
      <c r="DZ238">
        <v>0.97806264252322217</v>
      </c>
      <c r="EA238">
        <v>0.97813400508158577</v>
      </c>
      <c r="EB238">
        <v>0.97086892477571951</v>
      </c>
      <c r="EC238">
        <v>0.95925940524679254</v>
      </c>
      <c r="ED238">
        <v>0.96175222513603353</v>
      </c>
      <c r="EE238">
        <v>0.9680910973487955</v>
      </c>
      <c r="EF238">
        <v>0.94679495164397076</v>
      </c>
      <c r="EG238">
        <v>0.96260689359246554</v>
      </c>
      <c r="EH238">
        <v>0.96039899270175333</v>
      </c>
      <c r="EI238">
        <v>0.96082628266039216</v>
      </c>
      <c r="EJ238">
        <v>0.9560542878612297</v>
      </c>
      <c r="EK238">
        <v>0.95477215236785029</v>
      </c>
      <c r="EL238">
        <v>0.96787762944778466</v>
      </c>
      <c r="EM238">
        <v>0.95584046580360171</v>
      </c>
      <c r="EN238">
        <v>0.95455850738853087</v>
      </c>
      <c r="EO238">
        <v>0.9575499797947743</v>
      </c>
      <c r="EP238">
        <v>0.93019943817994477</v>
      </c>
      <c r="EQ238">
        <v>0.911894676342209</v>
      </c>
      <c r="ER238">
        <v>0.90071235823276663</v>
      </c>
      <c r="ES238">
        <v>0.92756415879143939</v>
      </c>
      <c r="ET238">
        <v>0.91595446218420384</v>
      </c>
      <c r="EU238">
        <v>0.92094027904099429</v>
      </c>
      <c r="EV238">
        <v>0.917165323658374</v>
      </c>
      <c r="EW238">
        <v>0.92870374624640017</v>
      </c>
      <c r="EX238">
        <v>0.92749297331138436</v>
      </c>
      <c r="EY238">
        <v>0.92799153728923256</v>
      </c>
    </row>
    <row r="239" spans="9:155" x14ac:dyDescent="0.25">
      <c r="I239" s="31">
        <v>44763</v>
      </c>
      <c r="J239" s="32">
        <v>106.44044231343921</v>
      </c>
      <c r="K239" s="32">
        <v>102.8483304567778</v>
      </c>
      <c r="L239" s="33">
        <v>-0.1108518984329316</v>
      </c>
      <c r="M239" s="33">
        <v>-0.1016199645603246</v>
      </c>
      <c r="N239">
        <v>30</v>
      </c>
      <c r="O239" t="s">
        <v>15</v>
      </c>
      <c r="P239">
        <f t="shared" si="10"/>
        <v>225</v>
      </c>
      <c r="Q239">
        <f t="shared" si="11"/>
        <v>0</v>
      </c>
      <c r="AH239" s="31">
        <v>45135</v>
      </c>
      <c r="AI239" s="33">
        <v>0.25740150431432979</v>
      </c>
      <c r="AJ239" s="33">
        <v>0.1875411650948022</v>
      </c>
      <c r="AK239" s="33">
        <v>6.9860339219527598E-2</v>
      </c>
      <c r="BI239" s="34">
        <v>5.6578048417175002E-2</v>
      </c>
      <c r="CP239" t="s">
        <v>1240</v>
      </c>
      <c r="CQ239">
        <v>0.9922227645357572</v>
      </c>
      <c r="CR239">
        <v>0.98620170115515238</v>
      </c>
      <c r="CS239">
        <v>0.98638991897353956</v>
      </c>
      <c r="CT239">
        <v>0.98958858903190483</v>
      </c>
      <c r="CU239">
        <v>0.9917210357374816</v>
      </c>
      <c r="CV239">
        <v>0.98024340353078476</v>
      </c>
      <c r="CW239">
        <v>0.93677875293913815</v>
      </c>
      <c r="CX239">
        <v>0.97930255278982192</v>
      </c>
      <c r="CY239">
        <v>0.97246617018072867</v>
      </c>
      <c r="CZ239">
        <v>0.9601104529893062</v>
      </c>
      <c r="DA239">
        <v>0.96299553261745863</v>
      </c>
      <c r="DB239">
        <v>0.93734324749365094</v>
      </c>
      <c r="DC239">
        <v>0.94599856582843256</v>
      </c>
      <c r="DD239">
        <v>0.94091819428814183</v>
      </c>
      <c r="DE239">
        <v>0.96224289969488308</v>
      </c>
      <c r="DF239">
        <v>0.96644518625044828</v>
      </c>
      <c r="DG239">
        <v>0.97428510590641704</v>
      </c>
      <c r="DH239">
        <v>0.96650787255636106</v>
      </c>
      <c r="DI239">
        <v>0.96606875061367392</v>
      </c>
      <c r="DJ239">
        <v>0.97629210054984394</v>
      </c>
      <c r="DK239">
        <v>0.98507279149645122</v>
      </c>
      <c r="DL239">
        <v>0.97553938817694397</v>
      </c>
      <c r="DM239">
        <v>0.95891877757436783</v>
      </c>
      <c r="DN239">
        <v>0.95935774061640633</v>
      </c>
      <c r="DO239">
        <v>0.94210994915340462</v>
      </c>
      <c r="DP239">
        <v>0.97077268651719029</v>
      </c>
      <c r="DQ239">
        <v>0.96939287273418917</v>
      </c>
      <c r="DR239">
        <v>0.9841320202058127</v>
      </c>
      <c r="DS239">
        <v>0.9825639886044244</v>
      </c>
      <c r="DT239">
        <v>0.9738459839637299</v>
      </c>
      <c r="DU239">
        <v>0.95942050637264342</v>
      </c>
      <c r="DV239">
        <v>0.94355252869264294</v>
      </c>
      <c r="DW239">
        <v>0.95496739514310269</v>
      </c>
      <c r="DX239">
        <v>0.94593580007219547</v>
      </c>
      <c r="DY239">
        <v>0.95233321963925022</v>
      </c>
      <c r="DZ239">
        <v>0.95691170348061672</v>
      </c>
      <c r="EA239">
        <v>0.98400656814366272</v>
      </c>
      <c r="EB239">
        <v>0.99190917410554447</v>
      </c>
      <c r="EC239">
        <v>0.97560207448285674</v>
      </c>
      <c r="ED239">
        <v>0.97328156885954153</v>
      </c>
      <c r="EE239">
        <v>0.96945555904010194</v>
      </c>
      <c r="EF239">
        <v>0.95314845941741433</v>
      </c>
      <c r="EG239">
        <v>0.96205476132682022</v>
      </c>
      <c r="EH239">
        <v>1.016432549570651</v>
      </c>
      <c r="EI239">
        <v>1.003198667944178</v>
      </c>
      <c r="EJ239">
        <v>1.0046413269337411</v>
      </c>
      <c r="EK239">
        <v>1.012042124647023</v>
      </c>
      <c r="EL239">
        <v>1.0104114861900459</v>
      </c>
      <c r="EM239">
        <v>1.0223281608891059</v>
      </c>
      <c r="EN239">
        <v>1.014111885046687</v>
      </c>
      <c r="EO239">
        <v>1.0012544390569891</v>
      </c>
      <c r="EP239">
        <v>0.94593580007219547</v>
      </c>
      <c r="EQ239">
        <v>0.9519569429031246</v>
      </c>
      <c r="ER239">
        <v>0.93671606663322537</v>
      </c>
      <c r="ES239">
        <v>0.93734324749365094</v>
      </c>
      <c r="ET239">
        <v>0.92153795611956324</v>
      </c>
      <c r="EU239">
        <v>0.89444309145651724</v>
      </c>
      <c r="EV239">
        <v>0.89381591059609156</v>
      </c>
      <c r="EW239">
        <v>0.90792771830664087</v>
      </c>
      <c r="EX239">
        <v>0.91250636104865601</v>
      </c>
      <c r="EY239">
        <v>0.91639489827335974</v>
      </c>
    </row>
    <row r="240" spans="9:155" x14ac:dyDescent="0.25">
      <c r="I240" s="31">
        <v>44764</v>
      </c>
      <c r="J240" s="32">
        <v>106.5704324971713</v>
      </c>
      <c r="K240" s="32">
        <v>103.3153053172438</v>
      </c>
      <c r="L240" s="33">
        <v>-0.1097660280384111</v>
      </c>
      <c r="M240" s="33">
        <v>-9.7540939749404296E-2</v>
      </c>
      <c r="N240">
        <v>30</v>
      </c>
      <c r="O240" t="s">
        <v>15</v>
      </c>
      <c r="P240">
        <f t="shared" si="10"/>
        <v>225</v>
      </c>
      <c r="Q240">
        <f t="shared" si="11"/>
        <v>0</v>
      </c>
      <c r="AH240" s="31">
        <v>45138</v>
      </c>
      <c r="AI240" s="33">
        <v>0.26629530275291269</v>
      </c>
      <c r="AJ240" s="33">
        <v>0.18989160609907491</v>
      </c>
      <c r="AK240" s="33">
        <v>7.6403696653837699E-2</v>
      </c>
      <c r="BI240" s="34">
        <v>-5.70032762975861E-2</v>
      </c>
      <c r="CP240" t="s">
        <v>1241</v>
      </c>
      <c r="CQ240">
        <v>1.0185000708327441</v>
      </c>
      <c r="CR240">
        <v>1.049807925664245</v>
      </c>
      <c r="CS240">
        <v>1.029955888001389</v>
      </c>
      <c r="CT240">
        <v>1.0418385056096089</v>
      </c>
      <c r="CU240">
        <v>0.99391631302702343</v>
      </c>
      <c r="CV240">
        <v>0.98349219997486603</v>
      </c>
      <c r="CW240">
        <v>0.95414103139718831</v>
      </c>
      <c r="CX240">
        <v>1.0167212253851621</v>
      </c>
      <c r="CY240">
        <v>1.0234452349339109</v>
      </c>
      <c r="CZ240">
        <v>1.004233616622997</v>
      </c>
      <c r="DA240">
        <v>1.0107798728425359</v>
      </c>
      <c r="DB240">
        <v>1.004696107691665</v>
      </c>
      <c r="DC240">
        <v>1.02508175525028</v>
      </c>
      <c r="DD240">
        <v>1.0152981490270969</v>
      </c>
      <c r="DE240">
        <v>1.0106374602342909</v>
      </c>
      <c r="DF240">
        <v>1.042123243349067</v>
      </c>
      <c r="DG240">
        <v>0.99213746757944177</v>
      </c>
      <c r="DH240">
        <v>0.99444992292278189</v>
      </c>
      <c r="DI240">
        <v>0.99491250146848198</v>
      </c>
      <c r="DJ240">
        <v>0.97488262299938355</v>
      </c>
      <c r="DK240">
        <v>0.97634121503247806</v>
      </c>
      <c r="DL240">
        <v>0.98769022274493945</v>
      </c>
      <c r="DM240">
        <v>0.98075276923788701</v>
      </c>
      <c r="DN240">
        <v>0.95310950223476476</v>
      </c>
      <c r="DO240">
        <v>1.01376835068988</v>
      </c>
      <c r="DP240">
        <v>1.0387789089351751</v>
      </c>
      <c r="DQ240">
        <v>1.0662445100861191</v>
      </c>
      <c r="DR240">
        <v>1.0347944176004371</v>
      </c>
      <c r="DS240">
        <v>1.0168634630393429</v>
      </c>
      <c r="DT240">
        <v>1.0079862063456599</v>
      </c>
      <c r="DU240">
        <v>0.98584629438548166</v>
      </c>
      <c r="DV240">
        <v>0.98302988386026213</v>
      </c>
      <c r="DW240">
        <v>0.9882349422237735</v>
      </c>
      <c r="DX240">
        <v>0.98802106088030972</v>
      </c>
      <c r="DY240">
        <v>0.98606026320597762</v>
      </c>
      <c r="DZ240">
        <v>0.97982113884611199</v>
      </c>
      <c r="EA240">
        <v>1.01522344364169</v>
      </c>
      <c r="EB240">
        <v>1.0061322181275121</v>
      </c>
      <c r="EC240">
        <v>1.0039574516326839</v>
      </c>
      <c r="ED240">
        <v>1.011622714046738</v>
      </c>
      <c r="EE240">
        <v>0.97846638205011016</v>
      </c>
      <c r="EF240">
        <v>1.002210535301816</v>
      </c>
      <c r="EG240">
        <v>0.97529332766505339</v>
      </c>
      <c r="EH240">
        <v>0.98420636246486137</v>
      </c>
      <c r="EI240">
        <v>0.97853758835423266</v>
      </c>
      <c r="EJ240">
        <v>0.97689774391064454</v>
      </c>
      <c r="EK240">
        <v>0.98367161536768577</v>
      </c>
      <c r="EL240">
        <v>0.98406368742552008</v>
      </c>
      <c r="EM240">
        <v>0.98395670301527216</v>
      </c>
      <c r="EN240">
        <v>0.98638104148265737</v>
      </c>
      <c r="EO240">
        <v>0.92987289072325419</v>
      </c>
      <c r="EP240">
        <v>0.95785950507733586</v>
      </c>
      <c r="EQ240">
        <v>0.96734297760341292</v>
      </c>
      <c r="ER240">
        <v>0.98071235484906072</v>
      </c>
      <c r="ES240">
        <v>0.9884132204151761</v>
      </c>
      <c r="ET240">
        <v>1.002388813493218</v>
      </c>
      <c r="EU240">
        <v>0.99925144973725499</v>
      </c>
      <c r="EV240">
        <v>1.037256371191621</v>
      </c>
      <c r="EW240">
        <v>1.0427823827858771</v>
      </c>
      <c r="EX240">
        <v>0.97857327898332602</v>
      </c>
      <c r="EY240">
        <v>1.00520531149547</v>
      </c>
    </row>
    <row r="241" spans="9:155" x14ac:dyDescent="0.25">
      <c r="I241" s="31">
        <v>44767</v>
      </c>
      <c r="J241" s="32">
        <v>106.7813599639929</v>
      </c>
      <c r="K241" s="32">
        <v>102.90381975346899</v>
      </c>
      <c r="L241" s="33">
        <v>-0.1080040496717633</v>
      </c>
      <c r="M241" s="33">
        <v>-0.101135265624459</v>
      </c>
      <c r="N241">
        <v>30</v>
      </c>
      <c r="O241" t="s">
        <v>15</v>
      </c>
      <c r="P241">
        <f t="shared" si="10"/>
        <v>225</v>
      </c>
      <c r="Q241">
        <f t="shared" si="11"/>
        <v>0</v>
      </c>
      <c r="AH241" s="31">
        <v>45139</v>
      </c>
      <c r="AI241" s="33">
        <v>0.26459409533950029</v>
      </c>
      <c r="AJ241" s="33">
        <v>0.19409993347106</v>
      </c>
      <c r="AK241" s="33">
        <v>7.0494161868440194E-2</v>
      </c>
      <c r="BI241" s="34">
        <v>-0.16144316262706659</v>
      </c>
      <c r="CP241" t="s">
        <v>1242</v>
      </c>
      <c r="CQ241">
        <v>1.0054708301219171</v>
      </c>
      <c r="CR241">
        <v>0.98681618728979825</v>
      </c>
      <c r="CS241">
        <v>0.96062778079456279</v>
      </c>
      <c r="CT241">
        <v>0.95748876734164801</v>
      </c>
      <c r="CU241">
        <v>0.97923764626541476</v>
      </c>
      <c r="CV241">
        <v>0.96856497862948432</v>
      </c>
      <c r="CW241">
        <v>0.97116589738649106</v>
      </c>
      <c r="CX241">
        <v>0.96385645845011214</v>
      </c>
      <c r="CY241">
        <v>0.97134533527186095</v>
      </c>
      <c r="CZ241">
        <v>0.97224219625840802</v>
      </c>
      <c r="DA241">
        <v>0.98677130044843053</v>
      </c>
      <c r="DB241">
        <v>0.97816145687359868</v>
      </c>
      <c r="DC241">
        <v>0.97762336217769064</v>
      </c>
      <c r="DD241">
        <v>0.97569508916059422</v>
      </c>
      <c r="DE241">
        <v>0.96910318280549324</v>
      </c>
      <c r="DF241">
        <v>0.96704035874439465</v>
      </c>
      <c r="DG241">
        <v>0.96668159245375562</v>
      </c>
      <c r="DH241">
        <v>0.96964127750140139</v>
      </c>
      <c r="DI241">
        <v>0.98246632392096411</v>
      </c>
      <c r="DJ241">
        <v>1.0092824893147421</v>
      </c>
      <c r="DK241">
        <v>1.001255627277186</v>
      </c>
      <c r="DL241">
        <v>1.039551547610706</v>
      </c>
      <c r="DM241">
        <v>1.0346636990260649</v>
      </c>
      <c r="DN241">
        <v>0.98856502242152466</v>
      </c>
      <c r="DO241">
        <v>1.003452892902186</v>
      </c>
      <c r="DP241">
        <v>0.99896858796945065</v>
      </c>
      <c r="DQ241">
        <v>0.99542603086463</v>
      </c>
      <c r="DR241">
        <v>0.99112105433716369</v>
      </c>
      <c r="DS241">
        <v>0.98125558348514574</v>
      </c>
      <c r="DT241">
        <v>0.97600896860986552</v>
      </c>
      <c r="DU241">
        <v>0.96941706225476454</v>
      </c>
      <c r="DV241">
        <v>0.95502239962864355</v>
      </c>
      <c r="DW241">
        <v>0.96502242152466366</v>
      </c>
      <c r="DX241">
        <v>0.97959641255605379</v>
      </c>
      <c r="DY241">
        <v>0.98686096465106499</v>
      </c>
      <c r="DZ241">
        <v>0.9927354479049888</v>
      </c>
      <c r="EA241">
        <v>1</v>
      </c>
      <c r="EB241">
        <v>0.98663674940442825</v>
      </c>
      <c r="EC241">
        <v>0.97838567212023542</v>
      </c>
      <c r="ED241">
        <v>0.98022417145459639</v>
      </c>
      <c r="EE241">
        <v>0.95695067264573996</v>
      </c>
      <c r="EF241">
        <v>0.94820627802690582</v>
      </c>
      <c r="EG241">
        <v>0.96484309311939465</v>
      </c>
      <c r="EH241">
        <v>0.96914796016676008</v>
      </c>
      <c r="EI241">
        <v>0.9661883845992153</v>
      </c>
      <c r="EJ241">
        <v>0.95143495568245517</v>
      </c>
      <c r="EK241">
        <v>0.96170407966647986</v>
      </c>
      <c r="EL241">
        <v>0.95475340702073996</v>
      </c>
      <c r="EM241">
        <v>0.96071744499719736</v>
      </c>
      <c r="EN241">
        <v>0.96161430598374442</v>
      </c>
      <c r="EO241">
        <v>0.92914798206278026</v>
      </c>
      <c r="EP241">
        <v>0.91928251121076232</v>
      </c>
      <c r="EQ241">
        <v>0.91143497757847536</v>
      </c>
      <c r="ER241">
        <v>0.9356951110566144</v>
      </c>
      <c r="ES241">
        <v>0.95318390029428246</v>
      </c>
      <c r="ET241">
        <v>0.94291477631025788</v>
      </c>
      <c r="EU241">
        <v>0.93376683803951799</v>
      </c>
      <c r="EV241">
        <v>0.95816141308155833</v>
      </c>
      <c r="EW241">
        <v>0.95327356449691703</v>
      </c>
      <c r="EX241">
        <v>0.96385645845011214</v>
      </c>
      <c r="EY241">
        <v>0.95807174887892377</v>
      </c>
    </row>
    <row r="242" spans="9:155" x14ac:dyDescent="0.25">
      <c r="I242" s="31">
        <v>44768</v>
      </c>
      <c r="J242" s="32">
        <v>105.9592960134969</v>
      </c>
      <c r="K242" s="32">
        <v>101.90897593422</v>
      </c>
      <c r="L242" s="33">
        <v>-0.1148711444062796</v>
      </c>
      <c r="M242" s="33">
        <v>-0.1098252251174765</v>
      </c>
      <c r="N242">
        <v>28</v>
      </c>
      <c r="O242" t="s">
        <v>15</v>
      </c>
      <c r="P242">
        <f t="shared" si="10"/>
        <v>225</v>
      </c>
      <c r="Q242">
        <f t="shared" si="11"/>
        <v>0</v>
      </c>
      <c r="AH242" s="31">
        <v>45140</v>
      </c>
      <c r="AI242" s="33">
        <v>0.2688660711010793</v>
      </c>
      <c r="AJ242" s="33">
        <v>0.1921655841515543</v>
      </c>
      <c r="AK242" s="33">
        <v>7.6700486949524901E-2</v>
      </c>
      <c r="BI242" s="34">
        <v>8.5059113687287899E-2</v>
      </c>
      <c r="CP242" t="s">
        <v>1243</v>
      </c>
      <c r="CQ242">
        <v>1.009099391343222</v>
      </c>
      <c r="CR242">
        <v>0.97917463390134307</v>
      </c>
      <c r="CS242">
        <v>0.96547851584679267</v>
      </c>
      <c r="CT242">
        <v>0.94409016498737408</v>
      </c>
      <c r="CU242">
        <v>0.93658546824062894</v>
      </c>
      <c r="CV242">
        <v>0.9354597869744874</v>
      </c>
      <c r="CW242">
        <v>0.93771114950677048</v>
      </c>
      <c r="CX242">
        <v>0.95215770236719022</v>
      </c>
      <c r="CY242">
        <v>0.94737341169939959</v>
      </c>
      <c r="CZ242">
        <v>0.94577868688658639</v>
      </c>
      <c r="DA242">
        <v>0.93780494659316971</v>
      </c>
      <c r="DB242">
        <v>0.93264552569445791</v>
      </c>
      <c r="DC242">
        <v>0.96613509545158693</v>
      </c>
      <c r="DD242">
        <v>0.97420263283140296</v>
      </c>
      <c r="DE242">
        <v>0.95328338363333165</v>
      </c>
      <c r="DF242">
        <v>0.95450292010054794</v>
      </c>
      <c r="DG242">
        <v>0.96557237104786742</v>
      </c>
      <c r="DH242">
        <v>0.9713884296660491</v>
      </c>
      <c r="DI242">
        <v>0.98283295272961413</v>
      </c>
      <c r="DJ242">
        <v>0.98977486695796413</v>
      </c>
      <c r="DK242">
        <v>0.9798310972767863</v>
      </c>
      <c r="DL242">
        <v>0.97007503799775796</v>
      </c>
      <c r="DM242">
        <v>0.9274860466810706</v>
      </c>
      <c r="DN242">
        <v>0.93555358406088662</v>
      </c>
      <c r="DO242">
        <v>0.93911828014678522</v>
      </c>
      <c r="DP242">
        <v>0.9003753180605184</v>
      </c>
      <c r="DQ242">
        <v>0.9003753180605184</v>
      </c>
      <c r="DR242">
        <v>0.88677299709236723</v>
      </c>
      <c r="DS242">
        <v>0.87889317011470081</v>
      </c>
      <c r="DT242">
        <v>0.89005636003374378</v>
      </c>
      <c r="DU242">
        <v>0.8946529402993848</v>
      </c>
      <c r="DV242">
        <v>0.89061920066681455</v>
      </c>
      <c r="DW242">
        <v>0.89765485386688826</v>
      </c>
      <c r="DX242">
        <v>0.898405346787433</v>
      </c>
      <c r="DY242">
        <v>0.8981238974135598</v>
      </c>
      <c r="DZ242">
        <v>0.90506575352723417</v>
      </c>
      <c r="EA242">
        <v>0.90506575352723417</v>
      </c>
      <c r="EB242">
        <v>0.91106946443289005</v>
      </c>
      <c r="EC242">
        <v>0.90131334703918597</v>
      </c>
      <c r="ED242">
        <v>0.90675421731177097</v>
      </c>
      <c r="EE242">
        <v>0.89559108550740352</v>
      </c>
      <c r="EF242">
        <v>0.89634157842794837</v>
      </c>
      <c r="EG242">
        <v>0.898405346787433</v>
      </c>
      <c r="EH242">
        <v>0.89512204196073197</v>
      </c>
      <c r="EI242">
        <v>0.92279555309967931</v>
      </c>
      <c r="EJ242">
        <v>0.93442784468006956</v>
      </c>
      <c r="EK242">
        <v>0.93696071470090136</v>
      </c>
      <c r="EL242">
        <v>0.92589126375358188</v>
      </c>
      <c r="EM242">
        <v>0.927298336278921</v>
      </c>
      <c r="EN242">
        <v>0.86829276271405298</v>
      </c>
      <c r="EO242">
        <v>0.84333965765406027</v>
      </c>
      <c r="EP242">
        <v>0.86641658852736669</v>
      </c>
      <c r="EQ242">
        <v>0.89371491132071723</v>
      </c>
      <c r="ER242">
        <v>0.890806794839613</v>
      </c>
      <c r="ES242">
        <v>0.89061920066681455</v>
      </c>
      <c r="ET242">
        <v>0.88714830166731529</v>
      </c>
      <c r="EU242">
        <v>0.89868673804663057</v>
      </c>
      <c r="EV242">
        <v>0.91547850864040814</v>
      </c>
      <c r="EW242">
        <v>0.88911821482572506</v>
      </c>
      <c r="EX242">
        <v>0.87898696720110003</v>
      </c>
      <c r="EY242">
        <v>0.89315195445829521</v>
      </c>
    </row>
    <row r="243" spans="9:155" x14ac:dyDescent="0.25">
      <c r="I243" s="31">
        <v>44769</v>
      </c>
      <c r="J243" s="32">
        <v>106.9217502987664</v>
      </c>
      <c r="K243" s="32">
        <v>102.78167123672669</v>
      </c>
      <c r="L243" s="33">
        <v>-0.1068313018239605</v>
      </c>
      <c r="M243" s="33">
        <v>-0.10220223276250071</v>
      </c>
      <c r="N243">
        <v>27</v>
      </c>
      <c r="O243" t="s">
        <v>15</v>
      </c>
      <c r="P243">
        <f t="shared" si="10"/>
        <v>225</v>
      </c>
      <c r="Q243">
        <f t="shared" si="11"/>
        <v>0</v>
      </c>
      <c r="AH243" s="31">
        <v>45141</v>
      </c>
      <c r="AI243" s="33">
        <v>0.25743718033631158</v>
      </c>
      <c r="AJ243" s="33">
        <v>0.1759678318393274</v>
      </c>
      <c r="AK243" s="33">
        <v>8.1469348496984104E-2</v>
      </c>
      <c r="BI243" s="34">
        <v>-3.26947135174121E-2</v>
      </c>
      <c r="CP243" t="s">
        <v>1244</v>
      </c>
      <c r="CQ243">
        <v>1.012358118276127</v>
      </c>
      <c r="CR243">
        <v>1.010151312481107</v>
      </c>
      <c r="CS243">
        <v>0.99262299382384545</v>
      </c>
      <c r="CT243">
        <v>0.97868849568827887</v>
      </c>
      <c r="CU243">
        <v>1.0209961889023811</v>
      </c>
      <c r="CV243">
        <v>1.0540983538287421</v>
      </c>
      <c r="CW243">
        <v>1.082156346651598</v>
      </c>
      <c r="CX243">
        <v>1.0775535045066751</v>
      </c>
      <c r="CY243">
        <v>1.041235824166276</v>
      </c>
      <c r="CZ243">
        <v>1.037011209127958</v>
      </c>
      <c r="DA243">
        <v>1.0171499569727731</v>
      </c>
      <c r="DB243">
        <v>1.018221925445874</v>
      </c>
      <c r="DC243">
        <v>1.0385245075596421</v>
      </c>
      <c r="DD243">
        <v>1.032408444984088</v>
      </c>
      <c r="DE243">
        <v>0.99899123380415311</v>
      </c>
      <c r="DF243">
        <v>1.0081966840908401</v>
      </c>
      <c r="DG243">
        <v>1.010151312481107</v>
      </c>
      <c r="DH243">
        <v>1.0150693568817091</v>
      </c>
      <c r="DI243">
        <v>1.0177174926353121</v>
      </c>
      <c r="DJ243">
        <v>1.02131139115806</v>
      </c>
      <c r="DK243">
        <v>1.0403530082470041</v>
      </c>
      <c r="DL243">
        <v>1.1127994503771319</v>
      </c>
      <c r="DM243">
        <v>1.0829129568669129</v>
      </c>
      <c r="DN243">
        <v>1.071500622784153</v>
      </c>
      <c r="DO243">
        <v>1.0716266724860031</v>
      </c>
      <c r="DP243">
        <v>1.0663934258297221</v>
      </c>
      <c r="DQ243">
        <v>1.048234468657943</v>
      </c>
      <c r="DR243">
        <v>1.031588809917847</v>
      </c>
      <c r="DS243">
        <v>1.0480453161041141</v>
      </c>
      <c r="DT243">
        <v>1.0429381191496829</v>
      </c>
      <c r="DU243">
        <v>1.0411727213142981</v>
      </c>
      <c r="DV243">
        <v>1.035750244103135</v>
      </c>
      <c r="DW243">
        <v>1.0475408832935531</v>
      </c>
      <c r="DX243">
        <v>1.037957049898155</v>
      </c>
      <c r="DY243">
        <v>1.040542238801887</v>
      </c>
      <c r="DZ243">
        <v>1.048423621211771</v>
      </c>
      <c r="EA243">
        <v>1.039848575436443</v>
      </c>
      <c r="EB243">
        <v>1.0406051856517591</v>
      </c>
      <c r="EC243">
        <v>1.047604064146584</v>
      </c>
      <c r="ED243">
        <v>0.99627983919646512</v>
      </c>
      <c r="EE243">
        <v>1.03341731060521</v>
      </c>
      <c r="EF243">
        <v>1.0275535034354639</v>
      </c>
      <c r="EG243">
        <v>1.027679631138368</v>
      </c>
      <c r="EH243">
        <v>1.02616648870879</v>
      </c>
      <c r="EI243">
        <v>1.0159520947999281</v>
      </c>
      <c r="EJ243">
        <v>1.015258431434485</v>
      </c>
      <c r="EK243">
        <v>1.007061612765761</v>
      </c>
      <c r="EL243">
        <v>0.99981079086934055</v>
      </c>
      <c r="EM243">
        <v>1.000819734491516</v>
      </c>
      <c r="EN243">
        <v>0.97282468851853232</v>
      </c>
      <c r="EO243">
        <v>0.96986127250819654</v>
      </c>
      <c r="EP243">
        <v>0.97143751778975229</v>
      </c>
      <c r="EQ243">
        <v>0.98663298095014229</v>
      </c>
      <c r="ER243">
        <v>0.98991167721721052</v>
      </c>
      <c r="ES243">
        <v>0.98959647496153125</v>
      </c>
      <c r="ET243">
        <v>0.96986127250819654</v>
      </c>
      <c r="EU243">
        <v>0.97641858704127993</v>
      </c>
      <c r="EV243">
        <v>1.003026462285483</v>
      </c>
      <c r="EW243">
        <v>1.011979813168469</v>
      </c>
      <c r="EX243">
        <v>1.0057377008910651</v>
      </c>
      <c r="EY243">
        <v>1.032408444984088</v>
      </c>
    </row>
    <row r="244" spans="9:155" x14ac:dyDescent="0.25">
      <c r="I244" s="31">
        <v>44770</v>
      </c>
      <c r="J244" s="32">
        <v>107.49434618084121</v>
      </c>
      <c r="K244" s="32">
        <v>104.27015360446219</v>
      </c>
      <c r="L244" s="33">
        <v>-0.1020481335991172</v>
      </c>
      <c r="M244" s="33">
        <v>-8.9200341177692405E-2</v>
      </c>
      <c r="N244">
        <v>30</v>
      </c>
      <c r="O244" t="s">
        <v>15</v>
      </c>
      <c r="P244">
        <f t="shared" si="10"/>
        <v>225</v>
      </c>
      <c r="Q244">
        <f t="shared" si="11"/>
        <v>0</v>
      </c>
      <c r="AH244" s="31">
        <v>45142</v>
      </c>
      <c r="AI244" s="33">
        <v>0.26214468651340977</v>
      </c>
      <c r="AJ244" s="33">
        <v>0.1673566427766757</v>
      </c>
      <c r="AK244" s="33">
        <v>9.4788043736734107E-2</v>
      </c>
      <c r="BI244" s="34">
        <v>0.2240226851282138</v>
      </c>
      <c r="CP244" t="s">
        <v>1245</v>
      </c>
      <c r="CQ244">
        <v>1.0174812037970431</v>
      </c>
      <c r="CR244">
        <v>0.96964000275927642</v>
      </c>
      <c r="CS244">
        <v>0.97866667224246062</v>
      </c>
      <c r="CT244">
        <v>0.96953778785751199</v>
      </c>
      <c r="CU244">
        <v>0.96955934552712286</v>
      </c>
      <c r="CV244">
        <v>0.96529586943428825</v>
      </c>
      <c r="CW244">
        <v>0.95326101118580242</v>
      </c>
      <c r="CX244">
        <v>0.94267209419170017</v>
      </c>
      <c r="CY244">
        <v>0.95414792526140035</v>
      </c>
      <c r="CZ244">
        <v>0.94793836997921133</v>
      </c>
      <c r="DA244">
        <v>0.94225282380761088</v>
      </c>
      <c r="DB244">
        <v>0.89390075857975004</v>
      </c>
      <c r="DC244">
        <v>0.89640870425071695</v>
      </c>
      <c r="DD244">
        <v>0.90492482502189875</v>
      </c>
      <c r="DE244">
        <v>0.92643023042882366</v>
      </c>
      <c r="DF244">
        <v>0.90934151830801613</v>
      </c>
      <c r="DG244">
        <v>0.90005931157042085</v>
      </c>
      <c r="DH244">
        <v>0.8907500788762891</v>
      </c>
      <c r="DI244">
        <v>0.89787641349343938</v>
      </c>
      <c r="DJ244">
        <v>0.8875107498290139</v>
      </c>
      <c r="DK244">
        <v>0.88170174656413014</v>
      </c>
      <c r="DL244">
        <v>0.87645981516937466</v>
      </c>
      <c r="DM244">
        <v>0.85137378599945812</v>
      </c>
      <c r="DN244">
        <v>0.88055650851097633</v>
      </c>
      <c r="DO244">
        <v>0.884486681999755</v>
      </c>
      <c r="DP244">
        <v>0.8723951954337793</v>
      </c>
      <c r="DQ244">
        <v>0.86777160109908025</v>
      </c>
      <c r="DR244">
        <v>0.86826085503988171</v>
      </c>
      <c r="DS244">
        <v>0.85742749510426564</v>
      </c>
      <c r="DT244">
        <v>0.8676640230697541</v>
      </c>
      <c r="DU244">
        <v>0.85766951938040847</v>
      </c>
      <c r="DV244">
        <v>0.85335225427291084</v>
      </c>
      <c r="DW244">
        <v>0.83959688367075436</v>
      </c>
      <c r="DX244">
        <v>0.84467755318088455</v>
      </c>
      <c r="DY244">
        <v>0.87739257872765708</v>
      </c>
      <c r="DZ244">
        <v>0.87327432771644453</v>
      </c>
      <c r="EA244">
        <v>0.86524472674260133</v>
      </c>
      <c r="EB244">
        <v>0.8889410223381683</v>
      </c>
      <c r="EC244">
        <v>0.89202692387343285</v>
      </c>
      <c r="ED244">
        <v>0.87539523434837452</v>
      </c>
      <c r="EE244">
        <v>0.89055648048724767</v>
      </c>
      <c r="EF244">
        <v>0.90937369707338633</v>
      </c>
      <c r="EG244">
        <v>0.92350806202323721</v>
      </c>
      <c r="EH244">
        <v>0.93531998242013814</v>
      </c>
      <c r="EI244">
        <v>0.907683049979079</v>
      </c>
      <c r="EJ244">
        <v>0.90238995855375936</v>
      </c>
      <c r="EK244">
        <v>0.89823668947434976</v>
      </c>
      <c r="EL244">
        <v>0.89802710686198706</v>
      </c>
      <c r="EM244">
        <v>0.89952688971071582</v>
      </c>
      <c r="EN244">
        <v>0.8548306897707566</v>
      </c>
      <c r="EO244">
        <v>0.85478236904301919</v>
      </c>
      <c r="EP244">
        <v>0.85742207939702197</v>
      </c>
      <c r="EQ244">
        <v>0.86832810445313102</v>
      </c>
      <c r="ER244">
        <v>0.85897859572260449</v>
      </c>
      <c r="ES244">
        <v>0.84384689936500268</v>
      </c>
      <c r="ET244">
        <v>0.85935496108620002</v>
      </c>
      <c r="EU244">
        <v>0.87655929592767623</v>
      </c>
      <c r="EV244">
        <v>0.88056192421821999</v>
      </c>
      <c r="EW244">
        <v>0.86374741513892561</v>
      </c>
      <c r="EX244">
        <v>0.86681465088708809</v>
      </c>
      <c r="EY244">
        <v>0.89368823150519661</v>
      </c>
    </row>
    <row r="245" spans="9:155" x14ac:dyDescent="0.25">
      <c r="I245" s="31">
        <v>44771</v>
      </c>
      <c r="J245" s="32">
        <v>107.9072264345216</v>
      </c>
      <c r="K245" s="32">
        <v>105.6865719505208</v>
      </c>
      <c r="L245" s="33">
        <v>-9.8599146675016999E-2</v>
      </c>
      <c r="M245" s="33">
        <v>-7.6827928730372003E-2</v>
      </c>
      <c r="N245">
        <v>26</v>
      </c>
      <c r="O245" t="s">
        <v>15</v>
      </c>
      <c r="P245">
        <f t="shared" si="10"/>
        <v>225</v>
      </c>
      <c r="Q245">
        <f t="shared" si="11"/>
        <v>0</v>
      </c>
      <c r="AH245" s="31">
        <v>45145</v>
      </c>
      <c r="AI245" s="33">
        <v>0.25190304972538602</v>
      </c>
      <c r="AJ245" s="33">
        <v>0.15619491805681979</v>
      </c>
      <c r="AK245" s="33">
        <v>9.5708131668566093E-2</v>
      </c>
      <c r="BI245" s="34">
        <v>-0.1044478180098722</v>
      </c>
      <c r="CP245" t="s">
        <v>1246</v>
      </c>
      <c r="CQ245">
        <v>1.0037963597461641</v>
      </c>
      <c r="CR245">
        <v>1.0018623295783511</v>
      </c>
      <c r="CS245">
        <v>1.0001432630560381</v>
      </c>
      <c r="CT245">
        <v>1.010027949112809</v>
      </c>
      <c r="CU245">
        <v>1.010314460199861</v>
      </c>
      <c r="CV245">
        <v>1.011102446019466</v>
      </c>
      <c r="CW245">
        <v>1.010887482373966</v>
      </c>
      <c r="CX245">
        <v>1.006804779713685</v>
      </c>
      <c r="CY245">
        <v>1.0219181056719959</v>
      </c>
      <c r="CZ245">
        <v>1.009025106754653</v>
      </c>
      <c r="DA245">
        <v>1.015686516305351</v>
      </c>
      <c r="DB245">
        <v>1.032089409922768</v>
      </c>
      <c r="DC245">
        <v>1.0252131438335179</v>
      </c>
      <c r="DD245">
        <v>1.02943904848385</v>
      </c>
      <c r="DE245">
        <v>1.031229876661611</v>
      </c>
      <c r="DF245">
        <v>1.013967449783038</v>
      </c>
      <c r="DG245">
        <v>1.016331193027955</v>
      </c>
      <c r="DH245">
        <v>1.0253563458235699</v>
      </c>
      <c r="DI245">
        <v>1.0191247564569239</v>
      </c>
      <c r="DJ245">
        <v>1.02700386490433</v>
      </c>
      <c r="DK245">
        <v>1.033951785542081</v>
      </c>
      <c r="DL245">
        <v>1.030298688851955</v>
      </c>
      <c r="DM245">
        <v>1.037174954941205</v>
      </c>
      <c r="DN245">
        <v>1.044337839224456</v>
      </c>
      <c r="DO245">
        <v>1.031014913016111</v>
      </c>
      <c r="DP245">
        <v>1.062101526621684</v>
      </c>
      <c r="DQ245">
        <v>1.070267039049194</v>
      </c>
      <c r="DR245">
        <v>1.0790774424132059</v>
      </c>
      <c r="DS245">
        <v>1.1505765787311599</v>
      </c>
      <c r="DT245">
        <v>1.051042198661474</v>
      </c>
      <c r="DU245">
        <v>1.0305853070459561</v>
      </c>
      <c r="DV245">
        <v>1.0378052793327199</v>
      </c>
      <c r="DW245">
        <v>0.97909888982837767</v>
      </c>
      <c r="DX245">
        <v>0.97789543615581043</v>
      </c>
      <c r="DY245">
        <v>0.96526035077028804</v>
      </c>
      <c r="DZ245">
        <v>0.96311146406392323</v>
      </c>
      <c r="EA245">
        <v>0.96818287096516764</v>
      </c>
      <c r="EB245">
        <v>0.97187870332771686</v>
      </c>
      <c r="EC245">
        <v>0.96749503014234584</v>
      </c>
      <c r="ED245">
        <v>0.96577607072698179</v>
      </c>
      <c r="EE245">
        <v>0.96414290397731073</v>
      </c>
      <c r="EF245">
        <v>0.97273823658887304</v>
      </c>
      <c r="EG245">
        <v>0.97686421045631988</v>
      </c>
      <c r="EH245">
        <v>0.97849727009904253</v>
      </c>
      <c r="EI245">
        <v>0.98666288963350091</v>
      </c>
      <c r="EJ245">
        <v>0.98391227609085252</v>
      </c>
      <c r="EK245">
        <v>0.99070264240746109</v>
      </c>
      <c r="EL245">
        <v>1.0043692748133199</v>
      </c>
      <c r="EM245">
        <v>0.98073194947110032</v>
      </c>
      <c r="EN245">
        <v>0.96818287096516764</v>
      </c>
      <c r="EO245">
        <v>0.9244322530979957</v>
      </c>
      <c r="EP245">
        <v>0.92408854690048159</v>
      </c>
      <c r="EQ245">
        <v>0.93818499949039236</v>
      </c>
      <c r="ER245">
        <v>0.96027505785558187</v>
      </c>
      <c r="ES245">
        <v>0.94557687842938754</v>
      </c>
      <c r="ET245">
        <v>0.94368590525484386</v>
      </c>
      <c r="EU245">
        <v>0.95090609175550467</v>
      </c>
      <c r="EV245">
        <v>0.97841137032640113</v>
      </c>
      <c r="EW245">
        <v>0.98236511622077138</v>
      </c>
      <c r="EX245">
        <v>1.007807407857944</v>
      </c>
      <c r="EY245">
        <v>0.99525822224506333</v>
      </c>
    </row>
    <row r="246" spans="9:155" x14ac:dyDescent="0.25">
      <c r="I246" s="31">
        <v>44774</v>
      </c>
      <c r="J246" s="32">
        <v>109.16921588450469</v>
      </c>
      <c r="K246" s="32">
        <v>106.99237202330551</v>
      </c>
      <c r="L246" s="33">
        <v>-8.8057143097599794E-2</v>
      </c>
      <c r="M246" s="33">
        <v>-6.5421766759095099E-2</v>
      </c>
      <c r="N246">
        <v>30</v>
      </c>
      <c r="O246" t="s">
        <v>15</v>
      </c>
      <c r="P246">
        <f t="shared" si="10"/>
        <v>225</v>
      </c>
      <c r="Q246">
        <f t="shared" si="11"/>
        <v>0</v>
      </c>
      <c r="AH246" s="31">
        <v>45146</v>
      </c>
      <c r="AI246" s="33">
        <v>0.2385772758304518</v>
      </c>
      <c r="AJ246" s="33">
        <v>0.14160579516867219</v>
      </c>
      <c r="AK246" s="33">
        <v>9.6971480661779602E-2</v>
      </c>
      <c r="BI246" s="34">
        <v>-3.9620959144371004E-3</v>
      </c>
      <c r="CP246" t="s">
        <v>1247</v>
      </c>
      <c r="CQ246">
        <v>0.98072289156626513</v>
      </c>
      <c r="CR246">
        <v>0.96240961270701042</v>
      </c>
      <c r="CS246">
        <v>0.96156622168574424</v>
      </c>
      <c r="CT246">
        <v>0.93951803294519709</v>
      </c>
      <c r="CU246">
        <v>0.93879519085470087</v>
      </c>
      <c r="CV246">
        <v>0.93867464192393091</v>
      </c>
      <c r="CW246">
        <v>0.93686738619964915</v>
      </c>
      <c r="CX246">
        <v>0.94036142396646327</v>
      </c>
      <c r="CY246">
        <v>0.92855417541579821</v>
      </c>
      <c r="CZ246">
        <v>0.92120475408594238</v>
      </c>
      <c r="DA246">
        <v>0.91650605475065483</v>
      </c>
      <c r="DB246">
        <v>0.90963852814779655</v>
      </c>
      <c r="DC246">
        <v>0.9310842732305763</v>
      </c>
      <c r="DD246">
        <v>0.91698787422863193</v>
      </c>
      <c r="DE246">
        <v>0.91662645318338376</v>
      </c>
      <c r="DF246">
        <v>0.91228909964432403</v>
      </c>
      <c r="DG246">
        <v>0.91819268629514628</v>
      </c>
      <c r="DH246">
        <v>0.9286746490975476</v>
      </c>
      <c r="DI246">
        <v>0.96734940990383755</v>
      </c>
      <c r="DJ246">
        <v>0.95843375546221921</v>
      </c>
      <c r="DK246">
        <v>0.94445783014202445</v>
      </c>
      <c r="DL246">
        <v>0.90746985137826663</v>
      </c>
      <c r="DM246">
        <v>0.90506022724523805</v>
      </c>
      <c r="DN246">
        <v>0.89421684339758856</v>
      </c>
      <c r="DO246">
        <v>0.89843372325489901</v>
      </c>
      <c r="DP246">
        <v>0.88722891836200124</v>
      </c>
      <c r="DQ246">
        <v>0.87349394040530515</v>
      </c>
      <c r="DR246">
        <v>0.89036138458552627</v>
      </c>
      <c r="DS246">
        <v>0.88674694838598322</v>
      </c>
      <c r="DT246">
        <v>0.89120477560679245</v>
      </c>
      <c r="DU246">
        <v>0.90289155047570813</v>
      </c>
      <c r="DV246">
        <v>0.9239758745132397</v>
      </c>
      <c r="DW246">
        <v>0.93602407042740343</v>
      </c>
      <c r="DX246">
        <v>0.92445776924023726</v>
      </c>
      <c r="DY246">
        <v>0.9310842732305763</v>
      </c>
      <c r="DZ246">
        <v>0.91867465627116429</v>
      </c>
      <c r="EA246">
        <v>0.92385532558246986</v>
      </c>
      <c r="EB246">
        <v>0.91879512995291368</v>
      </c>
      <c r="EC246">
        <v>0.89686749014313638</v>
      </c>
      <c r="ED246">
        <v>0.90915655817177854</v>
      </c>
      <c r="EE246">
        <v>0.90373486624795385</v>
      </c>
      <c r="EF246">
        <v>0.89903609166364584</v>
      </c>
      <c r="EG246">
        <v>0.92855417541579821</v>
      </c>
      <c r="EH246">
        <v>0.93867464192393091</v>
      </c>
      <c r="EI246">
        <v>0.92674691969151668</v>
      </c>
      <c r="EJ246">
        <v>0.9246987918527565</v>
      </c>
      <c r="EK246">
        <v>0.90590361826650412</v>
      </c>
      <c r="EL246">
        <v>0.89566267807662203</v>
      </c>
      <c r="EM246">
        <v>0.85433727052478425</v>
      </c>
      <c r="EN246">
        <v>0.8567469699068333</v>
      </c>
      <c r="EO246">
        <v>0.84987951855299548</v>
      </c>
      <c r="EP246">
        <v>0.87722885028659736</v>
      </c>
      <c r="EQ246">
        <v>0.87951807598689724</v>
      </c>
      <c r="ER246">
        <v>0.87301197042928713</v>
      </c>
      <c r="ES246">
        <v>0.87879515864738045</v>
      </c>
      <c r="ET246">
        <v>0.87518072244783751</v>
      </c>
      <c r="EU246">
        <v>0.87313251936005698</v>
      </c>
      <c r="EV246">
        <v>0.86867461689022729</v>
      </c>
      <c r="EW246">
        <v>0.86855421845749836</v>
      </c>
      <c r="EX246">
        <v>0.8816866775074067</v>
      </c>
      <c r="EY246">
        <v>0.93024088220931023</v>
      </c>
    </row>
    <row r="247" spans="9:155" x14ac:dyDescent="0.25">
      <c r="I247" s="31">
        <v>44775</v>
      </c>
      <c r="J247" s="32">
        <v>110.07634133661441</v>
      </c>
      <c r="K247" s="32">
        <v>107.20676248779419</v>
      </c>
      <c r="L247" s="33">
        <v>-8.0479488814170802E-2</v>
      </c>
      <c r="M247" s="33">
        <v>-6.3549066325069195E-2</v>
      </c>
      <c r="N247">
        <v>30</v>
      </c>
      <c r="O247" t="s">
        <v>15</v>
      </c>
      <c r="P247">
        <f t="shared" si="10"/>
        <v>225</v>
      </c>
      <c r="Q247">
        <f t="shared" si="11"/>
        <v>0</v>
      </c>
      <c r="AH247" s="31">
        <v>45147</v>
      </c>
      <c r="AI247" s="33">
        <v>0.22732192864158079</v>
      </c>
      <c r="AJ247" s="33">
        <v>0.1429930225992497</v>
      </c>
      <c r="AK247" s="33">
        <v>8.4328906042331106E-2</v>
      </c>
      <c r="BI247" s="34">
        <v>-1.2873625843843901E-2</v>
      </c>
      <c r="CP247" t="s">
        <v>1248</v>
      </c>
      <c r="CQ247">
        <v>0.99489177699511011</v>
      </c>
      <c r="CR247">
        <v>1.012267371086081</v>
      </c>
      <c r="CS247">
        <v>0.99453097683199643</v>
      </c>
      <c r="CT247">
        <v>0.98522598201008982</v>
      </c>
      <c r="CU247">
        <v>0.99078997952029613</v>
      </c>
      <c r="CV247">
        <v>0.97956698758519523</v>
      </c>
      <c r="CW247">
        <v>0.98866308325113839</v>
      </c>
      <c r="CX247">
        <v>0.98761858747132159</v>
      </c>
      <c r="CY247">
        <v>0.96726159516075338</v>
      </c>
      <c r="CZ247">
        <v>0.97136348669191852</v>
      </c>
      <c r="DA247">
        <v>0.97971888859234546</v>
      </c>
      <c r="DB247">
        <v>0.980098782194748</v>
      </c>
      <c r="DC247">
        <v>0.99339157819384238</v>
      </c>
      <c r="DD247">
        <v>1.0035320755832511</v>
      </c>
      <c r="DE247">
        <v>0.98507389289023717</v>
      </c>
      <c r="DF247">
        <v>1.0367451602544011</v>
      </c>
      <c r="DG247">
        <v>1.027478164198369</v>
      </c>
      <c r="DH247">
        <v>1.032719266254986</v>
      </c>
      <c r="DI247">
        <v>1.04244205938882</v>
      </c>
      <c r="DJ247">
        <v>1.036441264183749</v>
      </c>
      <c r="DK247">
        <v>1.058602351366237</v>
      </c>
      <c r="DL247">
        <v>1.0408659571121519</v>
      </c>
      <c r="DM247">
        <v>1.015647380121965</v>
      </c>
      <c r="DN247">
        <v>1.039137859771984</v>
      </c>
      <c r="DO247">
        <v>1.019616370028918</v>
      </c>
      <c r="DP247">
        <v>1.016938867879972</v>
      </c>
      <c r="DQ247">
        <v>1.0097416758879341</v>
      </c>
      <c r="DR247">
        <v>0.98687808181850778</v>
      </c>
      <c r="DS247">
        <v>0.9874667805205225</v>
      </c>
      <c r="DT247">
        <v>0.96705269600478994</v>
      </c>
      <c r="DU247">
        <v>0.97662349407512172</v>
      </c>
      <c r="DV247">
        <v>0.97140139140144266</v>
      </c>
      <c r="DW247">
        <v>0.96595139018886256</v>
      </c>
      <c r="DX247">
        <v>0.98775148909553423</v>
      </c>
      <c r="DY247">
        <v>0.99259388627951317</v>
      </c>
      <c r="DZ247">
        <v>0.98826428432214941</v>
      </c>
      <c r="EA247">
        <v>0.98192168833690274</v>
      </c>
      <c r="EB247">
        <v>0.99096087991038406</v>
      </c>
      <c r="EC247">
        <v>0.98862517854161425</v>
      </c>
      <c r="ED247">
        <v>0.99627797949875163</v>
      </c>
      <c r="EE247">
        <v>0.99411317852006975</v>
      </c>
      <c r="EF247">
        <v>0.99430307829309539</v>
      </c>
      <c r="EG247">
        <v>0.99861377492387271</v>
      </c>
      <c r="EH247">
        <v>0.99236608179696328</v>
      </c>
      <c r="EI247">
        <v>0.98528279204620062</v>
      </c>
      <c r="EJ247">
        <v>1.041948263545142</v>
      </c>
      <c r="EK247">
        <v>1.034770164992393</v>
      </c>
      <c r="EL247">
        <v>1.021249470454398</v>
      </c>
      <c r="EM247">
        <v>1.0051271772428561</v>
      </c>
      <c r="EN247">
        <v>1.008431376859692</v>
      </c>
      <c r="EO247">
        <v>1.010748172901875</v>
      </c>
      <c r="EP247">
        <v>1.036099463403573</v>
      </c>
      <c r="EQ247">
        <v>1.0597226565651019</v>
      </c>
      <c r="ER247">
        <v>1.0507975553455979</v>
      </c>
      <c r="ES247">
        <v>1.054120754345371</v>
      </c>
      <c r="ET247">
        <v>1.07314844824476</v>
      </c>
      <c r="EU247">
        <v>1.1236613175878321</v>
      </c>
      <c r="EV247">
        <v>1.0986516397536079</v>
      </c>
      <c r="EW247">
        <v>1.1931256951858391</v>
      </c>
      <c r="EX247">
        <v>1.2669198628539129</v>
      </c>
      <c r="EY247">
        <v>1.27012906555606</v>
      </c>
    </row>
    <row r="248" spans="9:155" x14ac:dyDescent="0.25">
      <c r="I248" s="31">
        <v>44776</v>
      </c>
      <c r="J248" s="32">
        <v>109.1613207559482</v>
      </c>
      <c r="K248" s="32">
        <v>107.2172117709373</v>
      </c>
      <c r="L248" s="33">
        <v>-8.8123094895760701E-2</v>
      </c>
      <c r="M248" s="33">
        <v>-6.3457791850133602E-2</v>
      </c>
      <c r="N248">
        <v>30</v>
      </c>
      <c r="O248" t="s">
        <v>15</v>
      </c>
      <c r="P248">
        <f t="shared" si="10"/>
        <v>225</v>
      </c>
      <c r="Q248">
        <f t="shared" si="11"/>
        <v>0</v>
      </c>
      <c r="AH248" s="31">
        <v>45148</v>
      </c>
      <c r="AI248" s="33">
        <v>0.23625835960608471</v>
      </c>
      <c r="AJ248" s="33">
        <v>0.13857998864098439</v>
      </c>
      <c r="AK248" s="33">
        <v>9.7678370965100306E-2</v>
      </c>
      <c r="BI248" s="34">
        <v>0.26534303054683211</v>
      </c>
      <c r="CP248" t="s">
        <v>1249</v>
      </c>
      <c r="CQ248">
        <v>1.011875948430865</v>
      </c>
      <c r="CR248">
        <v>1.031669171573057</v>
      </c>
      <c r="CS248">
        <v>1.06355832514306</v>
      </c>
      <c r="CT248">
        <v>1.1073234398223031</v>
      </c>
      <c r="CU248">
        <v>1.073454970744063</v>
      </c>
      <c r="CV248">
        <v>1.0499229497843361</v>
      </c>
      <c r="CW248">
        <v>1.062678652048225</v>
      </c>
      <c r="CX248">
        <v>1.103804611323338</v>
      </c>
      <c r="CY248">
        <v>1.1163404123284719</v>
      </c>
      <c r="CZ248">
        <v>1.106883569244979</v>
      </c>
      <c r="DA248">
        <v>1.099406109729538</v>
      </c>
      <c r="DB248">
        <v>1.1064437667274689</v>
      </c>
      <c r="DC248">
        <v>1.135033993057261</v>
      </c>
      <c r="DD248">
        <v>1.1299757196273821</v>
      </c>
      <c r="DE248">
        <v>1.1321749363943749</v>
      </c>
      <c r="DF248">
        <v>1.1097426259078651</v>
      </c>
      <c r="DG248">
        <v>1.08884976035227</v>
      </c>
      <c r="DH248">
        <v>1.107543409140872</v>
      </c>
      <c r="DI248">
        <v>1.079173016010021</v>
      </c>
      <c r="DJ248">
        <v>1.0631184545657359</v>
      </c>
      <c r="DK248">
        <v>1.072135427071905</v>
      </c>
      <c r="DL248">
        <v>1.032108974090568</v>
      </c>
      <c r="DM248">
        <v>1.043985003259623</v>
      </c>
      <c r="DN248">
        <v>1.046404121285371</v>
      </c>
      <c r="DO248">
        <v>1.0257311569885299</v>
      </c>
      <c r="DP248">
        <v>1.0191334386277371</v>
      </c>
      <c r="DQ248">
        <v>1.011216108534972</v>
      </c>
      <c r="DR248">
        <v>1.001099561675213</v>
      </c>
      <c r="DS248">
        <v>1.021112754135975</v>
      </c>
      <c r="DT248">
        <v>0.98504500023092767</v>
      </c>
      <c r="DU248">
        <v>1.002858975924696</v>
      </c>
      <c r="DV248">
        <v>0.99714093065873777</v>
      </c>
      <c r="DW248">
        <v>0.98526496954949672</v>
      </c>
      <c r="DX248">
        <v>0.99054314423813095</v>
      </c>
      <c r="DY248">
        <v>1.021772525972054</v>
      </c>
      <c r="DZ248">
        <v>0.99384200341852746</v>
      </c>
      <c r="EA248">
        <v>1.0109962072762171</v>
      </c>
      <c r="EB248">
        <v>1.0189134693091679</v>
      </c>
      <c r="EC248">
        <v>0.97162959419077299</v>
      </c>
      <c r="ED248">
        <v>0.97009014925985904</v>
      </c>
      <c r="EE248">
        <v>0.98966347114329634</v>
      </c>
      <c r="EF248">
        <v>1.0281503430740919</v>
      </c>
      <c r="EG248">
        <v>1.03452816017613</v>
      </c>
      <c r="EH248">
        <v>1.0147349370339369</v>
      </c>
      <c r="EI248">
        <v>1.0281503430740919</v>
      </c>
      <c r="EJ248">
        <v>1.0683966292543701</v>
      </c>
      <c r="EK248">
        <v>1.0694962716677729</v>
      </c>
      <c r="EL248">
        <v>1.049483147266826</v>
      </c>
      <c r="EM248">
        <v>1.0072574775184959</v>
      </c>
      <c r="EN248">
        <v>1.0873102473615419</v>
      </c>
      <c r="EO248">
        <v>1.0486034061121781</v>
      </c>
      <c r="EP248">
        <v>1.055640995050295</v>
      </c>
      <c r="EQ248">
        <v>1.0681767960554289</v>
      </c>
      <c r="ER248">
        <v>1.021772525972054</v>
      </c>
      <c r="ES248">
        <v>1.0158345113875269</v>
      </c>
      <c r="ET248">
        <v>1.03298878330503</v>
      </c>
      <c r="EU248">
        <v>1.034748129494699</v>
      </c>
      <c r="EV248">
        <v>1.0549812912740291</v>
      </c>
      <c r="EW248">
        <v>1.061798910893577</v>
      </c>
      <c r="EX248">
        <v>1.0479436342760979</v>
      </c>
      <c r="EY248">
        <v>0.96701119133821767</v>
      </c>
    </row>
    <row r="249" spans="9:155" x14ac:dyDescent="0.25">
      <c r="I249" s="31">
        <v>44777</v>
      </c>
      <c r="J249" s="32">
        <v>109.7341142192319</v>
      </c>
      <c r="K249" s="32">
        <v>107.320983962152</v>
      </c>
      <c r="L249" s="33">
        <v>-8.3338276180249096E-2</v>
      </c>
      <c r="M249" s="33">
        <v>-6.2551341892151197E-2</v>
      </c>
      <c r="N249">
        <v>29</v>
      </c>
      <c r="O249" t="s">
        <v>15</v>
      </c>
      <c r="P249">
        <f t="shared" si="10"/>
        <v>225</v>
      </c>
      <c r="Q249">
        <f t="shared" si="11"/>
        <v>0</v>
      </c>
      <c r="AH249" s="31">
        <v>45149</v>
      </c>
      <c r="AI249" s="33">
        <v>0.2222096246893952</v>
      </c>
      <c r="AJ249" s="33">
        <v>0.13212735312188381</v>
      </c>
      <c r="AK249" s="33">
        <v>9.0082271567511293E-2</v>
      </c>
      <c r="BI249" s="34">
        <v>0.32028894643737471</v>
      </c>
      <c r="CP249" t="s">
        <v>1250</v>
      </c>
      <c r="CQ249">
        <v>1.0304055570702311</v>
      </c>
      <c r="CR249">
        <v>1.0394874429897829</v>
      </c>
      <c r="CS249">
        <v>1.059832554293789</v>
      </c>
      <c r="CT249">
        <v>1.0859878026354599</v>
      </c>
      <c r="CU249">
        <v>1.1457898660036681</v>
      </c>
      <c r="CV249">
        <v>1.1733312421298041</v>
      </c>
      <c r="CW249">
        <v>1.171394495075188</v>
      </c>
      <c r="CX249">
        <v>1.1317030508407171</v>
      </c>
      <c r="CY249">
        <v>1.149061719011742</v>
      </c>
      <c r="CZ249">
        <v>1.1595298368419451</v>
      </c>
      <c r="DA249">
        <v>1.139806462992945</v>
      </c>
      <c r="DB249">
        <v>1.12706527052821</v>
      </c>
      <c r="DC249">
        <v>1.104314740207607</v>
      </c>
      <c r="DD249">
        <v>1.1008492124940721</v>
      </c>
      <c r="DE249">
        <v>1.0999213440530129</v>
      </c>
      <c r="DF249">
        <v>1.066896370607668</v>
      </c>
      <c r="DG249">
        <v>1.042637260108179</v>
      </c>
      <c r="DH249">
        <v>1.0480599436087339</v>
      </c>
      <c r="DI249">
        <v>1.083470031464459</v>
      </c>
      <c r="DJ249">
        <v>1.1147319403329881</v>
      </c>
      <c r="DK249">
        <v>1.0818799204821441</v>
      </c>
      <c r="DL249">
        <v>1.077578467749551</v>
      </c>
      <c r="DM249">
        <v>1.0648678883834219</v>
      </c>
      <c r="DN249">
        <v>1.048926273474025</v>
      </c>
      <c r="DO249">
        <v>1.046469520247862</v>
      </c>
      <c r="DP249">
        <v>1.042851135293672</v>
      </c>
      <c r="DQ249">
        <v>1.024819916089005</v>
      </c>
      <c r="DR249">
        <v>1.018388145722519</v>
      </c>
      <c r="DS249">
        <v>1.0287544281430769</v>
      </c>
      <c r="DT249">
        <v>1.0153606768723591</v>
      </c>
      <c r="DU249">
        <v>1.0255027756150361</v>
      </c>
      <c r="DV249">
        <v>1.0278166677143741</v>
      </c>
      <c r="DW249">
        <v>1.031924341615319</v>
      </c>
      <c r="DX249">
        <v>1.008918910392044</v>
      </c>
      <c r="DY249">
        <v>0.98749328165869565</v>
      </c>
      <c r="DZ249">
        <v>0.9984405881956383</v>
      </c>
      <c r="EA249">
        <v>1.012211276258707</v>
      </c>
      <c r="EB249">
        <v>0.99249779439735109</v>
      </c>
      <c r="EC249">
        <v>1.00629919968521</v>
      </c>
      <c r="ED249">
        <v>1.007338899649745</v>
      </c>
      <c r="EE249">
        <v>1.0172872195607741</v>
      </c>
      <c r="EF249">
        <v>1.018428859061141</v>
      </c>
      <c r="EG249">
        <v>1.062421756028203</v>
      </c>
      <c r="EH249">
        <v>1.0533193572500621</v>
      </c>
      <c r="EI249">
        <v>1.0948350922585579</v>
      </c>
      <c r="EJ249">
        <v>1.1218262656192859</v>
      </c>
      <c r="EK249">
        <v>1.139969732852173</v>
      </c>
      <c r="EL249">
        <v>1.1216833003662761</v>
      </c>
      <c r="EM249">
        <v>1.129103957118659</v>
      </c>
      <c r="EN249">
        <v>1.1290834442600699</v>
      </c>
      <c r="EO249">
        <v>1.1636579194752941</v>
      </c>
      <c r="EP249">
        <v>1.1630874121036681</v>
      </c>
      <c r="EQ249">
        <v>1.1809453653352771</v>
      </c>
      <c r="ER249">
        <v>1.1802317885844551</v>
      </c>
      <c r="ES249">
        <v>1.2057244820063131</v>
      </c>
      <c r="ET249">
        <v>1.230523799157381</v>
      </c>
      <c r="EU249">
        <v>1.2836902130874399</v>
      </c>
      <c r="EV249">
        <v>1.3012424518377399</v>
      </c>
      <c r="EW249">
        <v>1.3166950901789389</v>
      </c>
      <c r="EX249">
        <v>1.304473695633378</v>
      </c>
      <c r="EY249">
        <v>1.305727479035778</v>
      </c>
    </row>
    <row r="250" spans="9:155" x14ac:dyDescent="0.25">
      <c r="I250" s="31">
        <v>44778</v>
      </c>
      <c r="J250" s="32">
        <v>109.9296961805515</v>
      </c>
      <c r="K250" s="32">
        <v>107.3782748593851</v>
      </c>
      <c r="L250" s="33">
        <v>-8.1704486186254394E-2</v>
      </c>
      <c r="M250" s="33">
        <v>-6.2050905977848597E-2</v>
      </c>
      <c r="N250">
        <v>30</v>
      </c>
      <c r="O250" t="s">
        <v>15</v>
      </c>
      <c r="P250">
        <f t="shared" si="10"/>
        <v>225</v>
      </c>
      <c r="Q250">
        <f t="shared" si="11"/>
        <v>0</v>
      </c>
      <c r="AH250" s="31">
        <v>45152</v>
      </c>
      <c r="AI250" s="33">
        <v>0.21812323286795141</v>
      </c>
      <c r="AJ250" s="33">
        <v>0.1292012294971947</v>
      </c>
      <c r="AK250" s="33">
        <v>8.8922003370756703E-2</v>
      </c>
      <c r="BI250" s="34">
        <v>2.3144435903860699E-2</v>
      </c>
      <c r="CP250" t="s">
        <v>1251</v>
      </c>
      <c r="CQ250">
        <v>1.0035400390625</v>
      </c>
      <c r="CR250">
        <v>1.002118822555621</v>
      </c>
      <c r="CS250">
        <v>1.006511610242816</v>
      </c>
      <c r="CT250">
        <v>1.008837173920005</v>
      </c>
      <c r="CU250">
        <v>1.0155555252843891</v>
      </c>
      <c r="CV250">
        <v>1.0234366901544021</v>
      </c>
      <c r="CW250">
        <v>1.0151162401822631</v>
      </c>
      <c r="CX250">
        <v>1.0087596530196301</v>
      </c>
      <c r="CY250">
        <v>0.99785529970311915</v>
      </c>
      <c r="CZ250">
        <v>1.0185270964647051</v>
      </c>
      <c r="DA250">
        <v>1.0107235158291361</v>
      </c>
      <c r="DB250">
        <v>1.0332299738996029</v>
      </c>
      <c r="DC250">
        <v>1.046666676628371</v>
      </c>
      <c r="DD250">
        <v>1.0220671542477731</v>
      </c>
      <c r="DE250">
        <v>1.1227131598788429</v>
      </c>
      <c r="DF250">
        <v>1.1266149185295931</v>
      </c>
      <c r="DG250">
        <v>1.1115761171930689</v>
      </c>
      <c r="DH250">
        <v>1.072764873082156</v>
      </c>
      <c r="DI250">
        <v>1.080775239452795</v>
      </c>
      <c r="DJ250">
        <v>1.026795865836595</v>
      </c>
      <c r="DK250">
        <v>1.027157630038346</v>
      </c>
      <c r="DL250">
        <v>1.0313694722905971</v>
      </c>
      <c r="DM250">
        <v>1.037338518285422</v>
      </c>
      <c r="DN250">
        <v>0.98157622729466021</v>
      </c>
      <c r="DO250">
        <v>0.97834625311309353</v>
      </c>
      <c r="DP250">
        <v>0.96322993087619435</v>
      </c>
      <c r="DQ250">
        <v>0.94989665268199497</v>
      </c>
      <c r="DR250">
        <v>0.92263564272258136</v>
      </c>
      <c r="DS250">
        <v>0.93155041959759799</v>
      </c>
      <c r="DT250">
        <v>0.93550385884859821</v>
      </c>
      <c r="DU250">
        <v>0.93653740751953263</v>
      </c>
      <c r="DV250">
        <v>0.93449608714371979</v>
      </c>
      <c r="DW250">
        <v>0.93537465734797276</v>
      </c>
      <c r="DX250">
        <v>0.92374671229389116</v>
      </c>
      <c r="DY250">
        <v>0.92294572632408245</v>
      </c>
      <c r="DZ250">
        <v>0.92020671784489227</v>
      </c>
      <c r="EA250">
        <v>0.89708009257142352</v>
      </c>
      <c r="EB250">
        <v>0.93573642154972392</v>
      </c>
      <c r="EC250">
        <v>0.92147289255102149</v>
      </c>
      <c r="ED250">
        <v>0.91956071034176523</v>
      </c>
      <c r="EE250">
        <v>0.92736429097733419</v>
      </c>
      <c r="EF250">
        <v>0.92493536609964511</v>
      </c>
      <c r="EG250">
        <v>0.93284237126978331</v>
      </c>
      <c r="EH250">
        <v>0.92640826320677494</v>
      </c>
      <c r="EI250">
        <v>0.91514214568851349</v>
      </c>
      <c r="EJ250">
        <v>0.91648577796094899</v>
      </c>
      <c r="EK250">
        <v>0.88240305543665076</v>
      </c>
      <c r="EL250">
        <v>0.86299743338119428</v>
      </c>
      <c r="EM250">
        <v>0.86020668096768504</v>
      </c>
      <c r="EN250">
        <v>0.89994830255123903</v>
      </c>
      <c r="EO250">
        <v>0.90736434201900062</v>
      </c>
      <c r="EP250">
        <v>0.90979326689668971</v>
      </c>
      <c r="EQ250">
        <v>0.88511622361571574</v>
      </c>
      <c r="ER250">
        <v>0.93715763805660357</v>
      </c>
      <c r="ES250">
        <v>0.96767439916364006</v>
      </c>
      <c r="ET250">
        <v>0.9755555006995843</v>
      </c>
      <c r="EU250">
        <v>0.96480618918382455</v>
      </c>
      <c r="EV250">
        <v>0.96356585477782042</v>
      </c>
      <c r="EW250">
        <v>0.97372090272477219</v>
      </c>
      <c r="EX250">
        <v>0.97638245363765597</v>
      </c>
      <c r="EY250">
        <v>0.95439273823562187</v>
      </c>
    </row>
    <row r="251" spans="9:155" x14ac:dyDescent="0.25">
      <c r="I251" s="31">
        <v>44781</v>
      </c>
      <c r="J251" s="32">
        <v>110.4745077497324</v>
      </c>
      <c r="K251" s="32">
        <v>108.0481099408715</v>
      </c>
      <c r="L251" s="33">
        <v>-7.7153413662311404E-2</v>
      </c>
      <c r="M251" s="33">
        <v>-5.61998973949005E-2</v>
      </c>
      <c r="N251">
        <v>30</v>
      </c>
      <c r="O251" t="s">
        <v>15</v>
      </c>
      <c r="P251">
        <f t="shared" si="10"/>
        <v>225</v>
      </c>
      <c r="Q251">
        <f t="shared" si="11"/>
        <v>0</v>
      </c>
      <c r="AH251" s="31">
        <v>45154</v>
      </c>
      <c r="AI251" s="33">
        <v>0.2157812694661245</v>
      </c>
      <c r="AJ251" s="33">
        <v>0.1240349888450544</v>
      </c>
      <c r="AK251" s="33">
        <v>9.174628062107E-2</v>
      </c>
      <c r="BI251" s="34">
        <v>0.37467822985411231</v>
      </c>
      <c r="CP251" t="s">
        <v>1252</v>
      </c>
      <c r="CQ251">
        <v>1.0115722656249999</v>
      </c>
      <c r="CR251">
        <v>0.99831439261778765</v>
      </c>
      <c r="CS251">
        <v>0.99349854202775767</v>
      </c>
      <c r="CT251">
        <v>0.98788947109286374</v>
      </c>
      <c r="CU251">
        <v>0.9814707144587117</v>
      </c>
      <c r="CV251">
        <v>0.99251927076596169</v>
      </c>
      <c r="CW251">
        <v>0.9685479152072789</v>
      </c>
      <c r="CX251">
        <v>0.96285333065762868</v>
      </c>
      <c r="CY251">
        <v>0.94770072785975268</v>
      </c>
      <c r="CZ251">
        <v>0.95173382915978677</v>
      </c>
      <c r="DA251">
        <v>0.95957285539554238</v>
      </c>
      <c r="DB251">
        <v>0.95678945173085461</v>
      </c>
      <c r="DC251">
        <v>0.94596837529675382</v>
      </c>
      <c r="DD251">
        <v>0.95433285120614475</v>
      </c>
      <c r="DE251">
        <v>0.9517197159988775</v>
      </c>
      <c r="DF251">
        <v>0.96005566207761339</v>
      </c>
      <c r="DG251">
        <v>0.9572723342901347</v>
      </c>
      <c r="DH251">
        <v>0.96042488057752806</v>
      </c>
      <c r="DI251">
        <v>0.95073998947382643</v>
      </c>
      <c r="DJ251">
        <v>0.9467637202034751</v>
      </c>
      <c r="DK251">
        <v>0.94622400561451225</v>
      </c>
      <c r="DL251">
        <v>0.96688635608045359</v>
      </c>
      <c r="DM251">
        <v>0.99345627842223927</v>
      </c>
      <c r="DN251">
        <v>0.99476280808726825</v>
      </c>
      <c r="DO251">
        <v>0.99963382140837875</v>
      </c>
      <c r="DP251">
        <v>0.99696393004863804</v>
      </c>
      <c r="DQ251">
        <v>1.0026300606448419</v>
      </c>
      <c r="DR251">
        <v>0.99641032993039358</v>
      </c>
      <c r="DS251">
        <v>0.98188265182739987</v>
      </c>
      <c r="DT251">
        <v>0.98558894998745605</v>
      </c>
      <c r="DU251">
        <v>0.99797226228155345</v>
      </c>
      <c r="DV251">
        <v>0.990545173414486</v>
      </c>
      <c r="DW251">
        <v>0.99737579154011713</v>
      </c>
      <c r="DX251">
        <v>0.99760319553605714</v>
      </c>
      <c r="DY251">
        <v>1.0030421497679489</v>
      </c>
      <c r="DZ251">
        <v>1.0236334032888801</v>
      </c>
      <c r="EA251">
        <v>1.0267008912247719</v>
      </c>
      <c r="EB251">
        <v>1.0300522358002411</v>
      </c>
      <c r="EC251">
        <v>1.034653278011056</v>
      </c>
      <c r="ED251">
        <v>1.0429467328526461</v>
      </c>
      <c r="EE251">
        <v>1.0206371640524159</v>
      </c>
      <c r="EF251">
        <v>1.0415691821198161</v>
      </c>
      <c r="EG251">
        <v>1.0965979140489439</v>
      </c>
      <c r="EH251">
        <v>1.096086729290636</v>
      </c>
      <c r="EI251">
        <v>1.083873685453959</v>
      </c>
      <c r="EJ251">
        <v>1.073606588524149</v>
      </c>
      <c r="EK251">
        <v>1.07572242450239</v>
      </c>
      <c r="EL251">
        <v>1.086089299962284</v>
      </c>
      <c r="EM251">
        <v>1.0780088324468879</v>
      </c>
      <c r="EN251">
        <v>1.0824537193611921</v>
      </c>
      <c r="EO251">
        <v>1.079244416921326</v>
      </c>
      <c r="EP251">
        <v>1.077398248544543</v>
      </c>
      <c r="EQ251">
        <v>1.082425493039374</v>
      </c>
      <c r="ER251">
        <v>1.074501029066071</v>
      </c>
      <c r="ES251">
        <v>1.04852772922014</v>
      </c>
      <c r="ET251">
        <v>1.0414414807767509</v>
      </c>
      <c r="EU251">
        <v>1.0616350618443211</v>
      </c>
      <c r="EV251">
        <v>1.0447076152463</v>
      </c>
      <c r="EW251">
        <v>1.048002203669296</v>
      </c>
      <c r="EX251">
        <v>1.0545772673543781</v>
      </c>
      <c r="EY251">
        <v>1.0609677217895019</v>
      </c>
    </row>
    <row r="252" spans="9:155" x14ac:dyDescent="0.25">
      <c r="I252" s="31">
        <v>44783</v>
      </c>
      <c r="J252" s="32">
        <v>111.4101367409226</v>
      </c>
      <c r="K252" s="32">
        <v>107.9937016045054</v>
      </c>
      <c r="L252" s="33">
        <v>-6.9337655636447199E-2</v>
      </c>
      <c r="M252" s="33">
        <v>-5.6675154143703797E-2</v>
      </c>
      <c r="N252">
        <v>30</v>
      </c>
      <c r="O252" t="s">
        <v>15</v>
      </c>
      <c r="P252">
        <f t="shared" si="10"/>
        <v>225</v>
      </c>
      <c r="Q252">
        <f t="shared" si="11"/>
        <v>0</v>
      </c>
      <c r="AH252" s="31">
        <v>45155</v>
      </c>
      <c r="AI252" s="33">
        <v>0.20669049500584721</v>
      </c>
      <c r="AJ252" s="33">
        <v>0.1212114134714197</v>
      </c>
      <c r="AK252" s="33">
        <v>8.5479081534427501E-2</v>
      </c>
      <c r="BI252" s="34">
        <v>5.7919865430393E-2</v>
      </c>
      <c r="CP252" t="s">
        <v>1253</v>
      </c>
      <c r="CQ252">
        <v>0.98452914798206292</v>
      </c>
      <c r="CR252">
        <v>0.97943943505783782</v>
      </c>
      <c r="CS252">
        <v>0.98791472401998437</v>
      </c>
      <c r="CT252">
        <v>0.93423763043693198</v>
      </c>
      <c r="CU252">
        <v>0.94197304100274548</v>
      </c>
      <c r="CV252">
        <v>0.94809408930452099</v>
      </c>
      <c r="CW252">
        <v>0.94679371237030652</v>
      </c>
      <c r="CX252">
        <v>0.94298201741776921</v>
      </c>
      <c r="CY252">
        <v>0.94556052524772483</v>
      </c>
      <c r="CZ252">
        <v>0.94681607133283308</v>
      </c>
      <c r="DA252">
        <v>0.95538107845521869</v>
      </c>
      <c r="DB252">
        <v>0.95437210204019496</v>
      </c>
      <c r="DC252">
        <v>0.93890128090856784</v>
      </c>
      <c r="DD252">
        <v>0.94152456312560306</v>
      </c>
      <c r="DE252">
        <v>0.95210752307803637</v>
      </c>
      <c r="DF252">
        <v>0.9643497326056405</v>
      </c>
      <c r="DG252">
        <v>0.94488789312505117</v>
      </c>
      <c r="DH252">
        <v>0.9462779317574781</v>
      </c>
      <c r="DI252">
        <v>0.94809408930452099</v>
      </c>
      <c r="DJ252">
        <v>0.95020159090872791</v>
      </c>
      <c r="DK252">
        <v>0.94762319600282552</v>
      </c>
      <c r="DL252">
        <v>0.94123304968235921</v>
      </c>
      <c r="DM252">
        <v>0.95042585807831237</v>
      </c>
      <c r="DN252">
        <v>0.94087434642748247</v>
      </c>
      <c r="DO252">
        <v>0.93843044406889897</v>
      </c>
      <c r="DP252">
        <v>0.94123304968235921</v>
      </c>
      <c r="DQ252">
        <v>0.93766809378598615</v>
      </c>
      <c r="DR252">
        <v>0.94152456312560306</v>
      </c>
      <c r="DS252">
        <v>0.94165905567292185</v>
      </c>
      <c r="DT252">
        <v>0.9739460186435499</v>
      </c>
      <c r="DU252">
        <v>0.98349769968045941</v>
      </c>
      <c r="DV252">
        <v>1.006569325906528</v>
      </c>
      <c r="DW252">
        <v>0.99782505184974402</v>
      </c>
      <c r="DX252">
        <v>1.026390094490101</v>
      </c>
      <c r="DY252">
        <v>1.0416367613761961</v>
      </c>
      <c r="DZ252">
        <v>1.0253811180750769</v>
      </c>
      <c r="EA252">
        <v>1.0443495359053641</v>
      </c>
      <c r="EB252">
        <v>1.0654034351494921</v>
      </c>
      <c r="EC252">
        <v>1.07228683373418</v>
      </c>
      <c r="ED252">
        <v>1.060650235903696</v>
      </c>
      <c r="EE252">
        <v>1.0883406817522949</v>
      </c>
      <c r="EF252">
        <v>1.0941478011862731</v>
      </c>
      <c r="EG252">
        <v>1.0400895889237911</v>
      </c>
      <c r="EH252">
        <v>1.08289232203522</v>
      </c>
      <c r="EI252">
        <v>1.0761882468469559</v>
      </c>
      <c r="EJ252">
        <v>1.0710312311870449</v>
      </c>
      <c r="EK252">
        <v>1.072937050432301</v>
      </c>
      <c r="EL252">
        <v>1.06939450996048</v>
      </c>
      <c r="EM252">
        <v>1.0883406817522949</v>
      </c>
      <c r="EN252">
        <v>1.0901344803368109</v>
      </c>
      <c r="EO252">
        <v>1.0835873695824461</v>
      </c>
      <c r="EP252">
        <v>1.0975111311857211</v>
      </c>
      <c r="EQ252">
        <v>1.097062709770606</v>
      </c>
      <c r="ER252">
        <v>1.0955381221288329</v>
      </c>
      <c r="ES252">
        <v>1.081188298072969</v>
      </c>
      <c r="ET252">
        <v>1.10082951741201</v>
      </c>
      <c r="EU252">
        <v>1.099282344959605</v>
      </c>
      <c r="EV252">
        <v>1.1197083864681381</v>
      </c>
      <c r="EW252">
        <v>1.116928196279231</v>
      </c>
      <c r="EX252">
        <v>1.1186546921280609</v>
      </c>
      <c r="EY252">
        <v>1.1199551255243021</v>
      </c>
    </row>
    <row r="253" spans="9:155" x14ac:dyDescent="0.25">
      <c r="I253" s="31">
        <v>44784</v>
      </c>
      <c r="J253" s="32">
        <v>111.5483858044734</v>
      </c>
      <c r="K253" s="32">
        <v>108.7817216815419</v>
      </c>
      <c r="L253" s="33">
        <v>-6.8182794854887499E-2</v>
      </c>
      <c r="M253" s="33">
        <v>-4.9791799775275897E-2</v>
      </c>
      <c r="N253">
        <v>30</v>
      </c>
      <c r="O253" t="s">
        <v>15</v>
      </c>
      <c r="P253">
        <f t="shared" si="10"/>
        <v>225</v>
      </c>
      <c r="Q253">
        <f t="shared" si="11"/>
        <v>0</v>
      </c>
      <c r="AH253" s="31">
        <v>45156</v>
      </c>
      <c r="AI253" s="33">
        <v>0.21109988904996349</v>
      </c>
      <c r="AJ253" s="33">
        <v>0.1101380244648115</v>
      </c>
      <c r="AK253" s="33">
        <v>0.10096186458515199</v>
      </c>
      <c r="BI253" s="34">
        <v>2.6083454059765698E-2</v>
      </c>
      <c r="CP253" t="s">
        <v>1254</v>
      </c>
      <c r="CQ253">
        <v>1.003988528196839</v>
      </c>
      <c r="CR253">
        <v>0.99154039338011857</v>
      </c>
      <c r="CS253">
        <v>0.96908055903615731</v>
      </c>
      <c r="CT253">
        <v>0.96747139425335582</v>
      </c>
      <c r="CU253">
        <v>0.95155180282654661</v>
      </c>
      <c r="CV253">
        <v>0.96401667668975743</v>
      </c>
      <c r="CW253">
        <v>0.96489381439068356</v>
      </c>
      <c r="CX253">
        <v>0.96642890743466081</v>
      </c>
      <c r="CY253">
        <v>0.96154676330729716</v>
      </c>
      <c r="CZ253">
        <v>0.97207270733942952</v>
      </c>
      <c r="DA253">
        <v>0.97698961269225715</v>
      </c>
      <c r="DB253">
        <v>0.98375306233734627</v>
      </c>
      <c r="DC253">
        <v>0.98446858366954659</v>
      </c>
      <c r="DD253">
        <v>0.98778116514848802</v>
      </c>
      <c r="DE253">
        <v>0.98173317851139552</v>
      </c>
      <c r="DF253">
        <v>0.98682289848007809</v>
      </c>
      <c r="DG253">
        <v>0.98281824199886336</v>
      </c>
      <c r="DH253">
        <v>1.0135881089000389</v>
      </c>
      <c r="DI253">
        <v>1.0230176162249629</v>
      </c>
      <c r="DJ253">
        <v>1.0280613767210529</v>
      </c>
      <c r="DK253">
        <v>1.04569709952043</v>
      </c>
      <c r="DL253">
        <v>1.0610243503334611</v>
      </c>
      <c r="DM253">
        <v>1.054157258578222</v>
      </c>
      <c r="DN253">
        <v>1.0455123284427961</v>
      </c>
      <c r="DO253">
        <v>1.0545725269092669</v>
      </c>
      <c r="DP253">
        <v>1.0598355864116391</v>
      </c>
      <c r="DQ253">
        <v>1.079283325574629</v>
      </c>
      <c r="DR253">
        <v>1.10083155261322</v>
      </c>
      <c r="DS253">
        <v>1.1084373787337709</v>
      </c>
      <c r="DT253">
        <v>1.0960187559641721</v>
      </c>
      <c r="DU253">
        <v>1.0792139197721089</v>
      </c>
      <c r="DV253">
        <v>1.1216064007094411</v>
      </c>
      <c r="DW253">
        <v>1.1371993765949791</v>
      </c>
      <c r="DX253">
        <v>1.140096339797652</v>
      </c>
      <c r="DY253">
        <v>1.141354276225178</v>
      </c>
      <c r="DZ253">
        <v>1.142046701172674</v>
      </c>
      <c r="EA253">
        <v>1.136610652081836</v>
      </c>
      <c r="EB253">
        <v>1.1768678839181039</v>
      </c>
      <c r="EC253">
        <v>1.2149784351093631</v>
      </c>
      <c r="ED253">
        <v>1.23014424452628</v>
      </c>
      <c r="EE253">
        <v>1.194665164762003</v>
      </c>
      <c r="EF253">
        <v>1.1652224067940591</v>
      </c>
      <c r="EG253">
        <v>1.1861474980392659</v>
      </c>
      <c r="EH253">
        <v>1.201382246665073</v>
      </c>
      <c r="EI253">
        <v>1.199755001379093</v>
      </c>
      <c r="EJ253">
        <v>1.2018556059031009</v>
      </c>
      <c r="EK253">
        <v>1.1946883777951149</v>
      </c>
      <c r="EL253">
        <v>1.2130164088935811</v>
      </c>
      <c r="EM253">
        <v>1.2027212537358789</v>
      </c>
      <c r="EN253">
        <v>1.1965232572466169</v>
      </c>
      <c r="EO253">
        <v>1.180722880492372</v>
      </c>
      <c r="EP253">
        <v>1.207153193334122</v>
      </c>
      <c r="EQ253">
        <v>1.204418021472786</v>
      </c>
      <c r="ER253">
        <v>1.1907870718030309</v>
      </c>
      <c r="ES253">
        <v>1.210904256177221</v>
      </c>
      <c r="ET253">
        <v>1.2331450248117151</v>
      </c>
      <c r="EU253">
        <v>1.2347725033945089</v>
      </c>
      <c r="EV253">
        <v>1.2624146765427851</v>
      </c>
      <c r="EW253">
        <v>1.2568055212150731</v>
      </c>
      <c r="EX253">
        <v>1.234910848405919</v>
      </c>
      <c r="EY253">
        <v>1.278826874194877</v>
      </c>
    </row>
    <row r="254" spans="9:155" x14ac:dyDescent="0.25">
      <c r="I254" s="31">
        <v>44785</v>
      </c>
      <c r="J254" s="32">
        <v>111.93150791618</v>
      </c>
      <c r="K254" s="32">
        <v>109.10889233995481</v>
      </c>
      <c r="L254" s="33">
        <v>-6.4982391973348097E-2</v>
      </c>
      <c r="M254" s="33">
        <v>-4.6933964491081802E-2</v>
      </c>
      <c r="N254">
        <v>30</v>
      </c>
      <c r="O254" t="s">
        <v>15</v>
      </c>
      <c r="P254">
        <f t="shared" si="10"/>
        <v>225</v>
      </c>
      <c r="Q254">
        <f t="shared" si="11"/>
        <v>0</v>
      </c>
      <c r="AH254" s="31">
        <v>45159</v>
      </c>
      <c r="AI254" s="33">
        <v>0.21050702744352209</v>
      </c>
      <c r="AJ254" s="33">
        <v>0.1130408076324835</v>
      </c>
      <c r="AK254" s="33">
        <v>9.7466219811038493E-2</v>
      </c>
      <c r="BI254" s="34">
        <v>0.2370108643206249</v>
      </c>
      <c r="CP254" t="s">
        <v>1255</v>
      </c>
      <c r="CQ254">
        <v>0.99593648914991706</v>
      </c>
      <c r="CR254">
        <v>1.007552518269585</v>
      </c>
      <c r="CS254">
        <v>1.016739410610831</v>
      </c>
      <c r="CT254">
        <v>1.0002207955059059</v>
      </c>
      <c r="CU254">
        <v>0.99836562592833922</v>
      </c>
      <c r="CV254">
        <v>0.9954505956562798</v>
      </c>
      <c r="CW254">
        <v>0.97292522144319327</v>
      </c>
      <c r="CX254">
        <v>0.98754446477206004</v>
      </c>
      <c r="CY254">
        <v>0.9859987105839304</v>
      </c>
      <c r="CZ254">
        <v>0.99222637045462592</v>
      </c>
      <c r="DA254">
        <v>0.9795943521491921</v>
      </c>
      <c r="DB254">
        <v>0.98078703989900051</v>
      </c>
      <c r="DC254">
        <v>0.98021274200838115</v>
      </c>
      <c r="DD254">
        <v>0.99094560899759965</v>
      </c>
      <c r="DE254">
        <v>0.96696244407367982</v>
      </c>
      <c r="DF254">
        <v>0.9734108944769877</v>
      </c>
      <c r="DG254">
        <v>0.975707755349701</v>
      </c>
      <c r="DH254">
        <v>0.97416189093164995</v>
      </c>
      <c r="DI254">
        <v>0.97517754942765122</v>
      </c>
      <c r="DJ254">
        <v>0.96029309290783815</v>
      </c>
      <c r="DK254">
        <v>0.9619715639213624</v>
      </c>
      <c r="DL254">
        <v>0.96422400213574178</v>
      </c>
      <c r="DM254">
        <v>0.96519567889309488</v>
      </c>
      <c r="DN254">
        <v>0.95936572857889746</v>
      </c>
      <c r="DO254">
        <v>0.9629873326472852</v>
      </c>
      <c r="DP254">
        <v>0.96258973332070852</v>
      </c>
      <c r="DQ254">
        <v>0.95463973092776211</v>
      </c>
      <c r="DR254">
        <v>0.96126487989511267</v>
      </c>
      <c r="DS254">
        <v>0.96210406028691409</v>
      </c>
      <c r="DT254">
        <v>0.95512562442139937</v>
      </c>
      <c r="DU254">
        <v>0.95384464250453027</v>
      </c>
      <c r="DV254">
        <v>0.94880956015372175</v>
      </c>
      <c r="DW254">
        <v>0.94788208559485965</v>
      </c>
      <c r="DX254">
        <v>0.94576203351611066</v>
      </c>
      <c r="DY254">
        <v>0.9451878458554126</v>
      </c>
      <c r="DZ254">
        <v>0.94638031314537818</v>
      </c>
      <c r="EA254">
        <v>0.95375623810754817</v>
      </c>
      <c r="EB254">
        <v>0.95260786278615228</v>
      </c>
      <c r="EC254">
        <v>0.99262385955128107</v>
      </c>
      <c r="ED254">
        <v>0.98211200355451789</v>
      </c>
      <c r="EE254">
        <v>0.97274841264922907</v>
      </c>
      <c r="EF254">
        <v>0.95887972485533879</v>
      </c>
      <c r="EG254">
        <v>0.9588356328867691</v>
      </c>
      <c r="EH254">
        <v>0.97226251915559181</v>
      </c>
      <c r="EI254">
        <v>1.0058300655174131</v>
      </c>
      <c r="EJ254">
        <v>1.011748420228592</v>
      </c>
      <c r="EK254">
        <v>0.98966462708073055</v>
      </c>
      <c r="EL254">
        <v>0.97539845019018512</v>
      </c>
      <c r="EM254">
        <v>0.96510749495595571</v>
      </c>
      <c r="EN254">
        <v>0.98635210771201598</v>
      </c>
      <c r="EO254">
        <v>1.005299969825284</v>
      </c>
      <c r="EP254">
        <v>0.99227057265311691</v>
      </c>
      <c r="EQ254">
        <v>1.0029592374438441</v>
      </c>
      <c r="ER254">
        <v>1.0068017422747659</v>
      </c>
      <c r="ES254">
        <v>0.98255369484966404</v>
      </c>
      <c r="ET254">
        <v>1.0210679191653109</v>
      </c>
      <c r="EU254">
        <v>1.0339647097420059</v>
      </c>
      <c r="EV254">
        <v>1.0260587993176289</v>
      </c>
      <c r="EW254">
        <v>1.0223928828208291</v>
      </c>
      <c r="EX254">
        <v>0.998851629651898</v>
      </c>
      <c r="EY254">
        <v>0.97610513421643474</v>
      </c>
    </row>
    <row r="255" spans="9:155" x14ac:dyDescent="0.25">
      <c r="I255" s="31">
        <v>44789</v>
      </c>
      <c r="J255" s="32">
        <v>112.6196067236334</v>
      </c>
      <c r="K255" s="32">
        <v>110.1174283233225</v>
      </c>
      <c r="L255" s="33">
        <v>-5.9234372376284102E-2</v>
      </c>
      <c r="M255" s="33">
        <v>-3.8124403961941701E-2</v>
      </c>
      <c r="N255">
        <v>30</v>
      </c>
      <c r="O255" t="s">
        <v>15</v>
      </c>
      <c r="P255">
        <f t="shared" si="10"/>
        <v>225</v>
      </c>
      <c r="Q255">
        <f t="shared" si="11"/>
        <v>0</v>
      </c>
      <c r="AH255" s="31">
        <v>45160</v>
      </c>
      <c r="AI255" s="33">
        <v>0.20603361230491041</v>
      </c>
      <c r="AJ255" s="33">
        <v>0.106328326952652</v>
      </c>
      <c r="AK255" s="33">
        <v>9.9705285352258394E-2</v>
      </c>
      <c r="BI255" s="34">
        <v>-8.9996458518052297E-2</v>
      </c>
      <c r="CP255" t="s">
        <v>1256</v>
      </c>
      <c r="CQ255">
        <v>0.99804106755043132</v>
      </c>
      <c r="CR255">
        <v>1.0872200060902319</v>
      </c>
      <c r="CS255">
        <v>1.0731343892455929</v>
      </c>
      <c r="CT255">
        <v>1.0872200060902319</v>
      </c>
      <c r="CU255">
        <v>1.090858134427954</v>
      </c>
      <c r="CV255">
        <v>1.10541039506084</v>
      </c>
      <c r="CW255">
        <v>1.0813431753435281</v>
      </c>
      <c r="CX255">
        <v>1.081902945715024</v>
      </c>
      <c r="CY255">
        <v>1.0758394827248221</v>
      </c>
      <c r="CZ255">
        <v>1.068190214280381</v>
      </c>
      <c r="DA255">
        <v>1.092164054696444</v>
      </c>
      <c r="DB255">
        <v>1.093563227907183</v>
      </c>
      <c r="DC255">
        <v>1.1920708091854111</v>
      </c>
      <c r="DD255">
        <v>1.212779785750749</v>
      </c>
      <c r="DE255">
        <v>1.1701491652938329</v>
      </c>
      <c r="DF255">
        <v>1.1444030135390351</v>
      </c>
      <c r="DG255">
        <v>1.1398319767018199</v>
      </c>
      <c r="DH255">
        <v>1.1092350292830599</v>
      </c>
      <c r="DI255">
        <v>1.120895564193219</v>
      </c>
      <c r="DJ255">
        <v>1.119123000136482</v>
      </c>
      <c r="DK255">
        <v>1.190484877372173</v>
      </c>
      <c r="DL255">
        <v>1.1807835387622501</v>
      </c>
      <c r="DM255">
        <v>1.2415111688885241</v>
      </c>
      <c r="DN255">
        <v>1.2509326223127</v>
      </c>
      <c r="DO255">
        <v>1.2498134606467091</v>
      </c>
      <c r="DP255">
        <v>1.261007478127621</v>
      </c>
      <c r="DQ255">
        <v>1.251119380915199</v>
      </c>
      <c r="DR255">
        <v>1.2727610132620291</v>
      </c>
      <c r="DS255">
        <v>1.2706155637952961</v>
      </c>
      <c r="DT255">
        <v>1.251492519043196</v>
      </c>
      <c r="DU255">
        <v>1.271921610422786</v>
      </c>
      <c r="DV255">
        <v>1.2672574470023219</v>
      </c>
      <c r="DW255">
        <v>1.277425429400493</v>
      </c>
      <c r="DX255">
        <v>1.291511172604132</v>
      </c>
      <c r="DY255">
        <v>1.291231287418384</v>
      </c>
      <c r="DZ255">
        <v>1.3213618437668979</v>
      </c>
      <c r="EA255">
        <v>1.264458847862844</v>
      </c>
      <c r="EB255">
        <v>1.2777984411694889</v>
      </c>
      <c r="EC255">
        <v>1.287593285439663</v>
      </c>
      <c r="ED255">
        <v>1.2721079899482839</v>
      </c>
      <c r="EE255">
        <v>1.273414036575774</v>
      </c>
      <c r="EF255">
        <v>1.3271452952123519</v>
      </c>
      <c r="EG255">
        <v>1.2985072913758271</v>
      </c>
      <c r="EH255">
        <v>1.313899081206956</v>
      </c>
      <c r="EI255">
        <v>1.3212685908246491</v>
      </c>
      <c r="EJ255">
        <v>1.350373112090421</v>
      </c>
      <c r="EK255">
        <v>1.331156688037072</v>
      </c>
      <c r="EL255">
        <v>1.3447760401704649</v>
      </c>
      <c r="EM255">
        <v>1.3350745752015409</v>
      </c>
      <c r="EN255">
        <v>1.339178841891508</v>
      </c>
      <c r="EO255">
        <v>1.377984954485205</v>
      </c>
      <c r="EP255">
        <v>1.600839521738709</v>
      </c>
      <c r="EQ255">
        <v>1.555317175559066</v>
      </c>
      <c r="ER255">
        <v>1.562126788446262</v>
      </c>
      <c r="ES255">
        <v>1.56874989544896</v>
      </c>
      <c r="ET255">
        <v>1.5964552435039929</v>
      </c>
      <c r="EU255">
        <v>1.628264858248994</v>
      </c>
      <c r="EV255">
        <v>1.662499807646475</v>
      </c>
      <c r="EW255">
        <v>1.432649247980277</v>
      </c>
      <c r="EX255">
        <v>1.408768407788463</v>
      </c>
      <c r="EY255">
        <v>1.4924439696070579</v>
      </c>
    </row>
    <row r="256" spans="9:155" x14ac:dyDescent="0.25">
      <c r="I256" s="31">
        <v>44790</v>
      </c>
      <c r="J256" s="32">
        <v>112.6265739865232</v>
      </c>
      <c r="K256" s="32">
        <v>110.8276192569479</v>
      </c>
      <c r="L256" s="33">
        <v>-5.91761714853732E-2</v>
      </c>
      <c r="M256" s="33">
        <v>-3.1920887062000497E-2</v>
      </c>
      <c r="N256">
        <v>30</v>
      </c>
      <c r="O256" t="s">
        <v>15</v>
      </c>
      <c r="P256">
        <f t="shared" si="10"/>
        <v>225</v>
      </c>
      <c r="Q256">
        <f t="shared" si="11"/>
        <v>0</v>
      </c>
      <c r="AH256" s="31">
        <v>45161</v>
      </c>
      <c r="AI256" s="33">
        <v>0.21602779622851509</v>
      </c>
      <c r="AJ256" s="33">
        <v>0.1021649581736192</v>
      </c>
      <c r="AK256" s="33">
        <v>0.1138628380548958</v>
      </c>
      <c r="BI256" s="34">
        <v>0.20546807998244521</v>
      </c>
      <c r="CP256" t="s">
        <v>1257</v>
      </c>
      <c r="CQ256">
        <v>1.049052460714996</v>
      </c>
      <c r="CR256">
        <v>1.0459650477425351</v>
      </c>
      <c r="CS256">
        <v>1.0708344608145139</v>
      </c>
      <c r="CT256">
        <v>1.053082896460831</v>
      </c>
      <c r="CU256">
        <v>1.062344664161339</v>
      </c>
      <c r="CV256">
        <v>1.057113332206665</v>
      </c>
      <c r="CW256">
        <v>1.0432210340685599</v>
      </c>
      <c r="CX256">
        <v>1.062344664161339</v>
      </c>
      <c r="CY256">
        <v>1.057113332206665</v>
      </c>
      <c r="CZ256">
        <v>1.043564079954389</v>
      </c>
      <c r="DA256">
        <v>1.0492239836579109</v>
      </c>
      <c r="DB256">
        <v>1.0667181457930031</v>
      </c>
      <c r="DC256">
        <v>1.076751531128189</v>
      </c>
      <c r="DD256">
        <v>1.0531687757365069</v>
      </c>
      <c r="DE256">
        <v>1.0547981258899759</v>
      </c>
      <c r="DF256">
        <v>1.0621729056099869</v>
      </c>
      <c r="DG256">
        <v>1.0583996364743049</v>
      </c>
      <c r="DH256">
        <v>1.0852413277813631</v>
      </c>
      <c r="DI256">
        <v>1.0866991549919169</v>
      </c>
      <c r="DJ256">
        <v>1.087642648982166</v>
      </c>
      <c r="DK256">
        <v>1.1731411814225461</v>
      </c>
      <c r="DL256">
        <v>1.1859189338443641</v>
      </c>
      <c r="DM256">
        <v>1.1945802534404519</v>
      </c>
      <c r="DN256">
        <v>1.1810307655797381</v>
      </c>
      <c r="DO256">
        <v>1.1754566233476731</v>
      </c>
      <c r="DP256">
        <v>1.1715118312690771</v>
      </c>
      <c r="DQ256">
        <v>1.1639654108019319</v>
      </c>
      <c r="DR256">
        <v>1.1580483404882571</v>
      </c>
      <c r="DS256">
        <v>1.1371237194948749</v>
      </c>
      <c r="DT256">
        <v>1.1312922928484379</v>
      </c>
      <c r="DU256">
        <v>1.1061659487747451</v>
      </c>
      <c r="DV256">
        <v>1.150244399998303</v>
      </c>
      <c r="DW256">
        <v>1.1408968708263381</v>
      </c>
      <c r="DX256">
        <v>1.122974136942398</v>
      </c>
      <c r="DY256">
        <v>1.121945117089129</v>
      </c>
      <c r="DZ256">
        <v>1.1596775728375071</v>
      </c>
      <c r="EA256">
        <v>1.1134550848275171</v>
      </c>
      <c r="EB256">
        <v>1.1390103540627159</v>
      </c>
      <c r="EC256">
        <v>1.2197924767898221</v>
      </c>
      <c r="ED256">
        <v>1.252722761353469</v>
      </c>
      <c r="EE256">
        <v>1.267901481563434</v>
      </c>
      <c r="EF256">
        <v>1.253580258263822</v>
      </c>
      <c r="EG256">
        <v>1.2322270655215919</v>
      </c>
      <c r="EH256">
        <v>1.2444042520347709</v>
      </c>
      <c r="EI256">
        <v>1.2322270655215919</v>
      </c>
      <c r="EJ256">
        <v>1.229825862125008</v>
      </c>
      <c r="EK256">
        <v>1.2275962994755569</v>
      </c>
      <c r="EL256">
        <v>1.2293971725719399</v>
      </c>
      <c r="EM256">
        <v>1.218506172522182</v>
      </c>
      <c r="EN256">
        <v>1.225881187850631</v>
      </c>
      <c r="EO256">
        <v>1.2574394066751799</v>
      </c>
      <c r="EP256">
        <v>1.258982877552973</v>
      </c>
      <c r="EQ256">
        <v>1.262413336411264</v>
      </c>
      <c r="ER256">
        <v>1.2689306192209211</v>
      </c>
      <c r="ES256">
        <v>1.267129746124537</v>
      </c>
      <c r="ET256">
        <v>1.280507593238118</v>
      </c>
      <c r="EU256">
        <v>1.295000457284863</v>
      </c>
      <c r="EV256">
        <v>1.3149815842879959</v>
      </c>
      <c r="EW256">
        <v>1.296801330381246</v>
      </c>
      <c r="EX256">
        <v>1.3137809236875939</v>
      </c>
      <c r="EY256">
        <v>1.3266443197766511</v>
      </c>
    </row>
    <row r="257" spans="9:155" x14ac:dyDescent="0.25">
      <c r="I257" s="31">
        <v>44791</v>
      </c>
      <c r="J257" s="32">
        <v>113.0032673183851</v>
      </c>
      <c r="K257" s="32">
        <v>111.0117428323323</v>
      </c>
      <c r="L257" s="33">
        <v>-5.6029471287420002E-2</v>
      </c>
      <c r="M257" s="33">
        <v>-3.0312567865719401E-2</v>
      </c>
      <c r="N257">
        <v>30</v>
      </c>
      <c r="O257" t="s">
        <v>15</v>
      </c>
      <c r="P257">
        <f t="shared" si="10"/>
        <v>225</v>
      </c>
      <c r="Q257">
        <f t="shared" si="11"/>
        <v>0</v>
      </c>
      <c r="AH257" s="31">
        <v>45162</v>
      </c>
      <c r="AI257" s="33">
        <v>0.20919802437379209</v>
      </c>
      <c r="AJ257" s="33">
        <v>9.9032107292627E-2</v>
      </c>
      <c r="AK257" s="33">
        <v>0.11016591708116499</v>
      </c>
      <c r="BI257" s="34">
        <v>0.183397216318892</v>
      </c>
      <c r="CP257" t="s">
        <v>1258</v>
      </c>
      <c r="CQ257">
        <v>1.0000417090963469</v>
      </c>
      <c r="CR257">
        <v>1.001083292744932</v>
      </c>
      <c r="CS257">
        <v>1.007125252396178</v>
      </c>
      <c r="CT257">
        <v>1.005333355928389</v>
      </c>
      <c r="CU257">
        <v>1.003458463496641</v>
      </c>
      <c r="CV257">
        <v>1.0137504863313429</v>
      </c>
      <c r="CW257">
        <v>1.0342096717422311</v>
      </c>
      <c r="CX257">
        <v>1.0318346056512591</v>
      </c>
      <c r="CY257">
        <v>1.033459672905237</v>
      </c>
      <c r="CZ257">
        <v>1.03383477698447</v>
      </c>
      <c r="DA257">
        <v>1.0348347056599709</v>
      </c>
      <c r="DB257">
        <v>1.029042885168705</v>
      </c>
      <c r="DC257">
        <v>1.041210009756629</v>
      </c>
      <c r="DD257">
        <v>1.0392932530303229</v>
      </c>
      <c r="DE257">
        <v>1.0444184892915001</v>
      </c>
      <c r="DF257">
        <v>1.0596274735219571</v>
      </c>
      <c r="DG257">
        <v>0.97558228567977334</v>
      </c>
      <c r="DH257">
        <v>0.99891671084085598</v>
      </c>
      <c r="DI257">
        <v>0.99362475002660444</v>
      </c>
      <c r="DJ257">
        <v>1.0013334319049121</v>
      </c>
      <c r="DK257">
        <v>1.0102921816187009</v>
      </c>
      <c r="DL257">
        <v>1.0047917366175541</v>
      </c>
      <c r="DM257">
        <v>1.013792141304428</v>
      </c>
      <c r="DN257">
        <v>1.0204173752395931</v>
      </c>
      <c r="DO257">
        <v>1.0043750822259729</v>
      </c>
      <c r="DP257">
        <v>1.019042447145595</v>
      </c>
      <c r="DQ257">
        <v>1.0159589325299769</v>
      </c>
      <c r="DR257">
        <v>1.0019583611619161</v>
      </c>
      <c r="DS257">
        <v>0.99891671084085598</v>
      </c>
      <c r="DT257">
        <v>1.013792141304428</v>
      </c>
      <c r="DU257">
        <v>1.003916772861307</v>
      </c>
      <c r="DV257">
        <v>1.005958494506866</v>
      </c>
      <c r="DW257">
        <v>1.0140422804644069</v>
      </c>
      <c r="DX257">
        <v>1.030959537234275</v>
      </c>
      <c r="DY257">
        <v>1.030209643058017</v>
      </c>
      <c r="DZ257">
        <v>1.018250793335516</v>
      </c>
      <c r="EA257">
        <v>1.029709469398794</v>
      </c>
      <c r="EB257">
        <v>1.0375014612232709</v>
      </c>
      <c r="EC257">
        <v>1.0331679834329091</v>
      </c>
      <c r="ED257">
        <v>1.0507104834419889</v>
      </c>
      <c r="EE257">
        <v>1.0386265641394981</v>
      </c>
      <c r="EF257">
        <v>1.042543387538279</v>
      </c>
      <c r="EG257">
        <v>1.06800284429109</v>
      </c>
      <c r="EH257">
        <v>1.083503413333138</v>
      </c>
      <c r="EI257">
        <v>1.080586727931331</v>
      </c>
      <c r="EJ257">
        <v>1.0724613916614421</v>
      </c>
      <c r="EK257">
        <v>1.0598357483873799</v>
      </c>
      <c r="EL257">
        <v>1.074503008646265</v>
      </c>
      <c r="EM257">
        <v>1.107712697589732</v>
      </c>
      <c r="EN257">
        <v>1.1047544618755769</v>
      </c>
      <c r="EO257">
        <v>1.0900453373221339</v>
      </c>
      <c r="EP257">
        <v>1.094337264800149</v>
      </c>
      <c r="EQ257">
        <v>1.085336755452539</v>
      </c>
      <c r="ER257">
        <v>1.0783781770719609</v>
      </c>
      <c r="ES257">
        <v>1.102504256043122</v>
      </c>
      <c r="ET257">
        <v>1.10667100928041</v>
      </c>
      <c r="EU257">
        <v>1.174215594744308</v>
      </c>
      <c r="EV257">
        <v>1.181174277785622</v>
      </c>
      <c r="EW257">
        <v>1.1414225601924231</v>
      </c>
      <c r="EX257">
        <v>1.1140880016863901</v>
      </c>
      <c r="EY257">
        <v>1.097628949620453</v>
      </c>
    </row>
    <row r="258" spans="9:155" x14ac:dyDescent="0.25">
      <c r="I258" s="31">
        <v>44792</v>
      </c>
      <c r="J258" s="32">
        <v>111.2680220523779</v>
      </c>
      <c r="K258" s="32">
        <v>109.80142758826941</v>
      </c>
      <c r="L258" s="33">
        <v>-7.0524807838916903E-2</v>
      </c>
      <c r="M258" s="33">
        <v>-4.0884669979825199E-2</v>
      </c>
      <c r="N258">
        <v>30</v>
      </c>
      <c r="O258" t="s">
        <v>15</v>
      </c>
      <c r="P258">
        <f t="shared" si="10"/>
        <v>225</v>
      </c>
      <c r="Q258">
        <f t="shared" si="11"/>
        <v>0</v>
      </c>
      <c r="AH258" s="31">
        <v>45163</v>
      </c>
      <c r="AI258" s="33">
        <v>0.22534418759733499</v>
      </c>
      <c r="AJ258" s="33">
        <v>0.10397298618790859</v>
      </c>
      <c r="AK258" s="33">
        <v>0.1213712014094263</v>
      </c>
      <c r="BI258" s="34">
        <v>-1.11278873426672E-2</v>
      </c>
      <c r="CP258" t="s">
        <v>1259</v>
      </c>
      <c r="CQ258">
        <v>0.99170749639373967</v>
      </c>
      <c r="CR258">
        <v>0.99763064917020583</v>
      </c>
      <c r="CS258">
        <v>1.014297507226136</v>
      </c>
      <c r="CT258">
        <v>1.0239786493667049</v>
      </c>
      <c r="CU258">
        <v>1.0391748303878221</v>
      </c>
      <c r="CV258">
        <v>1.0847630678241931</v>
      </c>
      <c r="CW258">
        <v>1.0741013724514219</v>
      </c>
      <c r="CX258">
        <v>1.1186273523758781</v>
      </c>
      <c r="CY258">
        <v>1.1384804735892491</v>
      </c>
      <c r="CZ258">
        <v>1.138153656470402</v>
      </c>
      <c r="DA258">
        <v>1.2091095446223901</v>
      </c>
      <c r="DB258">
        <v>1.2554330187005061</v>
      </c>
      <c r="DC258">
        <v>1.3267973263753929</v>
      </c>
      <c r="DD258">
        <v>1.2302286746686519</v>
      </c>
      <c r="DE258">
        <v>1.1812091631113659</v>
      </c>
      <c r="DF258">
        <v>1.181740139053832</v>
      </c>
      <c r="DG258">
        <v>1.199959174672967</v>
      </c>
      <c r="DH258">
        <v>1.2171569067957031</v>
      </c>
      <c r="DI258">
        <v>1.219444422876313</v>
      </c>
      <c r="DJ258">
        <v>1.2249183039900251</v>
      </c>
      <c r="DK258">
        <v>1.211642173542135</v>
      </c>
      <c r="DL258">
        <v>1.2232434681315929</v>
      </c>
      <c r="DM258">
        <v>1.207638969463237</v>
      </c>
      <c r="DN258">
        <v>1.1946078499788231</v>
      </c>
      <c r="DO258">
        <v>1.191952562763849</v>
      </c>
      <c r="DP258">
        <v>1.208006434970619</v>
      </c>
      <c r="DQ258">
        <v>1.195465744915797</v>
      </c>
      <c r="DR258">
        <v>1.1704657634588831</v>
      </c>
      <c r="DS258">
        <v>1.2050244325124579</v>
      </c>
      <c r="DT258">
        <v>1.211560469262424</v>
      </c>
      <c r="DU258">
        <v>1.2406862112178041</v>
      </c>
      <c r="DV258">
        <v>1.220179659518059</v>
      </c>
      <c r="DW258">
        <v>1.2265113336930851</v>
      </c>
      <c r="DX258">
        <v>1.198815416632661</v>
      </c>
      <c r="DY258">
        <v>1.238888920815465</v>
      </c>
      <c r="DZ258">
        <v>1.257638728625744</v>
      </c>
      <c r="EA258">
        <v>1.248120791293279</v>
      </c>
      <c r="EB258">
        <v>1.2400735309956259</v>
      </c>
      <c r="EC258">
        <v>1.230310378948364</v>
      </c>
      <c r="ED258">
        <v>1.2368055635584729</v>
      </c>
      <c r="EE258">
        <v>1.217728734878025</v>
      </c>
      <c r="EF258">
        <v>1.1992239380312211</v>
      </c>
      <c r="EG258">
        <v>1.195016371377382</v>
      </c>
      <c r="EH258">
        <v>1.202941177131128</v>
      </c>
      <c r="EI258">
        <v>1.2308414567664909</v>
      </c>
      <c r="EJ258">
        <v>1.2304738893834479</v>
      </c>
      <c r="EK258">
        <v>1.239869168420686</v>
      </c>
      <c r="EL258">
        <v>1.252369311962634</v>
      </c>
      <c r="EM258">
        <v>1.2589459971011341</v>
      </c>
      <c r="EN258">
        <v>1.2665850416272091</v>
      </c>
      <c r="EO258">
        <v>1.2571895588386499</v>
      </c>
      <c r="EP258">
        <v>1.2633170741900559</v>
      </c>
      <c r="EQ258">
        <v>1.259231860204465</v>
      </c>
      <c r="ER258">
        <v>1.251715575849278</v>
      </c>
      <c r="ES258">
        <v>1.264542434634413</v>
      </c>
      <c r="ET258">
        <v>1.226715696268025</v>
      </c>
      <c r="EU258">
        <v>1.2308414567664909</v>
      </c>
      <c r="EV258">
        <v>1.15641323860241</v>
      </c>
      <c r="EW258">
        <v>1.1496323946402911</v>
      </c>
      <c r="EX258">
        <v>1.190563590008747</v>
      </c>
      <c r="EY258">
        <v>1.266993461150107</v>
      </c>
    </row>
    <row r="259" spans="9:155" x14ac:dyDescent="0.25">
      <c r="I259" s="31">
        <v>44795</v>
      </c>
      <c r="J259" s="32">
        <v>110.7788746311917</v>
      </c>
      <c r="K259" s="32">
        <v>108.10864371908001</v>
      </c>
      <c r="L259" s="33">
        <v>-7.4610891018216205E-2</v>
      </c>
      <c r="M259" s="33">
        <v>-5.5671134919410802E-2</v>
      </c>
      <c r="N259">
        <v>30</v>
      </c>
      <c r="O259" t="s">
        <v>15</v>
      </c>
      <c r="P259">
        <f t="shared" si="10"/>
        <v>225</v>
      </c>
      <c r="Q259">
        <f t="shared" si="11"/>
        <v>0</v>
      </c>
      <c r="AH259" s="31">
        <v>45166</v>
      </c>
      <c r="AI259" s="33">
        <v>0.22861999734978769</v>
      </c>
      <c r="AJ259" s="33">
        <v>0.1248887629776525</v>
      </c>
      <c r="AK259" s="33">
        <v>0.1037312343721352</v>
      </c>
      <c r="BI259" s="34">
        <v>3.03228433430099E-2</v>
      </c>
      <c r="CP259" t="s">
        <v>1260</v>
      </c>
      <c r="CQ259">
        <v>0.9826785344419624</v>
      </c>
      <c r="CR259">
        <v>0.99387404449716277</v>
      </c>
      <c r="CS259">
        <v>0.99963274086161846</v>
      </c>
      <c r="CT259">
        <v>1.00603102137401</v>
      </c>
      <c r="CU259">
        <v>1.0201072385012711</v>
      </c>
      <c r="CV259">
        <v>1.0096565394477199</v>
      </c>
      <c r="CW259">
        <v>1.0149885444047</v>
      </c>
      <c r="CX259">
        <v>1.035463181417668</v>
      </c>
      <c r="CY259">
        <v>1.0480466406420159</v>
      </c>
      <c r="CZ259">
        <v>1.0548714035019091</v>
      </c>
      <c r="DA259">
        <v>1.076412525130263</v>
      </c>
      <c r="DB259">
        <v>1.073213350030739</v>
      </c>
      <c r="DC259">
        <v>1.070867418372849</v>
      </c>
      <c r="DD259">
        <v>1.0663884477975301</v>
      </c>
      <c r="DE259">
        <v>1.081957771260994</v>
      </c>
      <c r="DF259">
        <v>1.0781188726402171</v>
      </c>
      <c r="DG259">
        <v>1.083024116503063</v>
      </c>
      <c r="DH259">
        <v>1.0985933005932109</v>
      </c>
      <c r="DI259">
        <v>1.102219027726896</v>
      </c>
      <c r="DJ259">
        <v>1.1145891064041771</v>
      </c>
      <c r="DK259">
        <v>1.1472206506073339</v>
      </c>
      <c r="DL259">
        <v>1.172174049135648</v>
      </c>
      <c r="DM259">
        <v>1.217602363423562</v>
      </c>
      <c r="DN259">
        <v>1.199047315094298</v>
      </c>
      <c r="DO259">
        <v>1.210564010956628</v>
      </c>
      <c r="DP259">
        <v>1.2158960159136081</v>
      </c>
      <c r="DQ259">
        <v>1.2254936805854979</v>
      </c>
      <c r="DR259">
        <v>1.208858081566623</v>
      </c>
      <c r="DS259">
        <v>1.2542859777345881</v>
      </c>
      <c r="DT259">
        <v>1.2600446044123861</v>
      </c>
      <c r="DU259">
        <v>1.3014203607858239</v>
      </c>
      <c r="DV259">
        <v>1.293316081196769</v>
      </c>
      <c r="DW259">
        <v>1.320828791930039</v>
      </c>
      <c r="DX259">
        <v>1.2696421297109599</v>
      </c>
      <c r="DY259">
        <v>1.2879840762397901</v>
      </c>
      <c r="DZ259">
        <v>1.2916095943135</v>
      </c>
      <c r="EA259">
        <v>1.3206154113829729</v>
      </c>
      <c r="EB259">
        <v>1.305472779326984</v>
      </c>
      <c r="EC259">
        <v>1.3389572185384859</v>
      </c>
      <c r="ED259">
        <v>1.3272270027557731</v>
      </c>
      <c r="EE259">
        <v>1.321255274277541</v>
      </c>
      <c r="EF259">
        <v>1.305259538153233</v>
      </c>
      <c r="EG259">
        <v>1.3061126422215521</v>
      </c>
      <c r="EH259">
        <v>1.3526073017515361</v>
      </c>
      <c r="EI259">
        <v>1.3434361194271469</v>
      </c>
      <c r="EJ259">
        <v>1.349834608999513</v>
      </c>
      <c r="EK259">
        <v>1.3639110351867481</v>
      </c>
      <c r="EL259">
        <v>1.3366112868805959</v>
      </c>
      <c r="EM259">
        <v>1.3346918375702079</v>
      </c>
      <c r="EN259">
        <v>1.3336254923281381</v>
      </c>
      <c r="EO259">
        <v>1.3534601270732221</v>
      </c>
      <c r="EP259">
        <v>1.32871996971866</v>
      </c>
      <c r="EQ259">
        <v>1.319335824967153</v>
      </c>
      <c r="ER259">
        <v>1.276680203431261</v>
      </c>
      <c r="ES259">
        <v>1.315710306893443</v>
      </c>
      <c r="ET259">
        <v>1.2907566296184969</v>
      </c>
      <c r="EU259">
        <v>1.3174165150300801</v>
      </c>
      <c r="EV259">
        <v>1.3425830153588281</v>
      </c>
      <c r="EW259">
        <v>1.3843853934530841</v>
      </c>
      <c r="EX259">
        <v>1.3455689492846019</v>
      </c>
      <c r="EY259">
        <v>1.354313370514858</v>
      </c>
    </row>
    <row r="260" spans="9:155" x14ac:dyDescent="0.25">
      <c r="I260" s="31">
        <v>44796</v>
      </c>
      <c r="J260" s="32">
        <v>112.166508409217</v>
      </c>
      <c r="K260" s="32">
        <v>108.74821191146221</v>
      </c>
      <c r="L260" s="33">
        <v>-6.30193200646844E-2</v>
      </c>
      <c r="M260" s="33">
        <v>-5.0084507574207598E-2</v>
      </c>
      <c r="N260">
        <v>30</v>
      </c>
      <c r="O260" t="s">
        <v>15</v>
      </c>
      <c r="P260">
        <f t="shared" ref="P260:P323" si="12">IF(O260="Discovery",$Q$2,0)</f>
        <v>225</v>
      </c>
      <c r="Q260">
        <f t="shared" ref="Q260:Q323" si="13">IF(O260="Holdout",$Q$2,0)</f>
        <v>0</v>
      </c>
      <c r="AH260" s="31">
        <v>45167</v>
      </c>
      <c r="AI260" s="33">
        <v>0.22244494432529219</v>
      </c>
      <c r="AJ260" s="33">
        <v>0.12171896226102499</v>
      </c>
      <c r="AK260" s="33">
        <v>0.10072598206426719</v>
      </c>
      <c r="BI260" s="34">
        <v>0.27003472125114791</v>
      </c>
      <c r="CP260" t="s">
        <v>1261</v>
      </c>
      <c r="CQ260">
        <v>0.99433193099544825</v>
      </c>
      <c r="CR260">
        <v>0.99275250589692909</v>
      </c>
      <c r="CS260">
        <v>0.98132332401560829</v>
      </c>
      <c r="CT260">
        <v>0.99238077250000045</v>
      </c>
      <c r="CU260">
        <v>0.98013949158909786</v>
      </c>
      <c r="CV260">
        <v>0.97247701175735246</v>
      </c>
      <c r="CW260">
        <v>0.97266399777983292</v>
      </c>
      <c r="CX260">
        <v>0.97415900228282137</v>
      </c>
      <c r="CY260">
        <v>0.97369194960915262</v>
      </c>
      <c r="CZ260">
        <v>0.97014092362394411</v>
      </c>
      <c r="DA260">
        <v>0.96630971316396652</v>
      </c>
      <c r="DB260">
        <v>0.99041853858797224</v>
      </c>
      <c r="DC260">
        <v>0.9825690727337465</v>
      </c>
      <c r="DD260">
        <v>0.98415757024797512</v>
      </c>
      <c r="DE260">
        <v>0.99555788535203849</v>
      </c>
      <c r="DF260">
        <v>0.99219390430110077</v>
      </c>
      <c r="DG260">
        <v>0.9786444870861094</v>
      </c>
      <c r="DH260">
        <v>0.98144774571676718</v>
      </c>
      <c r="DI260">
        <v>0.98490516086715485</v>
      </c>
      <c r="DJ260">
        <v>1.0066778392459621</v>
      </c>
      <c r="DK260">
        <v>1.003407174470893</v>
      </c>
      <c r="DL260">
        <v>1.0017251250336341</v>
      </c>
      <c r="DM260">
        <v>1.0028464520506131</v>
      </c>
      <c r="DN260">
        <v>1.008266336760191</v>
      </c>
      <c r="DO260">
        <v>0.99714650068984789</v>
      </c>
      <c r="DP260">
        <v>0.99144631368192104</v>
      </c>
      <c r="DQ260">
        <v>1.01041567451828</v>
      </c>
      <c r="DR260">
        <v>1.009294347501301</v>
      </c>
      <c r="DS260">
        <v>1.00882694135689</v>
      </c>
      <c r="DT260">
        <v>1.0055562765818209</v>
      </c>
      <c r="DU260">
        <v>1.0002300616188551</v>
      </c>
      <c r="DV260">
        <v>1.010041702473319</v>
      </c>
      <c r="DW260">
        <v>1.0238714808984499</v>
      </c>
      <c r="DX260">
        <v>0.99284794299724988</v>
      </c>
      <c r="DY260">
        <v>0.98471835158004539</v>
      </c>
      <c r="DZ260">
        <v>0.97714924693595973</v>
      </c>
      <c r="EA260">
        <v>0.98948396194631216</v>
      </c>
      <c r="EB260">
        <v>0.99817439360737725</v>
      </c>
      <c r="EC260">
        <v>1.0205073820239321</v>
      </c>
      <c r="ED260">
        <v>1.025086242014879</v>
      </c>
      <c r="EE260">
        <v>1.0134056835242571</v>
      </c>
      <c r="EF260">
        <v>1.022282983384222</v>
      </c>
      <c r="EG260">
        <v>1.0158352057571149</v>
      </c>
      <c r="EH260">
        <v>1.034898118516504</v>
      </c>
      <c r="EI260">
        <v>1.0204141835716429</v>
      </c>
      <c r="EJ260">
        <v>0.9788313552850092</v>
      </c>
      <c r="EK260">
        <v>0.99181993225613996</v>
      </c>
      <c r="EL260">
        <v>0.9929414949202805</v>
      </c>
      <c r="EM260">
        <v>0.99069860523916065</v>
      </c>
      <c r="EN260">
        <v>0.99593173957341874</v>
      </c>
      <c r="EO260">
        <v>0.99041853858797224</v>
      </c>
      <c r="EP260">
        <v>0.99340854759394925</v>
      </c>
      <c r="EQ260">
        <v>0.98621335608303395</v>
      </c>
      <c r="ER260">
        <v>0.98023292568854792</v>
      </c>
      <c r="ES260">
        <v>0.99097902536109095</v>
      </c>
      <c r="ET260">
        <v>0.97359845659791244</v>
      </c>
      <c r="EU260">
        <v>0.98985781616769231</v>
      </c>
      <c r="EV260">
        <v>0.98135425270552701</v>
      </c>
      <c r="EW260">
        <v>0.96546862953354662</v>
      </c>
      <c r="EX260">
        <v>0.97770996935623955</v>
      </c>
      <c r="EY260">
        <v>0.98649371729317392</v>
      </c>
    </row>
    <row r="261" spans="9:155" x14ac:dyDescent="0.25">
      <c r="I261" s="31">
        <v>44797</v>
      </c>
      <c r="J261" s="32">
        <v>113.27691842355119</v>
      </c>
      <c r="K261" s="32">
        <v>109.10781137962969</v>
      </c>
      <c r="L261" s="33">
        <v>-5.37435322649783E-2</v>
      </c>
      <c r="M261" s="33">
        <v>-4.6943406678144103E-2</v>
      </c>
      <c r="N261">
        <v>30</v>
      </c>
      <c r="O261" t="s">
        <v>15</v>
      </c>
      <c r="P261">
        <f t="shared" si="12"/>
        <v>225</v>
      </c>
      <c r="Q261">
        <f t="shared" si="13"/>
        <v>0</v>
      </c>
      <c r="AH261" s="31">
        <v>45168</v>
      </c>
      <c r="AI261" s="33">
        <v>0.21906984259009071</v>
      </c>
      <c r="AJ261" s="33">
        <v>0.1207728989987055</v>
      </c>
      <c r="AK261" s="33">
        <v>9.8296943591385105E-2</v>
      </c>
      <c r="BI261" s="34">
        <v>0.29011059142693468</v>
      </c>
      <c r="CP261" t="s">
        <v>1262</v>
      </c>
      <c r="CQ261">
        <v>1.0127864101986921</v>
      </c>
      <c r="CR261">
        <v>1.0218435443894931</v>
      </c>
      <c r="CS261">
        <v>1.054874994941603</v>
      </c>
      <c r="CT261">
        <v>1.1086842501772121</v>
      </c>
      <c r="CU261">
        <v>1.1022909395549501</v>
      </c>
      <c r="CV261">
        <v>1.096963388173418</v>
      </c>
      <c r="CW261">
        <v>1.0980833450538829</v>
      </c>
      <c r="CX261">
        <v>1.108722648151653</v>
      </c>
      <c r="CY261">
        <v>1.138960526368719</v>
      </c>
      <c r="CZ261">
        <v>1.165838533944392</v>
      </c>
      <c r="DA261">
        <v>1.150159712151174</v>
      </c>
      <c r="DB261">
        <v>1.151839551716324</v>
      </c>
      <c r="DC261">
        <v>1.131681093912343</v>
      </c>
      <c r="DD261">
        <v>1.133920816162177</v>
      </c>
      <c r="DE261">
        <v>1.1624788548140941</v>
      </c>
      <c r="DF261">
        <v>1.1585589099769209</v>
      </c>
      <c r="DG261">
        <v>1.2117552339546771</v>
      </c>
      <c r="DH261">
        <v>1.2156750830363019</v>
      </c>
      <c r="DI261">
        <v>1.251512649900143</v>
      </c>
      <c r="DJ261">
        <v>1.245912961253369</v>
      </c>
      <c r="DK261">
        <v>1.2979893283506601</v>
      </c>
      <c r="DL261">
        <v>1.3181478819101891</v>
      </c>
      <c r="DM261">
        <v>1.3360667132198829</v>
      </c>
      <c r="DN261">
        <v>1.359025158980572</v>
      </c>
      <c r="DO261">
        <v>1.3304671203286551</v>
      </c>
      <c r="DP261">
        <v>1.3159080639048071</v>
      </c>
      <c r="DQ261">
        <v>1.316468233856134</v>
      </c>
      <c r="DR261">
        <v>1.3399863707904129</v>
      </c>
      <c r="DS261">
        <v>1.3450260809969561</v>
      </c>
      <c r="DT261">
        <v>1.386463240752025</v>
      </c>
      <c r="DU261">
        <v>1.392622716327937</v>
      </c>
      <c r="DV261">
        <v>1.3965423738984679</v>
      </c>
      <c r="DW261">
        <v>1.344466198312271</v>
      </c>
      <c r="DX261">
        <v>1.390382994078103</v>
      </c>
      <c r="DY261">
        <v>1.385343188116013</v>
      </c>
      <c r="DZ261">
        <v>1.4340598760830059</v>
      </c>
      <c r="EA261">
        <v>1.417820980094008</v>
      </c>
      <c r="EB261">
        <v>1.4922958145117571</v>
      </c>
      <c r="EC261">
        <v>1.454218429642534</v>
      </c>
      <c r="ED261">
        <v>1.4592580440935301</v>
      </c>
      <c r="EE261">
        <v>1.4620579362946911</v>
      </c>
      <c r="EF261">
        <v>1.486136051669203</v>
      </c>
      <c r="EG261">
        <v>1.4693372729955201</v>
      </c>
      <c r="EH261">
        <v>1.486136051669203</v>
      </c>
      <c r="EI261">
        <v>1.4855761689845179</v>
      </c>
      <c r="EJ261">
        <v>1.477176971158771</v>
      </c>
      <c r="EK261">
        <v>1.4620579362946911</v>
      </c>
      <c r="EL261">
        <v>1.4922958145117571</v>
      </c>
      <c r="EM261">
        <v>1.5152542602724459</v>
      </c>
      <c r="EN261">
        <v>1.5415721936523401</v>
      </c>
      <c r="EO261">
        <v>1.608207521417933</v>
      </c>
      <c r="EP261">
        <v>1.613807497331349</v>
      </c>
      <c r="EQ261">
        <v>1.618286941831018</v>
      </c>
      <c r="ER261">
        <v>1.6647636202815339</v>
      </c>
      <c r="ES261">
        <v>1.5561313458317361</v>
      </c>
      <c r="ET261">
        <v>1.60652777760833</v>
      </c>
      <c r="EU261">
        <v>1.6093278613205859</v>
      </c>
      <c r="EV261">
        <v>1.642925227156856</v>
      </c>
      <c r="EW261">
        <v>1.6541246044504061</v>
      </c>
      <c r="EX261">
        <v>1.645725119358018</v>
      </c>
      <c r="EY261">
        <v>1.677082762944454</v>
      </c>
    </row>
    <row r="262" spans="9:155" x14ac:dyDescent="0.25">
      <c r="I262" s="31">
        <v>44798</v>
      </c>
      <c r="J262" s="32">
        <v>113.10670800307609</v>
      </c>
      <c r="K262" s="32">
        <v>108.8213568934642</v>
      </c>
      <c r="L262" s="33">
        <v>-5.5165381601029601E-2</v>
      </c>
      <c r="M262" s="33">
        <v>-4.94455862496576E-2</v>
      </c>
      <c r="N262">
        <v>30</v>
      </c>
      <c r="O262" t="s">
        <v>15</v>
      </c>
      <c r="P262">
        <f t="shared" si="12"/>
        <v>225</v>
      </c>
      <c r="Q262">
        <f t="shared" si="13"/>
        <v>0</v>
      </c>
      <c r="AH262" s="31">
        <v>45169</v>
      </c>
      <c r="AI262" s="33">
        <v>0.21925654302118919</v>
      </c>
      <c r="AJ262" s="33">
        <v>0.12076632462841</v>
      </c>
      <c r="AK262" s="33">
        <v>9.8490218392779105E-2</v>
      </c>
      <c r="BI262" s="34">
        <v>0.18733080191456949</v>
      </c>
      <c r="CP262" t="s">
        <v>1263</v>
      </c>
      <c r="CQ262">
        <v>0.99381283836040213</v>
      </c>
      <c r="CR262">
        <v>1.002745643095396</v>
      </c>
      <c r="CS262">
        <v>0.99249802618690519</v>
      </c>
      <c r="CT262">
        <v>0.98853445754863256</v>
      </c>
      <c r="CU262">
        <v>0.97776496950658942</v>
      </c>
      <c r="CV262">
        <v>0.99592040214693534</v>
      </c>
      <c r="CW262">
        <v>0.99731250049919418</v>
      </c>
      <c r="CX262">
        <v>0.98731634781204247</v>
      </c>
      <c r="CY262">
        <v>1.0310905385832529</v>
      </c>
      <c r="CZ262">
        <v>1.0528808841752251</v>
      </c>
      <c r="DA262">
        <v>1.0730085350758161</v>
      </c>
      <c r="DB262">
        <v>1.146693803016265</v>
      </c>
      <c r="DC262">
        <v>1.101276049671456</v>
      </c>
      <c r="DD262">
        <v>1.0838166662072399</v>
      </c>
      <c r="DE262">
        <v>1.0858469438150109</v>
      </c>
      <c r="DF262">
        <v>1.067498106300852</v>
      </c>
      <c r="DG262">
        <v>1.0831594495474</v>
      </c>
      <c r="DH262">
        <v>1.113901921419056</v>
      </c>
      <c r="DI262">
        <v>1.1100348657907819</v>
      </c>
      <c r="DJ262">
        <v>1.1104021645668101</v>
      </c>
      <c r="DK262">
        <v>1.131438591062035</v>
      </c>
      <c r="DL262">
        <v>1.1221191660063221</v>
      </c>
      <c r="DM262">
        <v>1.1725638359415611</v>
      </c>
      <c r="DN262">
        <v>1.1471772204873449</v>
      </c>
      <c r="DO262">
        <v>1.1331594398143949</v>
      </c>
      <c r="DP262">
        <v>1.1459010514032291</v>
      </c>
      <c r="DQ262">
        <v>1.16502322427228</v>
      </c>
      <c r="DR262">
        <v>1.1775909419588999</v>
      </c>
      <c r="DS262">
        <v>1.1894430994977909</v>
      </c>
      <c r="DT262">
        <v>1.1744393517649001</v>
      </c>
      <c r="DU262">
        <v>1.1536543894910141</v>
      </c>
      <c r="DV262">
        <v>1.152126850899013</v>
      </c>
      <c r="DW262">
        <v>1.1445282745956611</v>
      </c>
      <c r="DX262">
        <v>1.181999284978871</v>
      </c>
      <c r="DY262">
        <v>1.1839715032391169</v>
      </c>
      <c r="DZ262">
        <v>1.207772710180715</v>
      </c>
      <c r="EA262">
        <v>1.2709589917047881</v>
      </c>
      <c r="EB262">
        <v>1.2565545907111191</v>
      </c>
      <c r="EC262">
        <v>1.2346288048794061</v>
      </c>
      <c r="ED262">
        <v>1.2309745703830901</v>
      </c>
      <c r="EE262">
        <v>1.24766052377896</v>
      </c>
      <c r="EF262">
        <v>1.2938515177652059</v>
      </c>
      <c r="EG262">
        <v>1.3071346061726461</v>
      </c>
      <c r="EH262">
        <v>1.2816706098262141</v>
      </c>
      <c r="EI262">
        <v>1.2454949953583561</v>
      </c>
      <c r="EJ262">
        <v>1.217401374664929</v>
      </c>
      <c r="EK262">
        <v>1.1527261976382359</v>
      </c>
      <c r="EL262">
        <v>1.1554524297086819</v>
      </c>
      <c r="EM262">
        <v>1.1650811889063519</v>
      </c>
      <c r="EN262">
        <v>1.1843581235598351</v>
      </c>
      <c r="EO262">
        <v>1.2180781970098229</v>
      </c>
      <c r="EP262">
        <v>1.214385129997217</v>
      </c>
      <c r="EQ262">
        <v>1.2037316659367709</v>
      </c>
      <c r="ER262">
        <v>1.165603249466812</v>
      </c>
      <c r="ES262">
        <v>1.281805860639047</v>
      </c>
      <c r="ET262">
        <v>1.2308585464014921</v>
      </c>
      <c r="EU262">
        <v>1.2347834719503841</v>
      </c>
      <c r="EV262">
        <v>1.1840487894178791</v>
      </c>
      <c r="EW262">
        <v>1.2347642451191481</v>
      </c>
      <c r="EX262">
        <v>1.221403775819492</v>
      </c>
      <c r="EY262">
        <v>1.23774165727057</v>
      </c>
    </row>
    <row r="263" spans="9:155" x14ac:dyDescent="0.25">
      <c r="I263" s="31">
        <v>44799</v>
      </c>
      <c r="J263" s="32">
        <v>113.8637330499776</v>
      </c>
      <c r="K263" s="32">
        <v>109.1593371551286</v>
      </c>
      <c r="L263" s="33">
        <v>-4.8841588044168799E-2</v>
      </c>
      <c r="M263" s="33">
        <v>-4.6493329094840399E-2</v>
      </c>
      <c r="N263">
        <v>30</v>
      </c>
      <c r="O263" t="s">
        <v>15</v>
      </c>
      <c r="P263">
        <f t="shared" si="12"/>
        <v>225</v>
      </c>
      <c r="Q263">
        <f t="shared" si="13"/>
        <v>0</v>
      </c>
      <c r="AH263" s="31">
        <v>45170</v>
      </c>
      <c r="AI263" s="33">
        <v>0.21729962871427611</v>
      </c>
      <c r="AJ263" s="33">
        <v>0.1272152922419798</v>
      </c>
      <c r="AK263" s="33">
        <v>9.00843364722963E-2</v>
      </c>
      <c r="BI263" s="34">
        <v>0.2426452429927434</v>
      </c>
      <c r="CP263" t="s">
        <v>1264</v>
      </c>
      <c r="CQ263">
        <v>0.99798175068682982</v>
      </c>
      <c r="CR263">
        <v>1.083799110642609</v>
      </c>
      <c r="CS263">
        <v>1.1508314892192959</v>
      </c>
      <c r="CT263">
        <v>1.153746631394587</v>
      </c>
      <c r="CU263">
        <v>1.1535051838041011</v>
      </c>
      <c r="CV263">
        <v>1.1683398570467129</v>
      </c>
      <c r="CW263">
        <v>1.1736010393448431</v>
      </c>
      <c r="CX263">
        <v>1.1880907996636081</v>
      </c>
      <c r="CY263">
        <v>1.2000275891928109</v>
      </c>
      <c r="CZ263">
        <v>1.2036500719914669</v>
      </c>
      <c r="DA263">
        <v>1.2205374769428581</v>
      </c>
      <c r="DB263">
        <v>1.222797139318359</v>
      </c>
      <c r="DC263">
        <v>1.232594990267303</v>
      </c>
      <c r="DD263">
        <v>1.2175188694342061</v>
      </c>
      <c r="DE263">
        <v>1.2076173822760401</v>
      </c>
      <c r="DF263">
        <v>1.25891816021984</v>
      </c>
      <c r="DG263">
        <v>1.2866211527436231</v>
      </c>
      <c r="DH263">
        <v>1.3188780723801019</v>
      </c>
      <c r="DI263">
        <v>1.310529248725792</v>
      </c>
      <c r="DJ263">
        <v>1.3140999561388029</v>
      </c>
      <c r="DK263">
        <v>1.2903987908233561</v>
      </c>
      <c r="DL263">
        <v>1.258538644934299</v>
      </c>
      <c r="DM263">
        <v>1.238615203136515</v>
      </c>
      <c r="DN263">
        <v>1.230542343996454</v>
      </c>
      <c r="DO263">
        <v>1.1914544909719671</v>
      </c>
      <c r="DP263">
        <v>1.1864865316499671</v>
      </c>
      <c r="DQ263">
        <v>1.163803188395899</v>
      </c>
      <c r="DR263">
        <v>1.203322246653642</v>
      </c>
      <c r="DS263">
        <v>1.1822604298750969</v>
      </c>
      <c r="DT263">
        <v>1.174342726016113</v>
      </c>
      <c r="DU263">
        <v>1.16456230440491</v>
      </c>
      <c r="DV263">
        <v>1.155713070793956</v>
      </c>
      <c r="DW263">
        <v>1.185020331331381</v>
      </c>
      <c r="DX263">
        <v>1.179811009856826</v>
      </c>
      <c r="DY263">
        <v>1.1692542137747299</v>
      </c>
      <c r="DZ263">
        <v>1.1703408988077759</v>
      </c>
      <c r="EA263">
        <v>1.160301514830415</v>
      </c>
      <c r="EB263">
        <v>1.146243130620767</v>
      </c>
      <c r="EC263">
        <v>1.1579383871215541</v>
      </c>
      <c r="ED263">
        <v>1.1562995167462189</v>
      </c>
      <c r="EE263">
        <v>1.168615906998892</v>
      </c>
      <c r="EF263">
        <v>1.1728420942116931</v>
      </c>
      <c r="EG263">
        <v>1.14889948130576</v>
      </c>
      <c r="EH263">
        <v>1.150020683262569</v>
      </c>
      <c r="EI263">
        <v>1.1537121144708229</v>
      </c>
      <c r="EJ263">
        <v>1.171496617688349</v>
      </c>
      <c r="EK263">
        <v>1.149779235672084</v>
      </c>
      <c r="EL263">
        <v>1.1538846136517109</v>
      </c>
      <c r="EM263">
        <v>1.171824272150314</v>
      </c>
      <c r="EN263">
        <v>1.1549024357130899</v>
      </c>
      <c r="EO263">
        <v>1.132132800149612</v>
      </c>
      <c r="EP263">
        <v>1.12788935447493</v>
      </c>
      <c r="EQ263">
        <v>1.151486883581156</v>
      </c>
      <c r="ER263">
        <v>1.1378596191668331</v>
      </c>
      <c r="ES263">
        <v>1.0994617628658989</v>
      </c>
      <c r="ET263">
        <v>1.102601265045654</v>
      </c>
      <c r="EU263">
        <v>1.1197474614873419</v>
      </c>
      <c r="EV263">
        <v>1.2331642631956139</v>
      </c>
      <c r="EW263">
        <v>1.155954603822372</v>
      </c>
      <c r="EX263">
        <v>1.150331250138513</v>
      </c>
      <c r="EY263">
        <v>1.1355309229438051</v>
      </c>
    </row>
    <row r="264" spans="9:155" x14ac:dyDescent="0.25">
      <c r="I264" s="31">
        <v>44802</v>
      </c>
      <c r="J264" s="32">
        <v>113.42440247970259</v>
      </c>
      <c r="K264" s="32">
        <v>107.89965805621721</v>
      </c>
      <c r="L264" s="33">
        <v>-5.2511527157819197E-2</v>
      </c>
      <c r="M264" s="33">
        <v>-5.7496624418125197E-2</v>
      </c>
      <c r="N264">
        <v>30</v>
      </c>
      <c r="O264" t="s">
        <v>15</v>
      </c>
      <c r="P264">
        <f t="shared" si="12"/>
        <v>225</v>
      </c>
      <c r="Q264">
        <f t="shared" si="13"/>
        <v>0</v>
      </c>
      <c r="AH264" s="31">
        <v>45173</v>
      </c>
      <c r="AI264" s="33">
        <v>0.2207739876527548</v>
      </c>
      <c r="AJ264" s="33">
        <v>0.14748125761800601</v>
      </c>
      <c r="AK264" s="33">
        <v>7.3292730034748704E-2</v>
      </c>
      <c r="BI264" s="34">
        <v>1.9734415920061501E-2</v>
      </c>
      <c r="CP264" t="s">
        <v>1265</v>
      </c>
      <c r="CQ264">
        <v>1.012983701302784</v>
      </c>
      <c r="CR264">
        <v>0.9867592393987068</v>
      </c>
      <c r="CS264">
        <v>1.011441051281319</v>
      </c>
      <c r="CT264">
        <v>1.0312379518778321</v>
      </c>
      <c r="CU264">
        <v>1.0268671591887519</v>
      </c>
      <c r="CV264">
        <v>1.0042422140014251</v>
      </c>
      <c r="CW264">
        <v>1.0052705492722649</v>
      </c>
      <c r="CX264">
        <v>1.0015426500214639</v>
      </c>
      <c r="CY264">
        <v>0.99575778599857534</v>
      </c>
      <c r="CZ264">
        <v>1.002570985292305</v>
      </c>
      <c r="DA264">
        <v>1.009127125287524</v>
      </c>
      <c r="DB264">
        <v>0.99550072670006573</v>
      </c>
      <c r="DC264">
        <v>0.98136001336198353</v>
      </c>
      <c r="DD264">
        <v>1.0212109719303211</v>
      </c>
      <c r="DE264">
        <v>1.1471911147124909</v>
      </c>
      <c r="DF264">
        <v>1.1135107562300099</v>
      </c>
      <c r="DG264">
        <v>1.109397120916241</v>
      </c>
      <c r="DH264">
        <v>1.1322792234788801</v>
      </c>
      <c r="DI264">
        <v>1.1947551272345449</v>
      </c>
      <c r="DJ264">
        <v>1.3835968117585451</v>
      </c>
      <c r="DK264">
        <v>1.4409306468527989</v>
      </c>
      <c r="DL264">
        <v>1.4459442349033571</v>
      </c>
      <c r="DM264">
        <v>1.3724129178525379</v>
      </c>
      <c r="DN264">
        <v>1.352744595943681</v>
      </c>
      <c r="DO264">
        <v>1.329091119331909</v>
      </c>
      <c r="DP264">
        <v>1.3001670934478711</v>
      </c>
      <c r="DQ264">
        <v>1.359943433223576</v>
      </c>
      <c r="DR264">
        <v>1.3853965210785191</v>
      </c>
      <c r="DS264">
        <v>1.386682111801474</v>
      </c>
      <c r="DT264">
        <v>1.3766550337771599</v>
      </c>
      <c r="DU264">
        <v>1.3081373047768989</v>
      </c>
      <c r="DV264">
        <v>1.3154647207444501</v>
      </c>
      <c r="DW264">
        <v>1.3177786467382451</v>
      </c>
      <c r="DX264">
        <v>1.315593201355304</v>
      </c>
      <c r="DY264">
        <v>1.343231734593189</v>
      </c>
      <c r="DZ264">
        <v>1.3456742392746399</v>
      </c>
      <c r="EA264">
        <v>1.350173512574574</v>
      </c>
      <c r="EB264">
        <v>1.3452886012884739</v>
      </c>
      <c r="EC264">
        <v>1.333333333333333</v>
      </c>
      <c r="ED264">
        <v>1.399922872402767</v>
      </c>
      <c r="EE264">
        <v>1.4360457355666989</v>
      </c>
      <c r="EF264">
        <v>1.416891630331663</v>
      </c>
      <c r="EG264">
        <v>1.39272393704607</v>
      </c>
      <c r="EH264">
        <v>1.3877104470723149</v>
      </c>
      <c r="EI264">
        <v>1.3942665870675339</v>
      </c>
      <c r="EJ264">
        <v>1.388738880419957</v>
      </c>
      <c r="EK264">
        <v>1.391309963789064</v>
      </c>
      <c r="EL264">
        <v>1.391309963789064</v>
      </c>
      <c r="EM264">
        <v>1.368556341837279</v>
      </c>
      <c r="EN264">
        <v>1.340660749300884</v>
      </c>
      <c r="EO264">
        <v>1.346059877260805</v>
      </c>
      <c r="EP264">
        <v>1.3285769026580869</v>
      </c>
      <c r="EQ264">
        <v>1.330633769353373</v>
      </c>
      <c r="ER264">
        <v>1.3368041732856251</v>
      </c>
      <c r="ES264">
        <v>1.396837670436641</v>
      </c>
      <c r="ET264">
        <v>1.466640892083054</v>
      </c>
      <c r="EU264">
        <v>1.435403038282024</v>
      </c>
      <c r="EV264">
        <v>1.4467155108756879</v>
      </c>
      <c r="EW264">
        <v>1.4509577248771119</v>
      </c>
      <c r="EX264">
        <v>1.438231082872838</v>
      </c>
      <c r="EY264">
        <v>1.404550724390357</v>
      </c>
    </row>
    <row r="265" spans="9:155" x14ac:dyDescent="0.25">
      <c r="I265" s="31">
        <v>44803</v>
      </c>
      <c r="J265" s="32">
        <v>115.1693420633413</v>
      </c>
      <c r="K265" s="32">
        <v>110.4384735398928</v>
      </c>
      <c r="L265" s="33">
        <v>-3.7935209318282502E-2</v>
      </c>
      <c r="M265" s="33">
        <v>-3.5320074404434E-2</v>
      </c>
      <c r="N265">
        <v>30</v>
      </c>
      <c r="O265" t="s">
        <v>15</v>
      </c>
      <c r="P265">
        <f t="shared" si="12"/>
        <v>225</v>
      </c>
      <c r="Q265">
        <f t="shared" si="13"/>
        <v>0</v>
      </c>
      <c r="AH265" s="31">
        <v>45174</v>
      </c>
      <c r="AI265" s="33">
        <v>0.20327043902534991</v>
      </c>
      <c r="AJ265" s="33">
        <v>0.1257451036048822</v>
      </c>
      <c r="AK265" s="33">
        <v>7.7525335420467606E-2</v>
      </c>
      <c r="BI265" s="34">
        <v>0.1558732400208781</v>
      </c>
      <c r="CP265" t="s">
        <v>1266</v>
      </c>
      <c r="CQ265">
        <v>0.9773955474028716</v>
      </c>
      <c r="CR265">
        <v>1.1076166482253249</v>
      </c>
      <c r="CS265">
        <v>1.1277641165001491</v>
      </c>
      <c r="CT265">
        <v>1.096805850447591</v>
      </c>
      <c r="CU265">
        <v>1.160196661562781</v>
      </c>
      <c r="CV265">
        <v>1.2815723159189301</v>
      </c>
      <c r="CW265">
        <v>1.2963144991019599</v>
      </c>
      <c r="CX265">
        <v>1.260933699478038</v>
      </c>
      <c r="CY265">
        <v>1.276167106691851</v>
      </c>
      <c r="CZ265">
        <v>1.364127843788514</v>
      </c>
      <c r="DA265">
        <v>1.3626534889137241</v>
      </c>
      <c r="DB265">
        <v>1.3371007355471061</v>
      </c>
      <c r="DC265">
        <v>1.348894360709985</v>
      </c>
      <c r="DD265">
        <v>1.4383294526814381</v>
      </c>
      <c r="DE265">
        <v>1.4201475633121889</v>
      </c>
      <c r="DF265">
        <v>1.388206242280341</v>
      </c>
      <c r="DG265">
        <v>1.3837839363031219</v>
      </c>
      <c r="DH265">
        <v>1.387223490759911</v>
      </c>
      <c r="DI265">
        <v>1.393120455070781</v>
      </c>
      <c r="DJ265">
        <v>1.40294842546337</v>
      </c>
      <c r="DK265">
        <v>1.312530733700918</v>
      </c>
      <c r="DL265">
        <v>1.274201451921561</v>
      </c>
      <c r="DM265">
        <v>1.347911457460125</v>
      </c>
      <c r="DN265">
        <v>1.2953318993109599</v>
      </c>
      <c r="DO265">
        <v>1.2717443455263411</v>
      </c>
      <c r="DP265">
        <v>1.302702763308329</v>
      </c>
      <c r="DQ265">
        <v>1.2815723159189301</v>
      </c>
      <c r="DR265">
        <v>1.245700292264224</v>
      </c>
      <c r="DS265">
        <v>1.2437347133586489</v>
      </c>
      <c r="DT265">
        <v>1.235872321871635</v>
      </c>
      <c r="DU265">
        <v>1.1498771636805469</v>
      </c>
      <c r="DV265">
        <v>1.2117936199209469</v>
      </c>
      <c r="DW265">
        <v>1.207370934620152</v>
      </c>
      <c r="DX265">
        <v>1.2348894186217749</v>
      </c>
      <c r="DY265">
        <v>1.247665719440368</v>
      </c>
      <c r="DZ265">
        <v>1.2398034796827839</v>
      </c>
      <c r="EA265">
        <v>1.2250614482291859</v>
      </c>
      <c r="EB265">
        <v>1.227027027134761</v>
      </c>
      <c r="EC265">
        <v>1.316953343136998</v>
      </c>
      <c r="ED265">
        <v>1.2987713020383189</v>
      </c>
      <c r="EE265">
        <v>1.306634072848909</v>
      </c>
      <c r="EF265">
        <v>1.274201451921561</v>
      </c>
      <c r="EG265">
        <v>1.2417691344530739</v>
      </c>
      <c r="EH265">
        <v>1.253071232126308</v>
      </c>
      <c r="EI265">
        <v>1.23685499752735</v>
      </c>
      <c r="EJ265">
        <v>1.2324324639559849</v>
      </c>
      <c r="EK265">
        <v>1.226044199749615</v>
      </c>
      <c r="EL265">
        <v>1.2968059507268901</v>
      </c>
      <c r="EM265">
        <v>1.28550362545951</v>
      </c>
      <c r="EN265">
        <v>1.22997543342548</v>
      </c>
      <c r="EO265">
        <v>1.2520884806058781</v>
      </c>
      <c r="EP265">
        <v>1.2427518101087891</v>
      </c>
      <c r="EQ265">
        <v>1.2058968073395071</v>
      </c>
      <c r="ER265">
        <v>1.131695426040729</v>
      </c>
      <c r="ES265">
        <v>1.0963145505520919</v>
      </c>
      <c r="ET265">
        <v>1.107125348329826</v>
      </c>
      <c r="EU265">
        <v>1.1130221609112649</v>
      </c>
      <c r="EV265">
        <v>1.1036855662788909</v>
      </c>
      <c r="EW265">
        <v>1.0982800535929511</v>
      </c>
      <c r="EX265">
        <v>1.189680648605264</v>
      </c>
      <c r="EY265">
        <v>1.199508618997853</v>
      </c>
    </row>
    <row r="266" spans="9:155" x14ac:dyDescent="0.25">
      <c r="I266" s="31">
        <v>44805</v>
      </c>
      <c r="J266" s="32">
        <v>115.4328043486058</v>
      </c>
      <c r="K266" s="32">
        <v>109.6180246531018</v>
      </c>
      <c r="L266" s="33">
        <v>-3.5734382398683401E-2</v>
      </c>
      <c r="M266" s="33">
        <v>-4.2486694384731197E-2</v>
      </c>
      <c r="N266">
        <v>30</v>
      </c>
      <c r="O266" t="s">
        <v>15</v>
      </c>
      <c r="P266">
        <f t="shared" si="12"/>
        <v>225</v>
      </c>
      <c r="Q266">
        <f t="shared" si="13"/>
        <v>0</v>
      </c>
      <c r="AH266" s="31">
        <v>45175</v>
      </c>
      <c r="AI266" s="33">
        <v>0.20310435000853741</v>
      </c>
      <c r="AJ266" s="33">
        <v>0.13630745766277469</v>
      </c>
      <c r="AK266" s="33">
        <v>6.6796892345762596E-2</v>
      </c>
      <c r="BI266" s="34">
        <v>0.26509215916442608</v>
      </c>
      <c r="CP266" t="s">
        <v>1267</v>
      </c>
      <c r="CQ266">
        <v>1.031070521782552</v>
      </c>
      <c r="CR266">
        <v>1.029719647455503</v>
      </c>
      <c r="CS266">
        <v>1.0317460104786289</v>
      </c>
      <c r="CT266">
        <v>1.035460992176843</v>
      </c>
      <c r="CU266">
        <v>1.0763255847269879</v>
      </c>
      <c r="CV266">
        <v>1.063829765305297</v>
      </c>
      <c r="CW266">
        <v>1.052009434579682</v>
      </c>
      <c r="CX266">
        <v>1.116852432929095</v>
      </c>
      <c r="CY266">
        <v>1.1131374512308809</v>
      </c>
      <c r="CZ266">
        <v>1.168861867508777</v>
      </c>
      <c r="DA266">
        <v>1.129010404937643</v>
      </c>
      <c r="DB266">
        <v>1.124282293260418</v>
      </c>
      <c r="DC266">
        <v>1.106045232182491</v>
      </c>
      <c r="DD266">
        <v>1.189800677240803</v>
      </c>
      <c r="DE266">
        <v>1.162782778439398</v>
      </c>
      <c r="DF266">
        <v>1.164809141462525</v>
      </c>
      <c r="DG266">
        <v>1.2208713020884601</v>
      </c>
      <c r="DH266">
        <v>1.234380251489162</v>
      </c>
      <c r="DI266">
        <v>1.2269502880927341</v>
      </c>
      <c r="DJ266">
        <v>1.219858172109449</v>
      </c>
      <c r="DK266">
        <v>1.216818576042207</v>
      </c>
      <c r="DL266">
        <v>1.2262749024617621</v>
      </c>
      <c r="DM266">
        <v>1.2262749024617621</v>
      </c>
      <c r="DN266">
        <v>1.227625776788811</v>
      </c>
      <c r="DO266">
        <v>1.229314395463899</v>
      </c>
      <c r="DP266">
        <v>1.2360688701642499</v>
      </c>
      <c r="DQ266">
        <v>1.2252616694176459</v>
      </c>
      <c r="DR266">
        <v>1.2357311258162109</v>
      </c>
      <c r="DS266">
        <v>1.223910795090597</v>
      </c>
      <c r="DT266">
        <v>1.181695328213402</v>
      </c>
      <c r="DU266">
        <v>1.2070246083397189</v>
      </c>
      <c r="DV266">
        <v>1.222559920763548</v>
      </c>
      <c r="DW266">
        <v>1.229314395463899</v>
      </c>
      <c r="DX266">
        <v>1.2313407584870251</v>
      </c>
      <c r="DY266">
        <v>1.223910795090597</v>
      </c>
      <c r="DZ266">
        <v>1.2411347261895129</v>
      </c>
      <c r="EA266">
        <v>1.2451874522357651</v>
      </c>
      <c r="EB266">
        <v>1.2310030141389861</v>
      </c>
      <c r="EC266">
        <v>1.2245862837866739</v>
      </c>
      <c r="ED266">
        <v>1.2374197444912991</v>
      </c>
      <c r="EE266">
        <v>1.2414724705375511</v>
      </c>
      <c r="EF266">
        <v>1.223573050742558</v>
      </c>
      <c r="EG266">
        <v>1.227625776788811</v>
      </c>
      <c r="EH266">
        <v>1.2252616694176459</v>
      </c>
      <c r="EI266">
        <v>1.2259371581137231</v>
      </c>
      <c r="EJ266">
        <v>1.260385020311555</v>
      </c>
      <c r="EK266">
        <v>1.277271207062433</v>
      </c>
      <c r="EL266">
        <v>1.2286389067678221</v>
      </c>
      <c r="EM266">
        <v>1.2418102148855901</v>
      </c>
      <c r="EN266">
        <v>1.2428233448646011</v>
      </c>
      <c r="EO266">
        <v>1.2337047627930851</v>
      </c>
      <c r="EP266">
        <v>1.12968589363372</v>
      </c>
      <c r="EQ266">
        <v>1.1330631309838961</v>
      </c>
      <c r="ER266">
        <v>1.135764879637994</v>
      </c>
      <c r="ES266">
        <v>1.1678486344646619</v>
      </c>
      <c r="ET266">
        <v>1.1654846301586019</v>
      </c>
      <c r="EU266">
        <v>1.2208713020884601</v>
      </c>
      <c r="EV266">
        <v>1.1553529181080751</v>
      </c>
      <c r="EW266">
        <v>1.1496115733867349</v>
      </c>
      <c r="EX266">
        <v>1.149949317734773</v>
      </c>
      <c r="EY266">
        <v>1.1708882305319031</v>
      </c>
    </row>
    <row r="267" spans="9:155" x14ac:dyDescent="0.25">
      <c r="I267" s="31">
        <v>44806</v>
      </c>
      <c r="J267" s="32">
        <v>116.66054029863361</v>
      </c>
      <c r="K267" s="32">
        <v>109.548843192292</v>
      </c>
      <c r="L267" s="33">
        <v>-2.5478514746628399E-2</v>
      </c>
      <c r="M267" s="33">
        <v>-4.3090994356719398E-2</v>
      </c>
      <c r="N267">
        <v>30</v>
      </c>
      <c r="O267" t="s">
        <v>15</v>
      </c>
      <c r="P267">
        <f t="shared" si="12"/>
        <v>225</v>
      </c>
      <c r="Q267">
        <f t="shared" si="13"/>
        <v>0</v>
      </c>
      <c r="AH267" s="31">
        <v>45176</v>
      </c>
      <c r="AI267" s="33">
        <v>0.1907386671902899</v>
      </c>
      <c r="AJ267" s="33">
        <v>0.14366250920955689</v>
      </c>
      <c r="AK267" s="33">
        <v>4.7076157980733002E-2</v>
      </c>
      <c r="BI267" s="34">
        <v>0.34846337051485748</v>
      </c>
      <c r="CP267" t="s">
        <v>1268</v>
      </c>
      <c r="CQ267">
        <v>0.99275849571420582</v>
      </c>
      <c r="CR267">
        <v>1.013724316694909</v>
      </c>
      <c r="CS267">
        <v>1.004413867763462</v>
      </c>
      <c r="CT267">
        <v>0.99820678838813282</v>
      </c>
      <c r="CU267">
        <v>1.000448356590897</v>
      </c>
      <c r="CV267">
        <v>0.99774139354022096</v>
      </c>
      <c r="CW267">
        <v>0.9880170996197245</v>
      </c>
      <c r="CX267">
        <v>0.9759996876376017</v>
      </c>
      <c r="CY267">
        <v>0.96134421588149954</v>
      </c>
      <c r="CZ267">
        <v>0.92682631129535487</v>
      </c>
      <c r="DA267">
        <v>0.90096376411739443</v>
      </c>
      <c r="DB267">
        <v>0.90346384720643258</v>
      </c>
      <c r="DC267">
        <v>0.90549828025023782</v>
      </c>
      <c r="DD267">
        <v>0.88779124399420162</v>
      </c>
      <c r="DE267">
        <v>0.86868742773401408</v>
      </c>
      <c r="DF267">
        <v>0.87415298876000203</v>
      </c>
      <c r="DG267">
        <v>0.89989482760508233</v>
      </c>
      <c r="DH267">
        <v>0.93206780907341746</v>
      </c>
      <c r="DI267">
        <v>0.92236078350498207</v>
      </c>
      <c r="DJ267">
        <v>0.9264987230008368</v>
      </c>
      <c r="DK267">
        <v>0.93049877087752408</v>
      </c>
      <c r="DL267">
        <v>0.9347058688473967</v>
      </c>
      <c r="DM267">
        <v>0.92406771332004289</v>
      </c>
      <c r="DN267">
        <v>0.93993001320762459</v>
      </c>
      <c r="DO267">
        <v>0.93586106205424047</v>
      </c>
      <c r="DP267">
        <v>0.93277470565286313</v>
      </c>
      <c r="DQ267">
        <v>0.97301677121704333</v>
      </c>
      <c r="DR267">
        <v>1.0341384861331691</v>
      </c>
      <c r="DS267">
        <v>1.038690270618073</v>
      </c>
      <c r="DT267">
        <v>1.028638388403059</v>
      </c>
      <c r="DU267">
        <v>1.0316731098798</v>
      </c>
      <c r="DV267">
        <v>1.084053210693209</v>
      </c>
      <c r="DW267">
        <v>1.056638978737191</v>
      </c>
      <c r="DX267">
        <v>1.037380087571548</v>
      </c>
      <c r="DY267">
        <v>1.065811621115244</v>
      </c>
      <c r="DZ267">
        <v>1.0626045563809861</v>
      </c>
      <c r="EA267">
        <v>1.0660184160111079</v>
      </c>
      <c r="EB267">
        <v>1.0675357342165921</v>
      </c>
      <c r="EC267">
        <v>1.094622377878093</v>
      </c>
      <c r="ED267">
        <v>1.0992431507054681</v>
      </c>
      <c r="EE267">
        <v>1.106864023239688</v>
      </c>
      <c r="EF267">
        <v>1.103329370210913</v>
      </c>
      <c r="EG267">
        <v>1.09989824222873</v>
      </c>
      <c r="EH267">
        <v>1.100605223873949</v>
      </c>
      <c r="EI267">
        <v>1.105605304986252</v>
      </c>
      <c r="EJ267">
        <v>1.108277731332806</v>
      </c>
      <c r="EK267">
        <v>1.0944326812027421</v>
      </c>
      <c r="EL267">
        <v>1.087915281884956</v>
      </c>
      <c r="EM267">
        <v>1.065052919479615</v>
      </c>
      <c r="EN267">
        <v>1.059983764959068</v>
      </c>
      <c r="EO267">
        <v>1.060587221557695</v>
      </c>
      <c r="EP267">
        <v>1.03222467635647</v>
      </c>
      <c r="EQ267">
        <v>1.0444146017276561</v>
      </c>
      <c r="ER267">
        <v>1.074191025153546</v>
      </c>
      <c r="ES267">
        <v>1.0712943654275191</v>
      </c>
      <c r="ET267">
        <v>1.0632596479042491</v>
      </c>
      <c r="EU267">
        <v>1.0970016675684771</v>
      </c>
      <c r="EV267">
        <v>1.081466955975414</v>
      </c>
      <c r="EW267">
        <v>1.0672081459220739</v>
      </c>
      <c r="EX267">
        <v>1.0775531647932579</v>
      </c>
      <c r="EY267">
        <v>1.117312397025918</v>
      </c>
    </row>
    <row r="268" spans="9:155" x14ac:dyDescent="0.25">
      <c r="I268" s="31">
        <v>44809</v>
      </c>
      <c r="J268" s="32">
        <v>116.99577508065281</v>
      </c>
      <c r="K268" s="32">
        <v>110.2175973134533</v>
      </c>
      <c r="L268" s="33">
        <v>-2.26781377138663E-2</v>
      </c>
      <c r="M268" s="33">
        <v>-3.7249427960833803E-2</v>
      </c>
      <c r="N268">
        <v>30</v>
      </c>
      <c r="O268" t="s">
        <v>15</v>
      </c>
      <c r="P268">
        <f t="shared" si="12"/>
        <v>225</v>
      </c>
      <c r="Q268">
        <f t="shared" si="13"/>
        <v>0</v>
      </c>
      <c r="AH268" s="31">
        <v>45177</v>
      </c>
      <c r="AI268" s="33">
        <v>0.19189269464921321</v>
      </c>
      <c r="AJ268" s="33">
        <v>0.1433890835861493</v>
      </c>
      <c r="AK268" s="33">
        <v>4.8503611063063799E-2</v>
      </c>
      <c r="BI268" s="34">
        <v>-5.3186713277841802E-2</v>
      </c>
      <c r="CP268" t="s">
        <v>1269</v>
      </c>
      <c r="CQ268">
        <v>0.99245739293981494</v>
      </c>
      <c r="CR268">
        <v>1.00322320340747</v>
      </c>
      <c r="CS268">
        <v>1.0007241362909931</v>
      </c>
      <c r="CT268">
        <v>1.0027379420110709</v>
      </c>
      <c r="CU268">
        <v>0.99664455332620927</v>
      </c>
      <c r="CV268">
        <v>1.0127732436360339</v>
      </c>
      <c r="CW268">
        <v>1.021285670558187</v>
      </c>
      <c r="CX268">
        <v>1.032206232600577</v>
      </c>
      <c r="CY268">
        <v>1.0314257874817729</v>
      </c>
      <c r="CZ268">
        <v>1.0318271675642949</v>
      </c>
      <c r="DA268">
        <v>1.0296368040353721</v>
      </c>
      <c r="DB268">
        <v>1.0313123223769529</v>
      </c>
      <c r="DC268">
        <v>1.0319558243455449</v>
      </c>
      <c r="DD268">
        <v>1.0328702324292329</v>
      </c>
      <c r="DE268">
        <v>1.039533418011394</v>
      </c>
      <c r="DF268">
        <v>1.0341300512612259</v>
      </c>
      <c r="DG268">
        <v>1.031595658045491</v>
      </c>
      <c r="DH268">
        <v>1.0324970550761601</v>
      </c>
      <c r="DI268">
        <v>1.0530827942632159</v>
      </c>
      <c r="DJ268">
        <v>1.0564069365909761</v>
      </c>
      <c r="DK268">
        <v>1.087145876442084</v>
      </c>
      <c r="DL268">
        <v>1.0921537507929391</v>
      </c>
      <c r="DM268">
        <v>1.1023490374888241</v>
      </c>
      <c r="DN268">
        <v>1.1065384511860761</v>
      </c>
      <c r="DO268">
        <v>1.1091528732809961</v>
      </c>
      <c r="DP268">
        <v>1.116315566999174</v>
      </c>
      <c r="DQ268">
        <v>1.111919502890004</v>
      </c>
      <c r="DR268">
        <v>1.1057582968170601</v>
      </c>
      <c r="DS268">
        <v>1.099887331720123</v>
      </c>
      <c r="DT268">
        <v>1.08631614923419</v>
      </c>
      <c r="DU268">
        <v>1.0886889582551691</v>
      </c>
      <c r="DV268">
        <v>1.106921804781734</v>
      </c>
      <c r="DW268">
        <v>1.1136354354521361</v>
      </c>
      <c r="DX268">
        <v>1.1207577149497641</v>
      </c>
      <c r="DY268">
        <v>1.1654146290966041</v>
      </c>
      <c r="DZ268">
        <v>1.1998404216361711</v>
      </c>
      <c r="EA268">
        <v>1.1983988841865929</v>
      </c>
      <c r="EB268">
        <v>1.2036650897242069</v>
      </c>
      <c r="EC268">
        <v>1.209253809464311</v>
      </c>
      <c r="ED268">
        <v>1.217715791298223</v>
      </c>
      <c r="EE268">
        <v>1.2287488735086221</v>
      </c>
      <c r="EF268">
        <v>1.2215202522759829</v>
      </c>
      <c r="EG268">
        <v>1.219407809690281</v>
      </c>
      <c r="EH268">
        <v>1.2206664655231221</v>
      </c>
      <c r="EI268">
        <v>1.2349225091350089</v>
      </c>
      <c r="EJ268">
        <v>1.244025739626655</v>
      </c>
      <c r="EK268">
        <v>1.2588413312058091</v>
      </c>
      <c r="EL268">
        <v>1.264800248113658</v>
      </c>
      <c r="EM268">
        <v>1.248907137819671</v>
      </c>
      <c r="EN268">
        <v>1.2739901220421681</v>
      </c>
      <c r="EO268">
        <v>1.291071526720267</v>
      </c>
      <c r="EP268">
        <v>1.3055655490337441</v>
      </c>
      <c r="EQ268">
        <v>1.2942116244321371</v>
      </c>
      <c r="ER268">
        <v>1.267237748962496</v>
      </c>
      <c r="ES268">
        <v>1.3321992472512649</v>
      </c>
      <c r="ET268">
        <v>1.3020710273301359</v>
      </c>
      <c r="EU268">
        <v>1.320197095997008</v>
      </c>
      <c r="EV268">
        <v>1.319274692294147</v>
      </c>
      <c r="EW268">
        <v>1.3050523756576839</v>
      </c>
      <c r="EX268">
        <v>1.311570259033223</v>
      </c>
      <c r="EY268">
        <v>1.327699894279859</v>
      </c>
    </row>
    <row r="269" spans="9:155" x14ac:dyDescent="0.25">
      <c r="I269" s="31">
        <v>44810</v>
      </c>
      <c r="J269" s="32">
        <v>118.15004813047641</v>
      </c>
      <c r="K269" s="32">
        <v>110.3519967138806</v>
      </c>
      <c r="L269" s="33">
        <v>-1.30359409263099E-2</v>
      </c>
      <c r="M269" s="33">
        <v>-3.6075449369419303E-2</v>
      </c>
      <c r="N269">
        <v>30</v>
      </c>
      <c r="O269" t="s">
        <v>15</v>
      </c>
      <c r="P269">
        <f t="shared" si="12"/>
        <v>225</v>
      </c>
      <c r="Q269">
        <f t="shared" si="13"/>
        <v>0</v>
      </c>
      <c r="AH269" s="31">
        <v>45180</v>
      </c>
      <c r="AI269" s="33">
        <v>0.18711713482816009</v>
      </c>
      <c r="AJ269" s="33">
        <v>0.15283042894785809</v>
      </c>
      <c r="AK269" s="33">
        <v>3.4286705880301999E-2</v>
      </c>
      <c r="BI269" s="34">
        <v>-4.8302422823777398E-2</v>
      </c>
      <c r="CP269" t="s">
        <v>1270</v>
      </c>
      <c r="CQ269">
        <v>1.012332592942996</v>
      </c>
      <c r="CR269">
        <v>1.025940901643448</v>
      </c>
      <c r="CS269">
        <v>0.99128221786440296</v>
      </c>
      <c r="CT269">
        <v>0.98171386555595119</v>
      </c>
      <c r="CU269">
        <v>0.98384015148626103</v>
      </c>
      <c r="CV269">
        <v>0.99872421862048677</v>
      </c>
      <c r="CW269">
        <v>0.98681689929104766</v>
      </c>
      <c r="CX269">
        <v>0.98873056975273821</v>
      </c>
      <c r="CY269">
        <v>1.0346587264553639</v>
      </c>
      <c r="CZ269">
        <v>1.0208377366642349</v>
      </c>
      <c r="DA269">
        <v>1.007654658901022</v>
      </c>
      <c r="DB269">
        <v>1.0129704393488539</v>
      </c>
      <c r="DC269">
        <v>0.9976610756553318</v>
      </c>
      <c r="DD269">
        <v>1.016372483712938</v>
      </c>
      <c r="DE269">
        <v>1.0012757354880351</v>
      </c>
      <c r="DF269">
        <v>1.01169468091508</v>
      </c>
      <c r="DG269">
        <v>1.004465164383499</v>
      </c>
      <c r="DH269">
        <v>1.0157346373070799</v>
      </c>
      <c r="DI269">
        <v>1.0204125057269959</v>
      </c>
      <c r="DJ269">
        <v>1.0170103957408541</v>
      </c>
      <c r="DK269">
        <v>1.060599585422493</v>
      </c>
      <c r="DL269">
        <v>1.051881760610577</v>
      </c>
      <c r="DM269">
        <v>1.0574101565270291</v>
      </c>
      <c r="DN269">
        <v>1.0408250343997321</v>
      </c>
      <c r="DO269">
        <v>1.0272166600772219</v>
      </c>
      <c r="DP269">
        <v>1.0316819130285191</v>
      </c>
      <c r="DQ269">
        <v>1.0365723969170539</v>
      </c>
      <c r="DR269">
        <v>1.042526023770745</v>
      </c>
      <c r="DS269">
        <v>1.0344461109867451</v>
      </c>
      <c r="DT269">
        <v>0.97172015106614451</v>
      </c>
      <c r="DU269">
        <v>0.99808630659257047</v>
      </c>
      <c r="DV269">
        <v>1.010206241390629</v>
      </c>
      <c r="DW269">
        <v>1.026366198202745</v>
      </c>
      <c r="DX269">
        <v>1.0289177150702931</v>
      </c>
      <c r="DY269">
        <v>1.0342334298960669</v>
      </c>
      <c r="DZ269">
        <v>1.061024816359732</v>
      </c>
      <c r="EA269">
        <v>1.0667659589889189</v>
      </c>
      <c r="EB269">
        <v>1.1292792378188421</v>
      </c>
      <c r="EC269">
        <v>1.144163370575126</v>
      </c>
      <c r="ED269">
        <v>1.192855593991861</v>
      </c>
      <c r="EE269">
        <v>1.1873271980754101</v>
      </c>
      <c r="EF269">
        <v>1.153731591639461</v>
      </c>
      <c r="EG269">
        <v>1.170104163920197</v>
      </c>
      <c r="EH269">
        <v>1.1732935271936029</v>
      </c>
      <c r="EI269">
        <v>1.1832872416834099</v>
      </c>
      <c r="EJ269">
        <v>1.189453615249835</v>
      </c>
      <c r="EK269">
        <v>1.2287902330708551</v>
      </c>
      <c r="EL269">
        <v>1.230065925882571</v>
      </c>
      <c r="EM269">
        <v>1.2049754631678611</v>
      </c>
      <c r="EN269">
        <v>1.2149691776576681</v>
      </c>
      <c r="EO269">
        <v>1.2266638158964289</v>
      </c>
      <c r="EP269">
        <v>1.2564320814089971</v>
      </c>
      <c r="EQ269">
        <v>1.3127792491607271</v>
      </c>
      <c r="ER269">
        <v>1.320221315538868</v>
      </c>
      <c r="ES269">
        <v>1.3752923967465329</v>
      </c>
      <c r="ET269">
        <v>1.3580693625913201</v>
      </c>
      <c r="EU269">
        <v>1.3942164858948169</v>
      </c>
      <c r="EV269">
        <v>1.391877322007655</v>
      </c>
      <c r="EW269">
        <v>1.4416328852557201</v>
      </c>
      <c r="EX269">
        <v>1.463959084390146</v>
      </c>
      <c r="EY269">
        <v>1.5115883617079009</v>
      </c>
    </row>
    <row r="270" spans="9:155" x14ac:dyDescent="0.25">
      <c r="I270" s="31">
        <v>44811</v>
      </c>
      <c r="J270" s="32">
        <v>119.8186953946892</v>
      </c>
      <c r="K270" s="32">
        <v>110.3977573676454</v>
      </c>
      <c r="L270" s="33">
        <v>0</v>
      </c>
      <c r="M270" s="33">
        <v>-3.5675730117114501E-2</v>
      </c>
      <c r="N270">
        <v>30</v>
      </c>
      <c r="O270" t="s">
        <v>15</v>
      </c>
      <c r="P270">
        <f t="shared" si="12"/>
        <v>225</v>
      </c>
      <c r="Q270">
        <f t="shared" si="13"/>
        <v>0</v>
      </c>
      <c r="AH270" s="31">
        <v>45181</v>
      </c>
      <c r="AI270" s="33">
        <v>0.13945734119361569</v>
      </c>
      <c r="AJ270" s="33">
        <v>0.1397672232593965</v>
      </c>
      <c r="AK270" s="33">
        <v>-3.0988206578069999E-4</v>
      </c>
      <c r="BI270" s="34">
        <v>0.1944308997997804</v>
      </c>
      <c r="CP270" t="s">
        <v>1271</v>
      </c>
      <c r="CQ270">
        <v>1.0184817407935669</v>
      </c>
      <c r="CR270">
        <v>1.0041760837681699</v>
      </c>
      <c r="CS270">
        <v>1.025827043398734</v>
      </c>
      <c r="CT270">
        <v>1.014172236360112</v>
      </c>
      <c r="CU270">
        <v>1.0236204993496809</v>
      </c>
      <c r="CV270">
        <v>1.0309954808312409</v>
      </c>
      <c r="CW270">
        <v>1.039347745314019</v>
      </c>
      <c r="CX270">
        <v>1.037304142682403</v>
      </c>
      <c r="CY270">
        <v>1.0445753942979501</v>
      </c>
      <c r="CZ270">
        <v>1.038770249935933</v>
      </c>
      <c r="DA270">
        <v>1.045226940665656</v>
      </c>
      <c r="DB270">
        <v>1.0449456492460509</v>
      </c>
      <c r="DC270">
        <v>1.0576665566130281</v>
      </c>
      <c r="DD270">
        <v>1.0499510721604399</v>
      </c>
      <c r="DE270">
        <v>1.0791547210275161</v>
      </c>
      <c r="DF270">
        <v>1.084471114237902</v>
      </c>
      <c r="DG270">
        <v>1.0881882107543941</v>
      </c>
      <c r="DH270">
        <v>1.1164439630939209</v>
      </c>
      <c r="DI270">
        <v>1.119672454660144</v>
      </c>
      <c r="DJ270">
        <v>1.123863389789389</v>
      </c>
      <c r="DK270">
        <v>1.124914796880909</v>
      </c>
      <c r="DL270">
        <v>1.137561799459627</v>
      </c>
      <c r="DM270">
        <v>1.137724667776383</v>
      </c>
      <c r="DN270">
        <v>1.146699019052517</v>
      </c>
      <c r="DO270">
        <v>1.161123099180762</v>
      </c>
      <c r="DP270">
        <v>1.161582171456</v>
      </c>
      <c r="DQ270">
        <v>1.163359322106208</v>
      </c>
      <c r="DR270">
        <v>1.165225143882191</v>
      </c>
      <c r="DS270">
        <v>1.117065976786596</v>
      </c>
      <c r="DT270">
        <v>1.136525231806303</v>
      </c>
      <c r="DU270">
        <v>1.1202203442625169</v>
      </c>
      <c r="DV270">
        <v>1.1152444540231601</v>
      </c>
      <c r="DW270">
        <v>1.1186950254575629</v>
      </c>
      <c r="DX270">
        <v>1.1182506464191599</v>
      </c>
      <c r="DY270">
        <v>1.122012261250241</v>
      </c>
      <c r="DZ270">
        <v>1.1335484989846529</v>
      </c>
      <c r="EA270">
        <v>1.1407161669355479</v>
      </c>
      <c r="EB270">
        <v>1.139486978988395</v>
      </c>
      <c r="EC270">
        <v>1.1551106412880809</v>
      </c>
      <c r="ED270">
        <v>1.164173736790671</v>
      </c>
      <c r="EE270">
        <v>1.1868317313995269</v>
      </c>
      <c r="EF270">
        <v>1.1933773125570659</v>
      </c>
      <c r="EG270">
        <v>1.2004116448662361</v>
      </c>
      <c r="EH270">
        <v>1.198219940255379</v>
      </c>
      <c r="EI270">
        <v>1.198930625073829</v>
      </c>
      <c r="EJ270">
        <v>1.2074755829511179</v>
      </c>
      <c r="EK270">
        <v>1.223232507791848</v>
      </c>
      <c r="EL270">
        <v>1.1952728863101221</v>
      </c>
      <c r="EM270">
        <v>1.182951766566279</v>
      </c>
      <c r="EN270">
        <v>1.200500535294053</v>
      </c>
      <c r="EO270">
        <v>1.1693717068982079</v>
      </c>
      <c r="EP270">
        <v>1.2256019932583391</v>
      </c>
      <c r="EQ270">
        <v>1.2343245857898999</v>
      </c>
      <c r="ER270">
        <v>1.275419741699932</v>
      </c>
      <c r="ES270">
        <v>1.2827504241689449</v>
      </c>
      <c r="ET270">
        <v>1.292361409273908</v>
      </c>
      <c r="EU270">
        <v>1.305245258058322</v>
      </c>
      <c r="EV270">
        <v>1.293190809597929</v>
      </c>
      <c r="EW270">
        <v>1.2787072255155369</v>
      </c>
      <c r="EX270">
        <v>1.2853123106272231</v>
      </c>
      <c r="EY270">
        <v>1.2859342512192169</v>
      </c>
    </row>
    <row r="271" spans="9:155" x14ac:dyDescent="0.25">
      <c r="I271" s="31">
        <v>44812</v>
      </c>
      <c r="J271" s="32">
        <v>119.860243032515</v>
      </c>
      <c r="K271" s="32">
        <v>111.27189395058571</v>
      </c>
      <c r="L271" s="33">
        <v>0</v>
      </c>
      <c r="M271" s="33">
        <v>-2.80401481793889E-2</v>
      </c>
      <c r="N271">
        <v>30</v>
      </c>
      <c r="O271" t="s">
        <v>15</v>
      </c>
      <c r="P271">
        <f t="shared" si="12"/>
        <v>225</v>
      </c>
      <c r="Q271">
        <f t="shared" si="13"/>
        <v>0</v>
      </c>
      <c r="AH271" s="31">
        <v>45182</v>
      </c>
      <c r="AI271" s="33">
        <v>0.14790525543567651</v>
      </c>
      <c r="AJ271" s="33">
        <v>0.1351007402514135</v>
      </c>
      <c r="AK271" s="33">
        <v>1.2804515184263E-2</v>
      </c>
      <c r="BI271" s="34">
        <v>0.31814069360553943</v>
      </c>
      <c r="CP271" t="s">
        <v>1272</v>
      </c>
      <c r="CQ271">
        <v>0.98688811206299953</v>
      </c>
      <c r="CR271">
        <v>0.98076907586359485</v>
      </c>
      <c r="CS271">
        <v>0.97552447111588481</v>
      </c>
      <c r="CT271">
        <v>0.97596143884642483</v>
      </c>
      <c r="CU271">
        <v>0.98120632701734301</v>
      </c>
      <c r="CV271">
        <v>0.97333913647256987</v>
      </c>
      <c r="CW271">
        <v>0.97201477067858111</v>
      </c>
      <c r="CX271">
        <v>0.97422192890889237</v>
      </c>
      <c r="CY271">
        <v>0.97996046945189963</v>
      </c>
      <c r="CZ271">
        <v>1.000707473393617</v>
      </c>
      <c r="DA271">
        <v>1.016157226726786</v>
      </c>
      <c r="DB271">
        <v>1.006004440578959</v>
      </c>
      <c r="DC271">
        <v>0.99717594936931753</v>
      </c>
      <c r="DD271">
        <v>0.99496879113900627</v>
      </c>
      <c r="DE271">
        <v>0.98834745815967651</v>
      </c>
      <c r="DF271">
        <v>0.985699009994907</v>
      </c>
      <c r="DG271">
        <v>0.985699009994907</v>
      </c>
      <c r="DH271">
        <v>0.98834745815967651</v>
      </c>
      <c r="DI271">
        <v>0.97775331122158848</v>
      </c>
      <c r="DJ271">
        <v>0.97863610365791109</v>
      </c>
      <c r="DK271">
        <v>0.97069061745199825</v>
      </c>
      <c r="DL271">
        <v>0.97201477067858111</v>
      </c>
      <c r="DM271">
        <v>0.96892489086774947</v>
      </c>
      <c r="DN271">
        <v>0.9667177326374381</v>
      </c>
      <c r="DO271">
        <v>0.9684834592216871</v>
      </c>
      <c r="DP271">
        <v>0.96406921361686648</v>
      </c>
      <c r="DQ271">
        <v>0.96053783130417059</v>
      </c>
      <c r="DR271">
        <v>0.96097926295023273</v>
      </c>
      <c r="DS271">
        <v>0.94067369065457718</v>
      </c>
      <c r="DT271">
        <v>0.93449378932130966</v>
      </c>
      <c r="DU271">
        <v>0.95347506667877846</v>
      </c>
      <c r="DV271">
        <v>0.95700644899147447</v>
      </c>
      <c r="DW271">
        <v>0.9667177326374381</v>
      </c>
      <c r="DX271">
        <v>0.98084326188822235</v>
      </c>
      <c r="DY271">
        <v>0.98614037078516736</v>
      </c>
      <c r="DZ271">
        <v>0.98790609736941615</v>
      </c>
      <c r="EA271">
        <v>0.96980768330407185</v>
      </c>
      <c r="EB271">
        <v>0.98260905932827325</v>
      </c>
      <c r="EC271">
        <v>0.97951896695003537</v>
      </c>
      <c r="ED271">
        <v>0.97731187957552612</v>
      </c>
      <c r="EE271">
        <v>0.96142069459629487</v>
      </c>
      <c r="EF271">
        <v>0.95921353636598361</v>
      </c>
      <c r="EG271">
        <v>0.95082647680240484</v>
      </c>
      <c r="EH271">
        <v>1.0002660417475551</v>
      </c>
      <c r="EI271">
        <v>1.006445943080823</v>
      </c>
      <c r="EJ271">
        <v>1.006004440578959</v>
      </c>
      <c r="EK271">
        <v>0.99320320626636116</v>
      </c>
      <c r="EL271">
        <v>0.96495207690899099</v>
      </c>
      <c r="EM271">
        <v>0.9676005250737606</v>
      </c>
      <c r="EN271">
        <v>0.99276170376449702</v>
      </c>
      <c r="EO271">
        <v>0.96451071611873074</v>
      </c>
      <c r="EP271">
        <v>0.97466343141075651</v>
      </c>
      <c r="EQ271">
        <v>0.97951896695003537</v>
      </c>
      <c r="ER271">
        <v>0.99276170376449702</v>
      </c>
      <c r="ES271">
        <v>1.0289585318951859</v>
      </c>
      <c r="ET271">
        <v>1.0461739409568021</v>
      </c>
      <c r="EU271">
        <v>1.0293999635412481</v>
      </c>
      <c r="EV271">
        <v>1.0461739409568021</v>
      </c>
      <c r="EW271">
        <v>1.067803808190644</v>
      </c>
      <c r="EX271">
        <v>1.162268479908718</v>
      </c>
      <c r="EY271">
        <v>1.1326930556131609</v>
      </c>
    </row>
    <row r="272" spans="9:155" x14ac:dyDescent="0.25">
      <c r="I272" s="31">
        <v>44813</v>
      </c>
      <c r="J272" s="32">
        <v>119.8376667154274</v>
      </c>
      <c r="K272" s="32">
        <v>111.46430488846291</v>
      </c>
      <c r="L272" s="33">
        <v>-1.8835534215849999E-4</v>
      </c>
      <c r="M272" s="33">
        <v>-2.6359438882296801E-2</v>
      </c>
      <c r="N272">
        <v>30</v>
      </c>
      <c r="O272" t="s">
        <v>15</v>
      </c>
      <c r="P272">
        <f t="shared" si="12"/>
        <v>225</v>
      </c>
      <c r="Q272">
        <f t="shared" si="13"/>
        <v>0</v>
      </c>
      <c r="AH272" s="31">
        <v>45183</v>
      </c>
      <c r="AI272" s="33">
        <v>0.1552552093894172</v>
      </c>
      <c r="AJ272" s="33">
        <v>0.1381033657886909</v>
      </c>
      <c r="AK272" s="33">
        <v>1.7151843600726299E-2</v>
      </c>
      <c r="BI272" s="34">
        <v>0.23846256059795029</v>
      </c>
      <c r="CP272" t="s">
        <v>1273</v>
      </c>
      <c r="CQ272">
        <v>0.99780883008603205</v>
      </c>
      <c r="CR272">
        <v>1.009110880916765</v>
      </c>
      <c r="CS272">
        <v>0.98339299216936849</v>
      </c>
      <c r="CT272">
        <v>1.007380983239992</v>
      </c>
      <c r="CU272">
        <v>1.0033445313839691</v>
      </c>
      <c r="CV272">
        <v>1.0095722492171399</v>
      </c>
      <c r="CW272">
        <v>1.0338418882880389</v>
      </c>
      <c r="CX272">
        <v>1.041273775230267</v>
      </c>
      <c r="CY272">
        <v>1.0720463153756159</v>
      </c>
      <c r="CZ272">
        <v>1.0922517041268069</v>
      </c>
      <c r="DA272">
        <v>1.070304493810027</v>
      </c>
      <c r="DB272">
        <v>1.0874906246179461</v>
      </c>
      <c r="DC272">
        <v>1.1006125051061579</v>
      </c>
      <c r="DD272">
        <v>1.098638383200633</v>
      </c>
      <c r="DE272">
        <v>1.0950386617301431</v>
      </c>
      <c r="DF272">
        <v>1.088187381976444</v>
      </c>
      <c r="DG272">
        <v>1.082032859581243</v>
      </c>
      <c r="DH272">
        <v>1.002837047802754</v>
      </c>
      <c r="DI272">
        <v>0.94895608296356582</v>
      </c>
      <c r="DJ272">
        <v>0.91202902042301626</v>
      </c>
      <c r="DK272">
        <v>0.92201556462864398</v>
      </c>
      <c r="DL272">
        <v>0.90506166233000496</v>
      </c>
      <c r="DM272">
        <v>0.88009519406995296</v>
      </c>
      <c r="DN272">
        <v>0.89762977538777677</v>
      </c>
      <c r="DO272">
        <v>0.89333322472813304</v>
      </c>
      <c r="DP272">
        <v>0.93014420892937</v>
      </c>
      <c r="DQ272">
        <v>0.92166725778005043</v>
      </c>
      <c r="DR272">
        <v>0.89461066110581589</v>
      </c>
      <c r="DS272">
        <v>0.89623626067078122</v>
      </c>
      <c r="DT272">
        <v>0.9032036187637924</v>
      </c>
      <c r="DU272">
        <v>0.90169402570748425</v>
      </c>
      <c r="DV272">
        <v>0.92027374306305487</v>
      </c>
      <c r="DW272">
        <v>0.93211833083489504</v>
      </c>
      <c r="DX272">
        <v>0.95325270545386509</v>
      </c>
      <c r="DY272">
        <v>0.96265857064030735</v>
      </c>
      <c r="DZ272">
        <v>0.94082751049349522</v>
      </c>
      <c r="EA272">
        <v>0.94384669660611153</v>
      </c>
      <c r="EB272">
        <v>0.94593682502029386</v>
      </c>
      <c r="EC272">
        <v>0.93711156702238108</v>
      </c>
      <c r="ED272">
        <v>0.91957698570455715</v>
      </c>
      <c r="EE272">
        <v>0.92282847215710972</v>
      </c>
      <c r="EF272">
        <v>0.9052938908392858</v>
      </c>
      <c r="EG272">
        <v>0.91597719240341124</v>
      </c>
      <c r="EH272">
        <v>0.90831307695190211</v>
      </c>
      <c r="EI272">
        <v>0.90877753397046357</v>
      </c>
      <c r="EJ272">
        <v>0.91179679191373553</v>
      </c>
      <c r="EK272">
        <v>0.89484281778444119</v>
      </c>
      <c r="EL272">
        <v>0.8935655250680693</v>
      </c>
      <c r="EM272">
        <v>0.8889205957291767</v>
      </c>
      <c r="EN272">
        <v>0.87928235837214253</v>
      </c>
      <c r="EO272">
        <v>0.89275261753960333</v>
      </c>
      <c r="EP272">
        <v>0.90053288316108049</v>
      </c>
      <c r="EQ272">
        <v>0.91005497034814653</v>
      </c>
      <c r="ER272">
        <v>0.91365469181863701</v>
      </c>
      <c r="ES272">
        <v>0.91841577132749785</v>
      </c>
      <c r="ET272">
        <v>0.9032036187637924</v>
      </c>
      <c r="EU272">
        <v>0.91295800629079493</v>
      </c>
      <c r="EV272">
        <v>0.92352515768495214</v>
      </c>
      <c r="EW272">
        <v>0.92178333611936303</v>
      </c>
      <c r="EX272">
        <v>0.93176988032499064</v>
      </c>
      <c r="EY272">
        <v>0.90982267000821027</v>
      </c>
    </row>
    <row r="273" spans="9:155" x14ac:dyDescent="0.25">
      <c r="I273" s="31">
        <v>44816</v>
      </c>
      <c r="J273" s="32">
        <v>120.8703862469725</v>
      </c>
      <c r="K273" s="32">
        <v>112.2570091269083</v>
      </c>
      <c r="L273" s="33">
        <v>0</v>
      </c>
      <c r="M273" s="33">
        <v>-1.9435168369932299E-2</v>
      </c>
      <c r="N273">
        <v>30</v>
      </c>
      <c r="O273" t="s">
        <v>15</v>
      </c>
      <c r="P273">
        <f t="shared" si="12"/>
        <v>225</v>
      </c>
      <c r="Q273">
        <f t="shared" si="13"/>
        <v>0</v>
      </c>
      <c r="AH273" s="31">
        <v>45184</v>
      </c>
      <c r="AI273" s="33">
        <v>0.145263193456238</v>
      </c>
      <c r="AJ273" s="33">
        <v>0.13406601871942689</v>
      </c>
      <c r="AK273" s="33">
        <v>1.1197174736811101E-2</v>
      </c>
      <c r="BI273" s="34">
        <v>-8.6252835029747094E-2</v>
      </c>
      <c r="CP273" t="s">
        <v>1274</v>
      </c>
      <c r="CQ273">
        <v>0.98637602140431624</v>
      </c>
      <c r="CR273">
        <v>0.98311807639265347</v>
      </c>
      <c r="CS273">
        <v>1.0158748685555701</v>
      </c>
      <c r="CT273">
        <v>1.0478024509685511</v>
      </c>
      <c r="CU273">
        <v>1.031512872595139</v>
      </c>
      <c r="CV273">
        <v>1.027070373658906</v>
      </c>
      <c r="CW273">
        <v>1.0382063980345571</v>
      </c>
      <c r="CX273">
        <v>1.08174394374094</v>
      </c>
      <c r="CY273">
        <v>1.0600047278954641</v>
      </c>
      <c r="CZ273">
        <v>1.054259080291545</v>
      </c>
      <c r="DA273">
        <v>1.070726220738599</v>
      </c>
      <c r="DB273">
        <v>1.080618430489348</v>
      </c>
      <c r="DC273">
        <v>1.1029498866258849</v>
      </c>
      <c r="DD273">
        <v>1.119121016941085</v>
      </c>
      <c r="DE273">
        <v>1.1320341289021709</v>
      </c>
      <c r="DF273">
        <v>1.142340943527888</v>
      </c>
      <c r="DG273">
        <v>1.1094064426064281</v>
      </c>
      <c r="DH273">
        <v>1.08387630215856</v>
      </c>
      <c r="DI273">
        <v>1.08174394374094</v>
      </c>
      <c r="DJ273">
        <v>1.14713900666611</v>
      </c>
      <c r="DK273">
        <v>1.1543656583811579</v>
      </c>
      <c r="DL273">
        <v>1.1675749271589999</v>
      </c>
      <c r="DM273">
        <v>1.1788887336356459</v>
      </c>
      <c r="DN273">
        <v>1.2077360797955079</v>
      </c>
      <c r="DO273">
        <v>1.220649265099045</v>
      </c>
      <c r="DP273">
        <v>1.2365240919125879</v>
      </c>
      <c r="DQ273">
        <v>1.258085452314619</v>
      </c>
      <c r="DR273">
        <v>1.1976661612862149</v>
      </c>
      <c r="DS273">
        <v>1.208980041105312</v>
      </c>
      <c r="DT273">
        <v>1.2403745705851139</v>
      </c>
      <c r="DU273">
        <v>1.271294867777363</v>
      </c>
      <c r="DV273">
        <v>1.2816609431034109</v>
      </c>
      <c r="DW273">
        <v>1.2781663220026771</v>
      </c>
      <c r="DX273">
        <v>1.2522212833100379</v>
      </c>
      <c r="DY273">
        <v>1.282845863740236</v>
      </c>
      <c r="DZ273">
        <v>1.305828600840812</v>
      </c>
      <c r="EA273">
        <v>1.363464032460205</v>
      </c>
      <c r="EB273">
        <v>1.3604432035923191</v>
      </c>
      <c r="EC273">
        <v>1.3880466617848271</v>
      </c>
      <c r="ED273">
        <v>1.403980455928898</v>
      </c>
      <c r="EE273">
        <v>1.4047505516634029</v>
      </c>
      <c r="EF273">
        <v>1.4463926350685909</v>
      </c>
      <c r="EG273">
        <v>1.5174743782671509</v>
      </c>
      <c r="EH273">
        <v>1.478734749014089</v>
      </c>
      <c r="EI273">
        <v>1.47393697924567</v>
      </c>
      <c r="EJ273">
        <v>1.494550608497103</v>
      </c>
      <c r="EK273">
        <v>1.4949057326443871</v>
      </c>
      <c r="EL273">
        <v>1.425542109700733</v>
      </c>
      <c r="EM273">
        <v>1.3984125904259741</v>
      </c>
      <c r="EN273">
        <v>1.3920744825036431</v>
      </c>
      <c r="EO273">
        <v>1.3834856414479311</v>
      </c>
      <c r="EP273">
        <v>1.42062567184675</v>
      </c>
      <c r="EQ273">
        <v>1.441949989447455</v>
      </c>
      <c r="ER273">
        <v>1.41855242744456</v>
      </c>
      <c r="ES273">
        <v>1.421099464079598</v>
      </c>
      <c r="ET273">
        <v>1.4328278020887599</v>
      </c>
      <c r="EU273">
        <v>1.3383484968873041</v>
      </c>
      <c r="EV273">
        <v>1.2422698862014081</v>
      </c>
      <c r="EW273">
        <v>1.24600169678837</v>
      </c>
      <c r="EX273">
        <v>1.221833892366067</v>
      </c>
      <c r="EY273">
        <v>1.260277364802374</v>
      </c>
    </row>
    <row r="274" spans="9:155" x14ac:dyDescent="0.25">
      <c r="I274" s="31">
        <v>44817</v>
      </c>
      <c r="J274" s="32">
        <v>120.8420822882924</v>
      </c>
      <c r="K274" s="32">
        <v>112.92324100731091</v>
      </c>
      <c r="L274" s="33">
        <v>-2.3416785168769999E-4</v>
      </c>
      <c r="M274" s="33">
        <v>-1.3615633743858499E-2</v>
      </c>
      <c r="N274">
        <v>30</v>
      </c>
      <c r="O274" t="s">
        <v>15</v>
      </c>
      <c r="P274">
        <f t="shared" si="12"/>
        <v>225</v>
      </c>
      <c r="Q274">
        <f t="shared" si="13"/>
        <v>0</v>
      </c>
      <c r="AH274" s="31">
        <v>45187</v>
      </c>
      <c r="AI274" s="33">
        <v>0.1419956416565844</v>
      </c>
      <c r="AJ274" s="33">
        <v>0.124043944262389</v>
      </c>
      <c r="AK274" s="33">
        <v>1.7951697394195301E-2</v>
      </c>
      <c r="BI274" s="34">
        <v>-6.7663298140797001E-3</v>
      </c>
      <c r="CP274" t="s">
        <v>1275</v>
      </c>
      <c r="CQ274">
        <v>0.98253562785872006</v>
      </c>
      <c r="CR274">
        <v>1.012721048430449</v>
      </c>
      <c r="CS274">
        <v>1.0186503616769591</v>
      </c>
      <c r="CT274">
        <v>1.0238249617977699</v>
      </c>
      <c r="CU274">
        <v>1.023393706590551</v>
      </c>
      <c r="CV274">
        <v>1.196097579133399</v>
      </c>
      <c r="CW274">
        <v>1.160953153018339</v>
      </c>
      <c r="CX274">
        <v>1.1786330973123491</v>
      </c>
      <c r="CY274">
        <v>1.182837323677721</v>
      </c>
      <c r="CZ274">
        <v>1.2158259361225059</v>
      </c>
      <c r="DA274">
        <v>1.209788627430475</v>
      </c>
      <c r="DB274">
        <v>1.17744719503169</v>
      </c>
      <c r="DC274">
        <v>1.179064286467308</v>
      </c>
      <c r="DD274">
        <v>1.1592281321894611</v>
      </c>
      <c r="DE274">
        <v>1.2324276433200769</v>
      </c>
      <c r="DF274">
        <v>1.226714254912348</v>
      </c>
      <c r="DG274">
        <v>1.197283217205017</v>
      </c>
      <c r="DH274">
        <v>1.176045698173553</v>
      </c>
      <c r="DI274">
        <v>1.1721647315698791</v>
      </c>
      <c r="DJ274">
        <v>1.159120334900722</v>
      </c>
      <c r="DK274">
        <v>1.1248382870955791</v>
      </c>
      <c r="DL274">
        <v>1.1582579565908031</v>
      </c>
      <c r="DM274">
        <v>1.1411168666359719</v>
      </c>
      <c r="DN274">
        <v>1.144674573477946</v>
      </c>
      <c r="DO274">
        <v>1.1453213572103851</v>
      </c>
      <c r="DP274">
        <v>1.13626572443364</v>
      </c>
      <c r="DQ274">
        <v>1.1496335129690181</v>
      </c>
      <c r="DR274">
        <v>1.152005185425814</v>
      </c>
      <c r="DS274">
        <v>1.170763234711742</v>
      </c>
      <c r="DT274">
        <v>1.172919444695578</v>
      </c>
      <c r="DU274">
        <v>1.1840233580629</v>
      </c>
      <c r="DV274">
        <v>1.1868263517791751</v>
      </c>
      <c r="DW274">
        <v>1.1969599574433181</v>
      </c>
      <c r="DX274">
        <v>1.194911676852741</v>
      </c>
      <c r="DY274">
        <v>1.2065545766637611</v>
      </c>
      <c r="DZ274">
        <v>1.188982429658491</v>
      </c>
      <c r="EA274">
        <v>1.195127271430221</v>
      </c>
      <c r="EB274">
        <v>1.222078443078455</v>
      </c>
      <c r="EC274">
        <v>1.2087106545430779</v>
      </c>
      <c r="ED274">
        <v>1.1994394271888531</v>
      </c>
      <c r="EE274">
        <v>1.191785291270246</v>
      </c>
      <c r="EF274">
        <v>1.2038593802362261</v>
      </c>
      <c r="EG274">
        <v>1.205153211910144</v>
      </c>
      <c r="EH274">
        <v>1.1931869202329051</v>
      </c>
      <c r="EI274">
        <v>1.221108135375276</v>
      </c>
      <c r="EJ274">
        <v>1.196313041606359</v>
      </c>
      <c r="EK274">
        <v>1.164834119622012</v>
      </c>
      <c r="EL274">
        <v>1.134648632998023</v>
      </c>
      <c r="EM274">
        <v>1.137667089187258</v>
      </c>
      <c r="EN274">
        <v>1.121388509646865</v>
      </c>
      <c r="EO274">
        <v>1.127425686234375</v>
      </c>
      <c r="EP274">
        <v>1.1089908967101461</v>
      </c>
      <c r="EQ274">
        <v>1.1493099889982781</v>
      </c>
      <c r="ER274">
        <v>1.1753989144411141</v>
      </c>
      <c r="ES274">
        <v>1.1976067411757561</v>
      </c>
      <c r="ET274">
        <v>1.265092731794123</v>
      </c>
      <c r="EU274">
        <v>1.2944157080036729</v>
      </c>
      <c r="EV274">
        <v>1.293768924271234</v>
      </c>
      <c r="EW274">
        <v>1.3057352159484741</v>
      </c>
      <c r="EX274">
        <v>1.2883786635206831</v>
      </c>
      <c r="EY274">
        <v>1.196097579133399</v>
      </c>
    </row>
    <row r="275" spans="9:155" x14ac:dyDescent="0.25">
      <c r="I275" s="31">
        <v>44818</v>
      </c>
      <c r="J275" s="32">
        <v>121.2056253457669</v>
      </c>
      <c r="K275" s="32">
        <v>112.641110362446</v>
      </c>
      <c r="L275" s="33">
        <v>0</v>
      </c>
      <c r="M275" s="33">
        <v>-1.6080044567122798E-2</v>
      </c>
      <c r="N275">
        <v>30</v>
      </c>
      <c r="O275" t="s">
        <v>15</v>
      </c>
      <c r="P275">
        <f t="shared" si="12"/>
        <v>225</v>
      </c>
      <c r="Q275">
        <f t="shared" si="13"/>
        <v>0</v>
      </c>
      <c r="AH275" s="31">
        <v>45189</v>
      </c>
      <c r="AI275" s="33">
        <v>0.13117387233455299</v>
      </c>
      <c r="AJ275" s="33">
        <v>0.1163511550986198</v>
      </c>
      <c r="AK275" s="33">
        <v>1.4822717235933199E-2</v>
      </c>
      <c r="BI275" s="34">
        <v>-4.2747446981871599E-2</v>
      </c>
      <c r="CP275" t="s">
        <v>1276</v>
      </c>
      <c r="CQ275">
        <v>1.0127672695466761</v>
      </c>
      <c r="CR275">
        <v>1.0873988123967291</v>
      </c>
      <c r="CS275">
        <v>1.08231272821952</v>
      </c>
      <c r="CT275">
        <v>1.1376375816917941</v>
      </c>
      <c r="CU275">
        <v>1.1346274370787099</v>
      </c>
      <c r="CV275">
        <v>1.1111688685726799</v>
      </c>
      <c r="CW275">
        <v>1.1414779731501259</v>
      </c>
      <c r="CX275">
        <v>1.116670140662714</v>
      </c>
      <c r="CY275">
        <v>1.092692555020552</v>
      </c>
      <c r="CZ275">
        <v>1.073697288822492</v>
      </c>
      <c r="DA275">
        <v>1.0781606556206651</v>
      </c>
      <c r="DB275">
        <v>1.1004772961409239</v>
      </c>
      <c r="DC275">
        <v>1.1009963132770559</v>
      </c>
      <c r="DD275">
        <v>1.1046293042495781</v>
      </c>
      <c r="DE275">
        <v>1.105978826191762</v>
      </c>
      <c r="DF275">
        <v>1.1650404998598649</v>
      </c>
      <c r="DG275">
        <v>1.1519618871352679</v>
      </c>
      <c r="DH275">
        <v>1.1067053727941061</v>
      </c>
      <c r="DI275">
        <v>1.1188500384305491</v>
      </c>
      <c r="DJ275">
        <v>1.1069130312407189</v>
      </c>
      <c r="DK275">
        <v>1.1341082909621769</v>
      </c>
      <c r="DL275">
        <v>1.112310474107447</v>
      </c>
      <c r="DM275">
        <v>1.1072243899302381</v>
      </c>
      <c r="DN275">
        <v>1.10545980905563</v>
      </c>
      <c r="DO275">
        <v>1.1055636382789371</v>
      </c>
      <c r="DP275">
        <v>1.1175005164883649</v>
      </c>
      <c r="DQ275">
        <v>1.0692338575341189</v>
      </c>
      <c r="DR275">
        <v>1.06954534520404</v>
      </c>
      <c r="DS275">
        <v>1.101411630170283</v>
      </c>
      <c r="DT275">
        <v>1.1316171634852259</v>
      </c>
      <c r="DU275">
        <v>1.145941597909101</v>
      </c>
      <c r="DV275">
        <v>1.132343839067971</v>
      </c>
      <c r="DW275">
        <v>1.137949069361714</v>
      </c>
      <c r="DX275">
        <v>1.1849699066166799</v>
      </c>
      <c r="DY275">
        <v>1.190263649240503</v>
      </c>
      <c r="DZ275">
        <v>1.161199850440729</v>
      </c>
      <c r="EA275">
        <v>1.1585010645171649</v>
      </c>
      <c r="EB275">
        <v>1.1577745179148211</v>
      </c>
      <c r="EC275">
        <v>1.161407508887343</v>
      </c>
      <c r="ED275">
        <v>1.115528406147545</v>
      </c>
      <c r="EE275">
        <v>1.145318751549663</v>
      </c>
      <c r="EF275">
        <v>1.121341036927098</v>
      </c>
      <c r="EG275">
        <v>1.1009963132770559</v>
      </c>
      <c r="EH275">
        <v>1.1082622952221</v>
      </c>
      <c r="EI275">
        <v>1.1230017885783989</v>
      </c>
      <c r="EJ275">
        <v>1.1840355725873219</v>
      </c>
      <c r="EK275">
        <v>1.244446768197609</v>
      </c>
      <c r="EL275">
        <v>1.2452771440232591</v>
      </c>
      <c r="EM275">
        <v>1.222648822362477</v>
      </c>
      <c r="EN275">
        <v>1.223064268236105</v>
      </c>
      <c r="EO275">
        <v>1.201577810070894</v>
      </c>
      <c r="EP275">
        <v>1.203238432741794</v>
      </c>
      <c r="EQ275">
        <v>1.206456364781892</v>
      </c>
      <c r="ER275">
        <v>1.219431277263584</v>
      </c>
      <c r="ES275">
        <v>1.222337463672958</v>
      </c>
      <c r="ET275">
        <v>1.2264894717816119</v>
      </c>
      <c r="EU275">
        <v>1.236661898096834</v>
      </c>
      <c r="EV275">
        <v>1.237492144942083</v>
      </c>
      <c r="EW275">
        <v>1.2186007724575321</v>
      </c>
      <c r="EX275">
        <v>1.198982724390234</v>
      </c>
      <c r="EY275">
        <v>1.15839736427426</v>
      </c>
    </row>
    <row r="276" spans="9:155" x14ac:dyDescent="0.25">
      <c r="I276" s="31">
        <v>44819</v>
      </c>
      <c r="J276" s="32">
        <v>121.525514217024</v>
      </c>
      <c r="K276" s="32">
        <v>112.27826801330301</v>
      </c>
      <c r="L276" s="33">
        <v>0</v>
      </c>
      <c r="M276" s="33">
        <v>-1.9249472024373399E-2</v>
      </c>
      <c r="N276">
        <v>30</v>
      </c>
      <c r="O276" t="s">
        <v>15</v>
      </c>
      <c r="P276">
        <f t="shared" si="12"/>
        <v>225</v>
      </c>
      <c r="Q276">
        <f t="shared" si="13"/>
        <v>0</v>
      </c>
      <c r="AH276" s="31">
        <v>45190</v>
      </c>
      <c r="AI276" s="33">
        <v>0.1208257755197255</v>
      </c>
      <c r="AJ276" s="33">
        <v>0.11059764382699989</v>
      </c>
      <c r="AK276" s="33">
        <v>1.02281316927255E-2</v>
      </c>
      <c r="BI276" s="34">
        <v>-3.7964272501198998E-3</v>
      </c>
      <c r="CP276" t="s">
        <v>1277</v>
      </c>
      <c r="CQ276">
        <v>1.0093636630661771</v>
      </c>
      <c r="CR276">
        <v>0.97451019887192991</v>
      </c>
      <c r="CS276">
        <v>1.008785765434737</v>
      </c>
      <c r="CT276">
        <v>1.0545055882406891</v>
      </c>
      <c r="CU276">
        <v>1.015028093457794</v>
      </c>
      <c r="CV276">
        <v>1.0312121297233019</v>
      </c>
      <c r="CW276">
        <v>1.0458934056038309</v>
      </c>
      <c r="CX276">
        <v>1.046991573931517</v>
      </c>
      <c r="CY276">
        <v>1.059765355780254</v>
      </c>
      <c r="CZ276">
        <v>1.0693601696953661</v>
      </c>
      <c r="DA276">
        <v>1.1059476099629759</v>
      </c>
      <c r="DB276">
        <v>1.1012081131196561</v>
      </c>
      <c r="DC276">
        <v>1.159355035831291</v>
      </c>
      <c r="DD276">
        <v>1.1996996248430081</v>
      </c>
      <c r="DE276">
        <v>1.277267320278491</v>
      </c>
      <c r="DF276">
        <v>1.2488875413852081</v>
      </c>
      <c r="DG276">
        <v>1.2395238015689589</v>
      </c>
      <c r="DH276">
        <v>1.3018900212224269</v>
      </c>
      <c r="DI276">
        <v>1.371539322675726</v>
      </c>
      <c r="DJ276">
        <v>1.3611350414669861</v>
      </c>
      <c r="DK276">
        <v>1.2741461208695819</v>
      </c>
      <c r="DL276">
        <v>1.3479568799452391</v>
      </c>
      <c r="DM276">
        <v>1.3462806016018309</v>
      </c>
      <c r="DN276">
        <v>1.287671318308188</v>
      </c>
      <c r="DO276">
        <v>1.3170916385939631</v>
      </c>
      <c r="DP276">
        <v>1.312005035039024</v>
      </c>
      <c r="DQ276">
        <v>1.281313382440938</v>
      </c>
      <c r="DR276">
        <v>1.23016006175271</v>
      </c>
      <c r="DS276">
        <v>1.2888273967501109</v>
      </c>
      <c r="DT276">
        <v>1.296225732420331</v>
      </c>
      <c r="DU276">
        <v>1.3200970177743969</v>
      </c>
      <c r="DV276">
        <v>1.330327851819469</v>
      </c>
      <c r="DW276">
        <v>1.362811602989437</v>
      </c>
      <c r="DX276">
        <v>1.3741401805936291</v>
      </c>
      <c r="DY276">
        <v>1.3890526721625429</v>
      </c>
      <c r="DZ276">
        <v>1.4545402328144419</v>
      </c>
      <c r="EA276">
        <v>1.5667881576647851</v>
      </c>
      <c r="EB276">
        <v>1.5370788531659101</v>
      </c>
      <c r="EC276">
        <v>1.5366164217891409</v>
      </c>
      <c r="ED276">
        <v>1.543841451885213</v>
      </c>
      <c r="EE276">
        <v>1.57690302989186</v>
      </c>
      <c r="EF276">
        <v>1.593202815591082</v>
      </c>
      <c r="EG276">
        <v>1.595919493737459</v>
      </c>
      <c r="EH276">
        <v>1.565111879321377</v>
      </c>
      <c r="EI276">
        <v>1.5290444973657309</v>
      </c>
      <c r="EJ276">
        <v>1.489971877819172</v>
      </c>
      <c r="EK276">
        <v>1.505231122125902</v>
      </c>
      <c r="EL276">
        <v>1.4752903187596</v>
      </c>
      <c r="EM276">
        <v>1.3137390819071471</v>
      </c>
      <c r="EN276">
        <v>1.383157026082541</v>
      </c>
      <c r="EO276">
        <v>1.3926363029482209</v>
      </c>
      <c r="EP276">
        <v>1.4020000427644701</v>
      </c>
      <c r="EQ276">
        <v>1.40645062618945</v>
      </c>
      <c r="ER276">
        <v>1.4628058043030061</v>
      </c>
      <c r="ES276">
        <v>1.435408373508934</v>
      </c>
      <c r="ET276">
        <v>1.4008439643225481</v>
      </c>
      <c r="EU276">
        <v>1.38749221404761</v>
      </c>
      <c r="EV276">
        <v>1.4136756562855219</v>
      </c>
      <c r="EW276">
        <v>1.417779345383164</v>
      </c>
      <c r="EX276">
        <v>1.401595238322896</v>
      </c>
      <c r="EY276">
        <v>1.3900930719655129</v>
      </c>
    </row>
    <row r="277" spans="9:155" x14ac:dyDescent="0.25">
      <c r="I277" s="31">
        <v>44820</v>
      </c>
      <c r="J277" s="32">
        <v>119.09891541891611</v>
      </c>
      <c r="K277" s="32">
        <v>109.8540343240935</v>
      </c>
      <c r="L277" s="33">
        <v>-1.9967813456641399E-2</v>
      </c>
      <c r="M277" s="33">
        <v>-4.0425150209459103E-2</v>
      </c>
      <c r="N277">
        <v>30</v>
      </c>
      <c r="O277" t="s">
        <v>15</v>
      </c>
      <c r="P277">
        <f t="shared" si="12"/>
        <v>225</v>
      </c>
      <c r="Q277">
        <f t="shared" si="13"/>
        <v>0</v>
      </c>
      <c r="AH277" s="31">
        <v>45191</v>
      </c>
      <c r="AI277" s="33">
        <v>0.14463988376883449</v>
      </c>
      <c r="AJ277" s="33">
        <v>0.13230494720856459</v>
      </c>
      <c r="AK277" s="33">
        <v>1.2334936560269801E-2</v>
      </c>
      <c r="BI277" s="34">
        <v>-3.0062498843437601E-2</v>
      </c>
      <c r="CP277" t="s">
        <v>1278</v>
      </c>
      <c r="CQ277">
        <v>0.97941199184581995</v>
      </c>
      <c r="CR277">
        <v>0.98064337598639051</v>
      </c>
      <c r="CS277">
        <v>0.98110507262746061</v>
      </c>
      <c r="CT277">
        <v>0.98148991637721084</v>
      </c>
      <c r="CU277">
        <v>1.010659547136314</v>
      </c>
      <c r="CV277">
        <v>0.99903786449677989</v>
      </c>
      <c r="CW277">
        <v>1.0048871805366359</v>
      </c>
      <c r="CX277">
        <v>1.0013852568920829</v>
      </c>
      <c r="CY277">
        <v>1.001000413142332</v>
      </c>
      <c r="CZ277">
        <v>1.0094280664468851</v>
      </c>
      <c r="DA277">
        <v>1.0533747896371279</v>
      </c>
      <c r="DB277">
        <v>1.053490165522966</v>
      </c>
      <c r="DC277">
        <v>1.041830056437772</v>
      </c>
      <c r="DD277">
        <v>1.096628871316907</v>
      </c>
      <c r="DE277">
        <v>1.0925496820477281</v>
      </c>
      <c r="DF277">
        <v>1.1085199252714939</v>
      </c>
      <c r="DG277">
        <v>1.1085967781628141</v>
      </c>
      <c r="DH277">
        <v>1.087970369691819</v>
      </c>
      <c r="DI277">
        <v>1.0909334541574069</v>
      </c>
      <c r="DJ277">
        <v>1.1032862047530649</v>
      </c>
      <c r="DK277">
        <v>1.096013179246621</v>
      </c>
      <c r="DL277">
        <v>1.0726159150871959</v>
      </c>
      <c r="DM277">
        <v>1.084429923052747</v>
      </c>
      <c r="DN277">
        <v>1.0983220486474059</v>
      </c>
      <c r="DO277">
        <v>1.092511255602068</v>
      </c>
      <c r="DP277">
        <v>1.0900483907720679</v>
      </c>
      <c r="DQ277">
        <v>1.0509118282582699</v>
      </c>
      <c r="DR277">
        <v>1.084391400058228</v>
      </c>
      <c r="DS277">
        <v>1.0883936398872289</v>
      </c>
      <c r="DT277">
        <v>1.091125779483423</v>
      </c>
      <c r="DU277">
        <v>1.103709571497334</v>
      </c>
      <c r="DV277">
        <v>1.108365929842279</v>
      </c>
      <c r="DW277">
        <v>1.109020048358224</v>
      </c>
      <c r="DX277">
        <v>1.154198252237896</v>
      </c>
      <c r="DY277">
        <v>1.1311089789369011</v>
      </c>
      <c r="DZ277">
        <v>1.098437521082102</v>
      </c>
      <c r="EA277">
        <v>1.100284597292958</v>
      </c>
      <c r="EB277">
        <v>1.1038249473831721</v>
      </c>
      <c r="EC277">
        <v>1.0972060403926731</v>
      </c>
      <c r="ED277">
        <v>1.1159853726528131</v>
      </c>
      <c r="EE277">
        <v>1.11325313650776</v>
      </c>
      <c r="EF277">
        <v>1.1081350815217439</v>
      </c>
      <c r="EG277">
        <v>1.100631014597049</v>
      </c>
      <c r="EH277">
        <v>1.1181404397220991</v>
      </c>
      <c r="EI277">
        <v>1.104440736002315</v>
      </c>
      <c r="EJ277">
        <v>1.072846763407731</v>
      </c>
      <c r="EK277">
        <v>1.059762751758232</v>
      </c>
      <c r="EL277">
        <v>1.1053642258333141</v>
      </c>
      <c r="EM277">
        <v>1.0701530502571961</v>
      </c>
      <c r="EN277">
        <v>1.078657653001927</v>
      </c>
      <c r="EO277">
        <v>1.0738859187711429</v>
      </c>
      <c r="EP277">
        <v>1.131609198572489</v>
      </c>
      <c r="EQ277">
        <v>1.1760946643928389</v>
      </c>
      <c r="ER277">
        <v>1.1797504869177491</v>
      </c>
      <c r="ES277">
        <v>1.2454396268337189</v>
      </c>
      <c r="ET277">
        <v>1.180597123857428</v>
      </c>
      <c r="EU277">
        <v>1.141345088908932</v>
      </c>
      <c r="EV277">
        <v>1.1692448125329471</v>
      </c>
      <c r="EW277">
        <v>1.176594884028427</v>
      </c>
      <c r="EX277">
        <v>1.2259291300685971</v>
      </c>
      <c r="EY277">
        <v>1.3054335426879069</v>
      </c>
    </row>
    <row r="278" spans="9:155" x14ac:dyDescent="0.25">
      <c r="I278" s="31">
        <v>44823</v>
      </c>
      <c r="J278" s="32">
        <v>118.6486681210008</v>
      </c>
      <c r="K278" s="32">
        <v>110.2114718716107</v>
      </c>
      <c r="L278" s="33">
        <v>-2.36727745161865E-2</v>
      </c>
      <c r="M278" s="33">
        <v>-3.7302933687520197E-2</v>
      </c>
      <c r="N278">
        <v>30</v>
      </c>
      <c r="O278" t="s">
        <v>15</v>
      </c>
      <c r="P278">
        <f t="shared" si="12"/>
        <v>225</v>
      </c>
      <c r="Q278">
        <f t="shared" si="13"/>
        <v>0</v>
      </c>
      <c r="AH278" s="31">
        <v>45194</v>
      </c>
      <c r="AI278" s="33">
        <v>0.1429519131718022</v>
      </c>
      <c r="AJ278" s="33">
        <v>0.12940095661242809</v>
      </c>
      <c r="AK278" s="33">
        <v>1.35509565593741E-2</v>
      </c>
      <c r="BI278" s="34">
        <v>0.1650382305319035</v>
      </c>
      <c r="CP278" t="s">
        <v>1279</v>
      </c>
      <c r="CQ278">
        <v>0.98974590520185257</v>
      </c>
      <c r="CR278">
        <v>0.98821988930242644</v>
      </c>
      <c r="CS278">
        <v>1.0011188801752151</v>
      </c>
      <c r="CT278">
        <v>1.0006307292462031</v>
      </c>
      <c r="CU278">
        <v>1.0214643750142689</v>
      </c>
      <c r="CV278">
        <v>1.0105795509699189</v>
      </c>
      <c r="CW278">
        <v>1.0154829313657521</v>
      </c>
      <c r="CX278">
        <v>1.0125327622166791</v>
      </c>
      <c r="CY278">
        <v>1.0210574306907481</v>
      </c>
      <c r="CZ278">
        <v>1.018941603722769</v>
      </c>
      <c r="DA278">
        <v>1.012410648543087</v>
      </c>
      <c r="DB278">
        <v>1.0187381821885679</v>
      </c>
      <c r="DC278">
        <v>1.038574971309441</v>
      </c>
      <c r="DD278">
        <v>1.0425626004084521</v>
      </c>
      <c r="DE278">
        <v>1.039022518935707</v>
      </c>
      <c r="DF278">
        <v>1.046163738717993</v>
      </c>
      <c r="DG278">
        <v>1.0482593146621579</v>
      </c>
      <c r="DH278">
        <v>1.0534271734289899</v>
      </c>
      <c r="DI278">
        <v>1.0423590776191309</v>
      </c>
      <c r="DJ278">
        <v>1.0358078714156369</v>
      </c>
      <c r="DK278">
        <v>1.0610160420926611</v>
      </c>
      <c r="DL278">
        <v>1.0674247823436309</v>
      </c>
      <c r="DM278">
        <v>1.0719211171608241</v>
      </c>
      <c r="DN278">
        <v>1.0787369029904359</v>
      </c>
      <c r="DO278">
        <v>1.0772922962067379</v>
      </c>
      <c r="DP278">
        <v>1.0778010019249189</v>
      </c>
      <c r="DQ278">
        <v>1.0515350190190249</v>
      </c>
      <c r="DR278">
        <v>1.064515419007541</v>
      </c>
      <c r="DS278">
        <v>1.075644267888838</v>
      </c>
      <c r="DT278">
        <v>1.0856136444017239</v>
      </c>
      <c r="DU278">
        <v>1.0982888614613791</v>
      </c>
      <c r="DV278">
        <v>1.1020324657234439</v>
      </c>
      <c r="DW278">
        <v>1.1047994643621291</v>
      </c>
      <c r="DX278">
        <v>1.097637791045792</v>
      </c>
      <c r="DY278">
        <v>1.1139955555307159</v>
      </c>
      <c r="DZ278">
        <v>1.128054221282154</v>
      </c>
      <c r="EA278">
        <v>1.126752181706099</v>
      </c>
      <c r="EB278">
        <v>1.107851192395624</v>
      </c>
      <c r="EC278">
        <v>1.104616192596622</v>
      </c>
      <c r="ED278">
        <v>1.108461659508466</v>
      </c>
      <c r="EE278">
        <v>1.1024394100469661</v>
      </c>
      <c r="EF278">
        <v>1.1151553316644851</v>
      </c>
      <c r="EG278">
        <v>1.112937540791608</v>
      </c>
      <c r="EH278">
        <v>1.12072983098948</v>
      </c>
      <c r="EI278">
        <v>1.13753524435579</v>
      </c>
      <c r="EJ278">
        <v>1.122154085494246</v>
      </c>
      <c r="EK278">
        <v>1.0980039295563311</v>
      </c>
      <c r="EL278">
        <v>1.0936500606916619</v>
      </c>
      <c r="EM278">
        <v>1.0264694155496441</v>
      </c>
      <c r="EN278">
        <v>1.054729314260163</v>
      </c>
      <c r="EO278">
        <v>1.0539561301709841</v>
      </c>
      <c r="EP278">
        <v>1.0454720649996609</v>
      </c>
      <c r="EQ278">
        <v>1.0448208933289549</v>
      </c>
      <c r="ER278">
        <v>1.0307216242747721</v>
      </c>
      <c r="ES278">
        <v>1.021525330595946</v>
      </c>
      <c r="ET278">
        <v>1.0235192464005709</v>
      </c>
      <c r="EU278">
        <v>1.0393277018645679</v>
      </c>
      <c r="EV278">
        <v>1.0638439963130231</v>
      </c>
      <c r="EW278">
        <v>1.0969663683512729</v>
      </c>
      <c r="EX278">
        <v>1.06711959941477</v>
      </c>
      <c r="EY278">
        <v>1.081544504931865</v>
      </c>
    </row>
    <row r="279" spans="9:155" x14ac:dyDescent="0.25">
      <c r="I279" s="31">
        <v>44824</v>
      </c>
      <c r="J279" s="32">
        <v>119.8933339762133</v>
      </c>
      <c r="K279" s="32">
        <v>111.4855637748576</v>
      </c>
      <c r="L279" s="33">
        <v>-1.34307618554562E-2</v>
      </c>
      <c r="M279" s="33">
        <v>-2.61737425367378E-2</v>
      </c>
      <c r="N279">
        <v>30</v>
      </c>
      <c r="O279" t="s">
        <v>15</v>
      </c>
      <c r="P279">
        <f t="shared" si="12"/>
        <v>225</v>
      </c>
      <c r="Q279">
        <f t="shared" si="13"/>
        <v>0</v>
      </c>
      <c r="AH279" s="31">
        <v>45195</v>
      </c>
      <c r="AI279" s="33">
        <v>0.1383266088251629</v>
      </c>
      <c r="AJ279" s="33">
        <v>0.1167652961956258</v>
      </c>
      <c r="AK279" s="33">
        <v>2.1561312629537002E-2</v>
      </c>
      <c r="BI279" s="34">
        <v>1.6541870907053099E-2</v>
      </c>
      <c r="CP279" t="s">
        <v>1280</v>
      </c>
      <c r="CQ279">
        <v>0.9959805876054717</v>
      </c>
      <c r="CR279">
        <v>1.008560543643293</v>
      </c>
      <c r="CS279">
        <v>1.052884180961883</v>
      </c>
      <c r="CT279">
        <v>1.0560932450194109</v>
      </c>
      <c r="CU279">
        <v>1.052375396716984</v>
      </c>
      <c r="CV279">
        <v>1.0594809456697161</v>
      </c>
      <c r="CW279">
        <v>1.0647559852410431</v>
      </c>
      <c r="CX279">
        <v>1.084495122464993</v>
      </c>
      <c r="CY279">
        <v>1.0757479114757611</v>
      </c>
      <c r="CZ279">
        <v>1.0878856078658781</v>
      </c>
      <c r="DA279">
        <v>1.107844534107846</v>
      </c>
      <c r="DB279">
        <v>1.104553887172208</v>
      </c>
      <c r="DC279">
        <v>1.129304544051468</v>
      </c>
      <c r="DD279">
        <v>1.122191156541547</v>
      </c>
      <c r="DE279">
        <v>1.107284592963399</v>
      </c>
      <c r="DF279">
        <v>1.104195995153193</v>
      </c>
      <c r="DG279">
        <v>1.107949426379701</v>
      </c>
      <c r="DH279">
        <v>1.1059192400678031</v>
      </c>
      <c r="DI279">
        <v>1.1193940292920721</v>
      </c>
      <c r="DJ279">
        <v>1.1114625439450261</v>
      </c>
      <c r="DK279">
        <v>1.1224546764575649</v>
      </c>
      <c r="DL279">
        <v>1.128194769375791</v>
      </c>
      <c r="DM279">
        <v>1.1101075049404689</v>
      </c>
      <c r="DN279">
        <v>1.1235208233741509</v>
      </c>
      <c r="DO279">
        <v>1.119335240113156</v>
      </c>
      <c r="DP279">
        <v>1.099164053993628</v>
      </c>
      <c r="DQ279">
        <v>1.105816926268707</v>
      </c>
      <c r="DR279">
        <v>1.10631302442763</v>
      </c>
      <c r="DS279">
        <v>1.120219965686386</v>
      </c>
      <c r="DT279">
        <v>1.1254641667235099</v>
      </c>
      <c r="DU279">
        <v>1.130283744866605</v>
      </c>
      <c r="DV279">
        <v>1.1354538921660771</v>
      </c>
      <c r="DW279">
        <v>1.147197701057457</v>
      </c>
      <c r="DX279">
        <v>1.1421299706959911</v>
      </c>
      <c r="DY279">
        <v>1.1398185245754899</v>
      </c>
      <c r="DZ279">
        <v>1.1500282453138939</v>
      </c>
      <c r="EA279">
        <v>1.1604014412252499</v>
      </c>
      <c r="EB279">
        <v>1.1488980491339631</v>
      </c>
      <c r="EC279">
        <v>1.1636206128959949</v>
      </c>
      <c r="ED279">
        <v>1.156491960827339</v>
      </c>
      <c r="EE279">
        <v>1.1803273630158959</v>
      </c>
      <c r="EF279">
        <v>1.1879136424299039</v>
      </c>
      <c r="EG279">
        <v>1.196632696496603</v>
      </c>
      <c r="EH279">
        <v>1.181199196225329</v>
      </c>
      <c r="EI279">
        <v>1.1720532502085721</v>
      </c>
      <c r="EJ279">
        <v>1.1666531031389551</v>
      </c>
      <c r="EK279">
        <v>1.1855945640300349</v>
      </c>
      <c r="EL279">
        <v>1.16465354908344</v>
      </c>
      <c r="EM279">
        <v>1.147744956115927</v>
      </c>
      <c r="EN279">
        <v>1.1648837551314051</v>
      </c>
      <c r="EO279">
        <v>1.188893049522862</v>
      </c>
      <c r="EP279">
        <v>1.2209359367826389</v>
      </c>
      <c r="EQ279">
        <v>1.205223961453342</v>
      </c>
      <c r="ER279">
        <v>1.2109281620307559</v>
      </c>
      <c r="ES279">
        <v>1.22509594159386</v>
      </c>
      <c r="ET279">
        <v>1.2356481866536331</v>
      </c>
      <c r="EU279">
        <v>1.2728944319420239</v>
      </c>
      <c r="EV279">
        <v>1.2898569665596651</v>
      </c>
      <c r="EW279">
        <v>1.2937382900350429</v>
      </c>
      <c r="EX279">
        <v>1.3018231429418221</v>
      </c>
      <c r="EY279">
        <v>1.290611118272355</v>
      </c>
    </row>
    <row r="280" spans="9:155" x14ac:dyDescent="0.25">
      <c r="I280" s="31">
        <v>44825</v>
      </c>
      <c r="J280" s="32">
        <v>118.92089427360629</v>
      </c>
      <c r="K280" s="32">
        <v>110.6993452983631</v>
      </c>
      <c r="L280" s="33">
        <v>-2.14327004514153E-2</v>
      </c>
      <c r="M280" s="33">
        <v>-3.3041359926728603E-2</v>
      </c>
      <c r="N280">
        <v>30</v>
      </c>
      <c r="O280" t="s">
        <v>15</v>
      </c>
      <c r="P280">
        <f t="shared" si="12"/>
        <v>225</v>
      </c>
      <c r="Q280">
        <f t="shared" si="13"/>
        <v>0</v>
      </c>
      <c r="AH280" s="31">
        <v>45196</v>
      </c>
      <c r="AI280" s="33">
        <v>0.15236928276360939</v>
      </c>
      <c r="AJ280" s="33">
        <v>0.1289185450402798</v>
      </c>
      <c r="AK280" s="33">
        <v>2.34507377233295E-2</v>
      </c>
      <c r="BI280" s="34">
        <v>0.32801224673008711</v>
      </c>
      <c r="CP280" t="s">
        <v>1281</v>
      </c>
      <c r="CQ280">
        <v>0.9965615696073602</v>
      </c>
      <c r="CR280">
        <v>1.002292214552144</v>
      </c>
      <c r="CS280">
        <v>0.97994260129404143</v>
      </c>
      <c r="CT280">
        <v>1.0094554984664319</v>
      </c>
      <c r="CU280">
        <v>1.021203316149901</v>
      </c>
      <c r="CV280">
        <v>1.0085960041514981</v>
      </c>
      <c r="CW280">
        <v>0.99283670828665016</v>
      </c>
      <c r="CX280">
        <v>0.9914040693171462</v>
      </c>
      <c r="CY280">
        <v>1.0289397447187589</v>
      </c>
      <c r="CZ280">
        <v>1.018051510416992</v>
      </c>
      <c r="DA280">
        <v>1.011461371157274</v>
      </c>
      <c r="DB280">
        <v>1.0240686831556769</v>
      </c>
      <c r="DC280">
        <v>1.0243552109495779</v>
      </c>
      <c r="DD280">
        <v>1.059312403406389</v>
      </c>
      <c r="DE280">
        <v>1.063323792521</v>
      </c>
      <c r="DF280">
        <v>1.0667621260478091</v>
      </c>
      <c r="DG280">
        <v>1.049570102146689</v>
      </c>
      <c r="DH280">
        <v>1.0389684847055911</v>
      </c>
      <c r="DI280">
        <v>1.0277937226099241</v>
      </c>
      <c r="DJ280">
        <v>1.0395414512266239</v>
      </c>
      <c r="DK280">
        <v>1.0389684847055911</v>
      </c>
      <c r="DL280">
        <v>1.099427007086645</v>
      </c>
      <c r="DM280">
        <v>1.061891064484727</v>
      </c>
      <c r="DN280">
        <v>1.0441259849958049</v>
      </c>
      <c r="DO280">
        <v>0.99369620260158409</v>
      </c>
      <c r="DP280">
        <v>0.99369620260158409</v>
      </c>
      <c r="DQ280">
        <v>1.006017164939623</v>
      </c>
      <c r="DR280">
        <v>1.030945439276064</v>
      </c>
      <c r="DS280">
        <v>1.0246418278102469</v>
      </c>
      <c r="DT280">
        <v>1.0097420262603329</v>
      </c>
      <c r="DU280">
        <v>1.012607393266109</v>
      </c>
      <c r="DV280">
        <v>1.061031392036256</v>
      </c>
      <c r="DW280">
        <v>1.064469903696603</v>
      </c>
      <c r="DX280">
        <v>1.0392550124994919</v>
      </c>
      <c r="DY280">
        <v>1.036103117699815</v>
      </c>
      <c r="DZ280">
        <v>1.031518583930634</v>
      </c>
      <c r="EA280">
        <v>1.0137535044417121</v>
      </c>
      <c r="EB280">
        <v>1.00888244287863</v>
      </c>
      <c r="EC280">
        <v>0.99083092466257627</v>
      </c>
      <c r="ED280">
        <v>1.061031392036256</v>
      </c>
      <c r="EE280">
        <v>1.0343839509364099</v>
      </c>
      <c r="EF280">
        <v>1.036676084220848</v>
      </c>
      <c r="EG280">
        <v>1.0140400322356129</v>
      </c>
      <c r="EH280">
        <v>0.98595986309949457</v>
      </c>
      <c r="EI280">
        <v>0.99598860308632708</v>
      </c>
      <c r="EJ280">
        <v>0.99942675847959972</v>
      </c>
      <c r="EK280">
        <v>0.93954146981988429</v>
      </c>
      <c r="EL280">
        <v>0.96590256125936647</v>
      </c>
      <c r="EM280">
        <v>1.0097420262603329</v>
      </c>
      <c r="EN280">
        <v>0.99914040881923571</v>
      </c>
      <c r="EO280">
        <v>0.97765046800960353</v>
      </c>
      <c r="EP280">
        <v>1.000286519994839</v>
      </c>
      <c r="EQ280">
        <v>0.99283670828665016</v>
      </c>
      <c r="ER280">
        <v>0.97163320620415039</v>
      </c>
      <c r="ES280">
        <v>0.93868188643818196</v>
      </c>
      <c r="ET280">
        <v>0.99484231377718724</v>
      </c>
      <c r="EU280">
        <v>1.011461371157274</v>
      </c>
      <c r="EV280">
        <v>1.0077364207697961</v>
      </c>
      <c r="EW280">
        <v>1.0143266490962819</v>
      </c>
      <c r="EX280">
        <v>0.99512884157108794</v>
      </c>
      <c r="EY280">
        <v>1.140687721942504</v>
      </c>
    </row>
    <row r="281" spans="9:155" x14ac:dyDescent="0.25">
      <c r="I281" s="31">
        <v>44826</v>
      </c>
      <c r="J281" s="32">
        <v>120.752236691413</v>
      </c>
      <c r="K281" s="32">
        <v>110.5123391621116</v>
      </c>
      <c r="L281" s="33">
        <v>-6.3630878716553997E-3</v>
      </c>
      <c r="M281" s="33">
        <v>-3.4674858288509199E-2</v>
      </c>
      <c r="N281">
        <v>30</v>
      </c>
      <c r="O281" t="s">
        <v>15</v>
      </c>
      <c r="P281">
        <f t="shared" si="12"/>
        <v>225</v>
      </c>
      <c r="Q281">
        <f t="shared" si="13"/>
        <v>0</v>
      </c>
      <c r="AH281" s="31">
        <v>45197</v>
      </c>
      <c r="AI281" s="33">
        <v>0.12816914467508611</v>
      </c>
      <c r="AJ281" s="33">
        <v>0.1196683468859429</v>
      </c>
      <c r="AK281" s="33">
        <v>8.5007977891431007E-3</v>
      </c>
      <c r="BI281" s="34">
        <v>2.0300659092590798E-2</v>
      </c>
      <c r="CP281" t="s">
        <v>1282</v>
      </c>
      <c r="CQ281">
        <v>0.98228016210301317</v>
      </c>
      <c r="CR281">
        <v>0.97980452335540202</v>
      </c>
      <c r="CS281">
        <v>0.97472308777358796</v>
      </c>
      <c r="CT281">
        <v>0.95035837233105536</v>
      </c>
      <c r="CU281">
        <v>0.95100980157670933</v>
      </c>
      <c r="CV281">
        <v>0.9696416521917739</v>
      </c>
      <c r="CW281">
        <v>0.9648207723379042</v>
      </c>
      <c r="CX281">
        <v>0.95257321579596166</v>
      </c>
      <c r="CY281">
        <v>0.97550483480900774</v>
      </c>
      <c r="CZ281">
        <v>0.96573291701467623</v>
      </c>
      <c r="DA281">
        <v>0.9648207723379042</v>
      </c>
      <c r="DB281">
        <v>0.95791528695730677</v>
      </c>
      <c r="DC281">
        <v>0.97420197631769956</v>
      </c>
      <c r="DD281">
        <v>0.98801294707889431</v>
      </c>
      <c r="DE281">
        <v>0.96833871384887904</v>
      </c>
      <c r="DF281">
        <v>0.96195433992417023</v>
      </c>
      <c r="DG281">
        <v>0.91947880547087446</v>
      </c>
      <c r="DH281">
        <v>0.91543967265242432</v>
      </c>
      <c r="DI281">
        <v>0.92495111457039836</v>
      </c>
      <c r="DJ281">
        <v>0.93680779759463106</v>
      </c>
      <c r="DK281">
        <v>0.94879471855704245</v>
      </c>
      <c r="DL281">
        <v>0.94527677704606761</v>
      </c>
      <c r="DM281">
        <v>0.94944622765428333</v>
      </c>
      <c r="DN281">
        <v>0.94449518971382174</v>
      </c>
      <c r="DO281">
        <v>0.94384368061658097</v>
      </c>
      <c r="DP281">
        <v>0.95348520076955989</v>
      </c>
      <c r="DQ281">
        <v>0.95426710750815313</v>
      </c>
      <c r="DR281">
        <v>0.95374591620067783</v>
      </c>
      <c r="DS281">
        <v>0.93811073593752592</v>
      </c>
      <c r="DT281">
        <v>0.95973933675609013</v>
      </c>
      <c r="DU281">
        <v>0.94775241579367864</v>
      </c>
      <c r="DV281">
        <v>0.92716603788689145</v>
      </c>
      <c r="DW281">
        <v>0.92091190190036121</v>
      </c>
      <c r="DX281">
        <v>0.8912051152964835</v>
      </c>
      <c r="DY281">
        <v>0.87009770578539458</v>
      </c>
      <c r="DZ281">
        <v>0.82657970886556142</v>
      </c>
      <c r="EA281">
        <v>0.78527687481698205</v>
      </c>
      <c r="EB281">
        <v>0.7460585664435434</v>
      </c>
      <c r="EC281">
        <v>0.78332242737684632</v>
      </c>
      <c r="ED281">
        <v>0.82149835313533426</v>
      </c>
      <c r="EE281">
        <v>0.8337459096772768</v>
      </c>
      <c r="EF281">
        <v>0.83335495630798018</v>
      </c>
      <c r="EG281">
        <v>0.83114011284307387</v>
      </c>
      <c r="EH281">
        <v>0.82162867092509984</v>
      </c>
      <c r="EI281">
        <v>0.81889239659795765</v>
      </c>
      <c r="EJ281">
        <v>0.80547229935447262</v>
      </c>
      <c r="EK281">
        <v>0.80325729618639263</v>
      </c>
      <c r="EL281">
        <v>0.78775243371300629</v>
      </c>
      <c r="EM281">
        <v>0.82267097368846365</v>
      </c>
      <c r="EN281">
        <v>0.84117258636534953</v>
      </c>
      <c r="EO281">
        <v>0.87804565363252951</v>
      </c>
      <c r="EP281">
        <v>0.87153096191805501</v>
      </c>
      <c r="EQ281">
        <v>0.87387628287590058</v>
      </c>
      <c r="ER281">
        <v>0.8553745903474278</v>
      </c>
      <c r="ES281">
        <v>0.86749174924801797</v>
      </c>
      <c r="ET281">
        <v>0.8418240954625904</v>
      </c>
      <c r="EU281">
        <v>0.82710090017303683</v>
      </c>
      <c r="EV281">
        <v>0.80690539578395937</v>
      </c>
      <c r="EW281">
        <v>0.80495110804699721</v>
      </c>
      <c r="EX281">
        <v>0.83869702746932517</v>
      </c>
      <c r="EY281">
        <v>0.86918564096020956</v>
      </c>
    </row>
    <row r="282" spans="9:155" x14ac:dyDescent="0.25">
      <c r="I282" s="31">
        <v>44827</v>
      </c>
      <c r="J282" s="32">
        <v>118.95826864656389</v>
      </c>
      <c r="K282" s="32">
        <v>108.5114816002537</v>
      </c>
      <c r="L282" s="33">
        <v>-2.11251570256718E-2</v>
      </c>
      <c r="M282" s="33">
        <v>-5.2152346540854697E-2</v>
      </c>
      <c r="N282">
        <v>30</v>
      </c>
      <c r="O282" t="s">
        <v>15</v>
      </c>
      <c r="P282">
        <f t="shared" si="12"/>
        <v>225</v>
      </c>
      <c r="Q282">
        <f t="shared" si="13"/>
        <v>0</v>
      </c>
      <c r="AH282" s="31">
        <v>45198</v>
      </c>
      <c r="AI282" s="33">
        <v>0.15160544457232711</v>
      </c>
      <c r="AJ282" s="33">
        <v>0.14842621524607089</v>
      </c>
      <c r="AK282" s="33">
        <v>3.1792293262562E-3</v>
      </c>
      <c r="BI282" s="34">
        <v>0.20322802142854349</v>
      </c>
      <c r="CP282" t="s">
        <v>1283</v>
      </c>
      <c r="CQ282">
        <v>0.98301819957386349</v>
      </c>
      <c r="CR282">
        <v>0.97946357020026986</v>
      </c>
      <c r="CS282">
        <v>0.97477276043911776</v>
      </c>
      <c r="CT282">
        <v>0.99995460094696742</v>
      </c>
      <c r="CU282">
        <v>0.97925454461546513</v>
      </c>
      <c r="CV282">
        <v>0.9886637279511501</v>
      </c>
      <c r="CW282">
        <v>0.99543634065757935</v>
      </c>
      <c r="CX282">
        <v>1.015263726657444</v>
      </c>
      <c r="CY282">
        <v>1.001018288505334</v>
      </c>
      <c r="CZ282">
        <v>1.004209075542301</v>
      </c>
      <c r="DA282">
        <v>0.99295449490076815</v>
      </c>
      <c r="DB282">
        <v>1.0146000819106109</v>
      </c>
      <c r="DC282">
        <v>1.011999895515018</v>
      </c>
      <c r="DD282">
        <v>1.0113182424101099</v>
      </c>
      <c r="DE282">
        <v>1.011963603160734</v>
      </c>
      <c r="DF282">
        <v>1.0129818104270221</v>
      </c>
      <c r="DG282">
        <v>1.020945547389015</v>
      </c>
      <c r="DH282">
        <v>0.98231817059336801</v>
      </c>
      <c r="DI282">
        <v>0.98774548544805629</v>
      </c>
      <c r="DJ282">
        <v>0.99321828059482287</v>
      </c>
      <c r="DK282">
        <v>0.99061818607860785</v>
      </c>
      <c r="DL282">
        <v>0.9838000012007222</v>
      </c>
      <c r="DM282">
        <v>0.95937276602386223</v>
      </c>
      <c r="DN282">
        <v>0.97291808331609875</v>
      </c>
      <c r="DO282">
        <v>0.98939086134813681</v>
      </c>
      <c r="DP282">
        <v>0.98748197539213534</v>
      </c>
      <c r="DQ282">
        <v>0.98058183410913069</v>
      </c>
      <c r="DR282">
        <v>0.96635458807385211</v>
      </c>
      <c r="DS282">
        <v>0.96409996001867704</v>
      </c>
      <c r="DT282">
        <v>0.96127273968020377</v>
      </c>
      <c r="DU282">
        <v>0.95608183046494533</v>
      </c>
      <c r="DV282">
        <v>0.95688191608801332</v>
      </c>
      <c r="DW282">
        <v>0.96104552197856774</v>
      </c>
      <c r="DX282">
        <v>0.96384536226241591</v>
      </c>
      <c r="DY282">
        <v>0.95832727058232681</v>
      </c>
      <c r="DZ282">
        <v>0.95837265899502722</v>
      </c>
      <c r="EA282">
        <v>0.93716359090975876</v>
      </c>
      <c r="EB282">
        <v>0.95689082838767303</v>
      </c>
      <c r="EC282">
        <v>0.98533640815857049</v>
      </c>
      <c r="ED282">
        <v>0.97945456602123215</v>
      </c>
      <c r="EE282">
        <v>0.94373645784855487</v>
      </c>
      <c r="EF282">
        <v>0.9439818676670223</v>
      </c>
      <c r="EG282">
        <v>0.99227284179585995</v>
      </c>
      <c r="EH282">
        <v>0.97633636369283516</v>
      </c>
      <c r="EI282">
        <v>0.98533640815857049</v>
      </c>
      <c r="EJ282">
        <v>0.99023633538390521</v>
      </c>
      <c r="EK282">
        <v>0.99684540279760814</v>
      </c>
      <c r="EL282">
        <v>1.0186364348627239</v>
      </c>
      <c r="EM282">
        <v>1.014999940963389</v>
      </c>
      <c r="EN282">
        <v>1.046672783884294</v>
      </c>
      <c r="EO282">
        <v>1.059818150244374</v>
      </c>
      <c r="EP282">
        <v>1.0557182167627299</v>
      </c>
      <c r="EQ282">
        <v>1.0366273358564011</v>
      </c>
      <c r="ER282">
        <v>1.023945500958009</v>
      </c>
      <c r="ES282">
        <v>1.026881782118092</v>
      </c>
      <c r="ET282">
        <v>1.027427269984899</v>
      </c>
      <c r="EU282">
        <v>0.99319090054019787</v>
      </c>
      <c r="EV282">
        <v>0.96670905871392976</v>
      </c>
      <c r="EW282">
        <v>0.95956369137121356</v>
      </c>
      <c r="EX282">
        <v>0.95129096406122082</v>
      </c>
      <c r="EY282">
        <v>0.9431727778649166</v>
      </c>
    </row>
    <row r="283" spans="9:155" x14ac:dyDescent="0.25">
      <c r="I283" s="31">
        <v>44830</v>
      </c>
      <c r="J283" s="32">
        <v>114.98340092439329</v>
      </c>
      <c r="K283" s="32">
        <v>106.11931640069039</v>
      </c>
      <c r="L283" s="33">
        <v>-5.3833249213392498E-2</v>
      </c>
      <c r="M283" s="33">
        <v>-7.3047906509758398E-2</v>
      </c>
      <c r="N283">
        <v>30</v>
      </c>
      <c r="O283" t="s">
        <v>15</v>
      </c>
      <c r="P283">
        <f t="shared" si="12"/>
        <v>225</v>
      </c>
      <c r="Q283">
        <f t="shared" si="13"/>
        <v>0</v>
      </c>
      <c r="AH283" s="31">
        <v>45202</v>
      </c>
      <c r="AI283" s="33">
        <v>0.1962418814792479</v>
      </c>
      <c r="AJ283" s="33">
        <v>0.17172018987212831</v>
      </c>
      <c r="AK283" s="33">
        <v>2.4521691607119499E-2</v>
      </c>
      <c r="BI283" s="34">
        <v>0.12949076885133459</v>
      </c>
      <c r="CP283" t="s">
        <v>1284</v>
      </c>
      <c r="CQ283">
        <v>0.96647240825050229</v>
      </c>
      <c r="CR283">
        <v>0.96981556032164673</v>
      </c>
      <c r="CS283">
        <v>0.90849166125741476</v>
      </c>
      <c r="CT283">
        <v>0.93733878158790185</v>
      </c>
      <c r="CU283">
        <v>0.98156459284863196</v>
      </c>
      <c r="CV283">
        <v>0.99092551434932519</v>
      </c>
      <c r="CW283">
        <v>0.99732531215950149</v>
      </c>
      <c r="CX283">
        <v>0.99684782154379015</v>
      </c>
      <c r="CY283">
        <v>0.97927206368428521</v>
      </c>
      <c r="CZ283">
        <v>0.94612663061093938</v>
      </c>
      <c r="DA283">
        <v>0.94584012427882658</v>
      </c>
      <c r="DB283">
        <v>0.97115286900084907</v>
      </c>
      <c r="DC283">
        <v>0.98232876923674739</v>
      </c>
      <c r="DD283">
        <v>1.027318637258732</v>
      </c>
      <c r="DE283">
        <v>1.019008518105128</v>
      </c>
      <c r="DF283">
        <v>0.94574448260345101</v>
      </c>
      <c r="DG283">
        <v>0.92979265938212219</v>
      </c>
      <c r="DH283">
        <v>0.95262195046962994</v>
      </c>
      <c r="DI283">
        <v>0.98280637947931948</v>
      </c>
      <c r="DJ283">
        <v>0.95911733014175116</v>
      </c>
      <c r="DK283">
        <v>1.0033430815890509</v>
      </c>
      <c r="DL283">
        <v>1.026363536400448</v>
      </c>
      <c r="DM283">
        <v>0.9926448514091547</v>
      </c>
      <c r="DN283">
        <v>0.99130760254338302</v>
      </c>
      <c r="DO283">
        <v>1.009934102936547</v>
      </c>
      <c r="DP283">
        <v>0.98127802670308861</v>
      </c>
      <c r="DQ283">
        <v>0.95997702857838119</v>
      </c>
      <c r="DR283">
        <v>0.9338044657928678</v>
      </c>
      <c r="DS283">
        <v>0.911166278615819</v>
      </c>
      <c r="DT283">
        <v>0.93571490676315661</v>
      </c>
      <c r="DU283">
        <v>0.93017468776274936</v>
      </c>
      <c r="DV283">
        <v>0.91985860559034205</v>
      </c>
      <c r="DW283">
        <v>0.88356100472945009</v>
      </c>
      <c r="DX283">
        <v>0.89015184663665503</v>
      </c>
      <c r="DY283">
        <v>0.85958544905976886</v>
      </c>
      <c r="DZ283">
        <v>0.84563946923038202</v>
      </c>
      <c r="EA283">
        <v>0.74706268900668305</v>
      </c>
      <c r="EB283">
        <v>0.80131819573456831</v>
      </c>
      <c r="EC283">
        <v>0.8318845933114547</v>
      </c>
      <c r="ED283">
        <v>0.79673319721930569</v>
      </c>
      <c r="EE283">
        <v>0.78278721738991897</v>
      </c>
      <c r="EF283">
        <v>0.7734262958892254</v>
      </c>
      <c r="EG283">
        <v>0.82433853091910536</v>
      </c>
      <c r="EH283">
        <v>0.83159796735248093</v>
      </c>
      <c r="EI283">
        <v>0.81918040011275595</v>
      </c>
      <c r="EJ283">
        <v>0.80934180855605953</v>
      </c>
      <c r="EK283">
        <v>0.82663100027002134</v>
      </c>
      <c r="EL283">
        <v>0.90352469417495518</v>
      </c>
      <c r="EM283">
        <v>0.93036579167320865</v>
      </c>
      <c r="EN283">
        <v>0.9552965678280344</v>
      </c>
      <c r="EO283">
        <v>0.95663381669380609</v>
      </c>
      <c r="EP283">
        <v>0.9492787983984855</v>
      </c>
      <c r="EQ283">
        <v>0.9464131967564825</v>
      </c>
      <c r="ER283">
        <v>0.93647908315127215</v>
      </c>
      <c r="ES283">
        <v>0.94144611004716205</v>
      </c>
      <c r="ET283">
        <v>0.97917654163577084</v>
      </c>
      <c r="EU283">
        <v>0.94765492357373982</v>
      </c>
      <c r="EV283">
        <v>0.9163243496087381</v>
      </c>
      <c r="EW283">
        <v>0.92358396548240529</v>
      </c>
      <c r="EX283">
        <v>0.91785270238496919</v>
      </c>
      <c r="EY283">
        <v>0.94068193365904662</v>
      </c>
    </row>
    <row r="284" spans="9:155" x14ac:dyDescent="0.25">
      <c r="I284" s="31">
        <v>44831</v>
      </c>
      <c r="J284" s="32">
        <v>115.478185070205</v>
      </c>
      <c r="K284" s="32">
        <v>106.13084664415869</v>
      </c>
      <c r="L284" s="33">
        <v>-4.97618066936912E-2</v>
      </c>
      <c r="M284" s="33">
        <v>-7.2947189847760496E-2</v>
      </c>
      <c r="N284">
        <v>30</v>
      </c>
      <c r="O284" t="s">
        <v>15</v>
      </c>
      <c r="P284">
        <f t="shared" si="12"/>
        <v>225</v>
      </c>
      <c r="Q284">
        <f t="shared" si="13"/>
        <v>0</v>
      </c>
      <c r="AH284" s="31">
        <v>45203</v>
      </c>
      <c r="AI284" s="33">
        <v>0.1784901514693166</v>
      </c>
      <c r="AJ284" s="33">
        <v>0.16267747652319151</v>
      </c>
      <c r="AK284" s="33">
        <v>1.5812674946125101E-2</v>
      </c>
      <c r="BI284" s="34">
        <v>0.3539561695990146</v>
      </c>
      <c r="CP284" t="s">
        <v>1285</v>
      </c>
      <c r="CQ284">
        <v>0.98573529411764693</v>
      </c>
      <c r="CR284">
        <v>1.01618826913486</v>
      </c>
      <c r="CS284">
        <v>0.98882216912333276</v>
      </c>
      <c r="CT284">
        <v>0.98637810036029661</v>
      </c>
      <c r="CU284">
        <v>0.97959989001601455</v>
      </c>
      <c r="CV284">
        <v>1.004025531999349</v>
      </c>
      <c r="CW284">
        <v>1.01004777175972</v>
      </c>
      <c r="CX284">
        <v>1.02048652362806</v>
      </c>
      <c r="CY284">
        <v>1.0215376113585271</v>
      </c>
      <c r="CZ284">
        <v>1.0190517426267069</v>
      </c>
      <c r="DA284">
        <v>1.020102713270427</v>
      </c>
      <c r="DB284">
        <v>1.027896475517373</v>
      </c>
      <c r="DC284">
        <v>1.027040103047657</v>
      </c>
      <c r="DD284">
        <v>1.0175403868926229</v>
      </c>
      <c r="DE284">
        <v>1.0303172440176971</v>
      </c>
      <c r="DF284">
        <v>1.0473568783515399</v>
      </c>
      <c r="DG284">
        <v>1.031621941642805</v>
      </c>
      <c r="DH284">
        <v>1.027441827677626</v>
      </c>
      <c r="DI284">
        <v>1.0060684615661519</v>
      </c>
      <c r="DJ284">
        <v>1.010821363899099</v>
      </c>
      <c r="DK284">
        <v>1.0217029378457081</v>
      </c>
      <c r="DL284">
        <v>0.9949095091152006</v>
      </c>
      <c r="DM284">
        <v>1.0059383781899069</v>
      </c>
      <c r="DN284">
        <v>0.99289608540871555</v>
      </c>
      <c r="DO284">
        <v>1.019110988520838</v>
      </c>
      <c r="DP284">
        <v>1.015408939744864</v>
      </c>
      <c r="DQ284">
        <v>1.000311891635393</v>
      </c>
      <c r="DR284">
        <v>0.97400249951820272</v>
      </c>
      <c r="DS284">
        <v>0.98779496708931358</v>
      </c>
      <c r="DT284">
        <v>0.98861551101435707</v>
      </c>
      <c r="DU284">
        <v>0.97237300325609799</v>
      </c>
      <c r="DV284">
        <v>0.96956848294151421</v>
      </c>
      <c r="DW284">
        <v>0.95971440374579209</v>
      </c>
      <c r="DX284">
        <v>0.98111733426095793</v>
      </c>
      <c r="DY284">
        <v>0.99574199588846812</v>
      </c>
      <c r="DZ284">
        <v>0.96585478403418457</v>
      </c>
      <c r="EA284">
        <v>0.94224968597589398</v>
      </c>
      <c r="EB284">
        <v>0.9449656887095228</v>
      </c>
      <c r="EC284">
        <v>0.96886584537099674</v>
      </c>
      <c r="ED284">
        <v>0.94129911721797943</v>
      </c>
      <c r="EE284">
        <v>0.95350904031265082</v>
      </c>
      <c r="EF284">
        <v>0.95644340982998488</v>
      </c>
      <c r="EG284">
        <v>0.94102759305100225</v>
      </c>
      <c r="EH284">
        <v>0.94388515366211079</v>
      </c>
      <c r="EI284">
        <v>0.93765028436865117</v>
      </c>
      <c r="EJ284">
        <v>0.93827611303294312</v>
      </c>
      <c r="EK284">
        <v>0.95164332153787845</v>
      </c>
      <c r="EL284">
        <v>0.94390880518506437</v>
      </c>
      <c r="EM284">
        <v>0.9219568549118321</v>
      </c>
      <c r="EN284">
        <v>0.93448560521938795</v>
      </c>
      <c r="EO284">
        <v>0.93493428163502235</v>
      </c>
      <c r="EP284">
        <v>0.93946875864089008</v>
      </c>
      <c r="EQ284">
        <v>0.93351735636263178</v>
      </c>
      <c r="ER284">
        <v>0.91119933437398171</v>
      </c>
      <c r="ES284">
        <v>0.90781031701690118</v>
      </c>
      <c r="ET284">
        <v>0.91744608797229166</v>
      </c>
      <c r="EU284">
        <v>0.82859920054049319</v>
      </c>
      <c r="EV284">
        <v>0.83345250475924515</v>
      </c>
      <c r="EW284">
        <v>0.81865648667706881</v>
      </c>
      <c r="EX284">
        <v>0.81014258239088544</v>
      </c>
      <c r="EY284">
        <v>0.80237264729701452</v>
      </c>
    </row>
    <row r="285" spans="9:155" x14ac:dyDescent="0.25">
      <c r="I285" s="31">
        <v>44832</v>
      </c>
      <c r="J285" s="32">
        <v>115.1465414446827</v>
      </c>
      <c r="K285" s="32">
        <v>105.3619235328666</v>
      </c>
      <c r="L285" s="33">
        <v>-5.2490810785211103E-2</v>
      </c>
      <c r="M285" s="33">
        <v>-7.9663732244753899E-2</v>
      </c>
      <c r="N285">
        <v>30</v>
      </c>
      <c r="O285" t="s">
        <v>15</v>
      </c>
      <c r="P285">
        <f t="shared" si="12"/>
        <v>225</v>
      </c>
      <c r="Q285">
        <f t="shared" si="13"/>
        <v>0</v>
      </c>
      <c r="AH285" s="31">
        <v>45204</v>
      </c>
      <c r="AI285" s="33">
        <v>0.18574946909696319</v>
      </c>
      <c r="AJ285" s="33">
        <v>0.17613504233752361</v>
      </c>
      <c r="AK285" s="33">
        <v>9.6144267594394997E-3</v>
      </c>
      <c r="BI285" s="34">
        <v>0.54978832825400004</v>
      </c>
      <c r="CP285" t="s">
        <v>1286</v>
      </c>
      <c r="CQ285">
        <v>1.0091509458877339</v>
      </c>
      <c r="CR285">
        <v>1.024483435301468</v>
      </c>
      <c r="CS285">
        <v>1.028361965856406</v>
      </c>
      <c r="CT285">
        <v>1.0046058121507491</v>
      </c>
      <c r="CU285">
        <v>1.025695476099886</v>
      </c>
      <c r="CV285">
        <v>1.0110295898681989</v>
      </c>
      <c r="CW285">
        <v>1.034361702608156</v>
      </c>
      <c r="CX285">
        <v>1.009878247395116</v>
      </c>
      <c r="CY285">
        <v>1.015574800633515</v>
      </c>
      <c r="CZ285">
        <v>1.010120732583131</v>
      </c>
      <c r="DA285">
        <v>0.99927275560937789</v>
      </c>
      <c r="DB285">
        <v>1.021938111110624</v>
      </c>
      <c r="DC285">
        <v>1.010544850577163</v>
      </c>
      <c r="DD285">
        <v>1.0232713174747179</v>
      </c>
      <c r="DE285">
        <v>1.021271507928577</v>
      </c>
      <c r="DF285">
        <v>1.0074541657982801</v>
      </c>
      <c r="DG285">
        <v>0.97745594420952153</v>
      </c>
      <c r="DH285">
        <v>0.96527491492833739</v>
      </c>
      <c r="DI285">
        <v>0.99097025688313145</v>
      </c>
      <c r="DJ285">
        <v>0.98194053367783418</v>
      </c>
      <c r="DK285">
        <v>0.94424579524787233</v>
      </c>
      <c r="DL285">
        <v>0.96745666539382147</v>
      </c>
      <c r="DM285">
        <v>0.93018612198622308</v>
      </c>
      <c r="DN285">
        <v>0.940670294149622</v>
      </c>
      <c r="DO285">
        <v>0.93903398130050897</v>
      </c>
      <c r="DP285">
        <v>0.94982125994892697</v>
      </c>
      <c r="DQ285">
        <v>0.91988365965717223</v>
      </c>
      <c r="DR285">
        <v>0.93218593153236406</v>
      </c>
      <c r="DS285">
        <v>0.93642803581266143</v>
      </c>
      <c r="DT285">
        <v>0.93885219443782908</v>
      </c>
      <c r="DU285">
        <v>0.92164113807196135</v>
      </c>
      <c r="DV285">
        <v>0.87667415485149125</v>
      </c>
      <c r="DW285">
        <v>0.92564098824923835</v>
      </c>
      <c r="DX285">
        <v>0.91594450780523073</v>
      </c>
      <c r="DY285">
        <v>0.88134053118248368</v>
      </c>
      <c r="DZ285">
        <v>0.87382587823229174</v>
      </c>
      <c r="EA285">
        <v>0.87012913454003382</v>
      </c>
      <c r="EB285">
        <v>0.89564276666047982</v>
      </c>
      <c r="EC285">
        <v>0.88588581897613161</v>
      </c>
      <c r="ED285">
        <v>0.90285439015398428</v>
      </c>
      <c r="EE285">
        <v>0.92170175936896515</v>
      </c>
      <c r="EF285">
        <v>0.89933943332440613</v>
      </c>
      <c r="EG285">
        <v>0.92327737389274278</v>
      </c>
      <c r="EH285">
        <v>0.93054969571158264</v>
      </c>
      <c r="EI285">
        <v>0.94182163662270457</v>
      </c>
      <c r="EJ285">
        <v>0.9445488247045597</v>
      </c>
      <c r="EK285">
        <v>0.90800558280434385</v>
      </c>
      <c r="EL285">
        <v>0.88721894831189407</v>
      </c>
      <c r="EM285">
        <v>0.88321932921961199</v>
      </c>
      <c r="EN285">
        <v>0.89546090276946833</v>
      </c>
      <c r="EO285">
        <v>0.88758259906558523</v>
      </c>
      <c r="EP285">
        <v>0.85722080375146714</v>
      </c>
      <c r="EQ285">
        <v>0.85825105768720544</v>
      </c>
      <c r="ER285">
        <v>0.84649422342838454</v>
      </c>
      <c r="ES285">
        <v>0.82625294952397421</v>
      </c>
      <c r="ET285">
        <v>0.79958805195877736</v>
      </c>
      <c r="EU285">
        <v>0.79207324495192222</v>
      </c>
      <c r="EV285">
        <v>0.79807298170367191</v>
      </c>
      <c r="EW285">
        <v>0.79989092735880141</v>
      </c>
      <c r="EX285">
        <v>0.81710198372466925</v>
      </c>
      <c r="EY285">
        <v>0.81776866393504788</v>
      </c>
    </row>
    <row r="286" spans="9:155" x14ac:dyDescent="0.25">
      <c r="I286" s="31">
        <v>44833</v>
      </c>
      <c r="J286" s="32">
        <v>115.24736431272621</v>
      </c>
      <c r="K286" s="32">
        <v>105.2314876536315</v>
      </c>
      <c r="L286" s="33">
        <v>-5.1661167161046198E-2</v>
      </c>
      <c r="M286" s="33">
        <v>-8.0803089483606802E-2</v>
      </c>
      <c r="N286">
        <v>30</v>
      </c>
      <c r="O286" t="s">
        <v>15</v>
      </c>
      <c r="P286">
        <f t="shared" si="12"/>
        <v>225</v>
      </c>
      <c r="Q286">
        <f t="shared" si="13"/>
        <v>0</v>
      </c>
      <c r="AH286" s="31">
        <v>45205</v>
      </c>
      <c r="AI286" s="33">
        <v>0.18676053303565651</v>
      </c>
      <c r="AJ286" s="33">
        <v>0.1842903612395137</v>
      </c>
      <c r="AK286" s="33">
        <v>2.4701717961427999E-3</v>
      </c>
      <c r="BI286" s="34">
        <v>-0.1005633849417375</v>
      </c>
      <c r="CP286" t="s">
        <v>1287</v>
      </c>
      <c r="CQ286">
        <v>0.98380390242034332</v>
      </c>
      <c r="CR286">
        <v>0.96162765870472466</v>
      </c>
      <c r="CS286">
        <v>0.96245110038364656</v>
      </c>
      <c r="CT286">
        <v>0.95549016950732901</v>
      </c>
      <c r="CU286">
        <v>0.96330687590495789</v>
      </c>
      <c r="CV286">
        <v>0.94688800395647665</v>
      </c>
      <c r="CW286">
        <v>0.93571247359401533</v>
      </c>
      <c r="CX286">
        <v>0.92284847387762514</v>
      </c>
      <c r="CY286">
        <v>0.9079611742346112</v>
      </c>
      <c r="CZ286">
        <v>0.90246188886003942</v>
      </c>
      <c r="DA286">
        <v>0.92092383112672571</v>
      </c>
      <c r="DB286">
        <v>0.90957163332422131</v>
      </c>
      <c r="DC286">
        <v>0.92349641680960237</v>
      </c>
      <c r="DD286">
        <v>0.9171331750620304</v>
      </c>
      <c r="DE286">
        <v>0.91905772042183831</v>
      </c>
      <c r="DF286">
        <v>0.9128123218950227</v>
      </c>
      <c r="DG286">
        <v>0.90130332443514827</v>
      </c>
      <c r="DH286">
        <v>0.88686782206576165</v>
      </c>
      <c r="DI286">
        <v>0.89572544444970825</v>
      </c>
      <c r="DJ286">
        <v>0.91660297795971801</v>
      </c>
      <c r="DK286">
        <v>0.89957482734259875</v>
      </c>
      <c r="DL286">
        <v>0.89922129768032943</v>
      </c>
      <c r="DM286">
        <v>0.87563346748401361</v>
      </c>
      <c r="DN286">
        <v>0.87553539465483865</v>
      </c>
      <c r="DO286">
        <v>0.88413785237896569</v>
      </c>
      <c r="DP286">
        <v>0.87922768571708443</v>
      </c>
      <c r="DQ286">
        <v>0.89238668304973179</v>
      </c>
      <c r="DR286">
        <v>0.89621649033322393</v>
      </c>
      <c r="DS286">
        <v>0.89054034273642591</v>
      </c>
      <c r="DT286">
        <v>0.88248785250619277</v>
      </c>
      <c r="DU286">
        <v>0.92088419295247126</v>
      </c>
      <c r="DV286">
        <v>0.89770910620207744</v>
      </c>
      <c r="DW286">
        <v>0.89077612656903027</v>
      </c>
      <c r="DX286">
        <v>0.89048151851713919</v>
      </c>
      <c r="DY286">
        <v>0.88786939205109972</v>
      </c>
      <c r="DZ286">
        <v>0.89735547914871672</v>
      </c>
      <c r="EA286">
        <v>0.89574511745019825</v>
      </c>
      <c r="EB286">
        <v>0.90719509590860303</v>
      </c>
      <c r="EC286">
        <v>0.89403619596704709</v>
      </c>
      <c r="ED286">
        <v>0.89024583207562635</v>
      </c>
      <c r="EE286">
        <v>0.89984976239399983</v>
      </c>
      <c r="EF286">
        <v>0.91025911703936135</v>
      </c>
      <c r="EG286">
        <v>0.89745374676007472</v>
      </c>
      <c r="EH286">
        <v>0.91619052668707057</v>
      </c>
      <c r="EI286">
        <v>0.91055382248234396</v>
      </c>
      <c r="EJ286">
        <v>0.9202361526294025</v>
      </c>
      <c r="EK286">
        <v>0.94449159875818545</v>
      </c>
      <c r="EL286">
        <v>0.95912363635028808</v>
      </c>
      <c r="EM286">
        <v>0.95588294777948657</v>
      </c>
      <c r="EN286">
        <v>0.95020689757378018</v>
      </c>
      <c r="EO286">
        <v>0.93999427293331772</v>
      </c>
      <c r="EP286">
        <v>0.93779450034883416</v>
      </c>
      <c r="EQ286">
        <v>0.92390906286443286</v>
      </c>
      <c r="ER286">
        <v>0.91693673723040581</v>
      </c>
      <c r="ES286">
        <v>0.92245559821437606</v>
      </c>
      <c r="ET286">
        <v>0.92989919934033716</v>
      </c>
      <c r="EU286">
        <v>0.92117889839545386</v>
      </c>
      <c r="EV286">
        <v>0.91628859951624553</v>
      </c>
      <c r="EW286">
        <v>0.93909067838606319</v>
      </c>
      <c r="EX286">
        <v>0.93321838513091526</v>
      </c>
      <c r="EY286">
        <v>0.94115293474930051</v>
      </c>
    </row>
    <row r="287" spans="9:155" x14ac:dyDescent="0.25">
      <c r="I287" s="31">
        <v>44834</v>
      </c>
      <c r="J287" s="32">
        <v>116.8275066104737</v>
      </c>
      <c r="K287" s="32">
        <v>106.866259985371</v>
      </c>
      <c r="L287" s="33">
        <v>-3.86586112127901E-2</v>
      </c>
      <c r="M287" s="33">
        <v>-6.6523355249698504E-2</v>
      </c>
      <c r="N287">
        <v>30</v>
      </c>
      <c r="O287" t="s">
        <v>15</v>
      </c>
      <c r="P287">
        <f t="shared" si="12"/>
        <v>225</v>
      </c>
      <c r="Q287">
        <f t="shared" si="13"/>
        <v>0</v>
      </c>
      <c r="AH287" s="31">
        <v>45208</v>
      </c>
      <c r="AI287" s="33">
        <v>0.15437803629921881</v>
      </c>
      <c r="AJ287" s="33">
        <v>0.15498656380758419</v>
      </c>
      <c r="AK287" s="33">
        <v>-6.0852750836530003E-4</v>
      </c>
      <c r="BI287" s="34">
        <v>0.17486151827345889</v>
      </c>
      <c r="CP287" t="s">
        <v>1288</v>
      </c>
      <c r="CQ287">
        <v>1.0345564034877419</v>
      </c>
      <c r="CR287">
        <v>1.0171114676166371</v>
      </c>
      <c r="CS287">
        <v>1.052101412115763</v>
      </c>
      <c r="CT287">
        <v>1.0636090304871579</v>
      </c>
      <c r="CU287">
        <v>1.1173782142829409</v>
      </c>
      <c r="CV287">
        <v>1.1041028102446879</v>
      </c>
      <c r="CW287">
        <v>1.141427702552531</v>
      </c>
      <c r="CX287">
        <v>1.1540848682454781</v>
      </c>
      <c r="CY287">
        <v>1.1408265173370411</v>
      </c>
      <c r="CZ287">
        <v>1.0610755176985911</v>
      </c>
      <c r="DA287">
        <v>1.093670620469648</v>
      </c>
      <c r="DB287">
        <v>1.09757795003334</v>
      </c>
      <c r="DC287">
        <v>1.1178496293398359</v>
      </c>
      <c r="DD287">
        <v>1.089128664918829</v>
      </c>
      <c r="DE287">
        <v>1.0818815838633009</v>
      </c>
      <c r="DF287">
        <v>1.049820951136456</v>
      </c>
      <c r="DG287">
        <v>1.0624447592437649</v>
      </c>
      <c r="DH287">
        <v>1.0577692901643909</v>
      </c>
      <c r="DI287">
        <v>1.0629457053303399</v>
      </c>
      <c r="DJ287">
        <v>1.05529800050315</v>
      </c>
      <c r="DK287">
        <v>1.050188300508478</v>
      </c>
      <c r="DL287">
        <v>1.049019370849136</v>
      </c>
      <c r="DM287">
        <v>1.0544297050445519</v>
      </c>
      <c r="DN287">
        <v>1.0326883786919689</v>
      </c>
      <c r="DO287">
        <v>0.99745503195947849</v>
      </c>
      <c r="DP287">
        <v>1.0061382361034561</v>
      </c>
      <c r="DQ287">
        <v>0.99942554190614163</v>
      </c>
      <c r="DR287">
        <v>0.98553248182457687</v>
      </c>
      <c r="DS287">
        <v>0.9727082786454383</v>
      </c>
      <c r="DT287">
        <v>0.9455568676554359</v>
      </c>
      <c r="DU287">
        <v>0.9547074107423531</v>
      </c>
      <c r="DV287">
        <v>0.9547074107423531</v>
      </c>
      <c r="DW287">
        <v>0.92394930438940437</v>
      </c>
      <c r="DX287">
        <v>0.90701729338874548</v>
      </c>
      <c r="DY287">
        <v>0.90007076334796299</v>
      </c>
      <c r="DZ287">
        <v>0.90718416450293859</v>
      </c>
      <c r="EA287">
        <v>0.92555238177804611</v>
      </c>
      <c r="EB287">
        <v>0.95413983267049896</v>
      </c>
      <c r="EC287">
        <v>0.98987404230356613</v>
      </c>
      <c r="ED287">
        <v>0.99281300365174274</v>
      </c>
      <c r="EE287">
        <v>0.99438264026874656</v>
      </c>
      <c r="EF287">
        <v>1.0095780603522091</v>
      </c>
      <c r="EG287">
        <v>1.005670730788518</v>
      </c>
      <c r="EH287">
        <v>1.0086763241219729</v>
      </c>
      <c r="EI287">
        <v>1.0095780603522091</v>
      </c>
      <c r="EJ287">
        <v>0.99758871186003106</v>
      </c>
      <c r="EK287">
        <v>1.000227122193462</v>
      </c>
      <c r="EL287">
        <v>0.99541797321353598</v>
      </c>
      <c r="EM287">
        <v>0.98503153573800106</v>
      </c>
      <c r="EN287">
        <v>0.95400606958394729</v>
      </c>
      <c r="EO287">
        <v>0.94228391452087568</v>
      </c>
      <c r="EP287">
        <v>0.93350072080598079</v>
      </c>
      <c r="EQ287">
        <v>0.94131554630536129</v>
      </c>
      <c r="ER287">
        <v>0.92084347192703453</v>
      </c>
      <c r="ES287">
        <v>0.91753699483483731</v>
      </c>
      <c r="ET287">
        <v>0.9158673686469162</v>
      </c>
      <c r="EU287">
        <v>0.9177040323210286</v>
      </c>
      <c r="EV287">
        <v>0.94609108814165133</v>
      </c>
      <c r="EW287">
        <v>1.007574276005907</v>
      </c>
      <c r="EX287">
        <v>0.99802277640333092</v>
      </c>
      <c r="EY287">
        <v>1.010045565667147</v>
      </c>
    </row>
    <row r="288" spans="9:155" x14ac:dyDescent="0.25">
      <c r="I288" s="31">
        <v>44837</v>
      </c>
      <c r="J288" s="32">
        <v>116.29354028070109</v>
      </c>
      <c r="K288" s="32">
        <v>105.4909181316682</v>
      </c>
      <c r="L288" s="33">
        <v>-4.30524731372832E-2</v>
      </c>
      <c r="M288" s="33">
        <v>-7.8536964588651101E-2</v>
      </c>
      <c r="N288">
        <v>30</v>
      </c>
      <c r="O288" t="s">
        <v>15</v>
      </c>
      <c r="P288">
        <f t="shared" si="12"/>
        <v>225</v>
      </c>
      <c r="Q288">
        <f t="shared" si="13"/>
        <v>0</v>
      </c>
      <c r="AH288" s="31">
        <v>45209</v>
      </c>
      <c r="AI288" s="33">
        <v>0.1750385708302038</v>
      </c>
      <c r="AJ288" s="33">
        <v>0.1820439252655667</v>
      </c>
      <c r="AK288" s="33">
        <v>-7.0053544353629003E-3</v>
      </c>
      <c r="BI288" s="34">
        <v>0.28008101873974722</v>
      </c>
      <c r="CP288" t="s">
        <v>1289</v>
      </c>
      <c r="CQ288">
        <v>0.99510579013667078</v>
      </c>
      <c r="CR288">
        <v>1.0032376915237959</v>
      </c>
      <c r="CS288">
        <v>0.98215495288667254</v>
      </c>
      <c r="CT288">
        <v>0.9925456687644677</v>
      </c>
      <c r="CU288">
        <v>0.98373622644279979</v>
      </c>
      <c r="CV288">
        <v>0.99487988048415155</v>
      </c>
      <c r="CW288">
        <v>0.99216915267693562</v>
      </c>
      <c r="CX288">
        <v>0.98637155702100177</v>
      </c>
      <c r="CY288">
        <v>1.0130261696845551</v>
      </c>
      <c r="CZ288">
        <v>1.0475867740827141</v>
      </c>
      <c r="DA288">
        <v>1.0375723862694359</v>
      </c>
      <c r="DB288">
        <v>1.006776566700567</v>
      </c>
      <c r="DC288">
        <v>1.0050447807209351</v>
      </c>
      <c r="DD288">
        <v>0.98682328231453276</v>
      </c>
      <c r="DE288">
        <v>0.98659737266201353</v>
      </c>
      <c r="DF288">
        <v>0.99924699704198605</v>
      </c>
      <c r="DG288">
        <v>1.019125072222022</v>
      </c>
      <c r="DH288">
        <v>1.010541257518351</v>
      </c>
      <c r="DI288">
        <v>1.0505232235194339</v>
      </c>
      <c r="DJ288">
        <v>1.0948723060783521</v>
      </c>
      <c r="DK288">
        <v>1.094270068361316</v>
      </c>
      <c r="DL288">
        <v>1.0762743855959249</v>
      </c>
      <c r="DM288">
        <v>1.099465332288706</v>
      </c>
      <c r="DN288">
        <v>1.090204070662</v>
      </c>
      <c r="DO288">
        <v>1.0545892212187511</v>
      </c>
      <c r="DP288">
        <v>1.057450555460979</v>
      </c>
      <c r="DQ288">
        <v>1.1270235835623359</v>
      </c>
      <c r="DR288">
        <v>1.107296114817313</v>
      </c>
      <c r="DS288">
        <v>1.038626631314526</v>
      </c>
      <c r="DT288">
        <v>1.032000606254514</v>
      </c>
      <c r="DU288">
        <v>1.002334146925226</v>
      </c>
      <c r="DV288">
        <v>1.017694405100908</v>
      </c>
      <c r="DW288">
        <v>0.99706348576882253</v>
      </c>
      <c r="DX288">
        <v>0.98546791841092474</v>
      </c>
      <c r="DY288">
        <v>0.99879517773694759</v>
      </c>
      <c r="DZ288">
        <v>1.0123484407269969</v>
      </c>
      <c r="EA288">
        <v>1.013929620271617</v>
      </c>
      <c r="EB288">
        <v>1.02341688556235</v>
      </c>
      <c r="EC288">
        <v>1.045478472015549</v>
      </c>
      <c r="ED288">
        <v>1.0833522299609759</v>
      </c>
      <c r="EE288">
        <v>1.10684448353529</v>
      </c>
      <c r="EF288">
        <v>1.0973571242330491</v>
      </c>
      <c r="EG288">
        <v>1.159174673023305</v>
      </c>
      <c r="EH288">
        <v>1.1443415373701691</v>
      </c>
      <c r="EI288">
        <v>1.1353813005904729</v>
      </c>
      <c r="EJ288">
        <v>1.1405014493233721</v>
      </c>
      <c r="EK288">
        <v>1.1511181688651939</v>
      </c>
      <c r="EL288">
        <v>1.124463556201641</v>
      </c>
      <c r="EM288">
        <v>1.060311607668686</v>
      </c>
      <c r="EN288">
        <v>1.0560951915573711</v>
      </c>
      <c r="EO288">
        <v>1.0560951915573711</v>
      </c>
      <c r="EP288">
        <v>1.049393863279853</v>
      </c>
      <c r="EQ288">
        <v>1.1099314453955149</v>
      </c>
      <c r="ER288">
        <v>1.1049619971091369</v>
      </c>
      <c r="ES288">
        <v>1.112265657115199</v>
      </c>
      <c r="ET288">
        <v>1.1050372063151359</v>
      </c>
      <c r="EU288">
        <v>1.0935170361862521</v>
      </c>
      <c r="EV288">
        <v>1.1015737283673781</v>
      </c>
      <c r="EW288">
        <v>1.1276259152908801</v>
      </c>
      <c r="EX288">
        <v>1.1228069794280069</v>
      </c>
      <c r="EY288">
        <v>1.132294338730248</v>
      </c>
    </row>
    <row r="289" spans="9:155" x14ac:dyDescent="0.25">
      <c r="I289" s="31">
        <v>44838</v>
      </c>
      <c r="J289" s="32">
        <v>118.0156308238961</v>
      </c>
      <c r="K289" s="32">
        <v>107.8495735611517</v>
      </c>
      <c r="L289" s="33">
        <v>-2.8881864156196001E-2</v>
      </c>
      <c r="M289" s="33">
        <v>-5.7934112418679101E-2</v>
      </c>
      <c r="N289">
        <v>30</v>
      </c>
      <c r="O289" t="s">
        <v>15</v>
      </c>
      <c r="P289">
        <f t="shared" si="12"/>
        <v>225</v>
      </c>
      <c r="Q289">
        <f t="shared" si="13"/>
        <v>0</v>
      </c>
      <c r="AH289" s="31">
        <v>45210</v>
      </c>
      <c r="AI289" s="33">
        <v>0.16433260057541019</v>
      </c>
      <c r="AJ289" s="33">
        <v>0.163141963677184</v>
      </c>
      <c r="AK289" s="33">
        <v>1.1906368982261E-3</v>
      </c>
      <c r="BI289" s="34">
        <v>0.15978897688408869</v>
      </c>
      <c r="CP289" t="s">
        <v>1290</v>
      </c>
      <c r="CQ289">
        <v>1.007730209107536</v>
      </c>
      <c r="CR289">
        <v>1.011252103155541</v>
      </c>
      <c r="CS289">
        <v>1.027237663974502</v>
      </c>
      <c r="CT289">
        <v>1.0192085798587369</v>
      </c>
      <c r="CU289">
        <v>1.0054928105040979</v>
      </c>
      <c r="CV289">
        <v>1.014208544263653</v>
      </c>
      <c r="CW289">
        <v>1.012803010129145</v>
      </c>
      <c r="CX289">
        <v>1.017084240240486</v>
      </c>
      <c r="CY289">
        <v>1.024232791589017</v>
      </c>
      <c r="CZ289">
        <v>1.0274799783753199</v>
      </c>
      <c r="DA289">
        <v>1.030395967910815</v>
      </c>
      <c r="DB289">
        <v>1.089483706444629</v>
      </c>
      <c r="DC289">
        <v>1.083449706531483</v>
      </c>
      <c r="DD289">
        <v>1.0878924269053849</v>
      </c>
      <c r="DE289">
        <v>1.0948311357209619</v>
      </c>
      <c r="DF289">
        <v>1.1094597516967419</v>
      </c>
      <c r="DG289">
        <v>1.1220203600294221</v>
      </c>
      <c r="DH289">
        <v>1.092294695706669</v>
      </c>
      <c r="DI289">
        <v>1.05697944572072</v>
      </c>
      <c r="DJ289">
        <v>1.0797906563700721</v>
      </c>
      <c r="DK289">
        <v>1.131664978826606</v>
      </c>
      <c r="DL289">
        <v>1.157117550756728</v>
      </c>
      <c r="DM289">
        <v>1.140219143316624</v>
      </c>
      <c r="DN289">
        <v>1.155518212505751</v>
      </c>
      <c r="DO289">
        <v>1.153959246820415</v>
      </c>
      <c r="DP289">
        <v>1.139112492579015</v>
      </c>
      <c r="DQ289">
        <v>1.1138377653558511</v>
      </c>
      <c r="DR289">
        <v>1.066874516637432</v>
      </c>
      <c r="DS289">
        <v>1.0989992278401379</v>
      </c>
      <c r="DT289">
        <v>1.1247263490180071</v>
      </c>
      <c r="DU289">
        <v>1.134427536811274</v>
      </c>
      <c r="DV289">
        <v>1.1222465570067739</v>
      </c>
      <c r="DW289">
        <v>1.123159245613961</v>
      </c>
      <c r="DX289">
        <v>1.141810422855867</v>
      </c>
      <c r="DY289">
        <v>1.157545610562279</v>
      </c>
      <c r="DZ289">
        <v>1.1705505541379311</v>
      </c>
      <c r="EA289">
        <v>1.1993957647004281</v>
      </c>
      <c r="EB289">
        <v>1.2082891851529849</v>
      </c>
      <c r="EC289">
        <v>1.2265123025893401</v>
      </c>
      <c r="ED289">
        <v>1.2787663325810319</v>
      </c>
      <c r="EE289">
        <v>1.2438630249771709</v>
      </c>
      <c r="EF289">
        <v>1.2323604780907731</v>
      </c>
      <c r="EG289">
        <v>1.237570514232766</v>
      </c>
      <c r="EH289">
        <v>1.233499363675312</v>
      </c>
      <c r="EI289">
        <v>1.242732119097387</v>
      </c>
      <c r="EJ289">
        <v>1.2646467585630159</v>
      </c>
      <c r="EK289">
        <v>1.267441551394614</v>
      </c>
      <c r="EL289">
        <v>1.2331278728658419</v>
      </c>
      <c r="EM289">
        <v>1.2213265215895219</v>
      </c>
      <c r="EN289">
        <v>1.211374881676728</v>
      </c>
      <c r="EO289">
        <v>1.216803056084341</v>
      </c>
      <c r="EP289">
        <v>1.263523911394965</v>
      </c>
      <c r="EQ289">
        <v>1.254719215778441</v>
      </c>
      <c r="ER289">
        <v>1.3159637657983689</v>
      </c>
      <c r="ES289">
        <v>1.307506463863096</v>
      </c>
      <c r="ET289">
        <v>1.386142187843471</v>
      </c>
      <c r="EU289">
        <v>1.36843593405568</v>
      </c>
      <c r="EV289">
        <v>1.3476280243346379</v>
      </c>
      <c r="EW289">
        <v>1.358702432408506</v>
      </c>
      <c r="EX289">
        <v>1.3653826303928229</v>
      </c>
      <c r="EY289">
        <v>1.3593646688961649</v>
      </c>
    </row>
    <row r="290" spans="9:155" x14ac:dyDescent="0.25">
      <c r="I290" s="31">
        <v>44840</v>
      </c>
      <c r="J290" s="32">
        <v>119.49141754253991</v>
      </c>
      <c r="K290" s="32">
        <v>108.4783321502823</v>
      </c>
      <c r="L290" s="33">
        <v>-1.6738021538848E-2</v>
      </c>
      <c r="M290" s="33">
        <v>-5.2441906944099101E-2</v>
      </c>
      <c r="N290">
        <v>30</v>
      </c>
      <c r="O290" t="s">
        <v>15</v>
      </c>
      <c r="P290">
        <f t="shared" si="12"/>
        <v>225</v>
      </c>
      <c r="Q290">
        <f t="shared" si="13"/>
        <v>0</v>
      </c>
      <c r="AH290" s="31">
        <v>45211</v>
      </c>
      <c r="AI290" s="33">
        <v>0.16024450614376071</v>
      </c>
      <c r="AJ290" s="33">
        <v>0.1572206297062721</v>
      </c>
      <c r="AK290" s="33">
        <v>3.0238764374884998E-3</v>
      </c>
      <c r="BI290" s="34">
        <v>-5.8500472094823001E-3</v>
      </c>
      <c r="CP290" t="s">
        <v>1291</v>
      </c>
      <c r="CQ290">
        <v>0.98563631924715911</v>
      </c>
      <c r="CR290">
        <v>0.98424997742524567</v>
      </c>
      <c r="CS290">
        <v>1.0305227195038289</v>
      </c>
      <c r="CT290">
        <v>1.026113639221478</v>
      </c>
      <c r="CU290">
        <v>1.0129621200132961</v>
      </c>
      <c r="CV290">
        <v>0.99603989440039775</v>
      </c>
      <c r="CW290">
        <v>0.99845420082208236</v>
      </c>
      <c r="CX290">
        <v>0.99160249075694151</v>
      </c>
      <c r="CY290">
        <v>0.97251901928341378</v>
      </c>
      <c r="CZ290">
        <v>0.99015406875170853</v>
      </c>
      <c r="DA290">
        <v>0.98978609626845715</v>
      </c>
      <c r="DB290">
        <v>0.98383125410311667</v>
      </c>
      <c r="DC290">
        <v>0.97274895873336253</v>
      </c>
      <c r="DD290">
        <v>0.97169151471693138</v>
      </c>
      <c r="DE290">
        <v>0.97486419358289156</v>
      </c>
      <c r="DF290">
        <v>0.97755433486007015</v>
      </c>
      <c r="DG290">
        <v>0.98493470913064873</v>
      </c>
      <c r="DH290">
        <v>0.97603678073263034</v>
      </c>
      <c r="DI290">
        <v>0.95883872026423822</v>
      </c>
      <c r="DJ290">
        <v>1.0153304154238789</v>
      </c>
      <c r="DK290">
        <v>0.97801421375996778</v>
      </c>
      <c r="DL290">
        <v>0.95334358359046201</v>
      </c>
      <c r="DM290">
        <v>0.96769057984837803</v>
      </c>
      <c r="DN290">
        <v>0.95796508908109945</v>
      </c>
      <c r="DO290">
        <v>0.96157481474973994</v>
      </c>
      <c r="DP290">
        <v>0.96661013032639631</v>
      </c>
      <c r="DQ290">
        <v>0.96941501011743836</v>
      </c>
      <c r="DR290">
        <v>0.97058771287273282</v>
      </c>
      <c r="DS290">
        <v>0.97684162661022889</v>
      </c>
      <c r="DT290">
        <v>0.97587585779933284</v>
      </c>
      <c r="DU290">
        <v>0.97691052752132468</v>
      </c>
      <c r="DV290">
        <v>0.96996691103953769</v>
      </c>
      <c r="DW290">
        <v>0.95743625146732836</v>
      </c>
      <c r="DX290">
        <v>0.97757722476006503</v>
      </c>
      <c r="DY290">
        <v>0.98971719535736147</v>
      </c>
      <c r="DZ290">
        <v>1.0222509107945601</v>
      </c>
      <c r="EA290">
        <v>1.008662518192031</v>
      </c>
      <c r="EB290">
        <v>1.0258378043659839</v>
      </c>
      <c r="EC290">
        <v>1.029401576826301</v>
      </c>
      <c r="ED290">
        <v>1.044070303345257</v>
      </c>
      <c r="EE290">
        <v>1.037149807974576</v>
      </c>
      <c r="EF290">
        <v>0.99767247605558973</v>
      </c>
      <c r="EG290">
        <v>1.0031905604321389</v>
      </c>
      <c r="EH290">
        <v>0.98199173850352639</v>
      </c>
      <c r="EI290">
        <v>0.98891234947976292</v>
      </c>
      <c r="EJ290">
        <v>0.98390003940865689</v>
      </c>
      <c r="EK290">
        <v>0.9727030633278172</v>
      </c>
      <c r="EL290">
        <v>0.97382952386089972</v>
      </c>
      <c r="EM290">
        <v>0.94954992948297356</v>
      </c>
      <c r="EN290">
        <v>0.95594176064821679</v>
      </c>
      <c r="EO290">
        <v>0.95895374779199039</v>
      </c>
      <c r="EP290">
        <v>0.96168978447471443</v>
      </c>
      <c r="EQ290">
        <v>0.97962367430405373</v>
      </c>
      <c r="ER290">
        <v>0.98116400272593296</v>
      </c>
      <c r="ES290">
        <v>0.98403807244195951</v>
      </c>
      <c r="ET290">
        <v>1.008662518192031</v>
      </c>
      <c r="EU290">
        <v>1.017445534667853</v>
      </c>
      <c r="EV290">
        <v>1.018756039245339</v>
      </c>
      <c r="EW290">
        <v>1.027286226371217</v>
      </c>
      <c r="EX290">
        <v>1.096193611378093</v>
      </c>
      <c r="EY290">
        <v>1.110310552580505</v>
      </c>
    </row>
    <row r="291" spans="9:155" x14ac:dyDescent="0.25">
      <c r="I291" s="31">
        <v>44841</v>
      </c>
      <c r="J291" s="32">
        <v>120.2186746690962</v>
      </c>
      <c r="K291" s="32">
        <v>108.3605074748406</v>
      </c>
      <c r="L291" s="33">
        <v>-1.07536228614022E-2</v>
      </c>
      <c r="M291" s="33">
        <v>-5.3471105333891399E-2</v>
      </c>
      <c r="N291">
        <v>30</v>
      </c>
      <c r="O291" t="s">
        <v>15</v>
      </c>
      <c r="P291">
        <f t="shared" si="12"/>
        <v>225</v>
      </c>
      <c r="Q291">
        <f t="shared" si="13"/>
        <v>0</v>
      </c>
      <c r="AH291" s="31">
        <v>45212</v>
      </c>
      <c r="AI291" s="33">
        <v>0.15751106457680031</v>
      </c>
      <c r="AJ291" s="33">
        <v>0.15652703053196501</v>
      </c>
      <c r="AK291" s="33">
        <v>9.8403404483519996E-4</v>
      </c>
      <c r="BI291" s="34">
        <v>0.46436626458912827</v>
      </c>
      <c r="CP291" t="s">
        <v>1292</v>
      </c>
      <c r="CQ291">
        <v>0.96454065148305079</v>
      </c>
      <c r="CR291">
        <v>0.91372212630250893</v>
      </c>
      <c r="CS291">
        <v>0.93455603820545707</v>
      </c>
      <c r="CT291">
        <v>0.95309499782504115</v>
      </c>
      <c r="CU291">
        <v>0.92945627837956313</v>
      </c>
      <c r="CV291">
        <v>0.93828216667605313</v>
      </c>
      <c r="CW291">
        <v>0.92590083941627788</v>
      </c>
      <c r="CX291">
        <v>0.92536268122112586</v>
      </c>
      <c r="CY291">
        <v>0.9134362129941922</v>
      </c>
      <c r="CZ291">
        <v>0.89423106128183083</v>
      </c>
      <c r="DA291">
        <v>0.89304582553597744</v>
      </c>
      <c r="DB291">
        <v>0.91061262625242978</v>
      </c>
      <c r="DC291">
        <v>0.90075106511826064</v>
      </c>
      <c r="DD291">
        <v>0.89464185626504444</v>
      </c>
      <c r="DE291">
        <v>0.90341509573511436</v>
      </c>
      <c r="DF291">
        <v>0.89955402530431816</v>
      </c>
      <c r="DG291">
        <v>0.88631180589686454</v>
      </c>
      <c r="DH291">
        <v>0.88942244611261134</v>
      </c>
      <c r="DI291">
        <v>0.86955995535853936</v>
      </c>
      <c r="DJ291">
        <v>0.86609613206008185</v>
      </c>
      <c r="DK291">
        <v>0.87062634560067764</v>
      </c>
      <c r="DL291">
        <v>0.8737675020151775</v>
      </c>
      <c r="DM291">
        <v>0.84929854075791156</v>
      </c>
      <c r="DN291">
        <v>0.8406220141638896</v>
      </c>
      <c r="DO291">
        <v>0.83898017560240878</v>
      </c>
      <c r="DP291">
        <v>0.85957109808100052</v>
      </c>
      <c r="DQ291">
        <v>0.84762269843210591</v>
      </c>
      <c r="DR291">
        <v>0.82724572468762869</v>
      </c>
      <c r="DS291">
        <v>0.8475275952017064</v>
      </c>
      <c r="DT291">
        <v>0.85135975907939809</v>
      </c>
      <c r="DU291">
        <v>0.86062206255234053</v>
      </c>
      <c r="DV291">
        <v>0.8491524654153092</v>
      </c>
      <c r="DW291">
        <v>0.8467889019861774</v>
      </c>
      <c r="DX291">
        <v>0.8612400994128</v>
      </c>
      <c r="DY291">
        <v>0.86139804589206004</v>
      </c>
      <c r="DZ291">
        <v>0.8722003107706463</v>
      </c>
      <c r="EA291">
        <v>0.88086650880509032</v>
      </c>
      <c r="EB291">
        <v>0.87215604551531234</v>
      </c>
      <c r="EC291">
        <v>0.89847918442252517</v>
      </c>
      <c r="ED291">
        <v>0.90102269282144676</v>
      </c>
      <c r="EE291">
        <v>0.89495768215499605</v>
      </c>
      <c r="EF291">
        <v>0.87987832051404213</v>
      </c>
      <c r="EG291">
        <v>0.87650960044598414</v>
      </c>
      <c r="EH291">
        <v>0.88140473406881104</v>
      </c>
      <c r="EI291">
        <v>0.88264764878373603</v>
      </c>
      <c r="EJ291">
        <v>0.86968228842782613</v>
      </c>
      <c r="EK291">
        <v>0.86564616903275438</v>
      </c>
      <c r="EL291">
        <v>0.85902596475470483</v>
      </c>
      <c r="EM291">
        <v>0.84497905666013318</v>
      </c>
      <c r="EN291">
        <v>0.82947005376816441</v>
      </c>
      <c r="EO291">
        <v>0.82753090024168985</v>
      </c>
      <c r="EP291">
        <v>0.82846992727188973</v>
      </c>
      <c r="EQ291">
        <v>0.8278365317092008</v>
      </c>
      <c r="ER291">
        <v>0.82754458222970217</v>
      </c>
      <c r="ES291">
        <v>0.81404435003850606</v>
      </c>
      <c r="ET291">
        <v>0.81977998696413024</v>
      </c>
      <c r="EU291">
        <v>0.81993786637482169</v>
      </c>
      <c r="EV291">
        <v>0.83011518633037373</v>
      </c>
      <c r="EW291">
        <v>0.84309932588551617</v>
      </c>
      <c r="EX291">
        <v>0.87431934219834195</v>
      </c>
      <c r="EY291">
        <v>0.86720329999198242</v>
      </c>
    </row>
    <row r="292" spans="9:155" x14ac:dyDescent="0.25">
      <c r="I292" s="31">
        <v>44844</v>
      </c>
      <c r="J292" s="32">
        <v>118.2591345683029</v>
      </c>
      <c r="K292" s="32">
        <v>107.74760297047899</v>
      </c>
      <c r="L292" s="33">
        <v>-2.68781388810908E-2</v>
      </c>
      <c r="M292" s="33">
        <v>-5.8824825398224201E-2</v>
      </c>
      <c r="N292">
        <v>30</v>
      </c>
      <c r="O292" t="s">
        <v>15</v>
      </c>
      <c r="P292">
        <f t="shared" si="12"/>
        <v>225</v>
      </c>
      <c r="Q292">
        <f t="shared" si="13"/>
        <v>0</v>
      </c>
      <c r="AH292" s="31">
        <v>45215</v>
      </c>
      <c r="AI292" s="33">
        <v>0.1795115452103612</v>
      </c>
      <c r="AJ292" s="33">
        <v>0.1632829821457833</v>
      </c>
      <c r="AK292" s="33">
        <v>1.62285630645779E-2</v>
      </c>
      <c r="BI292" s="34">
        <v>-0.112055644613901</v>
      </c>
      <c r="CP292" t="s">
        <v>1293</v>
      </c>
      <c r="CQ292">
        <v>0.98986283918467066</v>
      </c>
      <c r="CR292">
        <v>0.98717415836120082</v>
      </c>
      <c r="CS292">
        <v>0.98777775211622598</v>
      </c>
      <c r="CT292">
        <v>0.96226327948245727</v>
      </c>
      <c r="CU292">
        <v>0.9490260248135115</v>
      </c>
      <c r="CV292">
        <v>0.95943754658031299</v>
      </c>
      <c r="CW292">
        <v>0.95912190334271863</v>
      </c>
      <c r="CX292">
        <v>0.95997291676503183</v>
      </c>
      <c r="CY292">
        <v>0.95536120505834732</v>
      </c>
      <c r="CZ292">
        <v>1.004072094888296</v>
      </c>
      <c r="DA292">
        <v>1.0192797000399589</v>
      </c>
      <c r="DB292">
        <v>1.022093468611547</v>
      </c>
      <c r="DC292">
        <v>1.0056094441494241</v>
      </c>
      <c r="DD292">
        <v>1.012526910886441</v>
      </c>
      <c r="DE292">
        <v>0.99443704473152184</v>
      </c>
      <c r="DF292">
        <v>0.98045101117271194</v>
      </c>
      <c r="DG292">
        <v>0.97597648597538222</v>
      </c>
      <c r="DH292">
        <v>0.96996494759362495</v>
      </c>
      <c r="DI292">
        <v>0.95765318094393759</v>
      </c>
      <c r="DJ292">
        <v>1.019485647842342</v>
      </c>
      <c r="DK292">
        <v>1.002795675577836</v>
      </c>
      <c r="DL292">
        <v>0.97825495157759168</v>
      </c>
      <c r="DM292">
        <v>0.97258641307689153</v>
      </c>
      <c r="DN292">
        <v>0.9604121017979198</v>
      </c>
      <c r="DO292">
        <v>0.9762784844989153</v>
      </c>
      <c r="DP292">
        <v>0.97395895032384172</v>
      </c>
      <c r="DQ292">
        <v>0.94849851882359648</v>
      </c>
      <c r="DR292">
        <v>0.98294900207602509</v>
      </c>
      <c r="DS292">
        <v>0.97741765008467985</v>
      </c>
      <c r="DT292">
        <v>0.96367876733179725</v>
      </c>
      <c r="DU292">
        <v>0.9610983704213949</v>
      </c>
      <c r="DV292">
        <v>0.97491979361204706</v>
      </c>
      <c r="DW292">
        <v>1.017619010629558</v>
      </c>
      <c r="DX292">
        <v>1.0277345832534439</v>
      </c>
      <c r="DY292">
        <v>1.0273227548640189</v>
      </c>
      <c r="DZ292">
        <v>1.0447401315402041</v>
      </c>
      <c r="EA292">
        <v>1.0257169131712229</v>
      </c>
      <c r="EB292">
        <v>1.022367908845597</v>
      </c>
      <c r="EC292">
        <v>1.0348304395033601</v>
      </c>
      <c r="ED292">
        <v>1.01517593465919</v>
      </c>
      <c r="EE292">
        <v>0.98747837499096069</v>
      </c>
      <c r="EF292">
        <v>0.99192527468346692</v>
      </c>
      <c r="EG292">
        <v>0.97442562643087283</v>
      </c>
      <c r="EH292">
        <v>0.95860031230274145</v>
      </c>
      <c r="EI292">
        <v>0.97936676051989346</v>
      </c>
      <c r="EJ292">
        <v>0.96789229536311783</v>
      </c>
      <c r="EK292">
        <v>0.95799644968635556</v>
      </c>
      <c r="EL292">
        <v>0.96669821484440732</v>
      </c>
      <c r="EM292">
        <v>0.9653258120281375</v>
      </c>
      <c r="EN292">
        <v>0.95979446003679225</v>
      </c>
      <c r="EO292">
        <v>0.97373935780739773</v>
      </c>
      <c r="EP292">
        <v>0.98319601845127202</v>
      </c>
      <c r="EQ292">
        <v>0.99025073891298354</v>
      </c>
      <c r="ER292">
        <v>0.98104116185969636</v>
      </c>
      <c r="ES292">
        <v>0.99480760290206227</v>
      </c>
      <c r="ET292">
        <v>1.017756331569593</v>
      </c>
      <c r="EU292">
        <v>1.027363957867564</v>
      </c>
      <c r="EV292">
        <v>1.040650078088837</v>
      </c>
      <c r="EW292">
        <v>1.0484596268210311</v>
      </c>
      <c r="EX292">
        <v>1.1016999567812551</v>
      </c>
      <c r="EY292">
        <v>1.0985294763992079</v>
      </c>
    </row>
    <row r="293" spans="9:155" x14ac:dyDescent="0.25">
      <c r="I293" s="31">
        <v>44845</v>
      </c>
      <c r="J293" s="32">
        <v>116.25009926714959</v>
      </c>
      <c r="K293" s="32">
        <v>106.0919320724532</v>
      </c>
      <c r="L293" s="33">
        <v>-4.3409937278302398E-2</v>
      </c>
      <c r="M293" s="33">
        <v>-7.3287108582003796E-2</v>
      </c>
      <c r="N293">
        <v>30</v>
      </c>
      <c r="O293" t="s">
        <v>15</v>
      </c>
      <c r="P293">
        <f t="shared" si="12"/>
        <v>225</v>
      </c>
      <c r="Q293">
        <f t="shared" si="13"/>
        <v>0</v>
      </c>
      <c r="AH293" s="31">
        <v>45216</v>
      </c>
      <c r="AI293" s="33">
        <v>0.20402598190458171</v>
      </c>
      <c r="AJ293" s="33">
        <v>0.18651125194438231</v>
      </c>
      <c r="AK293" s="33">
        <v>1.7514729960199399E-2</v>
      </c>
      <c r="BI293" s="34">
        <v>2.3425211039768E-3</v>
      </c>
      <c r="CP293" t="s">
        <v>1294</v>
      </c>
      <c r="CQ293">
        <v>1.0230250324893631</v>
      </c>
      <c r="CR293">
        <v>1.0893706329877899</v>
      </c>
      <c r="CS293">
        <v>1.086287820873741</v>
      </c>
      <c r="CT293">
        <v>1.060918492017261</v>
      </c>
      <c r="CU293">
        <v>1.0951189097326599</v>
      </c>
      <c r="CV293">
        <v>1.075080348999798</v>
      </c>
      <c r="CW293">
        <v>1.1032113418876719</v>
      </c>
      <c r="CX293">
        <v>1.1146757483415419</v>
      </c>
      <c r="CY293">
        <v>1.0905909312466671</v>
      </c>
      <c r="CZ293">
        <v>1.0902376361281421</v>
      </c>
      <c r="DA293">
        <v>1.0879256277538709</v>
      </c>
      <c r="DB293">
        <v>1.0887604032893401</v>
      </c>
      <c r="DC293">
        <v>1.11933207326398</v>
      </c>
      <c r="DD293">
        <v>1.1349390160494479</v>
      </c>
      <c r="DE293">
        <v>1.0985228699293641</v>
      </c>
      <c r="DF293">
        <v>1.0543674256347679</v>
      </c>
      <c r="DG293">
        <v>1.058766896546292</v>
      </c>
      <c r="DH293">
        <v>1.056711661613922</v>
      </c>
      <c r="DI293">
        <v>1.010308261309758</v>
      </c>
      <c r="DJ293">
        <v>0.97813101205987152</v>
      </c>
      <c r="DK293">
        <v>0.98982028662680877</v>
      </c>
      <c r="DL293">
        <v>0.95584465645546524</v>
      </c>
      <c r="DM293">
        <v>0.93728324799239249</v>
      </c>
      <c r="DN293">
        <v>0.92141937062699852</v>
      </c>
      <c r="DO293">
        <v>0.91589604256420853</v>
      </c>
      <c r="DP293">
        <v>0.90809253088696829</v>
      </c>
      <c r="DQ293">
        <v>0.91123971764177036</v>
      </c>
      <c r="DR293">
        <v>0.91017991285520883</v>
      </c>
      <c r="DS293">
        <v>0.91538217340435679</v>
      </c>
      <c r="DT293">
        <v>0.93863197325672576</v>
      </c>
      <c r="DU293">
        <v>0.93053954110171389</v>
      </c>
      <c r="DV293">
        <v>0.91066155441017804</v>
      </c>
      <c r="DW293">
        <v>0.91763012941392452</v>
      </c>
      <c r="DX293">
        <v>0.91438666268953583</v>
      </c>
      <c r="DY293">
        <v>0.95000009974100885</v>
      </c>
      <c r="DZ293">
        <v>0.97289660447485327</v>
      </c>
      <c r="EA293">
        <v>0.95876689452818742</v>
      </c>
      <c r="EB293">
        <v>0.97199745429863105</v>
      </c>
      <c r="EC293">
        <v>0.96830449305514354</v>
      </c>
      <c r="ED293">
        <v>0.97848430717839607</v>
      </c>
      <c r="EE293">
        <v>0.96059742248551427</v>
      </c>
      <c r="EF293">
        <v>0.99238931015001852</v>
      </c>
      <c r="EG293">
        <v>0.98192041441096989</v>
      </c>
      <c r="EH293">
        <v>0.95619787100497766</v>
      </c>
      <c r="EI293">
        <v>0.95603729696365047</v>
      </c>
      <c r="EJ293">
        <v>0.94621069738991037</v>
      </c>
      <c r="EK293">
        <v>0.96644189863095853</v>
      </c>
      <c r="EL293">
        <v>0.93166355939100376</v>
      </c>
      <c r="EM293">
        <v>0.9448619721255771</v>
      </c>
      <c r="EN293">
        <v>0.94537568014740447</v>
      </c>
      <c r="EO293">
        <v>0.91894678821139963</v>
      </c>
      <c r="EP293">
        <v>0.92996145843913369</v>
      </c>
      <c r="EQ293">
        <v>0.93143869127793599</v>
      </c>
      <c r="ER293">
        <v>0.9262363501597759</v>
      </c>
      <c r="ES293">
        <v>0.95870260045644684</v>
      </c>
      <c r="ET293">
        <v>1.0018626146052341</v>
      </c>
      <c r="EU293">
        <v>0.99190758802603718</v>
      </c>
      <c r="EV293">
        <v>0.99303152574631492</v>
      </c>
      <c r="EW293">
        <v>0.98526016110494496</v>
      </c>
      <c r="EX293">
        <v>0.95295440428058908</v>
      </c>
      <c r="EY293">
        <v>0.9370585410173492</v>
      </c>
    </row>
    <row r="294" spans="9:155" x14ac:dyDescent="0.25">
      <c r="I294" s="31">
        <v>44846</v>
      </c>
      <c r="J294" s="32">
        <v>116.8611018277667</v>
      </c>
      <c r="K294" s="32">
        <v>106.87058382667161</v>
      </c>
      <c r="L294" s="33">
        <v>-3.8382165418592698E-2</v>
      </c>
      <c r="M294" s="33">
        <v>-6.6485586501449298E-2</v>
      </c>
      <c r="N294">
        <v>30</v>
      </c>
      <c r="O294" t="s">
        <v>15</v>
      </c>
      <c r="P294">
        <f t="shared" si="12"/>
        <v>225</v>
      </c>
      <c r="Q294">
        <f t="shared" si="13"/>
        <v>0</v>
      </c>
      <c r="AH294" s="31">
        <v>45217</v>
      </c>
      <c r="AI294" s="33">
        <v>0.1994407808976455</v>
      </c>
      <c r="AJ294" s="33">
        <v>0.1695251838340654</v>
      </c>
      <c r="AK294" s="33">
        <v>2.9915597063580001E-2</v>
      </c>
      <c r="BI294" s="34">
        <v>4.1955656671472004E-3</v>
      </c>
      <c r="CP294" t="s">
        <v>1295</v>
      </c>
      <c r="CQ294">
        <v>0.98776540492566245</v>
      </c>
      <c r="CR294">
        <v>0.99676140500615784</v>
      </c>
      <c r="CS294">
        <v>0.99136380495786069</v>
      </c>
      <c r="CT294">
        <v>1.004857917178293</v>
      </c>
      <c r="CU294">
        <v>1.0090859811662809</v>
      </c>
      <c r="CV294">
        <v>0.99568199709618788</v>
      </c>
      <c r="CW294">
        <v>1.012774397249129</v>
      </c>
      <c r="CX294">
        <v>1.001979309252224</v>
      </c>
      <c r="CY294">
        <v>1.013583981206529</v>
      </c>
      <c r="CZ294">
        <v>1.02959708554919</v>
      </c>
      <c r="DA294">
        <v>1.02851756553953</v>
      </c>
      <c r="DB294">
        <v>1.02896730949371</v>
      </c>
      <c r="DC294">
        <v>1.0191616133561261</v>
      </c>
      <c r="DD294">
        <v>1.012774397249129</v>
      </c>
      <c r="DE294">
        <v>1.015113469369747</v>
      </c>
      <c r="DF294">
        <v>1.0915798063530271</v>
      </c>
      <c r="DG294">
        <v>1.0600036779209541</v>
      </c>
      <c r="DH294">
        <v>1.0415618217060929</v>
      </c>
      <c r="DI294">
        <v>1.036883789564546</v>
      </c>
      <c r="DJ294">
        <v>1.039582589588695</v>
      </c>
      <c r="DK294">
        <v>1.031666109517859</v>
      </c>
      <c r="DL294">
        <v>1.0369736935155069</v>
      </c>
      <c r="DM294">
        <v>1.014483693314268</v>
      </c>
      <c r="DN294">
        <v>1.0017092611002749</v>
      </c>
      <c r="DO294">
        <v>1.017002685436496</v>
      </c>
      <c r="DP294">
        <v>1.0035983650673339</v>
      </c>
      <c r="DQ294">
        <v>0.99901046107612645</v>
      </c>
      <c r="DR294">
        <v>0.98956460494176157</v>
      </c>
      <c r="DS294">
        <v>0.98722564492083276</v>
      </c>
      <c r="DT294">
        <v>0.99955010898126673</v>
      </c>
      <c r="DU294">
        <v>1.0045879811260341</v>
      </c>
      <c r="DV294">
        <v>1.004318157173463</v>
      </c>
      <c r="DW294">
        <v>1.020511069418045</v>
      </c>
      <c r="DX294">
        <v>1.03103633346238</v>
      </c>
      <c r="DY294">
        <v>1.0191616133561261</v>
      </c>
      <c r="DZ294">
        <v>1.028607469490491</v>
      </c>
      <c r="EA294">
        <v>1.009445821169501</v>
      </c>
      <c r="EB294">
        <v>1.005127853230553</v>
      </c>
      <c r="EC294">
        <v>1.0114250532869</v>
      </c>
      <c r="ED294">
        <v>1.007556717202442</v>
      </c>
      <c r="EE294">
        <v>0.99991006108417602</v>
      </c>
      <c r="EF294">
        <v>1.0106152451301209</v>
      </c>
      <c r="EG294">
        <v>1.0017092611002749</v>
      </c>
      <c r="EH294">
        <v>0.98227790092640499</v>
      </c>
      <c r="EI294">
        <v>0.95573953253940946</v>
      </c>
      <c r="EJ294">
        <v>0.92821166019340406</v>
      </c>
      <c r="EK294">
        <v>0.90779057186114531</v>
      </c>
      <c r="EL294">
        <v>0.91129906794238336</v>
      </c>
      <c r="EM294">
        <v>0.91102918793996834</v>
      </c>
      <c r="EN294">
        <v>0.91165896399544777</v>
      </c>
      <c r="EO294">
        <v>0.9098597079295041</v>
      </c>
      <c r="EP294">
        <v>0.90518178788764647</v>
      </c>
      <c r="EQ294">
        <v>0.90743078790777021</v>
      </c>
      <c r="ER294">
        <v>0.91498748402523111</v>
      </c>
      <c r="ES294">
        <v>0.93999647634869776</v>
      </c>
      <c r="ET294">
        <v>0.94143583636157702</v>
      </c>
      <c r="EU294">
        <v>0.9200252440703085</v>
      </c>
      <c r="EV294">
        <v>0.92281406014510681</v>
      </c>
      <c r="EW294">
        <v>0.90194317180882333</v>
      </c>
      <c r="EX294">
        <v>0.86586904333650261</v>
      </c>
      <c r="EY294">
        <v>0.88206189953123915</v>
      </c>
    </row>
    <row r="295" spans="9:155" x14ac:dyDescent="0.25">
      <c r="I295" s="31">
        <v>44847</v>
      </c>
      <c r="J295" s="32">
        <v>116.27369962007189</v>
      </c>
      <c r="K295" s="32">
        <v>106.1524658506617</v>
      </c>
      <c r="L295" s="33">
        <v>-4.3215736471381903E-2</v>
      </c>
      <c r="M295" s="33">
        <v>-7.2758346106514202E-2</v>
      </c>
      <c r="N295">
        <v>30</v>
      </c>
      <c r="O295" t="s">
        <v>15</v>
      </c>
      <c r="P295">
        <f t="shared" si="12"/>
        <v>225</v>
      </c>
      <c r="Q295">
        <f t="shared" si="13"/>
        <v>0</v>
      </c>
      <c r="AH295" s="31">
        <v>45218</v>
      </c>
      <c r="AI295" s="33">
        <v>0.20489994025486499</v>
      </c>
      <c r="AJ295" s="33">
        <v>0.1751627597537051</v>
      </c>
      <c r="AK295" s="33">
        <v>2.97371805011599E-2</v>
      </c>
      <c r="BI295" s="34">
        <v>3.6688900935175899E-2</v>
      </c>
      <c r="CP295" t="s">
        <v>1296</v>
      </c>
      <c r="CQ295">
        <v>1.01829785749905</v>
      </c>
      <c r="CR295">
        <v>1.006550107611589</v>
      </c>
      <c r="CS295">
        <v>1.0097719529680509</v>
      </c>
      <c r="CT295">
        <v>1.0220060276241121</v>
      </c>
      <c r="CU295">
        <v>1.0512917613807891</v>
      </c>
      <c r="CV295">
        <v>1.0441640967950361</v>
      </c>
      <c r="CW295">
        <v>1.059893546372138</v>
      </c>
      <c r="CX295">
        <v>1.0673706959635101</v>
      </c>
      <c r="CY295">
        <v>1.077264398278786</v>
      </c>
      <c r="CZ295">
        <v>1.1312157055097389</v>
      </c>
      <c r="DA295">
        <v>1.1367325598883</v>
      </c>
      <c r="DB295">
        <v>1.133176300645319</v>
      </c>
      <c r="DC295">
        <v>1.1241640713457191</v>
      </c>
      <c r="DD295">
        <v>1.088844941222987</v>
      </c>
      <c r="DE295">
        <v>1.105547115317983</v>
      </c>
      <c r="DF295">
        <v>1.1033889460588651</v>
      </c>
      <c r="DG295">
        <v>1.123799365259615</v>
      </c>
      <c r="DH295">
        <v>1.117249126983296</v>
      </c>
      <c r="DI295">
        <v>1.0866564797642839</v>
      </c>
      <c r="DJ295">
        <v>1.106899692021774</v>
      </c>
      <c r="DK295">
        <v>1.0997264391752579</v>
      </c>
      <c r="DL295">
        <v>1.0997264391752579</v>
      </c>
      <c r="DM295">
        <v>1.103054607153038</v>
      </c>
      <c r="DN295">
        <v>1.0971884177302429</v>
      </c>
      <c r="DO295">
        <v>1.058981781156876</v>
      </c>
      <c r="DP295">
        <v>1.1217324475027151</v>
      </c>
      <c r="DQ295">
        <v>1.09252266918708</v>
      </c>
      <c r="DR295">
        <v>1.120091195134552</v>
      </c>
      <c r="DS295">
        <v>1.173206692591285</v>
      </c>
      <c r="DT295">
        <v>1.1850607651000651</v>
      </c>
      <c r="DU295">
        <v>1.246732534268076</v>
      </c>
      <c r="DV295">
        <v>1.2726594329439249</v>
      </c>
      <c r="DW295">
        <v>1.274270618054578</v>
      </c>
      <c r="DX295">
        <v>1.303389069887303</v>
      </c>
      <c r="DY295">
        <v>1.3069301080497979</v>
      </c>
      <c r="DZ295">
        <v>1.3473554982814551</v>
      </c>
      <c r="EA295">
        <v>1.3703190850270119</v>
      </c>
      <c r="EB295">
        <v>1.3733890944820839</v>
      </c>
      <c r="EC295">
        <v>1.380927053414704</v>
      </c>
      <c r="ED295">
        <v>1.3860030963047349</v>
      </c>
      <c r="EE295">
        <v>1.3812004330178991</v>
      </c>
      <c r="EF295">
        <v>1.381337347761572</v>
      </c>
      <c r="EG295">
        <v>1.431322026421985</v>
      </c>
      <c r="EH295">
        <v>1.4200759723449949</v>
      </c>
      <c r="EI295">
        <v>1.441550292585164</v>
      </c>
      <c r="EJ295">
        <v>1.462583576394727</v>
      </c>
      <c r="EK295">
        <v>1.398981654252107</v>
      </c>
      <c r="EL295">
        <v>1.3814438203442749</v>
      </c>
      <c r="EM295">
        <v>1.348449766501153</v>
      </c>
      <c r="EN295">
        <v>1.3070818689704959</v>
      </c>
      <c r="EO295">
        <v>1.3275986857732569</v>
      </c>
      <c r="EP295">
        <v>1.3539513997992281</v>
      </c>
      <c r="EQ295">
        <v>1.419331264111608</v>
      </c>
      <c r="ER295">
        <v>1.427446724334356</v>
      </c>
      <c r="ES295">
        <v>1.4489055985519641</v>
      </c>
      <c r="ET295">
        <v>1.414057872040116</v>
      </c>
      <c r="EU295">
        <v>1.385623244118837</v>
      </c>
      <c r="EV295">
        <v>1.4267324582619401</v>
      </c>
      <c r="EW295">
        <v>1.363328185223549</v>
      </c>
      <c r="EX295">
        <v>1.3926747283214731</v>
      </c>
      <c r="EY295">
        <v>1.400987987609835</v>
      </c>
    </row>
    <row r="296" spans="9:155" x14ac:dyDescent="0.25">
      <c r="I296" s="31">
        <v>44848</v>
      </c>
      <c r="J296" s="32">
        <v>116.06419225632141</v>
      </c>
      <c r="K296" s="32">
        <v>106.7635687544815</v>
      </c>
      <c r="L296" s="33">
        <v>-4.4939714889414797E-2</v>
      </c>
      <c r="M296" s="33">
        <v>-6.7420363020618407E-2</v>
      </c>
      <c r="N296">
        <v>30</v>
      </c>
      <c r="O296" t="s">
        <v>15</v>
      </c>
      <c r="P296">
        <f t="shared" si="12"/>
        <v>225</v>
      </c>
      <c r="Q296">
        <f t="shared" si="13"/>
        <v>0</v>
      </c>
      <c r="AH296" s="31">
        <v>45219</v>
      </c>
      <c r="AI296" s="33">
        <v>0.20077181148164211</v>
      </c>
      <c r="AJ296" s="33">
        <v>0.1615682648109022</v>
      </c>
      <c r="AK296" s="33">
        <v>3.9203546670739803E-2</v>
      </c>
      <c r="BI296" s="34">
        <v>0.12644433873024749</v>
      </c>
      <c r="CP296" t="s">
        <v>1297</v>
      </c>
      <c r="CQ296">
        <v>0.98935527600740136</v>
      </c>
      <c r="CR296">
        <v>1.000539523259478</v>
      </c>
      <c r="CS296">
        <v>1.013486839779892</v>
      </c>
      <c r="CT296">
        <v>1.0318421344166011</v>
      </c>
      <c r="CU296">
        <v>1.0401710635181409</v>
      </c>
      <c r="CV296">
        <v>1.0591053312178349</v>
      </c>
      <c r="CW296">
        <v>1.065039402556788</v>
      </c>
      <c r="CX296">
        <v>1.0594474077488749</v>
      </c>
      <c r="CY296">
        <v>1.0249342624614211</v>
      </c>
      <c r="CZ296">
        <v>1.0405263439069969</v>
      </c>
      <c r="DA296">
        <v>1.0225789518632209</v>
      </c>
      <c r="DB296">
        <v>1.0117368455512461</v>
      </c>
      <c r="DC296">
        <v>1.0361842713663301</v>
      </c>
      <c r="DD296">
        <v>1.0328421495212741</v>
      </c>
      <c r="DE296">
        <v>1.02152631455447</v>
      </c>
      <c r="DF296">
        <v>1.0266447739347431</v>
      </c>
      <c r="DG296">
        <v>1.03152633678307</v>
      </c>
      <c r="DH296">
        <v>1.013763154658099</v>
      </c>
      <c r="DI296">
        <v>1.018947311282141</v>
      </c>
      <c r="DJ296">
        <v>1.0400526152521681</v>
      </c>
      <c r="DK296">
        <v>1.0538684235715901</v>
      </c>
      <c r="DL296">
        <v>1.0548947819828329</v>
      </c>
      <c r="DM296">
        <v>1.0379079222884049</v>
      </c>
      <c r="DN296">
        <v>1.0739737124369459</v>
      </c>
      <c r="DO296">
        <v>1.069447365568412</v>
      </c>
      <c r="DP296">
        <v>1.071328947511784</v>
      </c>
      <c r="DQ296">
        <v>1.0409605253974381</v>
      </c>
      <c r="DR296">
        <v>1.043434219852549</v>
      </c>
      <c r="DS296">
        <v>1.0531185088566799</v>
      </c>
      <c r="DT296">
        <v>1.039105286760637</v>
      </c>
      <c r="DU296">
        <v>1.021513110696654</v>
      </c>
      <c r="DV296">
        <v>1.0197894597745789</v>
      </c>
      <c r="DW296">
        <v>1.0389473557393401</v>
      </c>
      <c r="DX296">
        <v>1.022842127292674</v>
      </c>
      <c r="DY296">
        <v>1.0241841545193231</v>
      </c>
      <c r="DZ296">
        <v>1.0323289381111209</v>
      </c>
      <c r="EA296">
        <v>1.05347366042741</v>
      </c>
      <c r="EB296">
        <v>1.0348947375256341</v>
      </c>
      <c r="EC296">
        <v>1.034697388158075</v>
      </c>
      <c r="ED296">
        <v>1.026934292670767</v>
      </c>
      <c r="EE296">
        <v>1.058197356663503</v>
      </c>
      <c r="EF296">
        <v>1.0668026650523119</v>
      </c>
      <c r="EG296">
        <v>1.044526339916624</v>
      </c>
      <c r="EH296">
        <v>1.0495262866218611</v>
      </c>
      <c r="EI296">
        <v>1.0755526361955401</v>
      </c>
      <c r="EJ296">
        <v>1.094460689406789</v>
      </c>
      <c r="EK296">
        <v>1.097000081105669</v>
      </c>
      <c r="EL296">
        <v>1.094289361300488</v>
      </c>
      <c r="EM296">
        <v>1.11098689548608</v>
      </c>
      <c r="EN296">
        <v>1.1376710548152671</v>
      </c>
      <c r="EO296">
        <v>1.1328553180288341</v>
      </c>
      <c r="EP296">
        <v>1.135289594137683</v>
      </c>
      <c r="EQ296">
        <v>1.160500074116432</v>
      </c>
      <c r="ER296">
        <v>1.222815842103717</v>
      </c>
      <c r="ES296">
        <v>1.190434185922211</v>
      </c>
      <c r="ET296">
        <v>1.186591927706693</v>
      </c>
      <c r="EU296">
        <v>1.1852500292981689</v>
      </c>
      <c r="EV296">
        <v>1.1838421760096249</v>
      </c>
      <c r="EW296">
        <v>1.159986991524405</v>
      </c>
      <c r="EX296">
        <v>1.1766842680737459</v>
      </c>
      <c r="EY296">
        <v>1.1751843098257999</v>
      </c>
    </row>
    <row r="297" spans="9:155" x14ac:dyDescent="0.25">
      <c r="I297" s="31">
        <v>44851</v>
      </c>
      <c r="J297" s="32">
        <v>116.48056268855539</v>
      </c>
      <c r="K297" s="32">
        <v>107.4197116718493</v>
      </c>
      <c r="L297" s="33">
        <v>-4.1513517231115203E-2</v>
      </c>
      <c r="M297" s="33">
        <v>-6.1688955473793099E-2</v>
      </c>
      <c r="N297">
        <v>30</v>
      </c>
      <c r="O297" t="s">
        <v>15</v>
      </c>
      <c r="P297">
        <f t="shared" si="12"/>
        <v>225</v>
      </c>
      <c r="Q297">
        <f t="shared" si="13"/>
        <v>0</v>
      </c>
      <c r="AH297" s="31">
        <v>45222</v>
      </c>
      <c r="AI297" s="33">
        <v>0.16168425173627149</v>
      </c>
      <c r="AJ297" s="33">
        <v>0.13300215011924621</v>
      </c>
      <c r="AK297" s="33">
        <v>2.86821016170253E-2</v>
      </c>
      <c r="BI297" s="34">
        <v>9.1191232768765895E-2</v>
      </c>
      <c r="CP297" t="s">
        <v>1298</v>
      </c>
      <c r="CQ297">
        <v>0.98165866807200042</v>
      </c>
      <c r="CR297">
        <v>0.92304619100244001</v>
      </c>
      <c r="CS297">
        <v>0.90948958281002334</v>
      </c>
      <c r="CT297">
        <v>0.90311001001380553</v>
      </c>
      <c r="CU297">
        <v>0.91706528550439859</v>
      </c>
      <c r="CV297">
        <v>0.93700153049484713</v>
      </c>
      <c r="CW297">
        <v>0.91626788690623184</v>
      </c>
      <c r="CX297">
        <v>0.91826147940436964</v>
      </c>
      <c r="CY297">
        <v>0.90669846371009111</v>
      </c>
      <c r="CZ297">
        <v>0.90390753661559986</v>
      </c>
      <c r="DA297">
        <v>0.92105259850430221</v>
      </c>
      <c r="DB297">
        <v>0.92145139380610608</v>
      </c>
      <c r="DC297">
        <v>0.99003189736817021</v>
      </c>
      <c r="DD297">
        <v>0.98165866807200042</v>
      </c>
      <c r="DE297">
        <v>0.95614024888350091</v>
      </c>
      <c r="DF297">
        <v>1.038277424639795</v>
      </c>
      <c r="DG297">
        <v>1.0641945751282851</v>
      </c>
      <c r="DH297">
        <v>1.060207326130195</v>
      </c>
      <c r="DI297">
        <v>1.0243221491492021</v>
      </c>
      <c r="DJ297">
        <v>1.038676155939785</v>
      </c>
      <c r="DK297">
        <v>0.98963316606817975</v>
      </c>
      <c r="DL297">
        <v>0.94058998419113249</v>
      </c>
      <c r="DM297">
        <v>0.87280700723086313</v>
      </c>
      <c r="DN297">
        <v>0.92384358960060686</v>
      </c>
      <c r="DO297">
        <v>0.97129184627769272</v>
      </c>
      <c r="DP297">
        <v>0.99681013746256464</v>
      </c>
      <c r="DQ297">
        <v>0.99122809126814115</v>
      </c>
      <c r="DR297">
        <v>0.99043050066453286</v>
      </c>
      <c r="DS297">
        <v>1.015151521254865</v>
      </c>
      <c r="DT297">
        <v>1.0243221491492021</v>
      </c>
      <c r="DU297">
        <v>1.004784635458744</v>
      </c>
      <c r="DV297">
        <v>1.0590111962320381</v>
      </c>
      <c r="DW297">
        <v>1.0546251519321439</v>
      </c>
      <c r="DX297">
        <v>1.0709728152226801</v>
      </c>
      <c r="DY297">
        <v>1.0789473132188589</v>
      </c>
      <c r="DZ297">
        <v>1.1052630670037109</v>
      </c>
      <c r="EA297">
        <v>1.068580427422738</v>
      </c>
      <c r="EB297">
        <v>1.094098718607609</v>
      </c>
      <c r="EC297">
        <v>1.0705740839226889</v>
      </c>
      <c r="ED297">
        <v>1.068580427422738</v>
      </c>
      <c r="EE297">
        <v>1.0709728152226801</v>
      </c>
      <c r="EF297">
        <v>1.081339829022429</v>
      </c>
      <c r="EG297">
        <v>1.050239171634064</v>
      </c>
      <c r="EH297">
        <v>1.0458531913359841</v>
      </c>
      <c r="EI297">
        <v>1.042264737639699</v>
      </c>
      <c r="EJ297">
        <v>1.034689034945323</v>
      </c>
      <c r="EK297">
        <v>1.0326954424471859</v>
      </c>
      <c r="EL297">
        <v>1.0366825634416481</v>
      </c>
      <c r="EM297">
        <v>1.074162537618975</v>
      </c>
      <c r="EN297">
        <v>1.072567740422641</v>
      </c>
      <c r="EO297">
        <v>1.0538275613285359</v>
      </c>
      <c r="EP297">
        <v>1.130382754892221</v>
      </c>
      <c r="EQ297">
        <v>1.1116426397999291</v>
      </c>
      <c r="ER297">
        <v>1.110446573903586</v>
      </c>
      <c r="ES297">
        <v>1.10645938890731</v>
      </c>
      <c r="ET297">
        <v>1.070175416624513</v>
      </c>
      <c r="EU297">
        <v>1.0534290860358011</v>
      </c>
      <c r="EV297">
        <v>1.0753589875262011</v>
      </c>
      <c r="EW297">
        <v>1.012759069453109</v>
      </c>
      <c r="EX297">
        <v>1.0195374375511319</v>
      </c>
      <c r="EY297">
        <v>1.0414673390415321</v>
      </c>
    </row>
    <row r="298" spans="9:155" x14ac:dyDescent="0.25">
      <c r="I298" s="31">
        <v>44852</v>
      </c>
      <c r="J298" s="32">
        <v>117.6030650785805</v>
      </c>
      <c r="K298" s="32">
        <v>108.50355455786919</v>
      </c>
      <c r="L298" s="33">
        <v>-3.2276754093289797E-2</v>
      </c>
      <c r="M298" s="33">
        <v>-5.2221589245978403E-2</v>
      </c>
      <c r="N298">
        <v>30</v>
      </c>
      <c r="O298" t="s">
        <v>15</v>
      </c>
      <c r="P298">
        <f t="shared" si="12"/>
        <v>225</v>
      </c>
      <c r="Q298">
        <f t="shared" si="13"/>
        <v>0</v>
      </c>
      <c r="AH298" s="31">
        <v>45224</v>
      </c>
      <c r="AI298" s="33">
        <v>0.1456568998641723</v>
      </c>
      <c r="AJ298" s="33">
        <v>0.11318994059064</v>
      </c>
      <c r="AK298" s="33">
        <v>3.24669592735322E-2</v>
      </c>
      <c r="BI298" s="34">
        <v>0.12255793311270879</v>
      </c>
      <c r="CP298" t="s">
        <v>1299</v>
      </c>
      <c r="CQ298">
        <v>0.98680224713421516</v>
      </c>
      <c r="CR298">
        <v>0.94708799009061362</v>
      </c>
      <c r="CS298">
        <v>0.94030745614180544</v>
      </c>
      <c r="CT298">
        <v>0.94902521076899005</v>
      </c>
      <c r="CU298">
        <v>0.99176648255493494</v>
      </c>
      <c r="CV298">
        <v>0.95580574471779822</v>
      </c>
      <c r="CW298">
        <v>0.98026385642825797</v>
      </c>
      <c r="CX298">
        <v>0.96452342460941409</v>
      </c>
      <c r="CY298">
        <v>0.97009316760839881</v>
      </c>
      <c r="CZ298">
        <v>0.96234406068818679</v>
      </c>
      <c r="DA298">
        <v>0.98643903226993879</v>
      </c>
      <c r="DB298">
        <v>0.9803850027852522</v>
      </c>
      <c r="DC298">
        <v>0.96464464570197717</v>
      </c>
      <c r="DD298">
        <v>0.95398959566084729</v>
      </c>
      <c r="DE298">
        <v>0.97820563886402501</v>
      </c>
      <c r="DF298">
        <v>0.98341201752759566</v>
      </c>
      <c r="DG298">
        <v>1.001695028131943</v>
      </c>
      <c r="DH298">
        <v>1.0337813246123271</v>
      </c>
      <c r="DI298">
        <v>1.03656612137625</v>
      </c>
      <c r="DJ298">
        <v>1.0288169397204701</v>
      </c>
      <c r="DK298">
        <v>1.0037534699028829</v>
      </c>
      <c r="DL298">
        <v>0.98377530712744066</v>
      </c>
      <c r="DM298">
        <v>0.93461679099253281</v>
      </c>
      <c r="DN298">
        <v>1.017072170350942</v>
      </c>
      <c r="DO298">
        <v>1.0099284962734261</v>
      </c>
      <c r="DP298">
        <v>0.98086928927095407</v>
      </c>
      <c r="DQ298">
        <v>0.9651288574521103</v>
      </c>
      <c r="DR298">
        <v>1.0079912008594809</v>
      </c>
      <c r="DS298">
        <v>1.0150138033155709</v>
      </c>
      <c r="DT298">
        <v>1.021310050778677</v>
      </c>
      <c r="DU298">
        <v>1.071558286241983</v>
      </c>
      <c r="DV298">
        <v>1.0650198208004571</v>
      </c>
      <c r="DW298">
        <v>1.0885095090106509</v>
      </c>
      <c r="DX298">
        <v>1.150018152622214</v>
      </c>
      <c r="DY298">
        <v>1.124712464826207</v>
      </c>
      <c r="DZ298">
        <v>1.138636523381394</v>
      </c>
      <c r="EA298">
        <v>1.1416636128593061</v>
      </c>
      <c r="EB298">
        <v>1.1605520563063501</v>
      </c>
      <c r="EC298">
        <v>1.173023330139999</v>
      </c>
      <c r="ED298">
        <v>1.188158254380578</v>
      </c>
      <c r="EE298">
        <v>1.181256723545913</v>
      </c>
      <c r="EF298">
        <v>1.151107871950612</v>
      </c>
      <c r="EG298">
        <v>1.1189005785843711</v>
      </c>
      <c r="EH298">
        <v>1.131371852418021</v>
      </c>
      <c r="EI298">
        <v>1.1027968571656821</v>
      </c>
      <c r="EJ298">
        <v>1.0978326964805309</v>
      </c>
      <c r="EK298">
        <v>1.158009402785277</v>
      </c>
      <c r="EL298">
        <v>1.133430144717823</v>
      </c>
      <c r="EM298">
        <v>1.1011018544657261</v>
      </c>
      <c r="EN298">
        <v>1.1043708629797819</v>
      </c>
      <c r="EO298">
        <v>1.150018152622214</v>
      </c>
      <c r="EP298">
        <v>1.1491705765366671</v>
      </c>
      <c r="EQ298">
        <v>1.158372617649553</v>
      </c>
      <c r="ER298">
        <v>1.1312507060610271</v>
      </c>
      <c r="ES298">
        <v>1.1555878208856301</v>
      </c>
      <c r="ET298">
        <v>1.168059094719279</v>
      </c>
      <c r="EU298">
        <v>1.1916697050797611</v>
      </c>
      <c r="EV298">
        <v>1.1710860347260541</v>
      </c>
      <c r="EW298">
        <v>1.1564353222356081</v>
      </c>
      <c r="EX298">
        <v>1.1764134850110499</v>
      </c>
      <c r="EY298">
        <v>1.1484440720725451</v>
      </c>
    </row>
    <row r="299" spans="9:155" x14ac:dyDescent="0.25">
      <c r="I299" s="31">
        <v>44853</v>
      </c>
      <c r="J299" s="32">
        <v>117.77567800048379</v>
      </c>
      <c r="K299" s="32">
        <v>108.59039170398979</v>
      </c>
      <c r="L299" s="33">
        <v>-3.08563698800207E-2</v>
      </c>
      <c r="M299" s="33">
        <v>-5.1463066885305601E-2</v>
      </c>
      <c r="N299">
        <v>30</v>
      </c>
      <c r="O299" t="s">
        <v>15</v>
      </c>
      <c r="P299">
        <f t="shared" si="12"/>
        <v>225</v>
      </c>
      <c r="Q299">
        <f t="shared" si="13"/>
        <v>0</v>
      </c>
      <c r="AH299" s="31">
        <v>45225</v>
      </c>
      <c r="AI299" s="33">
        <v>0.13739254845075979</v>
      </c>
      <c r="AJ299" s="33">
        <v>9.8672073052572903E-2</v>
      </c>
      <c r="AK299" s="33">
        <v>3.8720475398186897E-2</v>
      </c>
      <c r="BI299" s="34">
        <v>8.6669820911417894E-2</v>
      </c>
      <c r="CP299" t="s">
        <v>1300</v>
      </c>
      <c r="CQ299">
        <v>1.036633992712342</v>
      </c>
      <c r="CR299">
        <v>1.068684430722685</v>
      </c>
      <c r="CS299">
        <v>1.0620713410593601</v>
      </c>
      <c r="CT299">
        <v>1.0801609461492341</v>
      </c>
      <c r="CU299">
        <v>1.100314807968209</v>
      </c>
      <c r="CV299">
        <v>1.118054549267719</v>
      </c>
      <c r="CW299">
        <v>1.0930720152244691</v>
      </c>
      <c r="CX299">
        <v>1.081490463047448</v>
      </c>
      <c r="CY299">
        <v>1.064730461092855</v>
      </c>
      <c r="CZ299">
        <v>1.0491601857470549</v>
      </c>
      <c r="DA299">
        <v>1.030965630143778</v>
      </c>
      <c r="DB299">
        <v>1.0031490010533151</v>
      </c>
      <c r="DC299">
        <v>1.016235045142267</v>
      </c>
      <c r="DD299">
        <v>1.037788620833908</v>
      </c>
      <c r="DE299">
        <v>1.0686144062223699</v>
      </c>
      <c r="DF299">
        <v>1.0438768716931519</v>
      </c>
      <c r="DG299">
        <v>1.00076972030987</v>
      </c>
      <c r="DH299">
        <v>0.96074166348783197</v>
      </c>
      <c r="DI299">
        <v>0.9581874939677385</v>
      </c>
      <c r="DJ299">
        <v>0.93985297560090153</v>
      </c>
      <c r="DK299">
        <v>0.91829939990926057</v>
      </c>
      <c r="DL299">
        <v>0.88992283352748958</v>
      </c>
      <c r="DM299">
        <v>0.89576617110977086</v>
      </c>
      <c r="DN299">
        <v>0.89895021618441773</v>
      </c>
      <c r="DO299">
        <v>0.89884526567101519</v>
      </c>
      <c r="DP299">
        <v>0.89296717454978469</v>
      </c>
      <c r="DQ299">
        <v>0.88498946950101975</v>
      </c>
      <c r="DR299">
        <v>0.88663392417650966</v>
      </c>
      <c r="DS299">
        <v>0.8878236507853019</v>
      </c>
      <c r="DT299">
        <v>0.87904126764240531</v>
      </c>
      <c r="DU299">
        <v>0.88390486587976869</v>
      </c>
      <c r="DV299">
        <v>0.92046877962590146</v>
      </c>
      <c r="DW299">
        <v>0.9599369853937002</v>
      </c>
      <c r="DX299">
        <v>0.91878914022611546</v>
      </c>
      <c r="DY299">
        <v>0.92050387811312806</v>
      </c>
      <c r="DZ299">
        <v>0.91266613582792278</v>
      </c>
      <c r="EA299">
        <v>0.89636112065123641</v>
      </c>
      <c r="EB299">
        <v>0.90773259932731432</v>
      </c>
      <c r="EC299">
        <v>0.90377880217162376</v>
      </c>
      <c r="ED299">
        <v>0.91850947341020417</v>
      </c>
      <c r="EE299">
        <v>0.90496844254334663</v>
      </c>
      <c r="EF299">
        <v>0.91014689232091728</v>
      </c>
      <c r="EG299">
        <v>0.92106364293029752</v>
      </c>
      <c r="EH299">
        <v>0.92127354395710248</v>
      </c>
      <c r="EI299">
        <v>0.91791443763166936</v>
      </c>
      <c r="EJ299">
        <v>0.93624912847264496</v>
      </c>
      <c r="EK299">
        <v>0.93400963801862025</v>
      </c>
      <c r="EL299">
        <v>0.93491952533736233</v>
      </c>
      <c r="EM299">
        <v>0.94971987612797992</v>
      </c>
      <c r="EN299">
        <v>0.94856533424348366</v>
      </c>
      <c r="EO299">
        <v>0.941567454776706</v>
      </c>
      <c r="EP299">
        <v>0.94923013581112492</v>
      </c>
      <c r="EQ299">
        <v>0.93240028183035695</v>
      </c>
      <c r="ER299">
        <v>0.90885230143579199</v>
      </c>
      <c r="ES299">
        <v>0.91613002019261969</v>
      </c>
      <c r="ET299">
        <v>0.90472344302931518</v>
      </c>
      <c r="EU299">
        <v>0.90888722744887995</v>
      </c>
      <c r="EV299">
        <v>0.89041291879262197</v>
      </c>
      <c r="EW299">
        <v>0.89671089820453165</v>
      </c>
      <c r="EX299">
        <v>0.91375082568624322</v>
      </c>
      <c r="EY299">
        <v>0.93030084037696126</v>
      </c>
    </row>
    <row r="300" spans="9:155" x14ac:dyDescent="0.25">
      <c r="I300" s="31">
        <v>44854</v>
      </c>
      <c r="J300" s="32">
        <v>117.4021300324945</v>
      </c>
      <c r="K300" s="32">
        <v>108.9038701982842</v>
      </c>
      <c r="L300" s="33">
        <v>-3.39301932692571E-2</v>
      </c>
      <c r="M300" s="33">
        <v>-4.8724832637234199E-2</v>
      </c>
      <c r="N300">
        <v>30</v>
      </c>
      <c r="O300" t="s">
        <v>15</v>
      </c>
      <c r="P300">
        <f t="shared" si="12"/>
        <v>225</v>
      </c>
      <c r="Q300">
        <f t="shared" si="13"/>
        <v>0</v>
      </c>
      <c r="AH300" s="31">
        <v>45226</v>
      </c>
      <c r="AI300" s="33">
        <v>0.1572810134586235</v>
      </c>
      <c r="AJ300" s="33">
        <v>0.1094057080088142</v>
      </c>
      <c r="AK300" s="33">
        <v>4.7875305449809301E-2</v>
      </c>
      <c r="BI300" s="34">
        <v>-0.13864670000801749</v>
      </c>
      <c r="CP300" t="s">
        <v>1301</v>
      </c>
      <c r="CQ300">
        <v>0.94054181740005149</v>
      </c>
      <c r="CR300">
        <v>0.9237330075947372</v>
      </c>
      <c r="CS300">
        <v>0.93159387398563132</v>
      </c>
      <c r="CT300">
        <v>0.96721853851686723</v>
      </c>
      <c r="CU300">
        <v>0.93410265461575415</v>
      </c>
      <c r="CV300">
        <v>0.94305059803017433</v>
      </c>
      <c r="CW300">
        <v>0.91729384481043985</v>
      </c>
      <c r="CX300">
        <v>0.92933601225153872</v>
      </c>
      <c r="CY300">
        <v>0.93803303676992855</v>
      </c>
      <c r="CZ300">
        <v>0.95643076139082972</v>
      </c>
      <c r="DA300">
        <v>0.97382501459269988</v>
      </c>
      <c r="DB300">
        <v>0.98519813303274784</v>
      </c>
      <c r="DC300">
        <v>1.0304397899794551</v>
      </c>
      <c r="DD300">
        <v>1.065730032092711</v>
      </c>
      <c r="DE300">
        <v>1.041562091606018</v>
      </c>
      <c r="DF300">
        <v>1.1031944282530191</v>
      </c>
      <c r="DG300">
        <v>1.158303996511227</v>
      </c>
      <c r="DH300">
        <v>1.179963156367797</v>
      </c>
      <c r="DI300">
        <v>1.1807158109733431</v>
      </c>
      <c r="DJ300">
        <v>1.1343033693160689</v>
      </c>
      <c r="DK300">
        <v>1.081869792896974</v>
      </c>
      <c r="DL300">
        <v>1.027763798140342</v>
      </c>
      <c r="DM300">
        <v>1.0536878646516119</v>
      </c>
      <c r="DN300">
        <v>1.0349556155301849</v>
      </c>
      <c r="DO300">
        <v>1.004766642364215</v>
      </c>
      <c r="DP300">
        <v>0.97608287632679236</v>
      </c>
      <c r="DQ300">
        <v>0.98653612895230436</v>
      </c>
      <c r="DR300">
        <v>1.035708270135731</v>
      </c>
      <c r="DS300">
        <v>1.087472797553775</v>
      </c>
      <c r="DT300">
        <v>1.1418297112064379</v>
      </c>
      <c r="DU300">
        <v>1.198862616698213</v>
      </c>
      <c r="DV300">
        <v>1.2394212368852</v>
      </c>
      <c r="DW300">
        <v>1.3013880980327259</v>
      </c>
      <c r="DX300">
        <v>1.366449183206931</v>
      </c>
      <c r="DY300">
        <v>1.3366783401459821</v>
      </c>
      <c r="DZ300">
        <v>1.3569994020004501</v>
      </c>
      <c r="EA300">
        <v>1.316691700709494</v>
      </c>
      <c r="EB300">
        <v>1.370714089861631</v>
      </c>
      <c r="EC300">
        <v>1.324134436995368</v>
      </c>
      <c r="ED300">
        <v>1.2885933780686269</v>
      </c>
      <c r="EE300">
        <v>1.27354069428789</v>
      </c>
      <c r="EF300">
        <v>1.266432482502541</v>
      </c>
      <c r="EG300">
        <v>1.329319209464604</v>
      </c>
      <c r="EH300">
        <v>1.264759962082459</v>
      </c>
      <c r="EI300">
        <v>1.2015387106198721</v>
      </c>
      <c r="EJ300">
        <v>1.2283826429456779</v>
      </c>
      <c r="EK300">
        <v>1.22620838681608</v>
      </c>
      <c r="EL300">
        <v>1.215671426503528</v>
      </c>
      <c r="EM300">
        <v>1.252216058931845</v>
      </c>
      <c r="EN300">
        <v>1.265679827896995</v>
      </c>
      <c r="EO300">
        <v>1.328901079359583</v>
      </c>
      <c r="EP300">
        <v>1.350393028007163</v>
      </c>
      <c r="EQ300">
        <v>1.386101298142894</v>
      </c>
      <c r="ER300">
        <v>1.370714089861631</v>
      </c>
      <c r="ES300">
        <v>1.3968054696644361</v>
      </c>
      <c r="ET300">
        <v>1.3329987748052929</v>
      </c>
      <c r="EU300">
        <v>1.372386610281713</v>
      </c>
      <c r="EV300">
        <v>1.329570128360634</v>
      </c>
      <c r="EW300">
        <v>1.312426794054794</v>
      </c>
      <c r="EX300">
        <v>1.3125940052637839</v>
      </c>
      <c r="EY300">
        <v>1.369041569441549</v>
      </c>
    </row>
    <row r="301" spans="9:155" x14ac:dyDescent="0.25">
      <c r="I301" s="31">
        <v>44855</v>
      </c>
      <c r="J301" s="32">
        <v>117.79179554536459</v>
      </c>
      <c r="K301" s="32">
        <v>108.6804717310859</v>
      </c>
      <c r="L301" s="33">
        <v>-3.0723743040425001E-2</v>
      </c>
      <c r="M301" s="33">
        <v>-5.0676217963446103E-2</v>
      </c>
      <c r="N301">
        <v>30</v>
      </c>
      <c r="O301" t="s">
        <v>15</v>
      </c>
      <c r="P301">
        <f t="shared" si="12"/>
        <v>225</v>
      </c>
      <c r="Q301">
        <f t="shared" si="13"/>
        <v>0</v>
      </c>
      <c r="AH301" s="31">
        <v>45229</v>
      </c>
      <c r="AI301" s="33">
        <v>0.1562802289780589</v>
      </c>
      <c r="AJ301" s="33">
        <v>0.1157077401515802</v>
      </c>
      <c r="AK301" s="33">
        <v>4.0572488826478598E-2</v>
      </c>
      <c r="BI301" s="34">
        <v>-5.9305401390768002E-3</v>
      </c>
      <c r="CP301" t="s">
        <v>1302</v>
      </c>
      <c r="CQ301">
        <v>0.96499259011891592</v>
      </c>
      <c r="CR301">
        <v>0.94280706608947507</v>
      </c>
      <c r="CS301">
        <v>0.9716429513708007</v>
      </c>
      <c r="CT301">
        <v>0.97047243816588502</v>
      </c>
      <c r="CU301">
        <v>1.0254841576073761</v>
      </c>
      <c r="CV301">
        <v>1.025058546760002</v>
      </c>
      <c r="CW301">
        <v>1.0023409591465611</v>
      </c>
      <c r="CX301">
        <v>1.0227075820934299</v>
      </c>
      <c r="CY301">
        <v>1.000848086244833</v>
      </c>
      <c r="CZ301">
        <v>1.006659498548548</v>
      </c>
      <c r="DA301">
        <v>0.99450347646205384</v>
      </c>
      <c r="DB301">
        <v>1.0064996860441899</v>
      </c>
      <c r="DC301">
        <v>0.96688579467805469</v>
      </c>
      <c r="DD301">
        <v>0.97984161298314532</v>
      </c>
      <c r="DE301">
        <v>1.0042070169238659</v>
      </c>
      <c r="DF301">
        <v>1.005593236989839</v>
      </c>
      <c r="DG301">
        <v>1.016416398778093</v>
      </c>
      <c r="DH301">
        <v>0.95958150947261167</v>
      </c>
      <c r="DI301">
        <v>0.95147749474828203</v>
      </c>
      <c r="DJ301">
        <v>0.95526283667120515</v>
      </c>
      <c r="DK301">
        <v>0.91612898311553037</v>
      </c>
      <c r="DL301">
        <v>0.84793780124244122</v>
      </c>
      <c r="DM301">
        <v>0.87720830183194576</v>
      </c>
      <c r="DN301">
        <v>0.8796607834566279</v>
      </c>
      <c r="DO301">
        <v>0.8784878023624545</v>
      </c>
      <c r="DP301">
        <v>0.87699506286014595</v>
      </c>
      <c r="DQ301">
        <v>0.87598202766974986</v>
      </c>
      <c r="DR301">
        <v>0.89544233496168735</v>
      </c>
      <c r="DS301">
        <v>0.91266346630045225</v>
      </c>
      <c r="DT301">
        <v>0.91852823837189956</v>
      </c>
      <c r="DU301">
        <v>0.92503272735874642</v>
      </c>
      <c r="DV301">
        <v>0.93377652569818526</v>
      </c>
      <c r="DW301">
        <v>0.94209377939431471</v>
      </c>
      <c r="DX301">
        <v>0.94827850997302632</v>
      </c>
      <c r="DY301">
        <v>0.93766858715657275</v>
      </c>
      <c r="DZ301">
        <v>0.92759192851889294</v>
      </c>
      <c r="EA301">
        <v>0.90056067058227074</v>
      </c>
      <c r="EB301">
        <v>0.87496905917906354</v>
      </c>
      <c r="EC301">
        <v>0.86163992259897648</v>
      </c>
      <c r="ED301">
        <v>0.85268288528773784</v>
      </c>
      <c r="EE301">
        <v>0.84895083643283731</v>
      </c>
      <c r="EF301">
        <v>0.86201324087397291</v>
      </c>
      <c r="EG301">
        <v>0.86707821672682406</v>
      </c>
      <c r="EH301">
        <v>0.86126680442310899</v>
      </c>
      <c r="EI301">
        <v>0.85305613686302462</v>
      </c>
      <c r="EJ301">
        <v>0.85065688160665542</v>
      </c>
      <c r="EK301">
        <v>0.834395492390264</v>
      </c>
      <c r="EL301">
        <v>0.85540203235166168</v>
      </c>
      <c r="EM301">
        <v>0.85103006648223256</v>
      </c>
      <c r="EN301">
        <v>0.8469248327517549</v>
      </c>
      <c r="EO301">
        <v>0.84708471195582247</v>
      </c>
      <c r="EP301">
        <v>0.84884411689737282</v>
      </c>
      <c r="EQ301">
        <v>0.84185972349948435</v>
      </c>
      <c r="ER301">
        <v>0.85007045775927836</v>
      </c>
      <c r="ES301">
        <v>0.84991044515579139</v>
      </c>
      <c r="ET301">
        <v>0.84687147298402266</v>
      </c>
      <c r="EU301">
        <v>0.84361919514074435</v>
      </c>
      <c r="EV301">
        <v>0.82314585265841089</v>
      </c>
      <c r="EW301">
        <v>0.82709127388453063</v>
      </c>
      <c r="EX301">
        <v>0.81003008844954305</v>
      </c>
      <c r="EY301">
        <v>0.81818746294160483</v>
      </c>
    </row>
    <row r="302" spans="9:155" x14ac:dyDescent="0.25">
      <c r="I302" s="31">
        <v>44858</v>
      </c>
      <c r="J302" s="32">
        <v>118.799289248931</v>
      </c>
      <c r="K302" s="32">
        <v>109.5283049461142</v>
      </c>
      <c r="L302" s="33">
        <v>-2.24333547210868E-2</v>
      </c>
      <c r="M302" s="33">
        <v>-4.3270395910903502E-2</v>
      </c>
      <c r="N302">
        <v>30</v>
      </c>
      <c r="O302" t="s">
        <v>15</v>
      </c>
      <c r="P302">
        <f t="shared" si="12"/>
        <v>225</v>
      </c>
      <c r="Q302">
        <f t="shared" si="13"/>
        <v>0</v>
      </c>
      <c r="AH302" s="31">
        <v>45230</v>
      </c>
      <c r="AI302" s="33">
        <v>0.1421899295004864</v>
      </c>
      <c r="AJ302" s="33">
        <v>0.1054264330948266</v>
      </c>
      <c r="AK302" s="33">
        <v>3.67634964056597E-2</v>
      </c>
      <c r="BI302" s="34">
        <v>0.18834279044058419</v>
      </c>
      <c r="CP302" t="s">
        <v>1303</v>
      </c>
      <c r="CQ302">
        <v>1.0719721390181181</v>
      </c>
      <c r="CR302">
        <v>1.0909956585379821</v>
      </c>
      <c r="CS302">
        <v>1.127774325279574</v>
      </c>
      <c r="CT302">
        <v>1.1043120435370419</v>
      </c>
      <c r="CU302">
        <v>1.10145847627664</v>
      </c>
      <c r="CV302">
        <v>1.1379201236919889</v>
      </c>
      <c r="CW302">
        <v>1.1274572076222751</v>
      </c>
      <c r="CX302">
        <v>1.132847224485781</v>
      </c>
      <c r="CY302">
        <v>1.141407729604875</v>
      </c>
      <c r="CZ302">
        <v>1.129676539568081</v>
      </c>
      <c r="DA302">
        <v>1.154090075951451</v>
      </c>
      <c r="DB302">
        <v>1.1093849427432501</v>
      </c>
      <c r="DC302">
        <v>1.098922125004592</v>
      </c>
      <c r="DD302">
        <v>1.174381672776283</v>
      </c>
      <c r="DE302">
        <v>1.187698254437455</v>
      </c>
      <c r="DF302">
        <v>1.1487001574190021</v>
      </c>
      <c r="DG302">
        <v>1.0843374660384519</v>
      </c>
      <c r="DH302">
        <v>1.0909956585379821</v>
      </c>
      <c r="DI302">
        <v>1.0431198404120801</v>
      </c>
      <c r="DJ302">
        <v>1.009511760257132</v>
      </c>
      <c r="DK302">
        <v>0.89283448852801228</v>
      </c>
      <c r="DL302">
        <v>0.98446428355233451</v>
      </c>
      <c r="DM302">
        <v>1.004121841724682</v>
      </c>
      <c r="DN302">
        <v>0.9736842498253222</v>
      </c>
      <c r="DO302">
        <v>0.94990504708760493</v>
      </c>
      <c r="DP302">
        <v>0.94927081177300832</v>
      </c>
      <c r="DQ302">
        <v>0.98573236085730165</v>
      </c>
      <c r="DR302">
        <v>0.9838300482377379</v>
      </c>
      <c r="DS302">
        <v>0.95497784796275631</v>
      </c>
      <c r="DT302">
        <v>0.98129359863463395</v>
      </c>
      <c r="DU302">
        <v>1.0034877047411419</v>
      </c>
      <c r="DV302">
        <v>1.0250475755330539</v>
      </c>
      <c r="DW302">
        <v>1.0580216170355179</v>
      </c>
      <c r="DX302">
        <v>1.110336197384088</v>
      </c>
      <c r="DY302">
        <v>1.08750795429404</v>
      </c>
      <c r="DZ302">
        <v>1.08338630972867</v>
      </c>
      <c r="EA302">
        <v>1.08338630972867</v>
      </c>
      <c r="EB302">
        <v>1.083703230723855</v>
      </c>
      <c r="EC302">
        <v>1.077362155881624</v>
      </c>
      <c r="ED302">
        <v>1.05294871782931</v>
      </c>
      <c r="EE302">
        <v>1.0542169917963899</v>
      </c>
      <c r="EF302">
        <v>1.057070460725736</v>
      </c>
      <c r="EG302">
        <v>1.0409004101352179</v>
      </c>
      <c r="EH302">
        <v>1.04026646981379</v>
      </c>
      <c r="EI302">
        <v>1.0770451365553819</v>
      </c>
      <c r="EJ302">
        <v>1.0982877913589391</v>
      </c>
      <c r="EK302">
        <v>1.0881420912775801</v>
      </c>
      <c r="EL302">
        <v>1.074508588621222</v>
      </c>
      <c r="EM302">
        <v>1.0643628885398631</v>
      </c>
      <c r="EN302">
        <v>1.104629062863284</v>
      </c>
      <c r="EO302">
        <v>1.0973368317112699</v>
      </c>
      <c r="EP302">
        <v>1.091946814847764</v>
      </c>
      <c r="EQ302">
        <v>1.131896068176</v>
      </c>
      <c r="ER302">
        <v>1.116994291552561</v>
      </c>
      <c r="ES302">
        <v>1.0719721390181181</v>
      </c>
      <c r="ET302">
        <v>1.0808497617945101</v>
      </c>
      <c r="EU302">
        <v>1.044705232036458</v>
      </c>
      <c r="EV302">
        <v>1.048826974932884</v>
      </c>
      <c r="EW302">
        <v>1.0526316985030679</v>
      </c>
      <c r="EX302">
        <v>1.057387480051978</v>
      </c>
      <c r="EY302">
        <v>1.1718454198352919</v>
      </c>
    </row>
    <row r="303" spans="9:155" x14ac:dyDescent="0.25">
      <c r="I303" s="31">
        <v>44859</v>
      </c>
      <c r="J303" s="32">
        <v>118.4782581062159</v>
      </c>
      <c r="K303" s="32">
        <v>109.2353646979977</v>
      </c>
      <c r="L303" s="33">
        <v>-2.5075031613247901E-2</v>
      </c>
      <c r="M303" s="33">
        <v>-4.58292286047908E-2</v>
      </c>
      <c r="N303">
        <v>30</v>
      </c>
      <c r="O303" t="s">
        <v>15</v>
      </c>
      <c r="P303">
        <f t="shared" si="12"/>
        <v>225</v>
      </c>
      <c r="Q303">
        <f t="shared" si="13"/>
        <v>0</v>
      </c>
      <c r="AH303" s="31">
        <v>45231</v>
      </c>
      <c r="AI303" s="33">
        <v>0.13812722453233439</v>
      </c>
      <c r="AJ303" s="33">
        <v>0.10389494725592251</v>
      </c>
      <c r="AK303" s="33">
        <v>3.4232277276411802E-2</v>
      </c>
      <c r="BI303" s="34">
        <v>-1.13164243444958E-2</v>
      </c>
      <c r="CP303" t="s">
        <v>1304</v>
      </c>
      <c r="CQ303">
        <v>1.0007491093896299</v>
      </c>
      <c r="CR303">
        <v>1.017602849967987</v>
      </c>
      <c r="CS303">
        <v>1.0273408140891089</v>
      </c>
      <c r="CT303">
        <v>1.07434454920841</v>
      </c>
      <c r="CU303">
        <v>1.0900748065285331</v>
      </c>
      <c r="CV303">
        <v>1.0531834534520801</v>
      </c>
      <c r="CW303">
        <v>1.0262171013378201</v>
      </c>
      <c r="CX303">
        <v>1.014232170700232</v>
      </c>
      <c r="CY303">
        <v>1.0226590409894101</v>
      </c>
      <c r="CZ303">
        <v>1.022284737814213</v>
      </c>
      <c r="DA303">
        <v>1.0325841566981311</v>
      </c>
      <c r="DB303">
        <v>1.0151685023708661</v>
      </c>
      <c r="DC303">
        <v>1.0355804180441599</v>
      </c>
      <c r="DD303">
        <v>1.025842568669566</v>
      </c>
      <c r="DE303">
        <v>1.0445693168287751</v>
      </c>
      <c r="DF303">
        <v>1.048501909845438</v>
      </c>
      <c r="DG303">
        <v>1.0280898794256159</v>
      </c>
      <c r="DH303">
        <v>1.055805182129856</v>
      </c>
      <c r="DI303">
        <v>1.0456929148335361</v>
      </c>
      <c r="DJ303">
        <v>1.012546658946563</v>
      </c>
      <c r="DK303">
        <v>0.94700372886850026</v>
      </c>
      <c r="DL303">
        <v>1.0014980599796091</v>
      </c>
      <c r="DM303">
        <v>0.94250927947619256</v>
      </c>
      <c r="DN303">
        <v>0.93876395279365643</v>
      </c>
      <c r="DO303">
        <v>0.92041190942249329</v>
      </c>
      <c r="DP303">
        <v>0.92453171140001889</v>
      </c>
      <c r="DQ303">
        <v>0.93146056576271086</v>
      </c>
      <c r="DR303">
        <v>0.94456915177832346</v>
      </c>
      <c r="DS303">
        <v>0.96516839115900832</v>
      </c>
      <c r="DT303">
        <v>0.96104864655474664</v>
      </c>
      <c r="DU303">
        <v>0.98932574826136666</v>
      </c>
      <c r="DV303">
        <v>1.0101124260959711</v>
      </c>
      <c r="DW303">
        <v>1.011423060941802</v>
      </c>
      <c r="DX303">
        <v>1.020973643982269</v>
      </c>
      <c r="DY303">
        <v>1.012172241024837</v>
      </c>
      <c r="DZ303">
        <v>1.0147939697026129</v>
      </c>
      <c r="EA303">
        <v>1.0254679212547839</v>
      </c>
      <c r="EB303">
        <v>1.0161047192949719</v>
      </c>
      <c r="EC303">
        <v>1.042322006072725</v>
      </c>
      <c r="ED303">
        <v>1.0262171013378201</v>
      </c>
      <c r="EE303">
        <v>0.9934456076121565</v>
      </c>
      <c r="EF303">
        <v>0.98782773233488042</v>
      </c>
      <c r="EG303">
        <v>1.0007491093896299</v>
      </c>
      <c r="EH303">
        <v>0.97996243155502616</v>
      </c>
      <c r="EI303">
        <v>1.0155429202925921</v>
      </c>
      <c r="EJ303">
        <v>1.0492508604354169</v>
      </c>
      <c r="EK303">
        <v>1.084644197585384</v>
      </c>
      <c r="EL303">
        <v>1.0923220025380549</v>
      </c>
      <c r="EM303">
        <v>1.147565456358935</v>
      </c>
      <c r="EN303">
        <v>1.1466291246883009</v>
      </c>
      <c r="EO303">
        <v>1.118164756647555</v>
      </c>
      <c r="EP303">
        <v>1.16441931168382</v>
      </c>
      <c r="EQ303">
        <v>1.143071064339892</v>
      </c>
      <c r="ER303">
        <v>1.1258425616002261</v>
      </c>
      <c r="ES303">
        <v>1.105056113258678</v>
      </c>
      <c r="ET303">
        <v>1.1498126523684571</v>
      </c>
      <c r="EU303">
        <v>1.1185392893158079</v>
      </c>
      <c r="EV303">
        <v>1.138576672320849</v>
      </c>
      <c r="EW303">
        <v>1.1297750398703601</v>
      </c>
      <c r="EX303">
        <v>1.16441931168382</v>
      </c>
      <c r="EY303">
        <v>1.168164638366356</v>
      </c>
    </row>
    <row r="304" spans="9:155" x14ac:dyDescent="0.25">
      <c r="I304" s="31">
        <v>44861</v>
      </c>
      <c r="J304" s="32">
        <v>119.07793464863281</v>
      </c>
      <c r="K304" s="32">
        <v>109.8561962447438</v>
      </c>
      <c r="L304" s="33">
        <v>-2.01404584392069E-2</v>
      </c>
      <c r="M304" s="33">
        <v>-4.04062658353345E-2</v>
      </c>
      <c r="N304">
        <v>29</v>
      </c>
      <c r="O304" t="s">
        <v>15</v>
      </c>
      <c r="P304">
        <f t="shared" si="12"/>
        <v>225</v>
      </c>
      <c r="Q304">
        <f t="shared" si="13"/>
        <v>0</v>
      </c>
      <c r="AH304" s="31">
        <v>45232</v>
      </c>
      <c r="AI304" s="33">
        <v>0.14525707749300459</v>
      </c>
      <c r="AJ304" s="33">
        <v>0.1080112173442444</v>
      </c>
      <c r="AK304" s="33">
        <v>3.72458601487601E-2</v>
      </c>
      <c r="BI304" s="34">
        <v>-4.1498496090878099E-2</v>
      </c>
      <c r="CP304" t="s">
        <v>1305</v>
      </c>
      <c r="CQ304">
        <v>0.9951743909791565</v>
      </c>
      <c r="CR304">
        <v>0.99366272861477278</v>
      </c>
      <c r="CS304">
        <v>1.037108188327442</v>
      </c>
      <c r="CT304">
        <v>1.059695670468346</v>
      </c>
      <c r="CU304">
        <v>1.0662801291061881</v>
      </c>
      <c r="CV304">
        <v>1.0707713895369131</v>
      </c>
      <c r="CW304">
        <v>1.072402005683621</v>
      </c>
      <c r="CX304">
        <v>1.0717759520710819</v>
      </c>
      <c r="CY304">
        <v>1.0699851726394649</v>
      </c>
      <c r="CZ304">
        <v>1.075867056005521</v>
      </c>
      <c r="DA304">
        <v>1.0692718814586311</v>
      </c>
      <c r="DB304">
        <v>1.0581780388391899</v>
      </c>
      <c r="DC304">
        <v>1.0694027737705001</v>
      </c>
      <c r="DD304">
        <v>1.071077116579636</v>
      </c>
      <c r="DE304">
        <v>1.0532570632637299</v>
      </c>
      <c r="DF304">
        <v>1.057639366632652</v>
      </c>
      <c r="DG304">
        <v>1.06366674183767</v>
      </c>
      <c r="DH304">
        <v>1.055804932457461</v>
      </c>
      <c r="DI304">
        <v>1.0634046695385211</v>
      </c>
      <c r="DJ304">
        <v>1.059866837337714</v>
      </c>
      <c r="DK304">
        <v>1.0426438543367189</v>
      </c>
      <c r="DL304">
        <v>1.0629096520755561</v>
      </c>
      <c r="DM304">
        <v>1.0625456707621661</v>
      </c>
      <c r="DN304">
        <v>1.0862620631335149</v>
      </c>
      <c r="DO304">
        <v>1.07807992718349</v>
      </c>
      <c r="DP304">
        <v>1.0585128930172469</v>
      </c>
      <c r="DQ304">
        <v>1.092231184067866</v>
      </c>
      <c r="DR304">
        <v>1.103892610272621</v>
      </c>
      <c r="DS304">
        <v>1.1052175712954591</v>
      </c>
      <c r="DT304">
        <v>1.1166315966470111</v>
      </c>
      <c r="DU304">
        <v>1.126138549782169</v>
      </c>
      <c r="DV304">
        <v>1.1321367978518539</v>
      </c>
      <c r="DW304">
        <v>1.1229065165429379</v>
      </c>
      <c r="DX304">
        <v>1.1345972856395841</v>
      </c>
      <c r="DY304">
        <v>1.110851838051754</v>
      </c>
      <c r="DZ304">
        <v>1.1267937305300419</v>
      </c>
      <c r="EA304">
        <v>1.152970466851416</v>
      </c>
      <c r="EB304">
        <v>1.1372614476180909</v>
      </c>
      <c r="EC304">
        <v>1.1241002975784959</v>
      </c>
      <c r="ED304">
        <v>1.124013060010201</v>
      </c>
      <c r="EE304">
        <v>1.1055960802170901</v>
      </c>
      <c r="EF304">
        <v>1.089654187738802</v>
      </c>
      <c r="EG304">
        <v>1.082170959199076</v>
      </c>
      <c r="EH304">
        <v>1.0800453975082549</v>
      </c>
      <c r="EI304">
        <v>1.0818215774127791</v>
      </c>
      <c r="EJ304">
        <v>1.0748769491607391</v>
      </c>
      <c r="EK304">
        <v>1.093323056089184</v>
      </c>
      <c r="EL304">
        <v>1.093672437875481</v>
      </c>
      <c r="EM304">
        <v>1.098098324069124</v>
      </c>
      <c r="EN304">
        <v>1.090353023230249</v>
      </c>
      <c r="EO304">
        <v>1.0639870684074859</v>
      </c>
      <c r="EP304">
        <v>1.0601434372451031</v>
      </c>
      <c r="EQ304">
        <v>1.046560051621451</v>
      </c>
      <c r="ER304">
        <v>1.0461669431727281</v>
      </c>
      <c r="ES304">
        <v>1.021300568347099</v>
      </c>
      <c r="ET304">
        <v>1.02486752768324</v>
      </c>
      <c r="EU304">
        <v>1.024110437921127</v>
      </c>
      <c r="EV304">
        <v>1.037344441758481</v>
      </c>
      <c r="EW304">
        <v>1.0653409408090999</v>
      </c>
      <c r="EX304">
        <v>1.067917937138164</v>
      </c>
      <c r="EY304">
        <v>1.066986156482902</v>
      </c>
    </row>
    <row r="305" spans="9:155" x14ac:dyDescent="0.25">
      <c r="I305" s="31">
        <v>44862</v>
      </c>
      <c r="J305" s="32">
        <v>118.3169963783017</v>
      </c>
      <c r="K305" s="32">
        <v>109.8370992789995</v>
      </c>
      <c r="L305" s="33">
        <v>-2.64020099762136E-2</v>
      </c>
      <c r="M305" s="33">
        <v>-4.05730778067687E-2</v>
      </c>
      <c r="N305">
        <v>24</v>
      </c>
      <c r="O305" t="s">
        <v>15</v>
      </c>
      <c r="P305">
        <f t="shared" si="12"/>
        <v>225</v>
      </c>
      <c r="Q305">
        <f t="shared" si="13"/>
        <v>0</v>
      </c>
      <c r="AH305" s="31">
        <v>45233</v>
      </c>
      <c r="AI305" s="33">
        <v>0.1600030838580965</v>
      </c>
      <c r="AJ305" s="33">
        <v>0.1154307946672266</v>
      </c>
      <c r="AK305" s="33">
        <v>4.4572289190869897E-2</v>
      </c>
      <c r="BI305" s="34">
        <v>-6.6339436245093794E-2</v>
      </c>
      <c r="CP305" t="s">
        <v>1306</v>
      </c>
      <c r="CQ305">
        <v>1.003553258182635</v>
      </c>
      <c r="CR305">
        <v>1.0182002315766741</v>
      </c>
      <c r="CS305">
        <v>1.0188134165862091</v>
      </c>
      <c r="CT305">
        <v>1.035173371171497</v>
      </c>
      <c r="CU305">
        <v>1.0263536008971801</v>
      </c>
      <c r="CV305">
        <v>0.98632628425575863</v>
      </c>
      <c r="CW305">
        <v>0.98016616676635793</v>
      </c>
      <c r="CX305">
        <v>0.9715852388053855</v>
      </c>
      <c r="CY305">
        <v>0.97679433587126419</v>
      </c>
      <c r="CZ305">
        <v>0.97179077823747284</v>
      </c>
      <c r="DA305">
        <v>0.95751459981000542</v>
      </c>
      <c r="DB305">
        <v>0.9456269017374257</v>
      </c>
      <c r="DC305">
        <v>0.95674743189074185</v>
      </c>
      <c r="DD305">
        <v>0.97416810041049595</v>
      </c>
      <c r="DE305">
        <v>0.99677663683986362</v>
      </c>
      <c r="DF305">
        <v>0.99208630939851272</v>
      </c>
      <c r="DG305">
        <v>1.0018773564880441</v>
      </c>
      <c r="DH305">
        <v>1.0056815526250229</v>
      </c>
      <c r="DI305">
        <v>1.009744961909929</v>
      </c>
      <c r="DJ305">
        <v>1.006978305022006</v>
      </c>
      <c r="DK305">
        <v>0.9752490135152091</v>
      </c>
      <c r="DL305">
        <v>1.0105231735681659</v>
      </c>
      <c r="DM305">
        <v>0.99107028541294973</v>
      </c>
      <c r="DN305">
        <v>0.98434848221492732</v>
      </c>
      <c r="DO305">
        <v>0.98165758652079105</v>
      </c>
      <c r="DP305">
        <v>0.9748921805813292</v>
      </c>
      <c r="DQ305">
        <v>0.97693487174131044</v>
      </c>
      <c r="DR305">
        <v>1.0124035847088271</v>
      </c>
      <c r="DS305">
        <v>1.009626055746266</v>
      </c>
      <c r="DT305">
        <v>0.98831461504255425</v>
      </c>
      <c r="DU305">
        <v>1.020681696780432</v>
      </c>
      <c r="DV305">
        <v>1.0117011342443769</v>
      </c>
      <c r="DW305">
        <v>0.98577501285021041</v>
      </c>
      <c r="DX305">
        <v>0.98499703007775519</v>
      </c>
      <c r="DY305">
        <v>0.97759406279299366</v>
      </c>
      <c r="DZ305">
        <v>0.9780155559602417</v>
      </c>
      <c r="EA305">
        <v>0.99318873776671823</v>
      </c>
      <c r="EB305">
        <v>0.97732397757042899</v>
      </c>
      <c r="EC305">
        <v>0.97153133620376353</v>
      </c>
      <c r="ED305">
        <v>0.95983807660285203</v>
      </c>
      <c r="EE305">
        <v>0.94695609869398356</v>
      </c>
      <c r="EF305">
        <v>0.93435502086087141</v>
      </c>
      <c r="EG305">
        <v>0.91887936649370072</v>
      </c>
      <c r="EH305">
        <v>0.91075254792388782</v>
      </c>
      <c r="EI305">
        <v>0.93197741258062083</v>
      </c>
      <c r="EJ305">
        <v>0.93914262475950194</v>
      </c>
      <c r="EK305">
        <v>0.94958216249041538</v>
      </c>
      <c r="EL305">
        <v>0.97226617400634285</v>
      </c>
      <c r="EM305">
        <v>0.97081801366467646</v>
      </c>
      <c r="EN305">
        <v>0.96349103645948397</v>
      </c>
      <c r="EO305">
        <v>0.98193842937510178</v>
      </c>
      <c r="EP305">
        <v>0.98592630635200296</v>
      </c>
      <c r="EQ305">
        <v>0.9840350231367051</v>
      </c>
      <c r="ER305">
        <v>0.9747410015224276</v>
      </c>
      <c r="ES305">
        <v>0.96760834834601239</v>
      </c>
      <c r="ET305">
        <v>0.99725203260873374</v>
      </c>
      <c r="EU305">
        <v>1.029889314012068</v>
      </c>
      <c r="EV305">
        <v>1.0542051094881379</v>
      </c>
      <c r="EW305">
        <v>1.055966728908027</v>
      </c>
      <c r="EX305">
        <v>1.090095315622903</v>
      </c>
      <c r="EY305">
        <v>1.0930889127635151</v>
      </c>
    </row>
    <row r="306" spans="9:155" x14ac:dyDescent="0.25">
      <c r="I306" s="31">
        <v>44865</v>
      </c>
      <c r="J306" s="32">
        <v>118.3138244037697</v>
      </c>
      <c r="K306" s="32">
        <v>111.1515470343854</v>
      </c>
      <c r="L306" s="33">
        <v>-2.6428111281379101E-2</v>
      </c>
      <c r="M306" s="33">
        <v>-2.90913783389933E-2</v>
      </c>
      <c r="N306">
        <v>24</v>
      </c>
      <c r="O306" t="s">
        <v>15</v>
      </c>
      <c r="P306">
        <f t="shared" si="12"/>
        <v>225</v>
      </c>
      <c r="Q306">
        <f t="shared" si="13"/>
        <v>0</v>
      </c>
      <c r="AH306" s="31">
        <v>45236</v>
      </c>
      <c r="AI306" s="33">
        <v>0.1599341242989043</v>
      </c>
      <c r="AJ306" s="33">
        <v>0.1125129668049793</v>
      </c>
      <c r="AK306" s="33">
        <v>4.7421157493924899E-2</v>
      </c>
      <c r="BI306" s="34">
        <v>-0.43401713235448941</v>
      </c>
      <c r="CP306" t="s">
        <v>1307</v>
      </c>
      <c r="CQ306">
        <v>1.1032995233681</v>
      </c>
      <c r="CR306">
        <v>1.09695430207598</v>
      </c>
      <c r="CS306">
        <v>1.0944161977802991</v>
      </c>
      <c r="CT306">
        <v>1.1152284005435471</v>
      </c>
      <c r="CU306">
        <v>1.1697968934060949</v>
      </c>
      <c r="CV306">
        <v>1.110913678466807</v>
      </c>
      <c r="CW306">
        <v>1.115989808164001</v>
      </c>
      <c r="CX306">
        <v>1.0829950045793231</v>
      </c>
      <c r="CY306">
        <v>1.1053298647951411</v>
      </c>
      <c r="CZ306">
        <v>1.114466992923093</v>
      </c>
      <c r="DA306">
        <v>1.09695430207598</v>
      </c>
      <c r="DB306">
        <v>1.1022841554191569</v>
      </c>
      <c r="DC306">
        <v>1.1116751649814289</v>
      </c>
      <c r="DD306">
        <v>1.1403552464893669</v>
      </c>
      <c r="DE306">
        <v>1.130964394715432</v>
      </c>
      <c r="DF306">
        <v>1.0738578764513711</v>
      </c>
      <c r="DG306">
        <v>1.0835025307654571</v>
      </c>
      <c r="DH306">
        <v>1.0870557663275751</v>
      </c>
      <c r="DI306">
        <v>1.059898500060545</v>
      </c>
      <c r="DJ306">
        <v>0.98197962124489857</v>
      </c>
      <c r="DK306">
        <v>1.0406091125382051</v>
      </c>
      <c r="DL306">
        <v>1.0609137102211501</v>
      </c>
      <c r="DM306">
        <v>1.0177664105595781</v>
      </c>
      <c r="DN306">
        <v>0.98401012046027736</v>
      </c>
      <c r="DO306">
        <v>1.0512690559070641</v>
      </c>
      <c r="DP306">
        <v>1.0629440516481921</v>
      </c>
      <c r="DQ306">
        <v>1.1185279124596821</v>
      </c>
      <c r="DR306">
        <v>1.2690354222769551</v>
      </c>
      <c r="DS306">
        <v>1.295939043792171</v>
      </c>
      <c r="DT306">
        <v>1.2672588044958959</v>
      </c>
      <c r="DU306">
        <v>1.277664866430436</v>
      </c>
      <c r="DV306">
        <v>1.342385855369878</v>
      </c>
      <c r="DW306">
        <v>1.361167558917747</v>
      </c>
      <c r="DX306">
        <v>1.362436334935998</v>
      </c>
      <c r="DY306">
        <v>1.322335060227084</v>
      </c>
      <c r="DZ306">
        <v>1.3868020099438689</v>
      </c>
      <c r="EA306">
        <v>1.352284233329947</v>
      </c>
      <c r="EB306">
        <v>1.4081215811049139</v>
      </c>
      <c r="EC306">
        <v>1.363705426530923</v>
      </c>
      <c r="ED306">
        <v>1.346192972366316</v>
      </c>
      <c r="EE306">
        <v>1.321827297358444</v>
      </c>
      <c r="EF306">
        <v>1.320050679577385</v>
      </c>
      <c r="EG306">
        <v>1.343400907742146</v>
      </c>
      <c r="EH306">
        <v>1.3560913503263841</v>
      </c>
      <c r="EI306">
        <v>1.352791680621912</v>
      </c>
      <c r="EJ306">
        <v>1.421573510203775</v>
      </c>
      <c r="EK306">
        <v>1.3951777304513671</v>
      </c>
      <c r="EL306">
        <v>1.384010103108037</v>
      </c>
      <c r="EM306">
        <v>1.3629442555929741</v>
      </c>
      <c r="EN306">
        <v>1.401268833626661</v>
      </c>
      <c r="EO306">
        <v>1.4104060406487811</v>
      </c>
      <c r="EP306">
        <v>1.39492369122871</v>
      </c>
      <c r="EQ306">
        <v>1.4319796510324829</v>
      </c>
      <c r="ER306">
        <v>1.3829948929474309</v>
      </c>
      <c r="ES306">
        <v>1.372842633553043</v>
      </c>
      <c r="ET306">
        <v>1.2893400199599001</v>
      </c>
      <c r="EU306">
        <v>1.342639421227523</v>
      </c>
      <c r="EV306">
        <v>1.3431471840961631</v>
      </c>
      <c r="EW306">
        <v>1.3982233609331829</v>
      </c>
      <c r="EX306">
        <v>1.4220811152840771</v>
      </c>
      <c r="EY306">
        <v>1.4560912868176981</v>
      </c>
    </row>
    <row r="307" spans="9:155" x14ac:dyDescent="0.25">
      <c r="I307" s="31">
        <v>44866</v>
      </c>
      <c r="J307" s="32">
        <v>119.0196151783243</v>
      </c>
      <c r="K307" s="32">
        <v>111.96875304020089</v>
      </c>
      <c r="L307" s="33">
        <v>-2.0620353304776601E-2</v>
      </c>
      <c r="M307" s="33">
        <v>-2.1953084919883001E-2</v>
      </c>
      <c r="N307">
        <v>23</v>
      </c>
      <c r="O307" t="s">
        <v>15</v>
      </c>
      <c r="P307">
        <f t="shared" si="12"/>
        <v>225</v>
      </c>
      <c r="Q307">
        <f t="shared" si="13"/>
        <v>0</v>
      </c>
      <c r="AH307" s="31">
        <v>45237</v>
      </c>
      <c r="AI307" s="33">
        <v>0.16892419093234459</v>
      </c>
      <c r="AJ307" s="33">
        <v>0.1062211180763834</v>
      </c>
      <c r="AK307" s="33">
        <v>6.2703072855961203E-2</v>
      </c>
      <c r="BI307" s="34">
        <v>-0.14535971832478509</v>
      </c>
      <c r="CP307" t="s">
        <v>1308</v>
      </c>
      <c r="CQ307">
        <v>0.9865179634340423</v>
      </c>
      <c r="CR307">
        <v>0.98914597781086422</v>
      </c>
      <c r="CS307">
        <v>0.99776895228271867</v>
      </c>
      <c r="CT307">
        <v>0.96706812645877405</v>
      </c>
      <c r="CU307">
        <v>0.94615383891069238</v>
      </c>
      <c r="CV307">
        <v>0.94169173958457686</v>
      </c>
      <c r="CW307">
        <v>0.94039143974125439</v>
      </c>
      <c r="CX307">
        <v>0.93624431411705034</v>
      </c>
      <c r="CY307">
        <v>0.92292634198191448</v>
      </c>
      <c r="CZ307">
        <v>0.91029297792516994</v>
      </c>
      <c r="DA307">
        <v>0.90043802945320361</v>
      </c>
      <c r="DB307">
        <v>0.88872166569465938</v>
      </c>
      <c r="DC307">
        <v>0.90722691897576457</v>
      </c>
      <c r="DD307">
        <v>0.92270736187206914</v>
      </c>
      <c r="DE307">
        <v>0.91014240801142809</v>
      </c>
      <c r="DF307">
        <v>0.90318911470069752</v>
      </c>
      <c r="DG307">
        <v>0.8905829966283445</v>
      </c>
      <c r="DH307">
        <v>0.86199014959678566</v>
      </c>
      <c r="DI307">
        <v>0.85992333501611196</v>
      </c>
      <c r="DJ307">
        <v>0.85548865038017352</v>
      </c>
      <c r="DK307">
        <v>0.87091426389612392</v>
      </c>
      <c r="DL307">
        <v>0.85923897999639898</v>
      </c>
      <c r="DM307">
        <v>0.90487271408914205</v>
      </c>
      <c r="DN307">
        <v>0.90154667952396506</v>
      </c>
      <c r="DO307">
        <v>0.91821784785577654</v>
      </c>
      <c r="DP307">
        <v>0.9173830072752146</v>
      </c>
      <c r="DQ307">
        <v>0.93943327523134179</v>
      </c>
      <c r="DR307">
        <v>0.93168630555176135</v>
      </c>
      <c r="DS307">
        <v>0.87886663286980038</v>
      </c>
      <c r="DT307">
        <v>0.90799343371311592</v>
      </c>
      <c r="DU307">
        <v>0.9385162749331416</v>
      </c>
      <c r="DV307">
        <v>0.94097996987468668</v>
      </c>
      <c r="DW307">
        <v>0.9439638691064538</v>
      </c>
      <c r="DX307">
        <v>0.93985765463528326</v>
      </c>
      <c r="DY307">
        <v>0.94037777457261229</v>
      </c>
      <c r="DZ307">
        <v>0.94738564420501847</v>
      </c>
      <c r="EA307">
        <v>0.95261434262137823</v>
      </c>
      <c r="EB307">
        <v>0.96404415960290213</v>
      </c>
      <c r="EC307">
        <v>0.91853105014693814</v>
      </c>
      <c r="ED307">
        <v>0.91299471673034516</v>
      </c>
      <c r="EE307">
        <v>0.93097740384022842</v>
      </c>
      <c r="EF307">
        <v>0.9543864281944251</v>
      </c>
      <c r="EG307">
        <v>0.98719211175372001</v>
      </c>
      <c r="EH307">
        <v>1.02175621571742</v>
      </c>
      <c r="EI307">
        <v>1.0710471538326789</v>
      </c>
      <c r="EJ307">
        <v>1.091804882411626</v>
      </c>
      <c r="EK307">
        <v>1.1996596721534289</v>
      </c>
      <c r="EL307">
        <v>1.181924223372496</v>
      </c>
      <c r="EM307">
        <v>1.1964175687166401</v>
      </c>
      <c r="EN307">
        <v>1.2477554141298599</v>
      </c>
      <c r="EO307">
        <v>1.2065833575987679</v>
      </c>
      <c r="EP307">
        <v>1.2409827203627271</v>
      </c>
      <c r="EQ307">
        <v>1.2217224243376981</v>
      </c>
      <c r="ER307">
        <v>1.230308452242483</v>
      </c>
      <c r="ES307">
        <v>1.227478497040172</v>
      </c>
      <c r="ET307">
        <v>1.2360233607332449</v>
      </c>
      <c r="EU307">
        <v>1.230789263731743</v>
      </c>
      <c r="EV307">
        <v>1.280890748794423</v>
      </c>
      <c r="EW307">
        <v>1.329549715036431</v>
      </c>
      <c r="EX307">
        <v>1.428942053861477</v>
      </c>
      <c r="EY307">
        <v>1.4248207402224859</v>
      </c>
    </row>
    <row r="308" spans="9:155" x14ac:dyDescent="0.25">
      <c r="I308" s="31">
        <v>44867</v>
      </c>
      <c r="J308" s="32">
        <v>119.3379053605336</v>
      </c>
      <c r="K308" s="32">
        <v>111.6815779138186</v>
      </c>
      <c r="L308" s="33">
        <v>-1.8001231022019601E-2</v>
      </c>
      <c r="M308" s="33">
        <v>-2.4461559282771401E-2</v>
      </c>
      <c r="N308">
        <v>22</v>
      </c>
      <c r="O308" t="s">
        <v>15</v>
      </c>
      <c r="P308">
        <f t="shared" si="12"/>
        <v>225</v>
      </c>
      <c r="Q308">
        <f t="shared" si="13"/>
        <v>0</v>
      </c>
      <c r="AH308" s="31">
        <v>45238</v>
      </c>
      <c r="AI308" s="33">
        <v>0.1793764937481801</v>
      </c>
      <c r="AJ308" s="33">
        <v>0.1137050695109873</v>
      </c>
      <c r="AK308" s="33">
        <v>6.5671424237192702E-2</v>
      </c>
      <c r="BI308" s="34">
        <v>9.1169147790402999E-2</v>
      </c>
      <c r="CP308" t="s">
        <v>1309</v>
      </c>
      <c r="CQ308">
        <v>1.018947882377597</v>
      </c>
      <c r="CR308">
        <v>1.0238808220772919</v>
      </c>
      <c r="CS308">
        <v>1.045456636237706</v>
      </c>
      <c r="CT308">
        <v>1.0370660927349451</v>
      </c>
      <c r="CU308">
        <v>1.0350377921499569</v>
      </c>
      <c r="CV308">
        <v>1.035729083892269</v>
      </c>
      <c r="CW308">
        <v>1.044719082798542</v>
      </c>
      <c r="CX308">
        <v>1.0461513632545369</v>
      </c>
      <c r="CY308">
        <v>1.0863486554892881</v>
      </c>
      <c r="CZ308">
        <v>1.088520436040006</v>
      </c>
      <c r="DA308">
        <v>1.0647715817282171</v>
      </c>
      <c r="DB308">
        <v>1.063616413416731</v>
      </c>
      <c r="DC308">
        <v>1.094342195766838</v>
      </c>
      <c r="DD308">
        <v>1.098870116600779</v>
      </c>
      <c r="DE308">
        <v>1.0957745907319829</v>
      </c>
      <c r="DF308">
        <v>1.092031973653016</v>
      </c>
      <c r="DG308">
        <v>1.089352116000982</v>
      </c>
      <c r="DH308">
        <v>1.071794656954236</v>
      </c>
      <c r="DI308">
        <v>1.06809818706297</v>
      </c>
      <c r="DJ308">
        <v>1.04143862465149</v>
      </c>
      <c r="DK308">
        <v>1.0285477570200889</v>
      </c>
      <c r="DL308">
        <v>1.0345079583100241</v>
      </c>
      <c r="DM308">
        <v>1.029795219706978</v>
      </c>
      <c r="DN308">
        <v>1.028224154160428</v>
      </c>
      <c r="DO308">
        <v>1.0097427207773031</v>
      </c>
      <c r="DP308">
        <v>1.01833651802242</v>
      </c>
      <c r="DQ308">
        <v>1.043240426136546</v>
      </c>
      <c r="DR308">
        <v>1.0443493327511799</v>
      </c>
      <c r="DS308">
        <v>1.026837906382984</v>
      </c>
      <c r="DT308">
        <v>1.0438411411407149</v>
      </c>
      <c r="DU308">
        <v>1.061398714696612</v>
      </c>
      <c r="DV308">
        <v>1.067636142640205</v>
      </c>
      <c r="DW308">
        <v>1.055068763359315</v>
      </c>
      <c r="DX308">
        <v>1.06393978725809</v>
      </c>
      <c r="DY308">
        <v>1.0586727098568769</v>
      </c>
      <c r="DZ308">
        <v>1.0847779334701899</v>
      </c>
      <c r="EA308">
        <v>1.061491009072014</v>
      </c>
      <c r="EB308">
        <v>1.088012244429541</v>
      </c>
      <c r="EC308">
        <v>1.080296274333101</v>
      </c>
      <c r="ED308">
        <v>1.081451328135437</v>
      </c>
      <c r="EE308">
        <v>1.0910153614137841</v>
      </c>
      <c r="EF308">
        <v>1.096144111761044</v>
      </c>
      <c r="EG308">
        <v>1.1025203247951929</v>
      </c>
      <c r="EH308">
        <v>1.113054823125071</v>
      </c>
      <c r="EI308">
        <v>1.11494926251298</v>
      </c>
      <c r="EJ308">
        <v>1.1292262634126751</v>
      </c>
      <c r="EK308">
        <v>1.212254901873961</v>
      </c>
      <c r="EL308">
        <v>1.2104528713706051</v>
      </c>
      <c r="EM308">
        <v>1.184671021598652</v>
      </c>
      <c r="EN308">
        <v>1.1746909765760909</v>
      </c>
      <c r="EO308">
        <v>1.177509390300379</v>
      </c>
      <c r="EP308">
        <v>1.157133288511043</v>
      </c>
      <c r="EQ308">
        <v>1.153621979916335</v>
      </c>
      <c r="ER308">
        <v>1.145813486426192</v>
      </c>
      <c r="ES308">
        <v>1.298471360579446</v>
      </c>
      <c r="ET308">
        <v>1.305494435805465</v>
      </c>
      <c r="EU308">
        <v>1.291587070443982</v>
      </c>
      <c r="EV308">
        <v>1.308497781808009</v>
      </c>
      <c r="EW308">
        <v>1.331461103346524</v>
      </c>
      <c r="EX308">
        <v>1.351652158348452</v>
      </c>
      <c r="EY308">
        <v>1.3704110474035369</v>
      </c>
    </row>
    <row r="309" spans="9:155" x14ac:dyDescent="0.25">
      <c r="I309" s="31">
        <v>44868</v>
      </c>
      <c r="J309" s="32">
        <v>119.38636580784831</v>
      </c>
      <c r="K309" s="32">
        <v>111.5889756459639</v>
      </c>
      <c r="L309" s="33">
        <v>-1.7602463342434701E-2</v>
      </c>
      <c r="M309" s="33">
        <v>-2.5270439974443101E-2</v>
      </c>
      <c r="N309">
        <v>23</v>
      </c>
      <c r="O309" t="s">
        <v>15</v>
      </c>
      <c r="P309">
        <f t="shared" si="12"/>
        <v>225</v>
      </c>
      <c r="Q309">
        <f t="shared" si="13"/>
        <v>0</v>
      </c>
      <c r="AH309" s="31">
        <v>45239</v>
      </c>
      <c r="AI309" s="33">
        <v>0.1705685358311943</v>
      </c>
      <c r="AJ309" s="33">
        <v>0.11199442029874659</v>
      </c>
      <c r="AK309" s="33">
        <v>5.85741155324477E-2</v>
      </c>
      <c r="BI309" s="34">
        <v>-0.12378810046876081</v>
      </c>
      <c r="CP309" t="s">
        <v>1310</v>
      </c>
      <c r="CQ309">
        <v>1.0275502530687981</v>
      </c>
      <c r="CR309">
        <v>1.035571045799331</v>
      </c>
      <c r="CS309">
        <v>1.0347259716595461</v>
      </c>
      <c r="CT309">
        <v>1.019913647142481</v>
      </c>
      <c r="CU309">
        <v>1.021588440112505</v>
      </c>
      <c r="CV309">
        <v>1.001951355709483</v>
      </c>
      <c r="CW309">
        <v>1.01241523900209</v>
      </c>
      <c r="CX309">
        <v>1.002458461006462</v>
      </c>
      <c r="CY309">
        <v>1.020113418199363</v>
      </c>
      <c r="CZ309">
        <v>1.0196524548474111</v>
      </c>
      <c r="DA309">
        <v>1.015811042903547</v>
      </c>
      <c r="DB309">
        <v>1.013936478876641</v>
      </c>
      <c r="DC309">
        <v>1.01886872592943</v>
      </c>
      <c r="DD309">
        <v>1.0027964298492691</v>
      </c>
      <c r="DE309">
        <v>0.99021214554423242</v>
      </c>
      <c r="DF309">
        <v>0.98110044168838972</v>
      </c>
      <c r="DG309">
        <v>0.99044262722020882</v>
      </c>
      <c r="DH309">
        <v>0.99130313268592563</v>
      </c>
      <c r="DI309">
        <v>1.002550592863745</v>
      </c>
      <c r="DJ309">
        <v>0.97218850888942898</v>
      </c>
      <c r="DK309">
        <v>0.98823001833411184</v>
      </c>
      <c r="DL309">
        <v>0.99005851643237608</v>
      </c>
      <c r="DM309">
        <v>1.0158418295390259</v>
      </c>
      <c r="DN309">
        <v>1.0033804637267509</v>
      </c>
      <c r="DO309">
        <v>0.97192724057797419</v>
      </c>
      <c r="DP309">
        <v>0.98434261647799093</v>
      </c>
      <c r="DQ309">
        <v>0.9922250593898313</v>
      </c>
      <c r="DR309">
        <v>0.9836204608309671</v>
      </c>
      <c r="DS309">
        <v>0.99838656738662213</v>
      </c>
      <c r="DT309">
        <v>1.0255067046204891</v>
      </c>
      <c r="DU309">
        <v>1.091393753330653</v>
      </c>
      <c r="DV309">
        <v>1.1070511519875039</v>
      </c>
      <c r="DW309">
        <v>1.0922542587963699</v>
      </c>
      <c r="DX309">
        <v>1.0983544215713561</v>
      </c>
      <c r="DY309">
        <v>1.114764610477941</v>
      </c>
      <c r="DZ309">
        <v>1.1126595647750579</v>
      </c>
      <c r="EA309">
        <v>1.1444968226952841</v>
      </c>
      <c r="EB309">
        <v>1.161798379719448</v>
      </c>
      <c r="EC309">
        <v>1.1391035362741591</v>
      </c>
      <c r="ED309">
        <v>1.1136582680267</v>
      </c>
      <c r="EE309">
        <v>1.1350010080516091</v>
      </c>
      <c r="EF309">
        <v>1.1107388588031271</v>
      </c>
      <c r="EG309">
        <v>1.1099859925370079</v>
      </c>
      <c r="EH309">
        <v>1.112075682930344</v>
      </c>
      <c r="EI309">
        <v>1.0943285938801579</v>
      </c>
      <c r="EJ309">
        <v>1.097908661496183</v>
      </c>
      <c r="EK309">
        <v>1.111338171973772</v>
      </c>
      <c r="EL309">
        <v>1.138903841233661</v>
      </c>
      <c r="EM309">
        <v>1.1499055404423399</v>
      </c>
      <c r="EN309">
        <v>1.1483075240200531</v>
      </c>
      <c r="EO309">
        <v>1.2335704648381689</v>
      </c>
      <c r="EP309">
        <v>1.248444134577039</v>
      </c>
      <c r="EQ309">
        <v>1.31259496907899</v>
      </c>
      <c r="ER309">
        <v>1.2741661024618831</v>
      </c>
      <c r="ES309">
        <v>1.3003333743235981</v>
      </c>
      <c r="ET309">
        <v>1.235444952848691</v>
      </c>
      <c r="EU309">
        <v>1.2977673652687629</v>
      </c>
      <c r="EV309">
        <v>1.2590156570692439</v>
      </c>
      <c r="EW309">
        <v>1.4189856755883541</v>
      </c>
      <c r="EX309">
        <v>1.4058787786440241</v>
      </c>
      <c r="EY309">
        <v>1.420552829358779</v>
      </c>
    </row>
    <row r="310" spans="9:155" x14ac:dyDescent="0.25">
      <c r="I310" s="31">
        <v>44869</v>
      </c>
      <c r="J310" s="32">
        <v>119.3899971328823</v>
      </c>
      <c r="K310" s="32">
        <v>111.9215511060026</v>
      </c>
      <c r="L310" s="33">
        <v>-1.7572582168449001E-2</v>
      </c>
      <c r="M310" s="33">
        <v>-2.2365393754937402E-2</v>
      </c>
      <c r="N310">
        <v>21</v>
      </c>
      <c r="O310" t="s">
        <v>15</v>
      </c>
      <c r="P310">
        <f t="shared" si="12"/>
        <v>225</v>
      </c>
      <c r="Q310">
        <f t="shared" si="13"/>
        <v>0</v>
      </c>
      <c r="AH310" s="31">
        <v>45240</v>
      </c>
      <c r="AI310" s="33">
        <v>0.1774230387531763</v>
      </c>
      <c r="AJ310" s="33">
        <v>0.11111754990873</v>
      </c>
      <c r="AK310" s="33">
        <v>6.63054888444463E-2</v>
      </c>
      <c r="BI310" s="34">
        <v>-4.5298363238343298E-2</v>
      </c>
      <c r="CP310" t="s">
        <v>1311</v>
      </c>
      <c r="CQ310">
        <v>1.0154698998790079</v>
      </c>
      <c r="CR310">
        <v>1.1158783728721859</v>
      </c>
      <c r="CS310">
        <v>1.157910075877677</v>
      </c>
      <c r="CT310">
        <v>1.217454718900012</v>
      </c>
      <c r="CU310">
        <v>1.2008172034897699</v>
      </c>
      <c r="CV310">
        <v>1.1582018166876831</v>
      </c>
      <c r="CW310">
        <v>1.215411421258763</v>
      </c>
      <c r="CX310">
        <v>1.246643255526293</v>
      </c>
      <c r="CY310">
        <v>1.1885579230837371</v>
      </c>
      <c r="CZ310">
        <v>1.224751878328656</v>
      </c>
      <c r="DA310">
        <v>1.182136592614861</v>
      </c>
      <c r="DB310">
        <v>1.221249169019337</v>
      </c>
      <c r="DC310">
        <v>1.249853920760732</v>
      </c>
      <c r="DD310">
        <v>1.210449502457958</v>
      </c>
      <c r="DE310">
        <v>1.215995307231942</v>
      </c>
      <c r="DF310">
        <v>1.1754231169828131</v>
      </c>
      <c r="DG310">
        <v>1.207822521020115</v>
      </c>
      <c r="DH310">
        <v>1.1459426373699431</v>
      </c>
      <c r="DI310">
        <v>1.116754100743661</v>
      </c>
      <c r="DJ310">
        <v>1.0180968813168509</v>
      </c>
      <c r="DK310">
        <v>1.0764738534811209</v>
      </c>
      <c r="DL310">
        <v>1.201693032449537</v>
      </c>
      <c r="DM310">
        <v>1.141272661555726</v>
      </c>
      <c r="DN310">
        <v>1.118213613500024</v>
      </c>
      <c r="DO310">
        <v>1.125802614826964</v>
      </c>
      <c r="DP310">
        <v>1.159077544559159</v>
      </c>
      <c r="DQ310">
        <v>1.1552829933515421</v>
      </c>
      <c r="DR310">
        <v>1.2626969860516499</v>
      </c>
      <c r="DS310">
        <v>1.2694102595071151</v>
      </c>
      <c r="DT310">
        <v>1.240805507765721</v>
      </c>
      <c r="DU310">
        <v>1.307355367230109</v>
      </c>
      <c r="DV310">
        <v>1.292469206474526</v>
      </c>
      <c r="DW310">
        <v>1.290426009921569</v>
      </c>
      <c r="DX310">
        <v>1.2813775969265579</v>
      </c>
      <c r="DY310">
        <v>1.2714534560600721</v>
      </c>
      <c r="DZ310">
        <v>1.2507295475439151</v>
      </c>
      <c r="EA310">
        <v>1.2606537894986929</v>
      </c>
      <c r="EB310">
        <v>1.258610694034028</v>
      </c>
      <c r="EC310">
        <v>1.2594862197289201</v>
      </c>
      <c r="ED310">
        <v>1.1888498660703259</v>
      </c>
      <c r="EE310">
        <v>1.1964389684855581</v>
      </c>
      <c r="EF310">
        <v>1.1914769485964609</v>
      </c>
      <c r="EG310">
        <v>1.195563341702375</v>
      </c>
      <c r="EH310">
        <v>1.186514827619072</v>
      </c>
      <c r="EI310">
        <v>1.208989888613305</v>
      </c>
      <c r="EJ310">
        <v>1.216579092116828</v>
      </c>
      <c r="EK310">
        <v>1.2589024348440341</v>
      </c>
      <c r="EL310">
        <v>1.2510214905305039</v>
      </c>
      <c r="EM310">
        <v>1.269994145480293</v>
      </c>
      <c r="EN310">
        <v>1.2320489366690071</v>
      </c>
      <c r="EO310">
        <v>1.237886583341288</v>
      </c>
      <c r="EP310">
        <v>1.240805507765721</v>
      </c>
      <c r="EQ310">
        <v>1.1923525753796449</v>
      </c>
      <c r="ER310">
        <v>1.176882629739175</v>
      </c>
      <c r="ES310">
        <v>1.1920605313047641</v>
      </c>
      <c r="ET310">
        <v>1.160536956227229</v>
      </c>
      <c r="EU310">
        <v>1.1593694875457481</v>
      </c>
      <c r="EV310">
        <v>1.160536956227229</v>
      </c>
      <c r="EW310">
        <v>1.203444184927613</v>
      </c>
      <c r="EX310">
        <v>1.1914769485964609</v>
      </c>
      <c r="EY310">
        <v>1.1984821650385149</v>
      </c>
    </row>
    <row r="311" spans="9:155" x14ac:dyDescent="0.25">
      <c r="I311" s="31">
        <v>44872</v>
      </c>
      <c r="J311" s="32">
        <v>119.586195395632</v>
      </c>
      <c r="K311" s="32">
        <v>112.5290508087385</v>
      </c>
      <c r="L311" s="33">
        <v>-1.5958120678499801E-2</v>
      </c>
      <c r="M311" s="33">
        <v>-1.7058884625916301E-2</v>
      </c>
      <c r="N311">
        <v>19</v>
      </c>
      <c r="O311" t="s">
        <v>15</v>
      </c>
      <c r="P311">
        <f t="shared" si="12"/>
        <v>225</v>
      </c>
      <c r="Q311">
        <f t="shared" si="13"/>
        <v>0</v>
      </c>
      <c r="AH311" s="31">
        <v>45242</v>
      </c>
      <c r="AI311" s="33">
        <v>0.17549130780412689</v>
      </c>
      <c r="AJ311" s="33">
        <v>0.1118112858345901</v>
      </c>
      <c r="AK311" s="33">
        <v>6.3680021969536801E-2</v>
      </c>
      <c r="BI311" s="34">
        <v>0.14259407207254499</v>
      </c>
      <c r="CP311" t="s">
        <v>1312</v>
      </c>
      <c r="CQ311">
        <v>1.0090499157440611</v>
      </c>
      <c r="CR311">
        <v>1.0158463026619271</v>
      </c>
      <c r="CS311">
        <v>1.007641325093525</v>
      </c>
      <c r="CT311">
        <v>1.013064291814213</v>
      </c>
      <c r="CU311">
        <v>1.007289340688964</v>
      </c>
      <c r="CV311">
        <v>1.010458506394597</v>
      </c>
      <c r="CW311">
        <v>1.000457876608067</v>
      </c>
      <c r="CX311">
        <v>0.99616176374974297</v>
      </c>
      <c r="CY311">
        <v>0.99746474974987798</v>
      </c>
      <c r="CZ311">
        <v>1.004225686343404</v>
      </c>
      <c r="DA311">
        <v>1.0148248668693101</v>
      </c>
      <c r="DB311">
        <v>1.005211671811681</v>
      </c>
      <c r="DC311">
        <v>1.0138389746913601</v>
      </c>
      <c r="DD311">
        <v>1.003521344372972</v>
      </c>
      <c r="DE311">
        <v>1.0025001884513369</v>
      </c>
      <c r="DF311">
        <v>1.003380569269213</v>
      </c>
      <c r="DG311">
        <v>1.0000352714258081</v>
      </c>
      <c r="DH311">
        <v>1.023558147560699</v>
      </c>
      <c r="DI311">
        <v>1.0171843658250921</v>
      </c>
      <c r="DJ311">
        <v>1.0100359012123381</v>
      </c>
      <c r="DK311">
        <v>1.024579210192007</v>
      </c>
      <c r="DL311">
        <v>1.036974509387677</v>
      </c>
      <c r="DM311">
        <v>1.0318331861648351</v>
      </c>
      <c r="DN311">
        <v>1.0362349969638871</v>
      </c>
      <c r="DO311">
        <v>1.0332066996523399</v>
      </c>
      <c r="DP311">
        <v>1.0218677268316629</v>
      </c>
      <c r="DQ311">
        <v>1.0053172764620819</v>
      </c>
      <c r="DR311">
        <v>1.010669249243763</v>
      </c>
      <c r="DS311">
        <v>1.0099509137242499</v>
      </c>
      <c r="DT311">
        <v>1.0011509304489059</v>
      </c>
      <c r="DU311">
        <v>1.027335286328757</v>
      </c>
      <c r="DV311">
        <v>1.0576143412504859</v>
      </c>
      <c r="DW311">
        <v>1.101686184469483</v>
      </c>
      <c r="DX311">
        <v>1.07736940765004</v>
      </c>
      <c r="DY311">
        <v>1.074496065571988</v>
      </c>
      <c r="DZ311">
        <v>1.0669171593894891</v>
      </c>
      <c r="EA311">
        <v>1.073202875056209</v>
      </c>
      <c r="EB311">
        <v>1.0695751873923409</v>
      </c>
      <c r="EC311">
        <v>1.0762558943044671</v>
      </c>
      <c r="ED311">
        <v>1.0857025661280271</v>
      </c>
      <c r="EE311">
        <v>1.0886119182723819</v>
      </c>
      <c r="EF311">
        <v>1.101039495921267</v>
      </c>
      <c r="EG311">
        <v>1.097052640497642</v>
      </c>
      <c r="EH311">
        <v>1.107684379347744</v>
      </c>
      <c r="EI311">
        <v>1.10678655323868</v>
      </c>
      <c r="EJ311">
        <v>1.130241234144381</v>
      </c>
      <c r="EK311">
        <v>1.1254999398446131</v>
      </c>
      <c r="EL311">
        <v>1.142776748701847</v>
      </c>
      <c r="EM311">
        <v>1.1645073310703891</v>
      </c>
      <c r="EN311">
        <v>1.169068854909624</v>
      </c>
      <c r="EO311">
        <v>1.18577090206092</v>
      </c>
      <c r="EP311">
        <v>1.1834720418178239</v>
      </c>
      <c r="EQ311">
        <v>1.193672965936873</v>
      </c>
      <c r="ER311">
        <v>1.19044026951841</v>
      </c>
      <c r="ES311">
        <v>1.1840468035237619</v>
      </c>
      <c r="ET311">
        <v>1.1872435831662489</v>
      </c>
      <c r="EU311">
        <v>1.229662974819385</v>
      </c>
      <c r="EV311">
        <v>1.2262867978776739</v>
      </c>
      <c r="EW311">
        <v>1.239935732490385</v>
      </c>
      <c r="EX311">
        <v>1.2629234953084021</v>
      </c>
      <c r="EY311">
        <v>1.2879943378426799</v>
      </c>
    </row>
    <row r="312" spans="9:155" x14ac:dyDescent="0.25">
      <c r="I312" s="31">
        <v>44874</v>
      </c>
      <c r="J312" s="32">
        <v>119.2201324731156</v>
      </c>
      <c r="K312" s="32">
        <v>112.18386414490629</v>
      </c>
      <c r="L312" s="33">
        <v>-1.89703516892046E-2</v>
      </c>
      <c r="M312" s="33">
        <v>-2.0074089694482301E-2</v>
      </c>
      <c r="N312">
        <v>23</v>
      </c>
      <c r="O312" t="s">
        <v>15</v>
      </c>
      <c r="P312">
        <f t="shared" si="12"/>
        <v>225</v>
      </c>
      <c r="Q312">
        <f t="shared" si="13"/>
        <v>0</v>
      </c>
      <c r="AH312" s="31">
        <v>45243</v>
      </c>
      <c r="AI312" s="33">
        <v>0.188010038691315</v>
      </c>
      <c r="AJ312" s="33">
        <v>0.11250220816136421</v>
      </c>
      <c r="AK312" s="33">
        <v>7.5507830529950803E-2</v>
      </c>
      <c r="BI312" s="34">
        <v>-0.1076356851743967</v>
      </c>
      <c r="CP312" t="s">
        <v>1313</v>
      </c>
      <c r="CQ312">
        <v>0.99684542586750791</v>
      </c>
      <c r="CR312">
        <v>1.014589905362776</v>
      </c>
      <c r="CS312">
        <v>1.045820170020455</v>
      </c>
      <c r="CT312">
        <v>1.076577267812254</v>
      </c>
      <c r="CU312">
        <v>1.0495268523881109</v>
      </c>
      <c r="CV312">
        <v>1.0347791605567329</v>
      </c>
      <c r="CW312">
        <v>1.022791817361248</v>
      </c>
      <c r="CX312">
        <v>1.073895860545643</v>
      </c>
      <c r="CY312">
        <v>1.1275236207980091</v>
      </c>
      <c r="CZ312">
        <v>1.113328037201794</v>
      </c>
      <c r="DA312">
        <v>1.1681387627538451</v>
      </c>
      <c r="DB312">
        <v>1.10977914130274</v>
      </c>
      <c r="DC312">
        <v>1.1175078864353309</v>
      </c>
      <c r="DD312">
        <v>1.0866719435442129</v>
      </c>
      <c r="DE312">
        <v>1.1409305608611</v>
      </c>
      <c r="DF312">
        <v>1.19794952681388</v>
      </c>
      <c r="DG312">
        <v>1.229731899706723</v>
      </c>
      <c r="DH312">
        <v>1.2682964914604691</v>
      </c>
      <c r="DI312">
        <v>1.251734977264886</v>
      </c>
      <c r="DJ312">
        <v>1.2402996460346021</v>
      </c>
      <c r="DK312">
        <v>1.211435311976292</v>
      </c>
      <c r="DL312">
        <v>1.1946372624827479</v>
      </c>
      <c r="DM312">
        <v>1.1943217858155071</v>
      </c>
      <c r="DN312">
        <v>1.186829672250838</v>
      </c>
      <c r="DO312">
        <v>1.1416403592949029</v>
      </c>
      <c r="DP312">
        <v>1.114116680734917</v>
      </c>
      <c r="DQ312">
        <v>1.10701888893681</v>
      </c>
      <c r="DR312">
        <v>1.162302877624704</v>
      </c>
      <c r="DS312">
        <v>1.1041797914715601</v>
      </c>
      <c r="DT312">
        <v>1.048974744152948</v>
      </c>
      <c r="DU312">
        <v>1.1001577287066251</v>
      </c>
      <c r="DV312">
        <v>1.138406940063091</v>
      </c>
      <c r="DW312">
        <v>1.195268119547269</v>
      </c>
      <c r="DX312">
        <v>1.25496849276666</v>
      </c>
      <c r="DY312">
        <v>1.208438524312401</v>
      </c>
      <c r="DZ312">
        <v>1.1909305801150929</v>
      </c>
      <c r="EA312">
        <v>1.1854889204825509</v>
      </c>
      <c r="EB312">
        <v>1.2020504346781351</v>
      </c>
      <c r="EC312">
        <v>1.1834384665504241</v>
      </c>
      <c r="ED312">
        <v>1.162933734689225</v>
      </c>
      <c r="EE312">
        <v>1.1794952488848089</v>
      </c>
      <c r="EF312">
        <v>1.172870623952583</v>
      </c>
      <c r="EG312">
        <v>1.136593021428923</v>
      </c>
      <c r="EH312">
        <v>1.1460567438264</v>
      </c>
      <c r="EI312">
        <v>1.1239747248989549</v>
      </c>
      <c r="EJ312">
        <v>1.1252366315679221</v>
      </c>
      <c r="EK312">
        <v>1.119085173501577</v>
      </c>
      <c r="EL312">
        <v>1.087302800608734</v>
      </c>
      <c r="EM312">
        <v>1.1416403592949029</v>
      </c>
      <c r="EN312">
        <v>1.116403766234966</v>
      </c>
      <c r="EO312">
        <v>1.089195564342222</v>
      </c>
      <c r="EP312">
        <v>1.079258675078864</v>
      </c>
      <c r="EQ312">
        <v>1.093217627107157</v>
      </c>
      <c r="ER312">
        <v>1.0804416403785491</v>
      </c>
      <c r="ES312">
        <v>1.115220800935282</v>
      </c>
      <c r="ET312">
        <v>1.089668731208103</v>
      </c>
      <c r="EU312">
        <v>1.097634107908616</v>
      </c>
      <c r="EV312">
        <v>1.09400627064028</v>
      </c>
      <c r="EW312">
        <v>1.067192390514097</v>
      </c>
      <c r="EX312">
        <v>1.0138801069289729</v>
      </c>
      <c r="EY312">
        <v>1.045741324921136</v>
      </c>
    </row>
    <row r="313" spans="9:155" x14ac:dyDescent="0.25">
      <c r="I313" s="31">
        <v>44875</v>
      </c>
      <c r="J313" s="32">
        <v>118.9479466801529</v>
      </c>
      <c r="K313" s="32">
        <v>111.2668494690683</v>
      </c>
      <c r="L313" s="33">
        <v>-2.1210093645586601E-2</v>
      </c>
      <c r="M313" s="33">
        <v>-2.8084211719013E-2</v>
      </c>
      <c r="N313">
        <v>24</v>
      </c>
      <c r="O313" t="s">
        <v>15</v>
      </c>
      <c r="P313">
        <f t="shared" si="12"/>
        <v>225</v>
      </c>
      <c r="Q313">
        <f t="shared" si="13"/>
        <v>0</v>
      </c>
      <c r="AH313" s="31">
        <v>45245</v>
      </c>
      <c r="AI313" s="33">
        <v>0.20314471693513411</v>
      </c>
      <c r="AJ313" s="33">
        <v>0.1339410621761658</v>
      </c>
      <c r="AK313" s="33">
        <v>6.9203654758968197E-2</v>
      </c>
      <c r="BI313" s="34">
        <v>3.5199357204548698E-2</v>
      </c>
      <c r="CP313" t="s">
        <v>1314</v>
      </c>
      <c r="CQ313">
        <v>0.97645067671654928</v>
      </c>
      <c r="CR313">
        <v>0.96629573659570833</v>
      </c>
      <c r="CS313">
        <v>0.95702816404980529</v>
      </c>
      <c r="CT313">
        <v>0.95036620379999981</v>
      </c>
      <c r="CU313">
        <v>0.94890136299207983</v>
      </c>
      <c r="CV313">
        <v>0.95991546038723896</v>
      </c>
      <c r="CW313">
        <v>0.94840838100600311</v>
      </c>
      <c r="CX313">
        <v>0.95653518206372856</v>
      </c>
      <c r="CY313">
        <v>0.94701406594963233</v>
      </c>
      <c r="CZ313">
        <v>0.95430992003365922</v>
      </c>
      <c r="DA313">
        <v>0.94578873338707248</v>
      </c>
      <c r="DB313">
        <v>0.9485915384776008</v>
      </c>
      <c r="DC313">
        <v>0.95687314705135051</v>
      </c>
      <c r="DD313">
        <v>0.96450703595047615</v>
      </c>
      <c r="DE313">
        <v>0.98069011231437786</v>
      </c>
      <c r="DF313">
        <v>0.99392954156708324</v>
      </c>
      <c r="DG313">
        <v>0.99722525881621138</v>
      </c>
      <c r="DH313">
        <v>0.98983094798992266</v>
      </c>
      <c r="DI313">
        <v>0.98571838891740582</v>
      </c>
      <c r="DJ313">
        <v>1.005183077380126</v>
      </c>
      <c r="DK313">
        <v>1.001464834068994</v>
      </c>
      <c r="DL313">
        <v>1.052591465156177</v>
      </c>
      <c r="DM313">
        <v>1.0396196147944969</v>
      </c>
      <c r="DN313">
        <v>1.028126780218525</v>
      </c>
      <c r="DO313">
        <v>0.99071831556486056</v>
      </c>
      <c r="DP313">
        <v>0.96070423156496154</v>
      </c>
      <c r="DQ313">
        <v>0.96502822823717249</v>
      </c>
      <c r="DR313">
        <v>0.94418312038596119</v>
      </c>
      <c r="DS313">
        <v>1.004774656468431</v>
      </c>
      <c r="DT313">
        <v>1.0406619993678901</v>
      </c>
      <c r="DU313">
        <v>1.084577477100382</v>
      </c>
      <c r="DV313">
        <v>1.0550704104093931</v>
      </c>
      <c r="DW313">
        <v>1.051788728483098</v>
      </c>
      <c r="DX313">
        <v>1.0621126510977501</v>
      </c>
      <c r="DY313">
        <v>1.0678028223531879</v>
      </c>
      <c r="DZ313">
        <v>1.062760650082281</v>
      </c>
      <c r="EA313">
        <v>1.083816846395802</v>
      </c>
      <c r="EB313">
        <v>1.0824084960165981</v>
      </c>
      <c r="EC313">
        <v>1.0981268006950431</v>
      </c>
      <c r="ED313">
        <v>1.111112616552079</v>
      </c>
      <c r="EE313">
        <v>1.117774716456837</v>
      </c>
      <c r="EF313">
        <v>1.1194929611779969</v>
      </c>
      <c r="EG313">
        <v>1.1129295274979301</v>
      </c>
      <c r="EH313">
        <v>1.1356619323915891</v>
      </c>
      <c r="EI313">
        <v>1.1947746621707831</v>
      </c>
      <c r="EJ313">
        <v>1.266520998014127</v>
      </c>
      <c r="EK313">
        <v>1.2680985403695719</v>
      </c>
      <c r="EL313">
        <v>1.293915294740142</v>
      </c>
      <c r="EM313">
        <v>1.3382817183176881</v>
      </c>
      <c r="EN313">
        <v>1.34401413519658</v>
      </c>
      <c r="EO313">
        <v>1.291915435805123</v>
      </c>
      <c r="EP313">
        <v>1.3092632344817381</v>
      </c>
      <c r="EQ313">
        <v>1.28690461607129</v>
      </c>
      <c r="ER313">
        <v>1.303715860416317</v>
      </c>
      <c r="ES313">
        <v>1.3574668175633751</v>
      </c>
      <c r="ET313">
        <v>1.353514582377549</v>
      </c>
      <c r="EU313">
        <v>1.3608404622765919</v>
      </c>
      <c r="EV313">
        <v>1.382211021890583</v>
      </c>
      <c r="EW313">
        <v>1.293934008503919</v>
      </c>
      <c r="EX313">
        <v>1.343492663599976</v>
      </c>
      <c r="EY313">
        <v>1.3579325668335069</v>
      </c>
    </row>
    <row r="314" spans="9:155" x14ac:dyDescent="0.25">
      <c r="I314" s="31">
        <v>44876</v>
      </c>
      <c r="J314" s="32">
        <v>118.496125206469</v>
      </c>
      <c r="K314" s="32">
        <v>112.7737081623314</v>
      </c>
      <c r="L314" s="33">
        <v>-2.4928008164154501E-2</v>
      </c>
      <c r="M314" s="33">
        <v>-1.49218029541455E-2</v>
      </c>
      <c r="N314">
        <v>30</v>
      </c>
      <c r="O314" t="s">
        <v>15</v>
      </c>
      <c r="P314">
        <f t="shared" si="12"/>
        <v>225</v>
      </c>
      <c r="Q314">
        <f t="shared" si="13"/>
        <v>0</v>
      </c>
      <c r="AH314" s="31">
        <v>45246</v>
      </c>
      <c r="AI314" s="33">
        <v>0.21838033042337179</v>
      </c>
      <c r="AJ314" s="33">
        <v>0.1242243962911604</v>
      </c>
      <c r="AK314" s="33">
        <v>9.4155934132211294E-2</v>
      </c>
      <c r="BI314" s="34">
        <v>-6.3234717099915003E-3</v>
      </c>
      <c r="CP314" t="s">
        <v>1315</v>
      </c>
      <c r="CQ314">
        <v>0.99460529528166097</v>
      </c>
      <c r="CR314">
        <v>0.98684212085678347</v>
      </c>
      <c r="CS314">
        <v>0.98407900491548872</v>
      </c>
      <c r="CT314">
        <v>0.98828952106195767</v>
      </c>
      <c r="CU314">
        <v>0.93973690090851159</v>
      </c>
      <c r="CV314">
        <v>0.96486839395787227</v>
      </c>
      <c r="CW314">
        <v>0.93973690090851159</v>
      </c>
      <c r="CX314">
        <v>0.91855255506751188</v>
      </c>
      <c r="CY314">
        <v>0.91092106511168824</v>
      </c>
      <c r="CZ314">
        <v>0.8935525852080024</v>
      </c>
      <c r="DA314">
        <v>0.92328956717139254</v>
      </c>
      <c r="DB314">
        <v>0.935263257742739</v>
      </c>
      <c r="DC314">
        <v>0.91710531614154034</v>
      </c>
      <c r="DD314">
        <v>0.91842111251726211</v>
      </c>
      <c r="DE314">
        <v>0.95776323868025759</v>
      </c>
      <c r="DF314">
        <v>0.95328943423528223</v>
      </c>
      <c r="DG314">
        <v>0.935263257742739</v>
      </c>
      <c r="DH314">
        <v>0.92236842100482574</v>
      </c>
      <c r="DI314">
        <v>0.91105274958074223</v>
      </c>
      <c r="DJ314">
        <v>0.89407891988621135</v>
      </c>
      <c r="DK314">
        <v>0.89723692795546517</v>
      </c>
      <c r="DL314">
        <v>0.8698684117242147</v>
      </c>
      <c r="DM314">
        <v>0.87605258211446546</v>
      </c>
      <c r="DN314">
        <v>0.89723692795546517</v>
      </c>
      <c r="DO314">
        <v>0.85236848927027908</v>
      </c>
      <c r="DP314">
        <v>0.85289474330888659</v>
      </c>
      <c r="DQ314">
        <v>0.88815787651526446</v>
      </c>
      <c r="DR314">
        <v>0.90199418059929215</v>
      </c>
      <c r="DS314">
        <v>0.94666569737790762</v>
      </c>
      <c r="DT314">
        <v>0.93243401732831255</v>
      </c>
      <c r="DU314">
        <v>0.95470385284349191</v>
      </c>
      <c r="DV314">
        <v>0.95101426852193938</v>
      </c>
      <c r="DW314">
        <v>0.95378141644330316</v>
      </c>
      <c r="DX314">
        <v>0.95892057823926713</v>
      </c>
      <c r="DY314">
        <v>1.006754699544415</v>
      </c>
      <c r="DZ314">
        <v>1.057092438553616</v>
      </c>
      <c r="EA314">
        <v>1.03969823461709</v>
      </c>
      <c r="EB314">
        <v>1.033373025564025</v>
      </c>
      <c r="EC314">
        <v>1.05577462618786</v>
      </c>
      <c r="ED314">
        <v>1.0367991603078679</v>
      </c>
      <c r="EE314">
        <v>1.0267842862936489</v>
      </c>
      <c r="EF314">
        <v>1.038907563325556</v>
      </c>
      <c r="EG314">
        <v>1.0458916785614989</v>
      </c>
      <c r="EH314">
        <v>1.0573559687709271</v>
      </c>
      <c r="EI314">
        <v>1.068293198545732</v>
      </c>
      <c r="EJ314">
        <v>1.061177398840736</v>
      </c>
      <c r="EK314">
        <v>1.062890425892856</v>
      </c>
      <c r="EL314">
        <v>1.0684249636543881</v>
      </c>
      <c r="EM314">
        <v>1.1217934614418641</v>
      </c>
      <c r="EN314">
        <v>1.1407690886010591</v>
      </c>
      <c r="EO314">
        <v>1.1290411068951181</v>
      </c>
      <c r="EP314">
        <v>1.1084842984320591</v>
      </c>
      <c r="EQ314">
        <v>1.1018956398012849</v>
      </c>
      <c r="ER314">
        <v>1.139846571561268</v>
      </c>
      <c r="ES314">
        <v>1.092012611535323</v>
      </c>
      <c r="ET314">
        <v>1.056169921513826</v>
      </c>
      <c r="EU314">
        <v>1.0661847955280439</v>
      </c>
      <c r="EV314">
        <v>1.077385555520161</v>
      </c>
      <c r="EW314">
        <v>1.0779126965943839</v>
      </c>
      <c r="EX314">
        <v>1.06078210351477</v>
      </c>
      <c r="EY314">
        <v>1.1137553059762799</v>
      </c>
    </row>
    <row r="315" spans="9:155" x14ac:dyDescent="0.25">
      <c r="I315" s="31">
        <v>44879</v>
      </c>
      <c r="J315" s="32">
        <v>118.5146812918701</v>
      </c>
      <c r="K315" s="32">
        <v>112.7816352047159</v>
      </c>
      <c r="L315" s="33">
        <v>-2.4775315245957701E-2</v>
      </c>
      <c r="M315" s="33">
        <v>-1.4852560249021899E-2</v>
      </c>
      <c r="N315">
        <v>30</v>
      </c>
      <c r="O315" t="s">
        <v>15</v>
      </c>
      <c r="P315">
        <f t="shared" si="12"/>
        <v>225</v>
      </c>
      <c r="Q315">
        <f t="shared" si="13"/>
        <v>0</v>
      </c>
      <c r="AH315" s="31">
        <v>45247</v>
      </c>
      <c r="AI315" s="33">
        <v>0.2299361039853626</v>
      </c>
      <c r="AJ315" s="33">
        <v>0.1246182157416517</v>
      </c>
      <c r="AK315" s="33">
        <v>0.1053178882437109</v>
      </c>
      <c r="BI315" s="34">
        <v>8.94227812984974E-2</v>
      </c>
      <c r="CP315" t="s">
        <v>1316</v>
      </c>
      <c r="CQ315">
        <v>1.002463632097607</v>
      </c>
      <c r="CR315">
        <v>1.001513371852748</v>
      </c>
      <c r="CS315">
        <v>0.97701787938446449</v>
      </c>
      <c r="CT315">
        <v>0.97288442049465496</v>
      </c>
      <c r="CU315">
        <v>0.96699905703148747</v>
      </c>
      <c r="CV315">
        <v>0.98103790843556937</v>
      </c>
      <c r="CW315">
        <v>0.97799553281729634</v>
      </c>
      <c r="CX315">
        <v>0.99135774099202045</v>
      </c>
      <c r="CY315">
        <v>0.9912287253739519</v>
      </c>
      <c r="CZ315">
        <v>1.0022056008614699</v>
      </c>
      <c r="DA315">
        <v>0.99853751130297275</v>
      </c>
      <c r="DB315">
        <v>0.97744798392206456</v>
      </c>
      <c r="DC315">
        <v>0.9886985551411408</v>
      </c>
      <c r="DD315">
        <v>0.97554360634553472</v>
      </c>
      <c r="DE315">
        <v>0.98008363367178353</v>
      </c>
      <c r="DF315">
        <v>1.01164562404443</v>
      </c>
      <c r="DG315">
        <v>1.0167723221464351</v>
      </c>
      <c r="DH315">
        <v>1.009393006629989</v>
      </c>
      <c r="DI315">
        <v>1.0025495900322809</v>
      </c>
      <c r="DJ315">
        <v>1.000207236312411</v>
      </c>
      <c r="DK315">
        <v>0.98529644714057774</v>
      </c>
      <c r="DL315">
        <v>0.96975600822565033</v>
      </c>
      <c r="DM315">
        <v>0.97576653022007409</v>
      </c>
      <c r="DN315">
        <v>0.95229544852271442</v>
      </c>
      <c r="DO315">
        <v>0.977835188208385</v>
      </c>
      <c r="DP315">
        <v>0.99120133218597883</v>
      </c>
      <c r="DQ315">
        <v>1.001947569625333</v>
      </c>
      <c r="DR315">
        <v>0.99464649786993642</v>
      </c>
      <c r="DS315">
        <v>1.006073156909403</v>
      </c>
      <c r="DT315">
        <v>1.004954601733836</v>
      </c>
      <c r="DU315">
        <v>1.004759149763327</v>
      </c>
      <c r="DV315">
        <v>1.0046301341452579</v>
      </c>
      <c r="DW315">
        <v>0.9823987516357946</v>
      </c>
      <c r="DX315">
        <v>0.95746126850524449</v>
      </c>
      <c r="DY315">
        <v>0.95021907636077885</v>
      </c>
      <c r="DZ315">
        <v>0.95428594146603318</v>
      </c>
      <c r="EA315">
        <v>0.95287039060591916</v>
      </c>
      <c r="EB315">
        <v>0.94764584844457322</v>
      </c>
      <c r="EC315">
        <v>0.95403176731670836</v>
      </c>
      <c r="ED315">
        <v>0.95250664370470217</v>
      </c>
      <c r="EE315">
        <v>0.94117389292170672</v>
      </c>
      <c r="EF315">
        <v>0.94702414902327647</v>
      </c>
      <c r="EG315">
        <v>0.94185825032468895</v>
      </c>
      <c r="EH315">
        <v>0.94819725442661729</v>
      </c>
      <c r="EI315">
        <v>0.94553421148892536</v>
      </c>
      <c r="EJ315">
        <v>0.9466643379249291</v>
      </c>
      <c r="EK315">
        <v>0.94037224859320756</v>
      </c>
      <c r="EL315">
        <v>1.0032614193392939</v>
      </c>
      <c r="EM315">
        <v>0.99896761584057281</v>
      </c>
      <c r="EN315">
        <v>0.99446277459197907</v>
      </c>
      <c r="EO315">
        <v>0.98251997436418115</v>
      </c>
      <c r="EP315">
        <v>0.98889022874089483</v>
      </c>
      <c r="EQ315">
        <v>0.98854608213796891</v>
      </c>
      <c r="ER315">
        <v>0.98889802163057683</v>
      </c>
      <c r="ES315">
        <v>0.9795323064057968</v>
      </c>
      <c r="ET315">
        <v>0.98867903355890707</v>
      </c>
      <c r="EU315">
        <v>0.98772483751117857</v>
      </c>
      <c r="EV315">
        <v>0.97663461090101367</v>
      </c>
      <c r="EW315">
        <v>0.97835140811277399</v>
      </c>
      <c r="EX315">
        <v>0.99043487393513474</v>
      </c>
      <c r="EY315">
        <v>0.99730568372081607</v>
      </c>
    </row>
    <row r="316" spans="9:155" x14ac:dyDescent="0.25">
      <c r="I316" s="31">
        <v>44880</v>
      </c>
      <c r="J316" s="32">
        <v>118.9449035042301</v>
      </c>
      <c r="K316" s="32">
        <v>113.0965549794437</v>
      </c>
      <c r="L316" s="33">
        <v>-2.1235135102456001E-2</v>
      </c>
      <c r="M316" s="33">
        <v>-1.21017364182007E-2</v>
      </c>
      <c r="N316">
        <v>30</v>
      </c>
      <c r="O316" t="s">
        <v>15</v>
      </c>
      <c r="P316">
        <f t="shared" si="12"/>
        <v>225</v>
      </c>
      <c r="Q316">
        <f t="shared" si="13"/>
        <v>0</v>
      </c>
      <c r="AH316" s="31">
        <v>45250</v>
      </c>
      <c r="AI316" s="33">
        <v>0.2331956732889468</v>
      </c>
      <c r="AJ316" s="33">
        <v>0.1197758364714953</v>
      </c>
      <c r="AK316" s="33">
        <v>0.11341983681745139</v>
      </c>
      <c r="BI316" s="34">
        <v>-9.8165708356975995E-2</v>
      </c>
      <c r="CP316" t="s">
        <v>1317</v>
      </c>
      <c r="CQ316">
        <v>0.99247355892909639</v>
      </c>
      <c r="CR316">
        <v>0.991552412300713</v>
      </c>
      <c r="CS316">
        <v>0.99231683606523946</v>
      </c>
      <c r="CT316">
        <v>0.97589185347626461</v>
      </c>
      <c r="CU316">
        <v>0.9550961735801613</v>
      </c>
      <c r="CV316">
        <v>0.95633095978024596</v>
      </c>
      <c r="CW316">
        <v>0.94713839328518901</v>
      </c>
      <c r="CX316">
        <v>0.92518624015993267</v>
      </c>
      <c r="CY316">
        <v>0.92659752131059459</v>
      </c>
      <c r="CZ316">
        <v>0.96569982738189275</v>
      </c>
      <c r="DA316">
        <v>0.97575451501115318</v>
      </c>
      <c r="DB316">
        <v>0.97455917606251552</v>
      </c>
      <c r="DC316">
        <v>0.98861238054299194</v>
      </c>
      <c r="DD316">
        <v>0.99092523007930422</v>
      </c>
      <c r="DE316">
        <v>0.99700126986606286</v>
      </c>
      <c r="DF316">
        <v>1.02563696983476</v>
      </c>
      <c r="DG316">
        <v>1.0228342765421501</v>
      </c>
      <c r="DH316">
        <v>1.0133674208048451</v>
      </c>
      <c r="DI316">
        <v>1.007663755317987</v>
      </c>
      <c r="DJ316">
        <v>0.99431604602985058</v>
      </c>
      <c r="DK316">
        <v>0.97881230699125277</v>
      </c>
      <c r="DL316">
        <v>0.99819680265868793</v>
      </c>
      <c r="DM316">
        <v>1.051666243548145</v>
      </c>
      <c r="DN316">
        <v>0.89457081154736362</v>
      </c>
      <c r="DO316">
        <v>0.94143482472032403</v>
      </c>
      <c r="DP316">
        <v>0.96179939558832872</v>
      </c>
      <c r="DQ316">
        <v>0.97965523757069839</v>
      </c>
      <c r="DR316">
        <v>0.99690337865239842</v>
      </c>
      <c r="DS316">
        <v>1.004939374996308</v>
      </c>
      <c r="DT316">
        <v>1.0287730747857911</v>
      </c>
      <c r="DU316">
        <v>1.033241857150571</v>
      </c>
      <c r="DV316">
        <v>1.046372170406777</v>
      </c>
      <c r="DW316">
        <v>1.042558871485574</v>
      </c>
      <c r="DX316">
        <v>1.0305884237283021</v>
      </c>
      <c r="DY316">
        <v>1.031020695820325</v>
      </c>
      <c r="DZ316">
        <v>1.0182640168499379</v>
      </c>
      <c r="EA316">
        <v>1.017497363879555</v>
      </c>
      <c r="EB316">
        <v>1.01020495307152</v>
      </c>
      <c r="EC316">
        <v>1.018539081468135</v>
      </c>
      <c r="ED316">
        <v>1.0366620404652169</v>
      </c>
      <c r="EE316">
        <v>1.029605634711908</v>
      </c>
      <c r="EF316">
        <v>1.0809276719083449</v>
      </c>
      <c r="EG316">
        <v>1.0898317985500701</v>
      </c>
      <c r="EH316">
        <v>1.0880037528263811</v>
      </c>
      <c r="EI316">
        <v>1.071453353177523</v>
      </c>
      <c r="EJ316">
        <v>1.0494385884443189</v>
      </c>
      <c r="EK316">
        <v>1.0508340713100031</v>
      </c>
      <c r="EL316">
        <v>1.0558464891375989</v>
      </c>
      <c r="EM316">
        <v>1.0429717591788521</v>
      </c>
      <c r="EN316">
        <v>1.047433563160084</v>
      </c>
      <c r="EO316">
        <v>1.055984021446698</v>
      </c>
      <c r="EP316">
        <v>1.059738294873722</v>
      </c>
      <c r="EQ316">
        <v>1.0676598263430399</v>
      </c>
      <c r="ER316">
        <v>1.0561019755130641</v>
      </c>
      <c r="ES316">
        <v>1.0299003744948321</v>
      </c>
      <c r="ET316">
        <v>1.0358954844168291</v>
      </c>
      <c r="EU316">
        <v>1.040416410814234</v>
      </c>
      <c r="EV316">
        <v>1.0297235887782741</v>
      </c>
      <c r="EW316">
        <v>1.0138216941894449</v>
      </c>
      <c r="EX316">
        <v>1.027679213164586</v>
      </c>
      <c r="EY316">
        <v>1.02380708259319</v>
      </c>
    </row>
    <row r="317" spans="9:155" x14ac:dyDescent="0.25">
      <c r="I317" s="31">
        <v>44881</v>
      </c>
      <c r="J317" s="32">
        <v>118.7030769007165</v>
      </c>
      <c r="K317" s="32">
        <v>112.87603907311249</v>
      </c>
      <c r="L317" s="33">
        <v>-2.32250596468749E-2</v>
      </c>
      <c r="M317" s="33">
        <v>-1.40279425789131E-2</v>
      </c>
      <c r="N317">
        <v>30</v>
      </c>
      <c r="O317" t="s">
        <v>15</v>
      </c>
      <c r="P317">
        <f t="shared" si="12"/>
        <v>225</v>
      </c>
      <c r="Q317">
        <f t="shared" si="13"/>
        <v>0</v>
      </c>
      <c r="AH317" s="31">
        <v>45251</v>
      </c>
      <c r="AI317" s="33">
        <v>0.2419902386210202</v>
      </c>
      <c r="AJ317" s="33">
        <v>0.12540780039966029</v>
      </c>
      <c r="AK317" s="33">
        <v>0.1165824382213598</v>
      </c>
      <c r="BI317" s="34">
        <v>0.16532629118580081</v>
      </c>
      <c r="CP317" t="s">
        <v>1318</v>
      </c>
      <c r="CQ317">
        <v>0.96424216865797152</v>
      </c>
      <c r="CR317">
        <v>0.97353383558576079</v>
      </c>
      <c r="CS317">
        <v>0.95794617067585075</v>
      </c>
      <c r="CT317">
        <v>0.97528552241150712</v>
      </c>
      <c r="CU317">
        <v>0.99733427939554675</v>
      </c>
      <c r="CV317">
        <v>0.99138101625153918</v>
      </c>
      <c r="CW317">
        <v>1.032381307910355</v>
      </c>
      <c r="CX317">
        <v>1.0282558189746041</v>
      </c>
      <c r="CY317">
        <v>1.078611256177475</v>
      </c>
      <c r="CZ317">
        <v>1.0583395898881169</v>
      </c>
      <c r="DA317">
        <v>1.0493780490321969</v>
      </c>
      <c r="DB317">
        <v>1.0562324973458641</v>
      </c>
      <c r="DC317">
        <v>1.0881695705608669</v>
      </c>
      <c r="DD317">
        <v>1.0876745367334371</v>
      </c>
      <c r="DE317">
        <v>1.0589361149669929</v>
      </c>
      <c r="DF317">
        <v>1.051548495966417</v>
      </c>
      <c r="DG317">
        <v>1.0682786517448031</v>
      </c>
      <c r="DH317">
        <v>1.040124332627439</v>
      </c>
      <c r="DI317">
        <v>1.040822473182059</v>
      </c>
      <c r="DJ317">
        <v>1.0681770362690599</v>
      </c>
      <c r="DK317">
        <v>1.0329778329892321</v>
      </c>
      <c r="DL317">
        <v>1.0381060604582379</v>
      </c>
      <c r="DM317">
        <v>1.0499872449894661</v>
      </c>
      <c r="DN317">
        <v>1.071566372015011</v>
      </c>
      <c r="DO317">
        <v>1.1591012720317311</v>
      </c>
      <c r="DP317">
        <v>1.143259568432462</v>
      </c>
      <c r="DQ317">
        <v>1.182774820721135</v>
      </c>
      <c r="DR317">
        <v>1.225158660498648</v>
      </c>
      <c r="DS317">
        <v>1.2185071946878721</v>
      </c>
      <c r="DT317">
        <v>1.190733623043801</v>
      </c>
      <c r="DU317">
        <v>1.126009161294155</v>
      </c>
      <c r="DV317">
        <v>1.122683304164469</v>
      </c>
      <c r="DW317">
        <v>1.1567529359028099</v>
      </c>
      <c r="DX317">
        <v>1.1355293388180701</v>
      </c>
      <c r="DY317">
        <v>1.1424219239912159</v>
      </c>
      <c r="DZ317">
        <v>1.122213736318123</v>
      </c>
      <c r="EA317">
        <v>1.1403655149625369</v>
      </c>
      <c r="EB317">
        <v>1.1220867790855931</v>
      </c>
      <c r="EC317">
        <v>1.137687239098194</v>
      </c>
      <c r="ED317">
        <v>1.155470941147708</v>
      </c>
      <c r="EE317">
        <v>1.1444782087955969</v>
      </c>
      <c r="EF317">
        <v>1.1895911321753241</v>
      </c>
      <c r="EG317">
        <v>1.1910255501440421</v>
      </c>
      <c r="EH317">
        <v>1.168545300060986</v>
      </c>
      <c r="EI317">
        <v>1.158822015809883</v>
      </c>
      <c r="EJ317">
        <v>1.1486291637124331</v>
      </c>
      <c r="EK317">
        <v>1.143907025473508</v>
      </c>
      <c r="EL317">
        <v>1.16637460467817</v>
      </c>
      <c r="EM317">
        <v>1.1736099246894289</v>
      </c>
      <c r="EN317">
        <v>1.1373190382789959</v>
      </c>
      <c r="EO317">
        <v>1.083016001335074</v>
      </c>
      <c r="EP317">
        <v>1.0184945220883199</v>
      </c>
      <c r="EQ317">
        <v>1.046280640386487</v>
      </c>
      <c r="ER317">
        <v>1.060510161046635</v>
      </c>
      <c r="ES317">
        <v>1.059964443705631</v>
      </c>
      <c r="ET317">
        <v>1.0749301175555801</v>
      </c>
      <c r="EU317">
        <v>1.1060547638618261</v>
      </c>
      <c r="EV317">
        <v>1.0988829224668319</v>
      </c>
      <c r="EW317">
        <v>1.0934373019165</v>
      </c>
      <c r="EX317">
        <v>1.099225657304945</v>
      </c>
      <c r="EY317">
        <v>1.100215724959807</v>
      </c>
    </row>
    <row r="318" spans="9:155" x14ac:dyDescent="0.25">
      <c r="I318" s="31">
        <v>44882</v>
      </c>
      <c r="J318" s="32">
        <v>118.05365081039049</v>
      </c>
      <c r="K318" s="32">
        <v>112.40005620993691</v>
      </c>
      <c r="L318" s="33">
        <v>-2.8569008154397699E-2</v>
      </c>
      <c r="M318" s="33">
        <v>-1.8185652282019099E-2</v>
      </c>
      <c r="N318">
        <v>30</v>
      </c>
      <c r="O318" t="s">
        <v>15</v>
      </c>
      <c r="P318">
        <f t="shared" si="12"/>
        <v>225</v>
      </c>
      <c r="Q318">
        <f t="shared" si="13"/>
        <v>0</v>
      </c>
      <c r="AH318" s="31">
        <v>45252</v>
      </c>
      <c r="AI318" s="33">
        <v>0.24086018608077331</v>
      </c>
      <c r="AJ318" s="33">
        <v>0.13017999967943061</v>
      </c>
      <c r="AK318" s="33">
        <v>0.1106801864013427</v>
      </c>
      <c r="BI318" s="34">
        <v>-2.06481031476538E-2</v>
      </c>
      <c r="CP318" t="s">
        <v>1319</v>
      </c>
      <c r="CQ318">
        <v>1.0109276301324399</v>
      </c>
      <c r="CR318">
        <v>1.0039985089093939</v>
      </c>
      <c r="CS318">
        <v>0.99131241736623221</v>
      </c>
      <c r="CT318">
        <v>1.0088761555367061</v>
      </c>
      <c r="CU318">
        <v>0.9953735792095979</v>
      </c>
      <c r="CV318">
        <v>0.99656688693108764</v>
      </c>
      <c r="CW318">
        <v>1.0208503885528819</v>
      </c>
      <c r="CX318">
        <v>1.0027004696731401</v>
      </c>
      <c r="CY318">
        <v>1.0028469885360061</v>
      </c>
      <c r="CZ318">
        <v>0.99690192252052945</v>
      </c>
      <c r="DA318">
        <v>1.0043752265891339</v>
      </c>
      <c r="DB318">
        <v>0.99600165252477213</v>
      </c>
      <c r="DC318">
        <v>1.005694212128341</v>
      </c>
      <c r="DD318">
        <v>1.014319036570333</v>
      </c>
      <c r="DE318">
        <v>1.0193850946664169</v>
      </c>
      <c r="DF318">
        <v>1.0121837767627879</v>
      </c>
      <c r="DG318">
        <v>1.0028052011879049</v>
      </c>
      <c r="DH318">
        <v>1.0098809465316201</v>
      </c>
      <c r="DI318">
        <v>0.97684694265011585</v>
      </c>
      <c r="DJ318">
        <v>0.97408371478520017</v>
      </c>
      <c r="DK318">
        <v>0.9591367908745797</v>
      </c>
      <c r="DL318">
        <v>0.97393698540672646</v>
      </c>
      <c r="DM318">
        <v>0.96365845560949681</v>
      </c>
      <c r="DN318">
        <v>1.013502446528584</v>
      </c>
      <c r="DO318">
        <v>1.0110323616472039</v>
      </c>
      <c r="DP318">
        <v>0.99832532380108918</v>
      </c>
      <c r="DQ318">
        <v>1.0039985089093939</v>
      </c>
      <c r="DR318">
        <v>1.0133560329235209</v>
      </c>
      <c r="DS318">
        <v>0.99587607996485883</v>
      </c>
      <c r="DT318">
        <v>1.0101739842573521</v>
      </c>
      <c r="DU318">
        <v>0.99275697546535224</v>
      </c>
      <c r="DV318">
        <v>0.98009183022514312</v>
      </c>
      <c r="DW318">
        <v>0.98216425112382988</v>
      </c>
      <c r="DX318">
        <v>0.97519313203707469</v>
      </c>
      <c r="DY318">
        <v>0.97609350729063593</v>
      </c>
      <c r="DZ318">
        <v>0.96981308991230586</v>
      </c>
      <c r="EA318">
        <v>0.95616409998013552</v>
      </c>
      <c r="EB318">
        <v>0.95760855282145185</v>
      </c>
      <c r="EC318">
        <v>0.94467142141626703</v>
      </c>
      <c r="ED318">
        <v>0.93740715934597585</v>
      </c>
      <c r="EE318">
        <v>0.93832827038688227</v>
      </c>
      <c r="EF318">
        <v>0.92936851561325184</v>
      </c>
      <c r="EG318">
        <v>0.94898372837945955</v>
      </c>
      <c r="EH318">
        <v>0.95819473353072038</v>
      </c>
      <c r="EI318">
        <v>0.94251511004796518</v>
      </c>
      <c r="EJ318">
        <v>0.94431543952387242</v>
      </c>
      <c r="EK318">
        <v>0.92689822021626478</v>
      </c>
      <c r="EL318">
        <v>0.92187415998389066</v>
      </c>
      <c r="EM318">
        <v>0.94670184445124428</v>
      </c>
      <c r="EN318">
        <v>0.93271792418743593</v>
      </c>
      <c r="EO318">
        <v>0.95672933438645114</v>
      </c>
      <c r="EP318">
        <v>0.95777601798727097</v>
      </c>
      <c r="EQ318">
        <v>0.96070681627580934</v>
      </c>
      <c r="ER318">
        <v>0.97766342743406176</v>
      </c>
      <c r="ES318">
        <v>0.99842995005804969</v>
      </c>
      <c r="ET318">
        <v>1.0043543855439849</v>
      </c>
      <c r="EU318">
        <v>1.0055266417047179</v>
      </c>
      <c r="EV318">
        <v>1.012602387048434</v>
      </c>
      <c r="EW318">
        <v>1.0594947386338329</v>
      </c>
      <c r="EX318">
        <v>1.128388813170615</v>
      </c>
      <c r="EY318">
        <v>1.1691684230591119</v>
      </c>
    </row>
    <row r="319" spans="9:155" x14ac:dyDescent="0.25">
      <c r="I319" s="31">
        <v>44883</v>
      </c>
      <c r="J319" s="32">
        <v>117.2755858244616</v>
      </c>
      <c r="K319" s="32">
        <v>112.0656791493563</v>
      </c>
      <c r="L319" s="33">
        <v>-3.4971490719000298E-2</v>
      </c>
      <c r="M319" s="33">
        <v>-2.1106435479962E-2</v>
      </c>
      <c r="N319">
        <v>30</v>
      </c>
      <c r="O319" t="s">
        <v>15</v>
      </c>
      <c r="P319">
        <f t="shared" si="12"/>
        <v>225</v>
      </c>
      <c r="Q319">
        <f t="shared" si="13"/>
        <v>0</v>
      </c>
      <c r="AH319" s="31">
        <v>45253</v>
      </c>
      <c r="AI319" s="33">
        <v>0.249105354062749</v>
      </c>
      <c r="AJ319" s="33">
        <v>0.13430455569952771</v>
      </c>
      <c r="AK319" s="33">
        <v>0.1148007983632213</v>
      </c>
      <c r="BI319" s="34">
        <v>0.10790530597628011</v>
      </c>
      <c r="CP319" t="s">
        <v>1320</v>
      </c>
      <c r="CQ319">
        <v>0.97872341905722315</v>
      </c>
      <c r="CR319">
        <v>0.97923000250952774</v>
      </c>
      <c r="CS319">
        <v>0.94427558914477949</v>
      </c>
      <c r="CT319">
        <v>0.94934150124568994</v>
      </c>
      <c r="CU319">
        <v>0.94123608843095186</v>
      </c>
      <c r="CV319">
        <v>0.97619042421783586</v>
      </c>
      <c r="CW319">
        <v>0.98581566496735218</v>
      </c>
      <c r="CX319">
        <v>0.97213775659939872</v>
      </c>
      <c r="CY319">
        <v>0.97872341905722315</v>
      </c>
      <c r="CZ319">
        <v>1.018743744522882</v>
      </c>
      <c r="DA319">
        <v>1.0430597502335039</v>
      </c>
      <c r="DB319">
        <v>1.018743744522882</v>
      </c>
      <c r="DC319">
        <v>1.0450861616205871</v>
      </c>
      <c r="DD319">
        <v>1.0744681570099841</v>
      </c>
      <c r="DE319">
        <v>1.0663627441952459</v>
      </c>
      <c r="DF319">
        <v>1.0572441644758981</v>
      </c>
      <c r="DG319">
        <v>1.0278621690865011</v>
      </c>
      <c r="DH319">
        <v>1.0511650854703789</v>
      </c>
      <c r="DI319">
        <v>1.0491389068168879</v>
      </c>
      <c r="DJ319">
        <v>0.84549127290032633</v>
      </c>
      <c r="DK319">
        <v>0.91286733752402782</v>
      </c>
      <c r="DL319">
        <v>0.95390075231643179</v>
      </c>
      <c r="DM319">
        <v>0.98733533774640203</v>
      </c>
      <c r="DN319">
        <v>0.99665655084667149</v>
      </c>
      <c r="DO319">
        <v>1.089868293960045</v>
      </c>
      <c r="DP319">
        <v>1.1303952028780091</v>
      </c>
      <c r="DQ319">
        <v>1.1370821044484301</v>
      </c>
      <c r="DR319">
        <v>1.195035406547809</v>
      </c>
      <c r="DS319">
        <v>1.2582574092847481</v>
      </c>
      <c r="DT319">
        <v>1.2870314269535159</v>
      </c>
      <c r="DU319">
        <v>1.261600782492095</v>
      </c>
      <c r="DV319">
        <v>1.2308005085919731</v>
      </c>
      <c r="DW319">
        <v>1.1828774036924981</v>
      </c>
      <c r="DX319">
        <v>1.166058755498119</v>
      </c>
      <c r="DY319">
        <v>1.1677811392359549</v>
      </c>
      <c r="DZ319">
        <v>1.125430685045423</v>
      </c>
      <c r="EA319">
        <v>1.146605873351757</v>
      </c>
      <c r="EB319">
        <v>1.160486259944904</v>
      </c>
      <c r="EC319">
        <v>1.14143872213825</v>
      </c>
      <c r="ED319">
        <v>1.2027355526007031</v>
      </c>
      <c r="EE319">
        <v>1.266666694593005</v>
      </c>
      <c r="EF319">
        <v>1.320769962454869</v>
      </c>
      <c r="EG319">
        <v>1.3301924146677351</v>
      </c>
      <c r="EH319">
        <v>1.283789292858766</v>
      </c>
      <c r="EI319">
        <v>1.245288872905749</v>
      </c>
      <c r="EJ319">
        <v>1.2573454814927361</v>
      </c>
      <c r="EK319">
        <v>1.2223911457058521</v>
      </c>
      <c r="EL319">
        <v>1.2422492170361941</v>
      </c>
      <c r="EM319">
        <v>1.217122600224019</v>
      </c>
      <c r="EN319">
        <v>1.193920922952739</v>
      </c>
      <c r="EO319">
        <v>1.170212739807017</v>
      </c>
      <c r="EP319">
        <v>1.1899695720247629</v>
      </c>
      <c r="EQ319">
        <v>1.1401215275843939</v>
      </c>
      <c r="ER319">
        <v>1.2103343819631369</v>
      </c>
      <c r="ES319">
        <v>1.198682807404402</v>
      </c>
      <c r="ET319">
        <v>1.248733562803557</v>
      </c>
      <c r="EU319">
        <v>1.315299016325707</v>
      </c>
      <c r="EV319">
        <v>1.365856200021438</v>
      </c>
      <c r="EW319">
        <v>1.3631204942232651</v>
      </c>
      <c r="EX319">
        <v>1.3613981104854289</v>
      </c>
      <c r="EY319">
        <v>1.345187595167409</v>
      </c>
    </row>
    <row r="320" spans="9:155" x14ac:dyDescent="0.25">
      <c r="I320" s="31">
        <v>44886</v>
      </c>
      <c r="J320" s="32">
        <v>117.29234707647571</v>
      </c>
      <c r="K320" s="32">
        <v>111.3662978189824</v>
      </c>
      <c r="L320" s="33">
        <v>-3.4833566990620402E-2</v>
      </c>
      <c r="M320" s="33">
        <v>-2.7215530509280099E-2</v>
      </c>
      <c r="N320">
        <v>30</v>
      </c>
      <c r="O320" t="s">
        <v>15</v>
      </c>
      <c r="P320">
        <f t="shared" si="12"/>
        <v>225</v>
      </c>
      <c r="Q320">
        <f t="shared" si="13"/>
        <v>0</v>
      </c>
      <c r="AH320" s="31">
        <v>45254</v>
      </c>
      <c r="AI320" s="33">
        <v>0.25192348315187552</v>
      </c>
      <c r="AJ320" s="33">
        <v>0.14169330520648629</v>
      </c>
      <c r="AK320" s="33">
        <v>0.1102301779453891</v>
      </c>
      <c r="BI320" s="34">
        <v>0.12866190392143989</v>
      </c>
      <c r="CP320" t="s">
        <v>1321</v>
      </c>
      <c r="CQ320">
        <v>1.009373717645202</v>
      </c>
      <c r="CR320">
        <v>1.022909014361425</v>
      </c>
      <c r="CS320">
        <v>1.0108182135298061</v>
      </c>
      <c r="CT320">
        <v>1.076515057183143</v>
      </c>
      <c r="CU320">
        <v>1.1433332830777001</v>
      </c>
      <c r="CV320">
        <v>1.20912114465875</v>
      </c>
      <c r="CW320">
        <v>1.212929210638942</v>
      </c>
      <c r="CX320">
        <v>1.2078786465159921</v>
      </c>
      <c r="CY320">
        <v>1.2409898308942029</v>
      </c>
      <c r="CZ320">
        <v>1.266424170217064</v>
      </c>
      <c r="DA320">
        <v>1.234696975487422</v>
      </c>
      <c r="DB320">
        <v>1.2448181690492039</v>
      </c>
      <c r="DC320">
        <v>1.2681614749123029</v>
      </c>
      <c r="DD320">
        <v>1.21001012089591</v>
      </c>
      <c r="DE320">
        <v>1.209636326815503</v>
      </c>
      <c r="DF320">
        <v>1.2277677185928859</v>
      </c>
      <c r="DG320">
        <v>1.174737364163958</v>
      </c>
      <c r="DH320">
        <v>1.228161474559712</v>
      </c>
      <c r="DI320">
        <v>1.230434233586513</v>
      </c>
      <c r="DJ320">
        <v>1.247474754814353</v>
      </c>
      <c r="DK320">
        <v>1.250808079557947</v>
      </c>
      <c r="DL320">
        <v>1.2455858225259</v>
      </c>
      <c r="DM320">
        <v>1.26016151621357</v>
      </c>
      <c r="DN320">
        <v>1.252403996176839</v>
      </c>
      <c r="DO320">
        <v>1.3982221632958209</v>
      </c>
      <c r="DP320">
        <v>1.3703433720370619</v>
      </c>
      <c r="DQ320">
        <v>1.355848456760238</v>
      </c>
      <c r="DR320">
        <v>1.3623028689887109</v>
      </c>
      <c r="DS320">
        <v>1.372868602383805</v>
      </c>
      <c r="DT320">
        <v>1.3501009849134959</v>
      </c>
      <c r="DU320">
        <v>1.3359190471926521</v>
      </c>
      <c r="DV320">
        <v>1.3272727577776871</v>
      </c>
      <c r="DW320">
        <v>1.3175958971902899</v>
      </c>
      <c r="DX320">
        <v>1.3065655586460021</v>
      </c>
      <c r="DY320">
        <v>1.3202120420352841</v>
      </c>
      <c r="DZ320">
        <v>1.3129595680679009</v>
      </c>
      <c r="EA320">
        <v>1.3028585432514641</v>
      </c>
      <c r="EB320">
        <v>1.3184867351577889</v>
      </c>
      <c r="EC320">
        <v>1.3174351678043039</v>
      </c>
      <c r="ED320">
        <v>1.3009514073774691</v>
      </c>
      <c r="EE320">
        <v>1.256571996689354</v>
      </c>
      <c r="EF320">
        <v>1.2353564417454941</v>
      </c>
      <c r="EG320">
        <v>1.218511712491702</v>
      </c>
      <c r="EH320">
        <v>1.2205941613060101</v>
      </c>
      <c r="EI320">
        <v>1.2068525228104821</v>
      </c>
      <c r="EJ320">
        <v>1.209893659320221</v>
      </c>
      <c r="EK320">
        <v>1.19159553924798</v>
      </c>
      <c r="EL320">
        <v>1.152164400943601</v>
      </c>
      <c r="EM320">
        <v>1.1605763191947029</v>
      </c>
      <c r="EN320">
        <v>1.1573187048182529</v>
      </c>
      <c r="EO320">
        <v>1.164926562421573</v>
      </c>
      <c r="EP320">
        <v>1.159195018712182</v>
      </c>
      <c r="EQ320">
        <v>1.1551230007416191</v>
      </c>
      <c r="ER320">
        <v>1.136422746916024</v>
      </c>
      <c r="ES320">
        <v>1.140566958651978</v>
      </c>
      <c r="ET320">
        <v>1.1552878673061371</v>
      </c>
      <c r="EU320">
        <v>1.1714727165840031</v>
      </c>
      <c r="EV320">
        <v>1.1477108316828839</v>
      </c>
      <c r="EW320">
        <v>1.1148979378768631</v>
      </c>
      <c r="EX320">
        <v>1.108217842559444</v>
      </c>
      <c r="EY320">
        <v>1.116743222931798</v>
      </c>
    </row>
    <row r="321" spans="9:155" x14ac:dyDescent="0.25">
      <c r="I321" s="31">
        <v>44887</v>
      </c>
      <c r="J321" s="32">
        <v>116.98626888526179</v>
      </c>
      <c r="K321" s="32">
        <v>111.76553249907219</v>
      </c>
      <c r="L321" s="33">
        <v>-3.7352200161489602E-2</v>
      </c>
      <c r="M321" s="33">
        <v>-2.3728216087598199E-2</v>
      </c>
      <c r="N321">
        <v>30</v>
      </c>
      <c r="O321" t="s">
        <v>15</v>
      </c>
      <c r="P321">
        <f t="shared" si="12"/>
        <v>225</v>
      </c>
      <c r="Q321">
        <f t="shared" si="13"/>
        <v>0</v>
      </c>
      <c r="AH321" s="31">
        <v>45258</v>
      </c>
      <c r="AI321" s="33">
        <v>0.27618535698309432</v>
      </c>
      <c r="AJ321" s="33">
        <v>0.14395326644830159</v>
      </c>
      <c r="AK321" s="33">
        <v>0.1322320905347926</v>
      </c>
      <c r="BI321" s="34">
        <v>2.1507026896781301E-2</v>
      </c>
      <c r="CP321" t="s">
        <v>1322</v>
      </c>
      <c r="CQ321">
        <v>1.0082031338447781</v>
      </c>
      <c r="CR321">
        <v>1.034404179700767</v>
      </c>
      <c r="CS321">
        <v>1.0441530704617319</v>
      </c>
      <c r="CT321">
        <v>1.059243110453663</v>
      </c>
      <c r="CU321">
        <v>1.0562281114669441</v>
      </c>
      <c r="CV321">
        <v>1.053228464580571</v>
      </c>
      <c r="CW321">
        <v>1.0593196406738821</v>
      </c>
      <c r="CX321">
        <v>1.0974426670946451</v>
      </c>
      <c r="CY321">
        <v>1.109839181081077</v>
      </c>
      <c r="CZ321">
        <v>1.117828030298011</v>
      </c>
      <c r="DA321">
        <v>1.1197257801821361</v>
      </c>
      <c r="DB321">
        <v>1.1125633345267629</v>
      </c>
      <c r="DC321">
        <v>1.1125327070865749</v>
      </c>
      <c r="DD321">
        <v>1.1231233535094469</v>
      </c>
      <c r="DE321">
        <v>1.192865105237384</v>
      </c>
      <c r="DF321">
        <v>1.0416737062560451</v>
      </c>
      <c r="DG321">
        <v>1.0434490231399189</v>
      </c>
      <c r="DH321">
        <v>1.0659617268880659</v>
      </c>
      <c r="DI321">
        <v>1.081250653339964</v>
      </c>
      <c r="DJ321">
        <v>1.084694206207808</v>
      </c>
      <c r="DK321">
        <v>1.101513660303582</v>
      </c>
      <c r="DL321">
        <v>1.111186020844328</v>
      </c>
      <c r="DM321">
        <v>1.133637469712099</v>
      </c>
      <c r="DN321">
        <v>1.128785898961131</v>
      </c>
      <c r="DO321">
        <v>1.1292144528422561</v>
      </c>
      <c r="DP321">
        <v>1.0988354096379269</v>
      </c>
      <c r="DQ321">
        <v>1.1088613290496141</v>
      </c>
      <c r="DR321">
        <v>1.090521556456693</v>
      </c>
      <c r="DS321">
        <v>1.0894726242006341</v>
      </c>
      <c r="DT321">
        <v>1.106809904641038</v>
      </c>
      <c r="DU321">
        <v>1.1114836213095121</v>
      </c>
      <c r="DV321">
        <v>1.0995911935379019</v>
      </c>
      <c r="DW321">
        <v>1.0946706918563851</v>
      </c>
      <c r="DX321">
        <v>1.0879147698181439</v>
      </c>
      <c r="DY321">
        <v>1.1187485422346859</v>
      </c>
      <c r="DZ321">
        <v>1.1150004036960011</v>
      </c>
      <c r="EA321">
        <v>1.1023368399240709</v>
      </c>
      <c r="EB321">
        <v>1.1189491174256909</v>
      </c>
      <c r="EC321">
        <v>1.120445256364796</v>
      </c>
      <c r="ED321">
        <v>1.1309649760840741</v>
      </c>
      <c r="EE321">
        <v>1.1260136166808641</v>
      </c>
      <c r="EF321">
        <v>1.1170827625867721</v>
      </c>
      <c r="EG321">
        <v>1.1257976893895141</v>
      </c>
      <c r="EH321">
        <v>1.1264917578461029</v>
      </c>
      <c r="EI321">
        <v>1.121848975659824</v>
      </c>
      <c r="EJ321">
        <v>1.1279107524809739</v>
      </c>
      <c r="EK321">
        <v>1.116280615343755</v>
      </c>
      <c r="EL321">
        <v>1.126445471263563</v>
      </c>
      <c r="EM321">
        <v>1.091462409926325</v>
      </c>
      <c r="EN321">
        <v>1.0857244089014471</v>
      </c>
      <c r="EO321">
        <v>1.11648119053476</v>
      </c>
      <c r="EP321">
        <v>1.1352220367491901</v>
      </c>
      <c r="EQ321">
        <v>1.164544318126284</v>
      </c>
      <c r="ER321">
        <v>1.1675366727649941</v>
      </c>
      <c r="ES321">
        <v>1.1768994582022869</v>
      </c>
      <c r="ET321">
        <v>1.1658862452174239</v>
      </c>
      <c r="EU321">
        <v>1.130841545197302</v>
      </c>
      <c r="EV321">
        <v>1.08836205326169</v>
      </c>
      <c r="EW321">
        <v>1.1032314068111631</v>
      </c>
      <c r="EX321">
        <v>1.1223734034076029</v>
      </c>
      <c r="EY321">
        <v>1.096244051860223</v>
      </c>
    </row>
    <row r="322" spans="9:155" x14ac:dyDescent="0.25">
      <c r="I322" s="31">
        <v>44888</v>
      </c>
      <c r="J322" s="32">
        <v>117.1446905609817</v>
      </c>
      <c r="K322" s="32">
        <v>111.9741578418267</v>
      </c>
      <c r="L322" s="33">
        <v>-3.6048591806152899E-2</v>
      </c>
      <c r="M322" s="33">
        <v>-2.1905873984571399E-2</v>
      </c>
      <c r="N322">
        <v>30</v>
      </c>
      <c r="O322" t="s">
        <v>15</v>
      </c>
      <c r="P322">
        <f t="shared" si="12"/>
        <v>225</v>
      </c>
      <c r="Q322">
        <f t="shared" si="13"/>
        <v>0</v>
      </c>
      <c r="AH322" s="31">
        <v>45259</v>
      </c>
      <c r="AI322" s="33">
        <v>0.27688417977248703</v>
      </c>
      <c r="AJ322" s="33">
        <v>0.1522671617921052</v>
      </c>
      <c r="AK322" s="33">
        <v>0.1246170179803818</v>
      </c>
      <c r="BI322" s="34">
        <v>0.2052423325864853</v>
      </c>
      <c r="CP322" t="s">
        <v>1323</v>
      </c>
      <c r="CQ322">
        <v>0.96265955715314711</v>
      </c>
      <c r="CR322">
        <v>0.99765950009372961</v>
      </c>
      <c r="CS322">
        <v>1.0078722702476159</v>
      </c>
      <c r="CT322">
        <v>0.99223411347043533</v>
      </c>
      <c r="CU322">
        <v>1.0229077844273911</v>
      </c>
      <c r="CV322">
        <v>1.0512766102035791</v>
      </c>
      <c r="CW322">
        <v>1.0561347147247619</v>
      </c>
      <c r="CX322">
        <v>1.05421981475408</v>
      </c>
      <c r="CY322">
        <v>1.0486879903678681</v>
      </c>
      <c r="CZ322">
        <v>1.0492552724699791</v>
      </c>
      <c r="DA322">
        <v>1.0592552561672881</v>
      </c>
      <c r="DB322">
        <v>1.040141706025018</v>
      </c>
      <c r="DC322">
        <v>1.0263829996539651</v>
      </c>
      <c r="DD322">
        <v>1.0300354627033059</v>
      </c>
      <c r="DE322">
        <v>1.03726948967288</v>
      </c>
      <c r="DF322">
        <v>1.0616665391109741</v>
      </c>
      <c r="DG322">
        <v>1.0475177093913211</v>
      </c>
      <c r="DH322">
        <v>1.06187941463681</v>
      </c>
      <c r="DI322">
        <v>1.088120553985737</v>
      </c>
      <c r="DJ322">
        <v>1.085283698128896</v>
      </c>
      <c r="DK322">
        <v>1.0928723098132609</v>
      </c>
      <c r="DL322">
        <v>1.0954256582229329</v>
      </c>
      <c r="DM322">
        <v>1.1097517357653539</v>
      </c>
      <c r="DN322">
        <v>1.1168794140412679</v>
      </c>
      <c r="DO322">
        <v>1.106241070974227</v>
      </c>
      <c r="DP322">
        <v>1.0956382665409961</v>
      </c>
      <c r="DQ322">
        <v>1.0932978827264159</v>
      </c>
      <c r="DR322">
        <v>1.066950394683829</v>
      </c>
      <c r="DS322">
        <v>1.063616977715468</v>
      </c>
      <c r="DT322">
        <v>1.049007125518105</v>
      </c>
      <c r="DU322">
        <v>1.0502836661190551</v>
      </c>
      <c r="DV322">
        <v>1.050212766989949</v>
      </c>
      <c r="DW322">
        <v>1.049007125518105</v>
      </c>
      <c r="DX322">
        <v>1.0557801300099721</v>
      </c>
      <c r="DY322">
        <v>1.052304914783398</v>
      </c>
      <c r="DZ322">
        <v>1.0501772283561379</v>
      </c>
      <c r="EA322">
        <v>1.0708510937543001</v>
      </c>
      <c r="EB322">
        <v>1.054645387667235</v>
      </c>
      <c r="EC322">
        <v>1.072375870376381</v>
      </c>
      <c r="ED322">
        <v>1.073191388499622</v>
      </c>
      <c r="EE322">
        <v>1.068085047957307</v>
      </c>
      <c r="EF322">
        <v>1.072375870376381</v>
      </c>
      <c r="EG322">
        <v>1.076028333425721</v>
      </c>
      <c r="EH322">
        <v>1.071205767538348</v>
      </c>
      <c r="EI322">
        <v>1.0685461595042729</v>
      </c>
      <c r="EJ322">
        <v>1.053546094889052</v>
      </c>
      <c r="EK322">
        <v>1.0567375354606841</v>
      </c>
      <c r="EL322">
        <v>1.062340437114518</v>
      </c>
      <c r="EM322">
        <v>1.066312035314096</v>
      </c>
      <c r="EN322">
        <v>1.063865302805856</v>
      </c>
      <c r="EO322">
        <v>1.117021212299482</v>
      </c>
      <c r="EP322">
        <v>1.1020921358826239</v>
      </c>
      <c r="EQ322">
        <v>1.0843262926781829</v>
      </c>
      <c r="ER322">
        <v>1.095248232261651</v>
      </c>
      <c r="ES322">
        <v>1.096595671991708</v>
      </c>
      <c r="ET322">
        <v>1.0934487660489121</v>
      </c>
      <c r="EU322">
        <v>1.0836142730323559</v>
      </c>
      <c r="EV322">
        <v>1.0956658780108739</v>
      </c>
      <c r="EW322">
        <v>1.1111507465956021</v>
      </c>
      <c r="EX322">
        <v>1.122880544346152</v>
      </c>
      <c r="EY322">
        <v>1.126313629813847</v>
      </c>
    </row>
    <row r="323" spans="9:155" x14ac:dyDescent="0.25">
      <c r="I323" s="31">
        <v>44889</v>
      </c>
      <c r="J323" s="32">
        <v>117.8413632379191</v>
      </c>
      <c r="K323" s="32">
        <v>113.0021511110471</v>
      </c>
      <c r="L323" s="33">
        <v>-3.0315864144591101E-2</v>
      </c>
      <c r="M323" s="33">
        <v>-1.29263540883096E-2</v>
      </c>
      <c r="N323">
        <v>30</v>
      </c>
      <c r="O323" t="s">
        <v>15</v>
      </c>
      <c r="P323">
        <f t="shared" si="12"/>
        <v>225</v>
      </c>
      <c r="Q323">
        <f t="shared" si="13"/>
        <v>0</v>
      </c>
      <c r="AH323" s="31">
        <v>45260</v>
      </c>
      <c r="AI323" s="33">
        <v>0.28122364029450431</v>
      </c>
      <c r="AJ323" s="33">
        <v>0.14713216162440701</v>
      </c>
      <c r="AK323" s="33">
        <v>0.1340914786700973</v>
      </c>
      <c r="BI323" s="34">
        <v>0.26925154779835508</v>
      </c>
      <c r="CP323" t="s">
        <v>1324</v>
      </c>
      <c r="CQ323">
        <v>1.005706297156969</v>
      </c>
      <c r="CR323">
        <v>1.0061356560842349</v>
      </c>
      <c r="CS323">
        <v>1.0336216068486761</v>
      </c>
      <c r="CT323">
        <v>1.041860562217569</v>
      </c>
      <c r="CU323">
        <v>1.064007381752651</v>
      </c>
      <c r="CV323">
        <v>1.047068953965157</v>
      </c>
      <c r="CW323">
        <v>1.0483570307469541</v>
      </c>
      <c r="CX323">
        <v>1.048189150783231</v>
      </c>
      <c r="CY323">
        <v>1.045220841090567</v>
      </c>
      <c r="CZ323">
        <v>1.024723096343908</v>
      </c>
      <c r="DA323">
        <v>1.0203297387631871</v>
      </c>
      <c r="DB323">
        <v>1.0285812196973021</v>
      </c>
      <c r="DC323">
        <v>1.035214659332947</v>
      </c>
      <c r="DD323">
        <v>1.0862476756550621</v>
      </c>
      <c r="DE323">
        <v>0.9541692047299698</v>
      </c>
      <c r="DF323">
        <v>0.97233345537062033</v>
      </c>
      <c r="DG323">
        <v>0.99408830572536822</v>
      </c>
      <c r="DH323">
        <v>1.004760398875842</v>
      </c>
      <c r="DI323">
        <v>1.003354108177495</v>
      </c>
      <c r="DJ323">
        <v>1.007498450043651</v>
      </c>
      <c r="DK323">
        <v>1.030615907409081</v>
      </c>
      <c r="DL323">
        <v>1.0512259460290241</v>
      </c>
      <c r="DM323">
        <v>1.12258864018534</v>
      </c>
      <c r="DN323">
        <v>1.1035470391329369</v>
      </c>
      <c r="DO323">
        <v>1.0633477019842861</v>
      </c>
      <c r="DP323">
        <v>1.0627628017097841</v>
      </c>
      <c r="DQ323">
        <v>1.045351455939848</v>
      </c>
      <c r="DR323">
        <v>1.053553083878054</v>
      </c>
      <c r="DS323">
        <v>1.0453826763785361</v>
      </c>
      <c r="DT323">
        <v>1.0442874060584171</v>
      </c>
      <c r="DU323">
        <v>1.0756749769151821</v>
      </c>
      <c r="DV323">
        <v>1.056739313479085</v>
      </c>
      <c r="DW323">
        <v>1.0687492740910201</v>
      </c>
      <c r="DX323">
        <v>1.0596391376186189</v>
      </c>
      <c r="DY323">
        <v>1.072538849575039</v>
      </c>
      <c r="DZ323">
        <v>1.084729153399675</v>
      </c>
      <c r="EA323">
        <v>1.0801991362939189</v>
      </c>
      <c r="EB323">
        <v>1.0652831199179611</v>
      </c>
      <c r="EC323">
        <v>1.0691973278917519</v>
      </c>
      <c r="ED323">
        <v>1.063204748518517</v>
      </c>
      <c r="EE323">
        <v>1.052638530668105</v>
      </c>
      <c r="EF323">
        <v>1.0216863634143589</v>
      </c>
      <c r="EG323">
        <v>1.026901111418925</v>
      </c>
      <c r="EH323">
        <v>1.0245549047989599</v>
      </c>
      <c r="EI323">
        <v>0.98234593106897394</v>
      </c>
      <c r="EJ323">
        <v>0.94841317782232237</v>
      </c>
      <c r="EK323">
        <v>0.96041690680976921</v>
      </c>
      <c r="EL323">
        <v>0.93379590552434877</v>
      </c>
      <c r="EM323">
        <v>0.9362289809896851</v>
      </c>
      <c r="EN323">
        <v>0.9488237795598774</v>
      </c>
      <c r="EO323">
        <v>0.97713124538065288</v>
      </c>
      <c r="EP323">
        <v>0.9924455871939234</v>
      </c>
      <c r="EQ323">
        <v>0.97616060755030565</v>
      </c>
      <c r="ER323">
        <v>0.98280651043492784</v>
      </c>
      <c r="ES323">
        <v>0.96699432414126152</v>
      </c>
      <c r="ET323">
        <v>0.94322329399946592</v>
      </c>
      <c r="EU323">
        <v>0.92914748755330845</v>
      </c>
      <c r="EV323">
        <v>0.92914748755330845</v>
      </c>
      <c r="EW323">
        <v>0.97951453016632517</v>
      </c>
      <c r="EX323">
        <v>0.98846295598324707</v>
      </c>
      <c r="EY323">
        <v>0.99217176961389353</v>
      </c>
    </row>
    <row r="324" spans="9:155" x14ac:dyDescent="0.25">
      <c r="I324" s="31">
        <v>44890</v>
      </c>
      <c r="J324" s="32">
        <v>117.38352262766711</v>
      </c>
      <c r="K324" s="32">
        <v>113.3368884917361</v>
      </c>
      <c r="L324" s="33">
        <v>-3.4083308480884103E-2</v>
      </c>
      <c r="M324" s="33">
        <v>-1.00024234946792E-2</v>
      </c>
      <c r="N324">
        <v>30</v>
      </c>
      <c r="O324" t="s">
        <v>15</v>
      </c>
      <c r="P324">
        <f t="shared" ref="P324:P387" si="14">IF(O324="Discovery",$Q$2,0)</f>
        <v>225</v>
      </c>
      <c r="Q324">
        <f t="shared" ref="Q324:Q387" si="15">IF(O324="Holdout",$Q$2,0)</f>
        <v>0</v>
      </c>
      <c r="AH324" s="31">
        <v>45261</v>
      </c>
      <c r="AI324" s="33">
        <v>0.30176430700522289</v>
      </c>
      <c r="AJ324" s="33">
        <v>0.15184472809931801</v>
      </c>
      <c r="AK324" s="33">
        <v>0.1499195789059049</v>
      </c>
      <c r="BI324" s="34">
        <v>7.6901182732247095E-2</v>
      </c>
      <c r="CP324" t="s">
        <v>1325</v>
      </c>
      <c r="CQ324">
        <v>0.98344475967146183</v>
      </c>
      <c r="CR324">
        <v>1.005738784409584</v>
      </c>
      <c r="CS324">
        <v>1.00626746568825</v>
      </c>
      <c r="CT324">
        <v>1.0094790175408379</v>
      </c>
      <c r="CU324">
        <v>1.04098762013316</v>
      </c>
      <c r="CV324">
        <v>1.0204976171660209</v>
      </c>
      <c r="CW324">
        <v>1.032993811209054</v>
      </c>
      <c r="CX324">
        <v>1.039525672646288</v>
      </c>
      <c r="CY324">
        <v>1.0636781365606629</v>
      </c>
      <c r="CZ324">
        <v>1.043017096451468</v>
      </c>
      <c r="DA324">
        <v>1.049416845377894</v>
      </c>
      <c r="DB324">
        <v>1.044183602133248</v>
      </c>
      <c r="DC324">
        <v>1.048468240552622</v>
      </c>
      <c r="DD324">
        <v>1.0776283390073631</v>
      </c>
      <c r="DE324">
        <v>1.0040747371541361</v>
      </c>
      <c r="DF324">
        <v>1.0557465299680739</v>
      </c>
      <c r="DG324">
        <v>1.066679726639947</v>
      </c>
      <c r="DH324">
        <v>1.064766792979948</v>
      </c>
      <c r="DI324">
        <v>1.057371729670753</v>
      </c>
      <c r="DJ324">
        <v>1.0883204342009341</v>
      </c>
      <c r="DK324">
        <v>1.088958027368615</v>
      </c>
      <c r="DL324">
        <v>1.09598766161495</v>
      </c>
      <c r="DM324">
        <v>1.101073068339333</v>
      </c>
      <c r="DN324">
        <v>1.1057932001578119</v>
      </c>
      <c r="DO324">
        <v>1.089067016336108</v>
      </c>
      <c r="DP324">
        <v>1.081874129873966</v>
      </c>
      <c r="DQ324">
        <v>1.1028849521150439</v>
      </c>
      <c r="DR324">
        <v>1.1291758042367419</v>
      </c>
      <c r="DS324">
        <v>1.1240436879548621</v>
      </c>
      <c r="DT324">
        <v>1.116695180046209</v>
      </c>
      <c r="DU324">
        <v>1.086975183529326</v>
      </c>
      <c r="DV324">
        <v>1.048133874116282</v>
      </c>
      <c r="DW324">
        <v>1.0475817609803899</v>
      </c>
      <c r="DX324">
        <v>1.030808790522711</v>
      </c>
      <c r="DY324">
        <v>1.043810388144139</v>
      </c>
      <c r="DZ324">
        <v>1.0359954012883379</v>
      </c>
      <c r="EA324">
        <v>1.031741902573962</v>
      </c>
      <c r="EB324">
        <v>1.018133851489851</v>
      </c>
      <c r="EC324">
        <v>1.008376795309474</v>
      </c>
      <c r="ED324">
        <v>0.9934014491091282</v>
      </c>
      <c r="EE324">
        <v>1.0341324144819</v>
      </c>
      <c r="EF324">
        <v>1.0281954447356909</v>
      </c>
      <c r="EG324">
        <v>1.0417646482670331</v>
      </c>
      <c r="EH324">
        <v>1.03572616616567</v>
      </c>
      <c r="EI324">
        <v>1.023703619368213</v>
      </c>
      <c r="EJ324">
        <v>0.99208124894277883</v>
      </c>
      <c r="EK324">
        <v>0.98257423534411781</v>
      </c>
      <c r="EL324">
        <v>0.96970814168651787</v>
      </c>
      <c r="EM324">
        <v>0.98776909350686004</v>
      </c>
      <c r="EN324">
        <v>1.0042053080953901</v>
      </c>
      <c r="EO324">
        <v>1.0231177458590801</v>
      </c>
      <c r="EP324">
        <v>1.028593786308537</v>
      </c>
      <c r="EQ324">
        <v>1.0439363343767301</v>
      </c>
      <c r="ER324">
        <v>1.071504376874211</v>
      </c>
      <c r="ES324">
        <v>1.0585131848472751</v>
      </c>
      <c r="ET324">
        <v>1.054833843713419</v>
      </c>
      <c r="EU324">
        <v>1.00894702188763</v>
      </c>
      <c r="EV324">
        <v>1.001971034261786</v>
      </c>
      <c r="EW324">
        <v>1.04794379859023</v>
      </c>
      <c r="EX324">
        <v>1.036226020093669</v>
      </c>
      <c r="EY324">
        <v>1.039085246224609</v>
      </c>
    </row>
    <row r="325" spans="9:155" x14ac:dyDescent="0.25">
      <c r="I325" s="31">
        <v>44893</v>
      </c>
      <c r="J325" s="32">
        <v>117.65074828652961</v>
      </c>
      <c r="K325" s="32">
        <v>113.74909469572771</v>
      </c>
      <c r="L325" s="33">
        <v>-3.1884382102467503E-2</v>
      </c>
      <c r="M325" s="33">
        <v>-6.4018028282495998E-3</v>
      </c>
      <c r="N325">
        <v>30</v>
      </c>
      <c r="O325" t="s">
        <v>15</v>
      </c>
      <c r="P325">
        <f t="shared" si="14"/>
        <v>225</v>
      </c>
      <c r="Q325">
        <f t="shared" si="15"/>
        <v>0</v>
      </c>
      <c r="AH325" s="31">
        <v>45264</v>
      </c>
      <c r="AI325" s="33">
        <v>0.30897880118361409</v>
      </c>
      <c r="AJ325" s="33">
        <v>0.1687768658394812</v>
      </c>
      <c r="AK325" s="33">
        <v>0.14020193534413281</v>
      </c>
      <c r="BI325" s="34">
        <v>0.1146459974691339</v>
      </c>
      <c r="CP325" t="s">
        <v>1326</v>
      </c>
      <c r="CQ325">
        <v>1.013529996071697</v>
      </c>
      <c r="CR325">
        <v>0.99613274693807941</v>
      </c>
      <c r="CS325">
        <v>1.00307445364398</v>
      </c>
      <c r="CT325">
        <v>1.0056776477926579</v>
      </c>
      <c r="CU325">
        <v>1.0011890758821651</v>
      </c>
      <c r="CV325">
        <v>1.00600970553904</v>
      </c>
      <c r="CW325">
        <v>1.039733000890495</v>
      </c>
      <c r="CX325">
        <v>1.0457534557659549</v>
      </c>
      <c r="CY325">
        <v>1.0269741664847789</v>
      </c>
      <c r="CZ325">
        <v>1.022185800671537</v>
      </c>
      <c r="DA325">
        <v>1.016711665779201</v>
      </c>
      <c r="DB325">
        <v>1.0161867828465441</v>
      </c>
      <c r="DC325">
        <v>1.014151345731457</v>
      </c>
      <c r="DD325">
        <v>1.0007391143582121</v>
      </c>
      <c r="DE325">
        <v>0.96314870502395533</v>
      </c>
      <c r="DF325">
        <v>0.98106001029706402</v>
      </c>
      <c r="DG325">
        <v>1.011215985568465</v>
      </c>
      <c r="DH325">
        <v>1.0202681590660889</v>
      </c>
      <c r="DI325">
        <v>1.024713856875648</v>
      </c>
      <c r="DJ325">
        <v>1.0195503426792261</v>
      </c>
      <c r="DK325">
        <v>1.039261602316075</v>
      </c>
      <c r="DL325">
        <v>1.028731138479654</v>
      </c>
      <c r="DM325">
        <v>1.05735533905402</v>
      </c>
      <c r="DN325">
        <v>1.057569493022831</v>
      </c>
      <c r="DO325">
        <v>1.0457105816650201</v>
      </c>
      <c r="DP325">
        <v>1.0448856882937509</v>
      </c>
      <c r="DQ325">
        <v>1.0381582438245931</v>
      </c>
      <c r="DR325">
        <v>1.043600223141228</v>
      </c>
      <c r="DS325">
        <v>1.0230640701331111</v>
      </c>
      <c r="DT325">
        <v>1.015490403510148</v>
      </c>
      <c r="DU325">
        <v>1.0099412389411759</v>
      </c>
      <c r="DV325">
        <v>1.0011890758821651</v>
      </c>
      <c r="DW325">
        <v>0.99317594972462042</v>
      </c>
      <c r="DX325">
        <v>0.99107630972606264</v>
      </c>
      <c r="DY325">
        <v>1.005334763253112</v>
      </c>
      <c r="DZ325">
        <v>1.004734850643819</v>
      </c>
      <c r="EA325">
        <v>1.014976130834794</v>
      </c>
      <c r="EB325">
        <v>1.018650527899253</v>
      </c>
      <c r="EC325">
        <v>1.0345588764367699</v>
      </c>
      <c r="ED325">
        <v>1.0389402630949269</v>
      </c>
      <c r="EE325">
        <v>1.034548049643605</v>
      </c>
      <c r="EF325">
        <v>1.041414943208733</v>
      </c>
      <c r="EG325">
        <v>1.0458393122357561</v>
      </c>
      <c r="EH325">
        <v>1.053284464823846</v>
      </c>
      <c r="EI325">
        <v>1.058640695938611</v>
      </c>
      <c r="EJ325">
        <v>1.0392724291092399</v>
      </c>
      <c r="EK325">
        <v>1.0406971268218701</v>
      </c>
      <c r="EL325">
        <v>1.054023501725313</v>
      </c>
      <c r="EM325">
        <v>1.05312368694534</v>
      </c>
      <c r="EN325">
        <v>1.049974281081469</v>
      </c>
      <c r="EO325">
        <v>1.0739383050736711</v>
      </c>
      <c r="EP325">
        <v>1.06317214195004</v>
      </c>
      <c r="EQ325">
        <v>1.0609439879166089</v>
      </c>
      <c r="ER325">
        <v>1.063268608677143</v>
      </c>
      <c r="ES325">
        <v>1.0645754026122021</v>
      </c>
      <c r="ET325">
        <v>1.0127051027004279</v>
      </c>
      <c r="EU325">
        <v>1.001788988491457</v>
      </c>
      <c r="EV325">
        <v>0.99710748312675657</v>
      </c>
      <c r="EW325">
        <v>0.99586186057308224</v>
      </c>
      <c r="EX325">
        <v>0.99147527705420602</v>
      </c>
      <c r="EY325">
        <v>1.046433270108807</v>
      </c>
    </row>
    <row r="326" spans="9:155" x14ac:dyDescent="0.25">
      <c r="I326" s="31">
        <v>44894</v>
      </c>
      <c r="J326" s="32">
        <v>117.67775178307321</v>
      </c>
      <c r="K326" s="32">
        <v>113.9508739564229</v>
      </c>
      <c r="L326" s="33">
        <v>-3.16621777635877E-2</v>
      </c>
      <c r="M326" s="33">
        <v>-4.6392612432840999E-3</v>
      </c>
      <c r="N326">
        <v>30</v>
      </c>
      <c r="O326" t="s">
        <v>15</v>
      </c>
      <c r="P326">
        <f t="shared" si="14"/>
        <v>225</v>
      </c>
      <c r="Q326">
        <f t="shared" si="15"/>
        <v>0</v>
      </c>
      <c r="AH326" s="31">
        <v>45265</v>
      </c>
      <c r="AI326" s="33">
        <v>0.32223825070622802</v>
      </c>
      <c r="AJ326" s="33">
        <v>0.17556419150732469</v>
      </c>
      <c r="AK326" s="33">
        <v>0.14667405919890331</v>
      </c>
      <c r="BI326" s="34">
        <v>0.3393375951674088</v>
      </c>
      <c r="CP326" t="s">
        <v>1327</v>
      </c>
      <c r="CQ326">
        <v>0.98408822933738072</v>
      </c>
      <c r="CR326">
        <v>1.0029796591136759</v>
      </c>
      <c r="CS326">
        <v>1.0116209308403401</v>
      </c>
      <c r="CT326">
        <v>1.015435021232415</v>
      </c>
      <c r="CU326">
        <v>1.0100118952700341</v>
      </c>
      <c r="CV326">
        <v>1.0095946743316431</v>
      </c>
      <c r="CW326">
        <v>1.001370623543369</v>
      </c>
      <c r="CX326">
        <v>1.004171548369261</v>
      </c>
      <c r="CY326">
        <v>0.97735396549491926</v>
      </c>
      <c r="CZ326">
        <v>0.97532770898622212</v>
      </c>
      <c r="DA326">
        <v>0.95595935933561915</v>
      </c>
      <c r="DB326">
        <v>0.9721692621578566</v>
      </c>
      <c r="DC326">
        <v>1.0359356358263561</v>
      </c>
      <c r="DD326">
        <v>0.90941597943187058</v>
      </c>
      <c r="DE326">
        <v>0.94880802380210671</v>
      </c>
      <c r="DF326">
        <v>0.98825984173192971</v>
      </c>
      <c r="DG326">
        <v>1.0053038133125991</v>
      </c>
      <c r="DH326">
        <v>1.010250168648013</v>
      </c>
      <c r="DI326">
        <v>1.0202621279433339</v>
      </c>
      <c r="DJ326">
        <v>1.02473178727545</v>
      </c>
      <c r="DK326">
        <v>1.0417758334797891</v>
      </c>
      <c r="DL326">
        <v>1.0471989594421709</v>
      </c>
      <c r="DM326">
        <v>1.0474373074438199</v>
      </c>
      <c r="DN326">
        <v>1.0247913369640269</v>
      </c>
      <c r="DO326">
        <v>1.0423122284190041</v>
      </c>
      <c r="DP326">
        <v>1.0203813765678289</v>
      </c>
      <c r="DQ326">
        <v>1.001728220169513</v>
      </c>
      <c r="DR326">
        <v>0.98289626545812547</v>
      </c>
      <c r="DS326">
        <v>0.98414777902595807</v>
      </c>
      <c r="DT326">
        <v>0.97348025079059675</v>
      </c>
      <c r="DU326">
        <v>0.98301536483528007</v>
      </c>
      <c r="DV326">
        <v>0.98379018239981453</v>
      </c>
      <c r="DW326">
        <v>0.98974962867774163</v>
      </c>
      <c r="DX326">
        <v>1.0025625874226249</v>
      </c>
      <c r="DY326">
        <v>0.99952316534774399</v>
      </c>
      <c r="DZ326">
        <v>0.99261017781588057</v>
      </c>
      <c r="EA326">
        <v>0.99606674620548219</v>
      </c>
      <c r="EB326">
        <v>0.99946361565916664</v>
      </c>
      <c r="EC326">
        <v>0.99725856083739772</v>
      </c>
      <c r="ED326">
        <v>0.9915970122496971</v>
      </c>
      <c r="EE326">
        <v>0.9793801473799465</v>
      </c>
      <c r="EF326">
        <v>0.99320612244367334</v>
      </c>
      <c r="EG326">
        <v>1.005661484562413</v>
      </c>
      <c r="EH326">
        <v>1.0070320975074001</v>
      </c>
      <c r="EI326">
        <v>0.97306317909954576</v>
      </c>
      <c r="EJ326">
        <v>0.99153753718478965</v>
      </c>
      <c r="EK326">
        <v>0.96466018075086069</v>
      </c>
      <c r="EL326">
        <v>0.97663884686630198</v>
      </c>
      <c r="EM326">
        <v>0.96746118020042238</v>
      </c>
      <c r="EN326">
        <v>0.98891541067196964</v>
      </c>
      <c r="EO326">
        <v>1.0369486521452</v>
      </c>
      <c r="EP326">
        <v>1.0487484453239</v>
      </c>
      <c r="EQ326">
        <v>1.065830027234197</v>
      </c>
      <c r="ER326">
        <v>1.047549765314354</v>
      </c>
      <c r="ES326">
        <v>1.01224784429114</v>
      </c>
      <c r="ET326">
        <v>0.97113221701730623</v>
      </c>
      <c r="EU326">
        <v>0.98377854110731067</v>
      </c>
      <c r="EV326">
        <v>1.0136862901520629</v>
      </c>
      <c r="EW326">
        <v>0.99804315410268851</v>
      </c>
      <c r="EX326">
        <v>0.99600540554882733</v>
      </c>
      <c r="EY326">
        <v>1.0014595003342159</v>
      </c>
    </row>
    <row r="327" spans="9:155" x14ac:dyDescent="0.25">
      <c r="I327" s="31">
        <v>44895</v>
      </c>
      <c r="J327" s="32">
        <v>118.8583329502638</v>
      </c>
      <c r="K327" s="32">
        <v>114.9143699262425</v>
      </c>
      <c r="L327" s="33">
        <v>-2.19475003578017E-2</v>
      </c>
      <c r="M327" s="33">
        <v>0</v>
      </c>
      <c r="N327">
        <v>30</v>
      </c>
      <c r="O327" t="s">
        <v>15</v>
      </c>
      <c r="P327">
        <f t="shared" si="14"/>
        <v>225</v>
      </c>
      <c r="Q327">
        <f t="shared" si="15"/>
        <v>0</v>
      </c>
      <c r="AH327" s="31">
        <v>45266</v>
      </c>
      <c r="AI327" s="33">
        <v>0.3010792899432217</v>
      </c>
      <c r="AJ327" s="33">
        <v>0.1714426366238872</v>
      </c>
      <c r="AK327" s="33">
        <v>0.12963665331933449</v>
      </c>
      <c r="BI327" s="34">
        <v>0.48837111087146862</v>
      </c>
      <c r="CP327" t="s">
        <v>1328</v>
      </c>
      <c r="CQ327">
        <v>0.9894970933325693</v>
      </c>
      <c r="CR327">
        <v>0.96908069680566966</v>
      </c>
      <c r="CS327">
        <v>1.051401245726036</v>
      </c>
      <c r="CT327">
        <v>1.094159368767655</v>
      </c>
      <c r="CU327">
        <v>1.194080756165171</v>
      </c>
      <c r="CV327">
        <v>1.191566089986718</v>
      </c>
      <c r="CW327">
        <v>1.196110684691746</v>
      </c>
      <c r="CX327">
        <v>1.2045047663046879</v>
      </c>
      <c r="CY327">
        <v>1.1726819154191199</v>
      </c>
      <c r="CZ327">
        <v>1.166369768335199</v>
      </c>
      <c r="DA327">
        <v>1.1201807480519741</v>
      </c>
      <c r="DB327">
        <v>1.1526061647252881</v>
      </c>
      <c r="DC327">
        <v>1.224083136283391</v>
      </c>
      <c r="DD327">
        <v>0.98403620239395895</v>
      </c>
      <c r="DE327">
        <v>0.9652828248776264</v>
      </c>
      <c r="DF327">
        <v>1.039261363357926</v>
      </c>
      <c r="DG327">
        <v>1.0412388296890509</v>
      </c>
      <c r="DH327">
        <v>1.02062600948875</v>
      </c>
      <c r="DI327">
        <v>1.0586432444927989</v>
      </c>
      <c r="DJ327">
        <v>1.036746892690761</v>
      </c>
      <c r="DK327">
        <v>1.0553167502786609</v>
      </c>
      <c r="DL327">
        <v>1.235240965454925</v>
      </c>
      <c r="DM327">
        <v>1.2333157006375339</v>
      </c>
      <c r="DN327">
        <v>1.1849265266668429</v>
      </c>
      <c r="DO327">
        <v>1.165610272154106</v>
      </c>
      <c r="DP327">
        <v>1.1441461306380649</v>
      </c>
      <c r="DQ327">
        <v>1.178627544009607</v>
      </c>
      <c r="DR327">
        <v>1.183944408299838</v>
      </c>
      <c r="DS327">
        <v>1.186288718976541</v>
      </c>
      <c r="DT327">
        <v>1.178771440317129</v>
      </c>
      <c r="DU327">
        <v>1.162401671246265</v>
      </c>
      <c r="DV327">
        <v>1.1871398447809931</v>
      </c>
      <c r="DW327">
        <v>1.1728916338600639</v>
      </c>
      <c r="DX327">
        <v>1.1953640922556199</v>
      </c>
      <c r="DY327">
        <v>1.2193556733542219</v>
      </c>
      <c r="DZ327">
        <v>1.325288250793931</v>
      </c>
      <c r="EA327">
        <v>1.3625719926181099</v>
      </c>
      <c r="EB327">
        <v>1.3016762222745879</v>
      </c>
      <c r="EC327">
        <v>1.2755892815385641</v>
      </c>
      <c r="ED327">
        <v>1.3381613656601949</v>
      </c>
      <c r="EE327">
        <v>1.32501310124214</v>
      </c>
      <c r="EF327">
        <v>1.310908786628731</v>
      </c>
      <c r="EG327">
        <v>1.3005500772592029</v>
      </c>
      <c r="EH327">
        <v>1.2633317665458721</v>
      </c>
      <c r="EI327">
        <v>1.2144972178625</v>
      </c>
      <c r="EJ327">
        <v>1.2355549565824779</v>
      </c>
      <c r="EK327">
        <v>1.2099397194125039</v>
      </c>
      <c r="EL327">
        <v>1.203679839012747</v>
      </c>
      <c r="EM327">
        <v>1.173559500417799</v>
      </c>
      <c r="EN327">
        <v>1.1741749699505131</v>
      </c>
      <c r="EO327">
        <v>1.2155055347420161</v>
      </c>
      <c r="EP327">
        <v>1.2217784492275989</v>
      </c>
      <c r="EQ327">
        <v>1.1957045425774011</v>
      </c>
      <c r="ER327">
        <v>1.1934652866324571</v>
      </c>
      <c r="ES327">
        <v>1.1626898548838831</v>
      </c>
      <c r="ET327">
        <v>1.0951675553063129</v>
      </c>
      <c r="EU327">
        <v>1.025078583547844</v>
      </c>
      <c r="EV327">
        <v>1.0666841675502801</v>
      </c>
      <c r="EW327">
        <v>1.053352578715079</v>
      </c>
      <c r="EX327">
        <v>1.053732261635197</v>
      </c>
      <c r="EY327">
        <v>1.062794600828449</v>
      </c>
    </row>
    <row r="328" spans="9:155" x14ac:dyDescent="0.25">
      <c r="I328" s="31">
        <v>44896</v>
      </c>
      <c r="J328" s="32">
        <v>119.2392249906233</v>
      </c>
      <c r="K328" s="32">
        <v>115.33089997153471</v>
      </c>
      <c r="L328" s="33">
        <v>-1.88132446188853E-2</v>
      </c>
      <c r="M328" s="33">
        <v>0</v>
      </c>
      <c r="N328">
        <v>30</v>
      </c>
      <c r="O328" t="s">
        <v>15</v>
      </c>
      <c r="P328">
        <f t="shared" si="14"/>
        <v>225</v>
      </c>
      <c r="Q328">
        <f t="shared" si="15"/>
        <v>0</v>
      </c>
      <c r="AH328" s="31">
        <v>45267</v>
      </c>
      <c r="AI328" s="33">
        <v>0.3008479216527562</v>
      </c>
      <c r="AJ328" s="33">
        <v>0.16870210166865049</v>
      </c>
      <c r="AK328" s="33">
        <v>0.1321458199841056</v>
      </c>
      <c r="BI328" s="34">
        <v>3.7297088307968303E-2</v>
      </c>
      <c r="CP328" t="s">
        <v>1329</v>
      </c>
      <c r="CQ328">
        <v>0.99050755858208361</v>
      </c>
      <c r="CR328">
        <v>0.98887746385536357</v>
      </c>
      <c r="CS328">
        <v>0.99616456244289009</v>
      </c>
      <c r="CT328">
        <v>0.98945270249520123</v>
      </c>
      <c r="CU328">
        <v>0.98376363928273447</v>
      </c>
      <c r="CV328">
        <v>0.98219766325933477</v>
      </c>
      <c r="CW328">
        <v>0.9802799889885665</v>
      </c>
      <c r="CX328">
        <v>0.96787898627666991</v>
      </c>
      <c r="CY328">
        <v>0.96417147738306852</v>
      </c>
      <c r="CZ328">
        <v>0.94611347081036523</v>
      </c>
      <c r="DA328">
        <v>0.93812313483158383</v>
      </c>
      <c r="DB328">
        <v>0.95001269939999877</v>
      </c>
      <c r="DC328">
        <v>0.87829187259744435</v>
      </c>
      <c r="DD328">
        <v>0.93770763608785934</v>
      </c>
      <c r="DE328">
        <v>0.97382372878500678</v>
      </c>
      <c r="DF328">
        <v>1.020167470627412</v>
      </c>
      <c r="DG328">
        <v>1.011889555104583</v>
      </c>
      <c r="DH328">
        <v>1.0467271717706379</v>
      </c>
      <c r="DI328">
        <v>1.070378381707791</v>
      </c>
      <c r="DJ328">
        <v>1.056443303220673</v>
      </c>
      <c r="DK328">
        <v>1.055452565837111</v>
      </c>
      <c r="DL328">
        <v>1.049220164232985</v>
      </c>
      <c r="DM328">
        <v>1.036531502425299</v>
      </c>
      <c r="DN328">
        <v>1.036819161521088</v>
      </c>
      <c r="DO328">
        <v>1.076387083815967</v>
      </c>
      <c r="DP328">
        <v>1.2876501765305139</v>
      </c>
      <c r="DQ328">
        <v>1.242105531927379</v>
      </c>
      <c r="DR328">
        <v>1.245493401925273</v>
      </c>
      <c r="DS328">
        <v>1.205510060438411</v>
      </c>
      <c r="DT328">
        <v>1.294745475870267</v>
      </c>
      <c r="DU328">
        <v>1.3316605862549451</v>
      </c>
      <c r="DV328">
        <v>1.3281447970573761</v>
      </c>
      <c r="DW328">
        <v>1.3390756835938891</v>
      </c>
      <c r="DX328">
        <v>1.3170224294800541</v>
      </c>
      <c r="DY328">
        <v>1.3126757223467771</v>
      </c>
      <c r="DZ328">
        <v>1.2827280716539169</v>
      </c>
      <c r="EA328">
        <v>1.521253943799463</v>
      </c>
      <c r="EB328">
        <v>1.443748432591649</v>
      </c>
      <c r="EC328">
        <v>1.486384347333489</v>
      </c>
      <c r="ED328">
        <v>1.4656097283542291</v>
      </c>
      <c r="EE328">
        <v>1.471969890054549</v>
      </c>
      <c r="EF328">
        <v>1.449693015996504</v>
      </c>
      <c r="EG328">
        <v>1.4240283514923071</v>
      </c>
      <c r="EH328">
        <v>1.3590512848856191</v>
      </c>
      <c r="EI328">
        <v>1.356494491926916</v>
      </c>
      <c r="EJ328">
        <v>1.3759907144268251</v>
      </c>
      <c r="EK328">
        <v>1.412682204867292</v>
      </c>
      <c r="EL328">
        <v>1.4450904704638741</v>
      </c>
      <c r="EM328">
        <v>1.463883773779493</v>
      </c>
      <c r="EN328">
        <v>1.464267372275039</v>
      </c>
      <c r="EO328">
        <v>1.466025147546212</v>
      </c>
      <c r="EP328">
        <v>1.4571400135836261</v>
      </c>
      <c r="EQ328">
        <v>1.431411230376108</v>
      </c>
      <c r="ER328">
        <v>1.4040847300004951</v>
      </c>
      <c r="ES328">
        <v>1.3664661435693399</v>
      </c>
      <c r="ET328">
        <v>1.3292954334405329</v>
      </c>
      <c r="EU328">
        <v>1.369854093118974</v>
      </c>
      <c r="EV328">
        <v>1.428438700018458</v>
      </c>
      <c r="EW328">
        <v>1.511518560828083</v>
      </c>
      <c r="EX328">
        <v>1.477461664949107</v>
      </c>
      <c r="EY328">
        <v>1.434259023603726</v>
      </c>
    </row>
    <row r="329" spans="9:155" x14ac:dyDescent="0.25">
      <c r="I329" s="31">
        <v>44897</v>
      </c>
      <c r="J329" s="32">
        <v>119.160307538268</v>
      </c>
      <c r="K329" s="32">
        <v>115.03940100385179</v>
      </c>
      <c r="L329" s="33">
        <v>-1.9462634608006402E-2</v>
      </c>
      <c r="M329" s="33">
        <v>-2.5275010231848999E-3</v>
      </c>
      <c r="N329">
        <v>30</v>
      </c>
      <c r="O329" t="s">
        <v>15</v>
      </c>
      <c r="P329">
        <f t="shared" si="14"/>
        <v>225</v>
      </c>
      <c r="Q329">
        <f t="shared" si="15"/>
        <v>0</v>
      </c>
      <c r="AH329" s="31">
        <v>45268</v>
      </c>
      <c r="AI329" s="33">
        <v>0.30212958569444881</v>
      </c>
      <c r="AJ329" s="33">
        <v>0.17164155730259639</v>
      </c>
      <c r="AK329" s="33">
        <v>0.13048802839185231</v>
      </c>
      <c r="BI329" s="34">
        <v>0.111024951031132</v>
      </c>
      <c r="CP329" t="s">
        <v>1330</v>
      </c>
      <c r="CQ329">
        <v>0.99492594401041667</v>
      </c>
      <c r="CR329">
        <v>0.99333330746098547</v>
      </c>
      <c r="CS329">
        <v>1.0042591818694639</v>
      </c>
      <c r="CT329">
        <v>1.015932819142539</v>
      </c>
      <c r="CU329">
        <v>1.020117846703452</v>
      </c>
      <c r="CV329">
        <v>1.0073746535822941</v>
      </c>
      <c r="CW329">
        <v>1.001218858844469</v>
      </c>
      <c r="CX329">
        <v>1.0145064263866539</v>
      </c>
      <c r="CY329">
        <v>1.009551769316273</v>
      </c>
      <c r="CZ329">
        <v>0.99294228601665901</v>
      </c>
      <c r="DA329">
        <v>0.99744662388522243</v>
      </c>
      <c r="DB329">
        <v>1.0086320334061989</v>
      </c>
      <c r="DC329">
        <v>1.054650435283047</v>
      </c>
      <c r="DD329">
        <v>1.11106618807769</v>
      </c>
      <c r="DE329">
        <v>1.108006958521321</v>
      </c>
      <c r="DF329">
        <v>1.1123610945017459</v>
      </c>
      <c r="DG329">
        <v>1.105116837384464</v>
      </c>
      <c r="DH329">
        <v>1.107838136564405</v>
      </c>
      <c r="DI329">
        <v>1.1093583935644351</v>
      </c>
      <c r="DJ329">
        <v>1.102113849984556</v>
      </c>
      <c r="DK329">
        <v>1.108269835697445</v>
      </c>
      <c r="DL329">
        <v>1.105679831874268</v>
      </c>
      <c r="DM329">
        <v>1.087137394460491</v>
      </c>
      <c r="DN329">
        <v>1.0718605351601489</v>
      </c>
      <c r="DO329">
        <v>1.060843852108555</v>
      </c>
      <c r="DP329">
        <v>1.0632836540435939</v>
      </c>
      <c r="DQ329">
        <v>1.0626829419785739</v>
      </c>
      <c r="DR329">
        <v>1.051703976502196</v>
      </c>
      <c r="DS329">
        <v>1.066286450468438</v>
      </c>
      <c r="DT329">
        <v>1.0671872798471369</v>
      </c>
      <c r="DU329">
        <v>1.074056366450437</v>
      </c>
      <c r="DV329">
        <v>1.077622157365085</v>
      </c>
      <c r="DW329">
        <v>1.080474847389322</v>
      </c>
      <c r="DX329">
        <v>1.0829521759245131</v>
      </c>
      <c r="DY329">
        <v>1.092467413019919</v>
      </c>
      <c r="DZ329">
        <v>1.1059425180753291</v>
      </c>
      <c r="EA329">
        <v>1.1243911867324941</v>
      </c>
      <c r="EB329">
        <v>1.141263356233168</v>
      </c>
      <c r="EC329">
        <v>1.128632742912465</v>
      </c>
      <c r="ED329">
        <v>1.1391238625868729</v>
      </c>
      <c r="EE329">
        <v>1.16258343047088</v>
      </c>
      <c r="EF329">
        <v>1.1740505282118241</v>
      </c>
      <c r="EG329">
        <v>1.171629537320626</v>
      </c>
      <c r="EH329">
        <v>1.171460619876179</v>
      </c>
      <c r="EI329">
        <v>1.177879100815064</v>
      </c>
      <c r="EJ329">
        <v>1.189440062800152</v>
      </c>
      <c r="EK329">
        <v>1.1791930092580269</v>
      </c>
      <c r="EL329">
        <v>1.1832841725747949</v>
      </c>
      <c r="EM329">
        <v>1.188069912200729</v>
      </c>
      <c r="EN329">
        <v>1.2048859350324741</v>
      </c>
      <c r="EO329">
        <v>1.263647530030479</v>
      </c>
      <c r="EP329">
        <v>1.280744859132062</v>
      </c>
      <c r="EQ329">
        <v>1.266518935611026</v>
      </c>
      <c r="ER329">
        <v>1.2632345464537491</v>
      </c>
      <c r="ES329">
        <v>1.2642479556329029</v>
      </c>
      <c r="ET329">
        <v>1.2726934459051611</v>
      </c>
      <c r="EU329">
        <v>1.2945016524074391</v>
      </c>
      <c r="EV329">
        <v>1.301445601235977</v>
      </c>
      <c r="EW329">
        <v>1.2958716120317979</v>
      </c>
      <c r="EX329">
        <v>1.2986866799683521</v>
      </c>
      <c r="EY329">
        <v>1.2977296084331911</v>
      </c>
    </row>
    <row r="330" spans="9:155" x14ac:dyDescent="0.25">
      <c r="I330" s="31">
        <v>44900</v>
      </c>
      <c r="J330" s="32">
        <v>119.0906587226623</v>
      </c>
      <c r="K330" s="32">
        <v>115.0660646918723</v>
      </c>
      <c r="L330" s="33">
        <v>-2.0035755537010001E-2</v>
      </c>
      <c r="M330" s="33">
        <v>-2.2963080989380998E-3</v>
      </c>
      <c r="N330">
        <v>30</v>
      </c>
      <c r="O330" t="s">
        <v>15</v>
      </c>
      <c r="P330">
        <f t="shared" si="14"/>
        <v>225</v>
      </c>
      <c r="Q330">
        <f t="shared" si="15"/>
        <v>0</v>
      </c>
      <c r="AH330" s="31">
        <v>45271</v>
      </c>
      <c r="AI330" s="33">
        <v>0.29690586921513668</v>
      </c>
      <c r="AJ330" s="33">
        <v>0.17554737211283131</v>
      </c>
      <c r="AK330" s="33">
        <v>0.1213584971023054</v>
      </c>
      <c r="BI330" s="34">
        <v>-9.0584982134599798E-2</v>
      </c>
      <c r="CP330" t="s">
        <v>1331</v>
      </c>
      <c r="CQ330">
        <v>0.99272045028142597</v>
      </c>
      <c r="CR330">
        <v>0.99976833849097757</v>
      </c>
      <c r="CS330">
        <v>0.9941153640510807</v>
      </c>
      <c r="CT330">
        <v>1.00130959563833</v>
      </c>
      <c r="CU330">
        <v>0.97494740885755271</v>
      </c>
      <c r="CV330">
        <v>0.95556089846827108</v>
      </c>
      <c r="CW330">
        <v>0.97368857523174057</v>
      </c>
      <c r="CX330">
        <v>0.97952156236327514</v>
      </c>
      <c r="CY330">
        <v>0.97774203575082297</v>
      </c>
      <c r="CZ330">
        <v>0.96481427441335033</v>
      </c>
      <c r="DA330">
        <v>0.99876165553864471</v>
      </c>
      <c r="DB330">
        <v>0.93426173477128605</v>
      </c>
      <c r="DC330">
        <v>0.95073171467669293</v>
      </c>
      <c r="DD330">
        <v>0.97617633881637833</v>
      </c>
      <c r="DE330">
        <v>0.98153278701771218</v>
      </c>
      <c r="DF330">
        <v>0.99778517159815761</v>
      </c>
      <c r="DG330">
        <v>1.0018423977641939</v>
      </c>
      <c r="DH330">
        <v>1.022795491122497</v>
      </c>
      <c r="DI330">
        <v>1.0237945689447081</v>
      </c>
      <c r="DJ330">
        <v>1.0868067638204311</v>
      </c>
      <c r="DK330">
        <v>1.0688227723309269</v>
      </c>
      <c r="DL330">
        <v>1.0353949766490509</v>
      </c>
      <c r="DM330">
        <v>1.0398535764786401</v>
      </c>
      <c r="DN330">
        <v>1.0420243611932201</v>
      </c>
      <c r="DO330">
        <v>1.073297394619124</v>
      </c>
      <c r="DP330">
        <v>1.086380876533571</v>
      </c>
      <c r="DQ330">
        <v>1.076786155767556</v>
      </c>
      <c r="DR330">
        <v>1.070876157464004</v>
      </c>
      <c r="DS330">
        <v>1.0639999384538199</v>
      </c>
      <c r="DT330">
        <v>1.063267335530756</v>
      </c>
      <c r="DU330">
        <v>1.0654390062799139</v>
      </c>
      <c r="DV330">
        <v>1.0600684553615569</v>
      </c>
      <c r="DW330">
        <v>1.099964451130734</v>
      </c>
      <c r="DX330">
        <v>1.080319883170791</v>
      </c>
      <c r="DY330">
        <v>1.07918383917016</v>
      </c>
      <c r="DZ330">
        <v>1.0652091541432991</v>
      </c>
      <c r="EA330">
        <v>1.0688517899633361</v>
      </c>
      <c r="EB330">
        <v>1.069767432862843</v>
      </c>
      <c r="EC330">
        <v>1.0602382786555551</v>
      </c>
      <c r="ED330">
        <v>1.0532682138163829</v>
      </c>
      <c r="EE330">
        <v>1.0552786262724569</v>
      </c>
      <c r="EF330">
        <v>1.032693235713976</v>
      </c>
      <c r="EG330">
        <v>1.001840551858824</v>
      </c>
      <c r="EH330">
        <v>1.0149465538187801</v>
      </c>
      <c r="EI330">
        <v>1.0037711473667199</v>
      </c>
      <c r="EJ330">
        <v>1.019362180971366</v>
      </c>
      <c r="EK330">
        <v>1.011829336503129</v>
      </c>
      <c r="EL330">
        <v>1.023559548273058</v>
      </c>
      <c r="EM330">
        <v>1.014850935920637</v>
      </c>
      <c r="EN330">
        <v>1.0140878386408689</v>
      </c>
      <c r="EO330">
        <v>1.0236197247881049</v>
      </c>
      <c r="EP330">
        <v>1.0173048825189051</v>
      </c>
      <c r="EQ330">
        <v>1.0136649048026001</v>
      </c>
      <c r="ER330">
        <v>0.99806530619703915</v>
      </c>
      <c r="ES330">
        <v>0.96160978269182729</v>
      </c>
      <c r="ET330">
        <v>0.969433984863593</v>
      </c>
      <c r="EU330">
        <v>0.96762758186896025</v>
      </c>
      <c r="EV330">
        <v>0.97653171251812232</v>
      </c>
      <c r="EW330">
        <v>0.9587780161825219</v>
      </c>
      <c r="EX330">
        <v>0.9642487628443378</v>
      </c>
      <c r="EY330">
        <v>0.96005708093118414</v>
      </c>
    </row>
    <row r="331" spans="9:155" x14ac:dyDescent="0.25">
      <c r="I331" s="31">
        <v>44901</v>
      </c>
      <c r="J331" s="32">
        <v>119.04700093295401</v>
      </c>
      <c r="K331" s="32">
        <v>114.7464607557354</v>
      </c>
      <c r="L331" s="33">
        <v>-2.0395003469344301E-2</v>
      </c>
      <c r="M331" s="33">
        <v>-5.0674989611938998E-3</v>
      </c>
      <c r="N331">
        <v>30</v>
      </c>
      <c r="O331" t="s">
        <v>15</v>
      </c>
      <c r="P331">
        <f t="shared" si="14"/>
        <v>225</v>
      </c>
      <c r="Q331">
        <f t="shared" si="15"/>
        <v>0</v>
      </c>
      <c r="AH331" s="31">
        <v>45272</v>
      </c>
      <c r="AI331" s="33">
        <v>0.29246708020349499</v>
      </c>
      <c r="AJ331" s="33">
        <v>0.17358387474604089</v>
      </c>
      <c r="AK331" s="33">
        <v>0.118883205457454</v>
      </c>
      <c r="BI331" s="34">
        <v>5.8851290003864298E-2</v>
      </c>
      <c r="CP331" t="s">
        <v>1332</v>
      </c>
      <c r="CQ331">
        <v>0.98372715275462097</v>
      </c>
      <c r="CR331">
        <v>0.98567069896209436</v>
      </c>
      <c r="CS331">
        <v>0.99782763121064799</v>
      </c>
      <c r="CT331">
        <v>0.99340703104108841</v>
      </c>
      <c r="CU331">
        <v>0.98635665092194247</v>
      </c>
      <c r="CV331">
        <v>0.98326991406633657</v>
      </c>
      <c r="CW331">
        <v>0.99603662313583152</v>
      </c>
      <c r="CX331">
        <v>0.98433683564814067</v>
      </c>
      <c r="CY331">
        <v>0.98536787695489858</v>
      </c>
      <c r="CZ331">
        <v>0.98174049386063922</v>
      </c>
      <c r="DA331">
        <v>0.94726067667035285</v>
      </c>
      <c r="DB331">
        <v>0.98364947477696874</v>
      </c>
      <c r="DC331">
        <v>0.99548658415501945</v>
      </c>
      <c r="DD331">
        <v>1.0428341763204281</v>
      </c>
      <c r="DE331">
        <v>1.127105671113233</v>
      </c>
      <c r="DF331">
        <v>1.114008525374595</v>
      </c>
      <c r="DG331">
        <v>1.11637596603569</v>
      </c>
      <c r="DH331">
        <v>1.067691786661102</v>
      </c>
      <c r="DI331">
        <v>1.0553202302542219</v>
      </c>
      <c r="DJ331">
        <v>1.068684693434695</v>
      </c>
      <c r="DK331">
        <v>1.070517405284696</v>
      </c>
      <c r="DL331">
        <v>1.084912627989663</v>
      </c>
      <c r="DM331">
        <v>1.0872036117295849</v>
      </c>
      <c r="DN331">
        <v>1.085065447904584</v>
      </c>
      <c r="DO331">
        <v>1.0710900807741111</v>
      </c>
      <c r="DP331">
        <v>1.0541366508148069</v>
      </c>
      <c r="DQ331">
        <v>1.1288621138969051</v>
      </c>
      <c r="DR331">
        <v>1.1245854105372171</v>
      </c>
      <c r="DS331">
        <v>1.1091211059197501</v>
      </c>
      <c r="DT331">
        <v>1.10732634074807</v>
      </c>
      <c r="DU331">
        <v>1.091671081682517</v>
      </c>
      <c r="DV331">
        <v>1.092931211970525</v>
      </c>
      <c r="DW331">
        <v>1.112061128142837</v>
      </c>
      <c r="DX331">
        <v>1.0854090344127481</v>
      </c>
      <c r="DY331">
        <v>1.152650454470235</v>
      </c>
      <c r="DZ331">
        <v>1.172429596980554</v>
      </c>
      <c r="EA331">
        <v>1.158568821304417</v>
      </c>
      <c r="EB331">
        <v>1.160172632028011</v>
      </c>
      <c r="EC331">
        <v>1.1602872234823469</v>
      </c>
      <c r="ED331">
        <v>1.1713987435286399</v>
      </c>
      <c r="EE331">
        <v>1.1670839056357869</v>
      </c>
      <c r="EF331">
        <v>1.143715514564372</v>
      </c>
      <c r="EG331">
        <v>1.128251116019483</v>
      </c>
      <c r="EH331">
        <v>1.130313010778156</v>
      </c>
      <c r="EI331">
        <v>1.161356305394847</v>
      </c>
      <c r="EJ331">
        <v>1.149710244392304</v>
      </c>
      <c r="EK331">
        <v>1.1664347732252009</v>
      </c>
      <c r="EL331">
        <v>1.189803258224037</v>
      </c>
      <c r="EM331">
        <v>1.1870156802061851</v>
      </c>
      <c r="EN331">
        <v>1.2020601292491591</v>
      </c>
      <c r="EO331">
        <v>1.20954407834635</v>
      </c>
      <c r="EP331">
        <v>1.251927981990584</v>
      </c>
      <c r="EQ331">
        <v>1.180371817967667</v>
      </c>
      <c r="ER331">
        <v>1.177317204290244</v>
      </c>
      <c r="ES331">
        <v>1.2072149600732629</v>
      </c>
      <c r="ET331">
        <v>1.1315348186781571</v>
      </c>
      <c r="EU331">
        <v>1.145968269843709</v>
      </c>
      <c r="EV331">
        <v>1.189001211971108</v>
      </c>
      <c r="EW331">
        <v>1.200609232367909</v>
      </c>
      <c r="EX331">
        <v>1.1909487031302879</v>
      </c>
      <c r="EY331">
        <v>1.210804208634358</v>
      </c>
    </row>
    <row r="332" spans="9:155" x14ac:dyDescent="0.25">
      <c r="I332" s="31">
        <v>44902</v>
      </c>
      <c r="J332" s="32">
        <v>118.5934935727916</v>
      </c>
      <c r="K332" s="32">
        <v>114.3079511838317</v>
      </c>
      <c r="L332" s="33">
        <v>-2.41267906836116E-2</v>
      </c>
      <c r="M332" s="33">
        <v>-8.8696852964424006E-3</v>
      </c>
      <c r="N332">
        <v>30</v>
      </c>
      <c r="O332" t="s">
        <v>15</v>
      </c>
      <c r="P332">
        <f t="shared" si="14"/>
        <v>225</v>
      </c>
      <c r="Q332">
        <f t="shared" si="15"/>
        <v>0</v>
      </c>
      <c r="AH332" s="31">
        <v>45273</v>
      </c>
      <c r="AI332" s="33">
        <v>0.30442505968746603</v>
      </c>
      <c r="AJ332" s="33">
        <v>0.1821617702685665</v>
      </c>
      <c r="AK332" s="33">
        <v>0.1222632894188995</v>
      </c>
      <c r="BI332" s="34">
        <v>8.0603366005142004E-3</v>
      </c>
      <c r="CP332" t="s">
        <v>1333</v>
      </c>
      <c r="CQ332">
        <v>1.00678947368421</v>
      </c>
      <c r="CR332">
        <v>1.036041944990495</v>
      </c>
      <c r="CS332">
        <v>1.0420840433966621</v>
      </c>
      <c r="CT332">
        <v>1.0877155956797899</v>
      </c>
      <c r="CU332">
        <v>1.0825998365833109</v>
      </c>
      <c r="CV332">
        <v>1.0567892720792229</v>
      </c>
      <c r="CW332">
        <v>1.0635261512811249</v>
      </c>
      <c r="CX332">
        <v>1.047631448613926</v>
      </c>
      <c r="CY332">
        <v>1.0471262300380251</v>
      </c>
      <c r="CZ332">
        <v>1.1102419236789109</v>
      </c>
      <c r="DA332">
        <v>0.91228402365323902</v>
      </c>
      <c r="DB332">
        <v>0.91892606911828889</v>
      </c>
      <c r="DC332">
        <v>0.98244193797283619</v>
      </c>
      <c r="DD332">
        <v>0.99897879450077931</v>
      </c>
      <c r="DE332">
        <v>1.0131999606353059</v>
      </c>
      <c r="DF332">
        <v>1.0224419871965871</v>
      </c>
      <c r="DG332">
        <v>1.0292630694944711</v>
      </c>
      <c r="DH332">
        <v>1.0736209446969791</v>
      </c>
      <c r="DI332">
        <v>1.0948524395876129</v>
      </c>
      <c r="DJ332">
        <v>1.164936781452095</v>
      </c>
      <c r="DK332">
        <v>1.118305106896422</v>
      </c>
      <c r="DL332">
        <v>1.113389330152905</v>
      </c>
      <c r="DM332">
        <v>1.088536681119499</v>
      </c>
      <c r="DN332">
        <v>1.121062863543753</v>
      </c>
      <c r="DO332">
        <v>1.1308735767645319</v>
      </c>
      <c r="DP332">
        <v>1.112726125518164</v>
      </c>
      <c r="DQ332">
        <v>1.1118945146914569</v>
      </c>
      <c r="DR332">
        <v>1.108263045669428</v>
      </c>
      <c r="DS332">
        <v>1.135589265901219</v>
      </c>
      <c r="DT332">
        <v>1.12506303687232</v>
      </c>
      <c r="DU332">
        <v>1.1493260537261001</v>
      </c>
      <c r="DV332">
        <v>1.161073543408371</v>
      </c>
      <c r="DW332">
        <v>1.16884201578994</v>
      </c>
      <c r="DX332">
        <v>1.1835682952464981</v>
      </c>
      <c r="DY332">
        <v>1.1662312987989709</v>
      </c>
      <c r="DZ332">
        <v>1.154978818067214</v>
      </c>
      <c r="EA332">
        <v>1.167915571226382</v>
      </c>
      <c r="EB332">
        <v>1.155620971927958</v>
      </c>
      <c r="EC332">
        <v>1.158862896377193</v>
      </c>
      <c r="ED332">
        <v>1.1219786774664431</v>
      </c>
      <c r="EE332">
        <v>1.055947241119388</v>
      </c>
      <c r="EF332">
        <v>1.010578823511209</v>
      </c>
      <c r="EG332">
        <v>1.0520524269146709</v>
      </c>
      <c r="EH332">
        <v>1.0223367333266069</v>
      </c>
      <c r="EI332">
        <v>1.020947171735139</v>
      </c>
      <c r="EJ332">
        <v>1.0168525856852011</v>
      </c>
      <c r="EK332">
        <v>1.032715817445276</v>
      </c>
      <c r="EL332">
        <v>1.0589472921754111</v>
      </c>
      <c r="EM332">
        <v>1.042873552675377</v>
      </c>
      <c r="EN332">
        <v>1.036389493269166</v>
      </c>
      <c r="EO332">
        <v>1.013326054771541</v>
      </c>
      <c r="EP332">
        <v>0.98857876486198504</v>
      </c>
      <c r="EQ332">
        <v>0.96654723530563746</v>
      </c>
      <c r="ER332">
        <v>0.95037887257649223</v>
      </c>
      <c r="ES332">
        <v>0.99798930286910292</v>
      </c>
      <c r="ET332">
        <v>0.98270517790165468</v>
      </c>
      <c r="EU332">
        <v>0.99450508401117499</v>
      </c>
      <c r="EV332">
        <v>0.99506303477593572</v>
      </c>
      <c r="EW332">
        <v>0.98975781871349422</v>
      </c>
      <c r="EX332">
        <v>0.98141045004703809</v>
      </c>
      <c r="EY332">
        <v>1.004168126052374</v>
      </c>
    </row>
    <row r="333" spans="9:155" x14ac:dyDescent="0.25">
      <c r="I333" s="31">
        <v>44903</v>
      </c>
      <c r="J333" s="32">
        <v>118.9231289244328</v>
      </c>
      <c r="K333" s="32">
        <v>114.66178553026511</v>
      </c>
      <c r="L333" s="33">
        <v>-2.1414312124973502E-2</v>
      </c>
      <c r="M333" s="33">
        <v>-5.8016927071129001E-3</v>
      </c>
      <c r="N333">
        <v>30</v>
      </c>
      <c r="O333" t="s">
        <v>15</v>
      </c>
      <c r="P333">
        <f t="shared" si="14"/>
        <v>225</v>
      </c>
      <c r="Q333">
        <f t="shared" si="15"/>
        <v>0</v>
      </c>
      <c r="AH333" s="31">
        <v>45274</v>
      </c>
      <c r="AI333" s="33">
        <v>0.30845437732955711</v>
      </c>
      <c r="AJ333" s="33">
        <v>0.19249140537109311</v>
      </c>
      <c r="AK333" s="33">
        <v>0.115962971958464</v>
      </c>
      <c r="BI333" s="34">
        <v>-1.3974292872314199E-2</v>
      </c>
      <c r="CP333" t="s">
        <v>1334</v>
      </c>
      <c r="CQ333">
        <v>0.95224058057722771</v>
      </c>
      <c r="CR333">
        <v>0.97349251227777311</v>
      </c>
      <c r="CS333">
        <v>0.99586391701607024</v>
      </c>
      <c r="CT333">
        <v>1.003473399570062</v>
      </c>
      <c r="CU333">
        <v>1.002033657935421</v>
      </c>
      <c r="CV333">
        <v>0.99163643924719735</v>
      </c>
      <c r="CW333">
        <v>1.0006855505857259</v>
      </c>
      <c r="CX333">
        <v>1.0016453407254511</v>
      </c>
      <c r="CY333">
        <v>1.0140536611279669</v>
      </c>
      <c r="CZ333">
        <v>1.022942751018155</v>
      </c>
      <c r="DA333">
        <v>1.0066725871857101</v>
      </c>
      <c r="DB333">
        <v>1.0808253752753609</v>
      </c>
      <c r="DC333">
        <v>1.1056420160803919</v>
      </c>
      <c r="DD333">
        <v>1.106213263309938</v>
      </c>
      <c r="DE333">
        <v>1.11864449228369</v>
      </c>
      <c r="DF333">
        <v>1.130024522532981</v>
      </c>
      <c r="DG333">
        <v>1.143529633102222</v>
      </c>
      <c r="DH333">
        <v>1.165924172111964</v>
      </c>
      <c r="DI333">
        <v>1.231279053195953</v>
      </c>
      <c r="DJ333">
        <v>1.247503512736031</v>
      </c>
      <c r="DK333">
        <v>1.185347706417585</v>
      </c>
      <c r="DL333">
        <v>1.2332899292100361</v>
      </c>
      <c r="DM333">
        <v>1.217659512620636</v>
      </c>
      <c r="DN333">
        <v>1.2190306413916729</v>
      </c>
      <c r="DO333">
        <v>1.217933625524739</v>
      </c>
      <c r="DP333">
        <v>1.207285202503648</v>
      </c>
      <c r="DQ333">
        <v>1.2099816429032491</v>
      </c>
      <c r="DR333">
        <v>1.223989387838432</v>
      </c>
      <c r="DS333">
        <v>1.236306299656212</v>
      </c>
      <c r="DT333">
        <v>1.2440759165086479</v>
      </c>
      <c r="DU333">
        <v>1.2571238713041051</v>
      </c>
      <c r="DV333">
        <v>1.2564156240475599</v>
      </c>
      <c r="DW333">
        <v>1.2464524268616739</v>
      </c>
      <c r="DX333">
        <v>1.225634742363676</v>
      </c>
      <c r="DY333">
        <v>1.225657538084808</v>
      </c>
      <c r="DZ333">
        <v>1.213386330559395</v>
      </c>
      <c r="EA333">
        <v>1.1944654306197171</v>
      </c>
      <c r="EB333">
        <v>1.191220538711701</v>
      </c>
      <c r="EC333">
        <v>1.183451147559474</v>
      </c>
      <c r="ED333">
        <v>1.1779210410330641</v>
      </c>
      <c r="EE333">
        <v>1.2194876843153519</v>
      </c>
      <c r="EF333">
        <v>1.189506571322853</v>
      </c>
      <c r="EG333">
        <v>1.1748360577232839</v>
      </c>
      <c r="EH333">
        <v>1.1619477858258529</v>
      </c>
      <c r="EI333">
        <v>1.165672629228784</v>
      </c>
      <c r="EJ333">
        <v>1.1706313756755431</v>
      </c>
      <c r="EK333">
        <v>1.1616278557792781</v>
      </c>
      <c r="EL333">
        <v>1.1714083486457969</v>
      </c>
      <c r="EM333">
        <v>1.186901539507988</v>
      </c>
      <c r="EN333">
        <v>1.1886840069103359</v>
      </c>
      <c r="EO333">
        <v>1.1741961976301341</v>
      </c>
      <c r="EP333">
        <v>1.1612395385693079</v>
      </c>
      <c r="EQ333">
        <v>1.1123831170793941</v>
      </c>
      <c r="ER333">
        <v>1.1335436401952039</v>
      </c>
      <c r="ES333">
        <v>1.158885711087309</v>
      </c>
      <c r="ET333">
        <v>1.18242263170604</v>
      </c>
      <c r="EU333">
        <v>1.1802905546796041</v>
      </c>
      <c r="EV333">
        <v>1.16864374678301</v>
      </c>
      <c r="EW333">
        <v>1.171142812349645</v>
      </c>
      <c r="EX333">
        <v>1.138311669965169</v>
      </c>
      <c r="EY333">
        <v>1.150760842105554</v>
      </c>
    </row>
    <row r="334" spans="9:155" x14ac:dyDescent="0.25">
      <c r="I334" s="31">
        <v>44904</v>
      </c>
      <c r="J334" s="32">
        <v>117.8446983852007</v>
      </c>
      <c r="K334" s="32">
        <v>113.95303587707321</v>
      </c>
      <c r="L334" s="33">
        <v>-3.0288420135791298E-2</v>
      </c>
      <c r="M334" s="33">
        <v>-1.19470505718901E-2</v>
      </c>
      <c r="N334">
        <v>30</v>
      </c>
      <c r="O334" t="s">
        <v>15</v>
      </c>
      <c r="P334">
        <f t="shared" si="14"/>
        <v>225</v>
      </c>
      <c r="Q334">
        <f t="shared" si="15"/>
        <v>0</v>
      </c>
      <c r="AH334" s="31">
        <v>45275</v>
      </c>
      <c r="AI334" s="33">
        <v>0.33079479236841491</v>
      </c>
      <c r="AJ334" s="33">
        <v>0.2107350081421637</v>
      </c>
      <c r="AK334" s="33">
        <v>0.1200597842262511</v>
      </c>
      <c r="BI334" s="34">
        <v>0.1214381939684373</v>
      </c>
      <c r="CP334" t="s">
        <v>1335</v>
      </c>
      <c r="CQ334">
        <v>0.99533525917342369</v>
      </c>
      <c r="CR334">
        <v>1.085276936062977</v>
      </c>
      <c r="CS334">
        <v>1.080174875251636</v>
      </c>
      <c r="CT334">
        <v>1.099125348115904</v>
      </c>
      <c r="CU334">
        <v>1.0890670487054981</v>
      </c>
      <c r="CV334">
        <v>1.0954810576856611</v>
      </c>
      <c r="CW334">
        <v>1.116034942446636</v>
      </c>
      <c r="CX334">
        <v>1.1128281186532241</v>
      </c>
      <c r="CY334">
        <v>1.179446011535213</v>
      </c>
      <c r="CZ334">
        <v>1.024781407736596</v>
      </c>
      <c r="DA334">
        <v>1.0300292907602151</v>
      </c>
      <c r="DB334">
        <v>1.0747813507124091</v>
      </c>
      <c r="DC334">
        <v>1.091982408771025</v>
      </c>
      <c r="DD334">
        <v>1.090233265010377</v>
      </c>
      <c r="DE334">
        <v>1.1352770597354589</v>
      </c>
      <c r="DF334">
        <v>1.143148748748386</v>
      </c>
      <c r="DG334">
        <v>1.137463670132939</v>
      </c>
      <c r="DH334">
        <v>1.1376093116485471</v>
      </c>
      <c r="DI334">
        <v>1.1548105504038331</v>
      </c>
      <c r="DJ334">
        <v>1.139650190182085</v>
      </c>
      <c r="DK334">
        <v>1.1291545144831809</v>
      </c>
      <c r="DL334">
        <v>1.1946063717569619</v>
      </c>
      <c r="DM334">
        <v>1.2145772387138321</v>
      </c>
      <c r="DN334">
        <v>1.1870263271685899</v>
      </c>
      <c r="DO334">
        <v>1.192711405784036</v>
      </c>
      <c r="DP334">
        <v>1.206851371913183</v>
      </c>
      <c r="DQ334">
        <v>1.2145772387138321</v>
      </c>
      <c r="DR334">
        <v>1.209912554190987</v>
      </c>
      <c r="DS334">
        <v>1.1982507525355399</v>
      </c>
      <c r="DT334">
        <v>1.2155978135031029</v>
      </c>
      <c r="DU334">
        <v>1.2208455158300531</v>
      </c>
      <c r="DV334">
        <v>1.4316326078567609</v>
      </c>
      <c r="DW334">
        <v>1.6498541933045681</v>
      </c>
      <c r="DX334">
        <v>1.58236145749725</v>
      </c>
      <c r="DY334">
        <v>1.778280014423433</v>
      </c>
      <c r="DZ334">
        <v>1.836734664216277</v>
      </c>
      <c r="EA334">
        <v>1.82725947295831</v>
      </c>
      <c r="EB334">
        <v>1.8250728625608299</v>
      </c>
      <c r="EC334">
        <v>1.8080178074111599</v>
      </c>
      <c r="ED334">
        <v>1.7088923126431901</v>
      </c>
      <c r="EE334">
        <v>1.7893585272297721</v>
      </c>
      <c r="EF334">
        <v>1.81953378685433</v>
      </c>
      <c r="EG334">
        <v>1.72099121954213</v>
      </c>
      <c r="EH334">
        <v>1.7310495189525359</v>
      </c>
      <c r="EI334">
        <v>1.6784257699874161</v>
      </c>
      <c r="EJ334">
        <v>1.610349745330989</v>
      </c>
      <c r="EK334">
        <v>1.767638426163918</v>
      </c>
      <c r="EL334">
        <v>1.791399496111644</v>
      </c>
      <c r="EM334">
        <v>1.753644372595383</v>
      </c>
      <c r="EN334">
        <v>1.736151850808882</v>
      </c>
      <c r="EO334">
        <v>1.719533539509366</v>
      </c>
      <c r="EP334">
        <v>1.6058307023237519</v>
      </c>
      <c r="EQ334">
        <v>1.5919824709674939</v>
      </c>
      <c r="ER334">
        <v>1.649562548880013</v>
      </c>
      <c r="ES334">
        <v>1.569825083961478</v>
      </c>
      <c r="ET334">
        <v>1.510641503803918</v>
      </c>
      <c r="EU334">
        <v>1.678862875230908</v>
      </c>
      <c r="EV334">
        <v>1.6602041371395291</v>
      </c>
      <c r="EW334">
        <v>1.615451715793996</v>
      </c>
      <c r="EX334">
        <v>1.663702786054164</v>
      </c>
      <c r="EY334">
        <v>1.6720117610072529</v>
      </c>
    </row>
    <row r="335" spans="9:155" x14ac:dyDescent="0.25">
      <c r="I335" s="31">
        <v>44907</v>
      </c>
      <c r="J335" s="32">
        <v>118.4563065932045</v>
      </c>
      <c r="K335" s="32">
        <v>114.06293351013041</v>
      </c>
      <c r="L335" s="33">
        <v>-2.5255664570473499E-2</v>
      </c>
      <c r="M335" s="33">
        <v>-1.0994160816548399E-2</v>
      </c>
      <c r="N335">
        <v>30</v>
      </c>
      <c r="O335" t="s">
        <v>15</v>
      </c>
      <c r="P335">
        <f t="shared" si="14"/>
        <v>225</v>
      </c>
      <c r="Q335">
        <f t="shared" si="15"/>
        <v>0</v>
      </c>
      <c r="AH335" s="31">
        <v>45278</v>
      </c>
      <c r="AI335" s="33">
        <v>0.32848378083569568</v>
      </c>
      <c r="AJ335" s="33">
        <v>0.21023186757644671</v>
      </c>
      <c r="AK335" s="33">
        <v>0.118251913259249</v>
      </c>
      <c r="BI335" s="34">
        <v>-0.14976602608040521</v>
      </c>
      <c r="CP335" t="s">
        <v>1336</v>
      </c>
      <c r="CQ335">
        <v>1.020184180224569</v>
      </c>
      <c r="CR335">
        <v>1.000311559709897</v>
      </c>
      <c r="CS335">
        <v>0.99736250906793322</v>
      </c>
      <c r="CT335">
        <v>1.016399808957243</v>
      </c>
      <c r="CU335">
        <v>1.015613476693783</v>
      </c>
      <c r="CV335">
        <v>1.0155151750057181</v>
      </c>
      <c r="CW335">
        <v>1.0129099365487899</v>
      </c>
      <c r="CX335">
        <v>0.99939402312724279</v>
      </c>
      <c r="CY335">
        <v>0.99934470980108103</v>
      </c>
      <c r="CZ335">
        <v>0.94942516281589839</v>
      </c>
      <c r="DA335">
        <v>1.0232971753347271</v>
      </c>
      <c r="DB335">
        <v>1.0185460353996501</v>
      </c>
      <c r="DC335">
        <v>1.0491498693674239</v>
      </c>
      <c r="DD335">
        <v>1.0650907473237361</v>
      </c>
      <c r="DE335">
        <v>1.0529016629678789</v>
      </c>
      <c r="DF335">
        <v>1.0515417687889299</v>
      </c>
      <c r="DG335">
        <v>1.0452670339299031</v>
      </c>
      <c r="DH335">
        <v>1.0618305434046731</v>
      </c>
      <c r="DI335">
        <v>1.09623524057587</v>
      </c>
      <c r="DJ335">
        <v>1.077885971261954</v>
      </c>
      <c r="DK335">
        <v>1.088600774020023</v>
      </c>
      <c r="DL335">
        <v>1.0544581605229579</v>
      </c>
      <c r="DM335">
        <v>1.056063483957812</v>
      </c>
      <c r="DN335">
        <v>1.04349768478579</v>
      </c>
      <c r="DO335">
        <v>1.040499483299794</v>
      </c>
      <c r="DP335">
        <v>1.0484452656148691</v>
      </c>
      <c r="DQ335">
        <v>1.058029436478056</v>
      </c>
      <c r="DR335">
        <v>1.0455455282990671</v>
      </c>
      <c r="DS335">
        <v>1.0254761419261349</v>
      </c>
      <c r="DT335">
        <v>1.019790973472307</v>
      </c>
      <c r="DU335">
        <v>1.031423231571966</v>
      </c>
      <c r="DV335">
        <v>1.042479490524199</v>
      </c>
      <c r="DW335">
        <v>1.038657342161873</v>
      </c>
      <c r="DX335">
        <v>1.0458751232978121</v>
      </c>
      <c r="DY335">
        <v>1.0426435162334591</v>
      </c>
      <c r="DZ335">
        <v>1.0334244427142101</v>
      </c>
      <c r="EA335">
        <v>1.024566242003546</v>
      </c>
      <c r="EB335">
        <v>1.035458637728649</v>
      </c>
      <c r="EC335">
        <v>1.021711918442809</v>
      </c>
      <c r="ED335">
        <v>1.0399861210131109</v>
      </c>
      <c r="EE335">
        <v>1.0300616313306621</v>
      </c>
      <c r="EF335">
        <v>1.037935596544705</v>
      </c>
      <c r="EG335">
        <v>1.04157714602061</v>
      </c>
      <c r="EH335">
        <v>1.02901175305391</v>
      </c>
      <c r="EI335">
        <v>1.0370498252182769</v>
      </c>
      <c r="EJ335">
        <v>1.0761408319550669</v>
      </c>
      <c r="EK335">
        <v>1.0843590155594669</v>
      </c>
      <c r="EL335">
        <v>1.0697923302094581</v>
      </c>
      <c r="EM335">
        <v>1.0903138231064271</v>
      </c>
      <c r="EN335">
        <v>1.097711959405594</v>
      </c>
      <c r="EO335">
        <v>1.0801597461756529</v>
      </c>
      <c r="EP335">
        <v>1.0352782013243571</v>
      </c>
      <c r="EQ335">
        <v>1.0337690673098909</v>
      </c>
      <c r="ER335">
        <v>1.0530273428946859</v>
      </c>
      <c r="ES335">
        <v>1.026321617684562</v>
      </c>
      <c r="ET335">
        <v>1.0035854121277989</v>
      </c>
      <c r="EU335">
        <v>0.93327752635039052</v>
      </c>
      <c r="EV335">
        <v>0.91232951786470817</v>
      </c>
      <c r="EW335">
        <v>0.91254269441800051</v>
      </c>
      <c r="EX335">
        <v>0.92930776297383677</v>
      </c>
      <c r="EY335">
        <v>0.91938319205032337</v>
      </c>
    </row>
    <row r="336" spans="9:155" x14ac:dyDescent="0.25">
      <c r="I336" s="31">
        <v>44908</v>
      </c>
      <c r="J336" s="32">
        <v>118.37770485849521</v>
      </c>
      <c r="K336" s="32">
        <v>114.61422327595839</v>
      </c>
      <c r="L336" s="33">
        <v>-2.5902456606003901E-2</v>
      </c>
      <c r="M336" s="33">
        <v>-6.2140908963098998E-3</v>
      </c>
      <c r="N336">
        <v>30</v>
      </c>
      <c r="O336" t="s">
        <v>15</v>
      </c>
      <c r="P336">
        <f t="shared" si="14"/>
        <v>225</v>
      </c>
      <c r="Q336">
        <f t="shared" si="15"/>
        <v>0</v>
      </c>
      <c r="AH336" s="31">
        <v>45279</v>
      </c>
      <c r="AI336" s="33">
        <v>0.33065422719622162</v>
      </c>
      <c r="AJ336" s="33">
        <v>0.20527209280392331</v>
      </c>
      <c r="AK336" s="33">
        <v>0.1253821343922982</v>
      </c>
      <c r="BI336" s="34">
        <v>0.1108932229317981</v>
      </c>
      <c r="CP336" t="s">
        <v>1337</v>
      </c>
      <c r="CQ336">
        <v>1.013060930397746</v>
      </c>
      <c r="CR336">
        <v>0.99497659759894974</v>
      </c>
      <c r="CS336">
        <v>1.0157400309776401</v>
      </c>
      <c r="CT336">
        <v>0.99765569817884403</v>
      </c>
      <c r="CU336">
        <v>1.0113863713699589</v>
      </c>
      <c r="CV336">
        <v>1.011051631888459</v>
      </c>
      <c r="CW336">
        <v>1.018754301849178</v>
      </c>
      <c r="CX336">
        <v>0.99732074329227238</v>
      </c>
      <c r="CY336">
        <v>1.04688555800455</v>
      </c>
      <c r="CZ336">
        <v>0.93000676607284205</v>
      </c>
      <c r="DA336">
        <v>0.97990632026661995</v>
      </c>
      <c r="DB336">
        <v>1.0284662703191829</v>
      </c>
      <c r="DC336">
        <v>1.046550603117979</v>
      </c>
      <c r="DD336">
        <v>1.101205655080788</v>
      </c>
      <c r="DE336">
        <v>1.1066979458977411</v>
      </c>
      <c r="DF336">
        <v>1.117213698392983</v>
      </c>
      <c r="DG336">
        <v>1.105492323711154</v>
      </c>
      <c r="DH336">
        <v>1.098325473866415</v>
      </c>
      <c r="DI336">
        <v>1.077829896694446</v>
      </c>
      <c r="DJ336">
        <v>1.0337575882041929</v>
      </c>
      <c r="DK336">
        <v>1.042129844830447</v>
      </c>
      <c r="DL336">
        <v>1.033087678431049</v>
      </c>
      <c r="DM336">
        <v>1.012257254075045</v>
      </c>
      <c r="DN336">
        <v>0.99618221978553612</v>
      </c>
      <c r="DO336">
        <v>1.0422638267850759</v>
      </c>
      <c r="DP336">
        <v>1.012793074191024</v>
      </c>
      <c r="DQ336">
        <v>1.0166777969575049</v>
      </c>
      <c r="DR336">
        <v>1.0243133682383729</v>
      </c>
      <c r="DS336">
        <v>1.0261219092207881</v>
      </c>
      <c r="DT336">
        <v>1.0101809645884441</v>
      </c>
      <c r="DU336">
        <v>1.004822548023584</v>
      </c>
      <c r="DV336">
        <v>1.012056281143102</v>
      </c>
      <c r="DW336">
        <v>1.0091760999287289</v>
      </c>
      <c r="DX336">
        <v>1.0093770728606719</v>
      </c>
      <c r="DY336">
        <v>0.980843978543949</v>
      </c>
      <c r="DZ336">
        <v>0.98580034154238738</v>
      </c>
      <c r="EA336">
        <v>1.0415271414396901</v>
      </c>
      <c r="EB336">
        <v>1.07260556978675</v>
      </c>
      <c r="EC336">
        <v>1.041728114371633</v>
      </c>
      <c r="ED336">
        <v>0.95391823687262667</v>
      </c>
      <c r="EE336">
        <v>0.92109858162807279</v>
      </c>
      <c r="EF336">
        <v>0.9006028967535683</v>
      </c>
      <c r="EG336">
        <v>0.90234428520486576</v>
      </c>
      <c r="EH336">
        <v>0.91553919213126955</v>
      </c>
      <c r="EI336">
        <v>0.93777631930833916</v>
      </c>
      <c r="EJ336">
        <v>0.95525773331130581</v>
      </c>
      <c r="EK336">
        <v>0.96456797132249694</v>
      </c>
      <c r="EL336">
        <v>0.97227064128321561</v>
      </c>
      <c r="EM336">
        <v>0.99578027392165014</v>
      </c>
      <c r="EN336">
        <v>0.94956468496748148</v>
      </c>
      <c r="EO336">
        <v>0.95552580492309913</v>
      </c>
      <c r="EP336">
        <v>0.89872731094257075</v>
      </c>
      <c r="EQ336">
        <v>0.89953120267034281</v>
      </c>
      <c r="ER336">
        <v>0.917347733113685</v>
      </c>
      <c r="ES336">
        <v>0.92598795364919684</v>
      </c>
      <c r="ET336">
        <v>0.92116546490285134</v>
      </c>
      <c r="EU336">
        <v>0.91138650545553157</v>
      </c>
      <c r="EV336">
        <v>0.90864041389832295</v>
      </c>
      <c r="EW336">
        <v>0.89691898536522707</v>
      </c>
      <c r="EX336">
        <v>0.90026794186699688</v>
      </c>
      <c r="EY336">
        <v>0.9047555834293064</v>
      </c>
    </row>
    <row r="337" spans="9:155" x14ac:dyDescent="0.25">
      <c r="I337" s="31">
        <v>44909</v>
      </c>
      <c r="J337" s="32">
        <v>118.74309735641999</v>
      </c>
      <c r="K337" s="32">
        <v>115.0415629245021</v>
      </c>
      <c r="L337" s="33">
        <v>-2.28957423346926E-2</v>
      </c>
      <c r="M337" s="33">
        <v>-2.5087556509487E-3</v>
      </c>
      <c r="N337">
        <v>30</v>
      </c>
      <c r="O337" t="s">
        <v>15</v>
      </c>
      <c r="P337">
        <f t="shared" si="14"/>
        <v>225</v>
      </c>
      <c r="Q337">
        <f t="shared" si="15"/>
        <v>0</v>
      </c>
      <c r="AH337" s="31">
        <v>45280</v>
      </c>
      <c r="AI337" s="33">
        <v>0.28875286967435237</v>
      </c>
      <c r="AJ337" s="33">
        <v>0.17637717836605321</v>
      </c>
      <c r="AK337" s="33">
        <v>0.11237569130829909</v>
      </c>
      <c r="BI337" s="34">
        <v>-6.6798865351591102E-2</v>
      </c>
      <c r="CP337" t="s">
        <v>1338</v>
      </c>
      <c r="CQ337">
        <v>1.0076842902578891</v>
      </c>
      <c r="CR337">
        <v>1.0380721650143541</v>
      </c>
      <c r="CS337">
        <v>1.028466677788471</v>
      </c>
      <c r="CT337">
        <v>1.0097801215577551</v>
      </c>
      <c r="CU337">
        <v>1.020433145283856</v>
      </c>
      <c r="CV337">
        <v>1.0151938378554151</v>
      </c>
      <c r="CW337">
        <v>1.0337060935454021</v>
      </c>
      <c r="CX337">
        <v>1.1129934487773769</v>
      </c>
      <c r="CY337">
        <v>0.89259528980754443</v>
      </c>
      <c r="CZ337">
        <v>0.90936080275732856</v>
      </c>
      <c r="DA337">
        <v>0.95581563419453386</v>
      </c>
      <c r="DB337">
        <v>0.9891723595533729</v>
      </c>
      <c r="DC337">
        <v>0.98987075332968144</v>
      </c>
      <c r="DD337">
        <v>0.99965075775327372</v>
      </c>
      <c r="DE337">
        <v>1.014669961276816</v>
      </c>
      <c r="DF337">
        <v>1.05099542890954</v>
      </c>
      <c r="DG337">
        <v>1.0813833036660041</v>
      </c>
      <c r="DH337">
        <v>1.1115962279107989</v>
      </c>
      <c r="DI337">
        <v>1.080335333851826</v>
      </c>
      <c r="DJ337">
        <v>1.0894167278421301</v>
      </c>
      <c r="DK337">
        <v>1.065141613130574</v>
      </c>
      <c r="DL337">
        <v>1.081907180244603</v>
      </c>
      <c r="DM337">
        <v>1.0817324463899141</v>
      </c>
      <c r="DN337">
        <v>1.0717779247686119</v>
      </c>
      <c r="DO337">
        <v>1.0635696584093071</v>
      </c>
      <c r="DP337">
        <v>1.0684596064568579</v>
      </c>
      <c r="DQ337">
        <v>1.0745721498447871</v>
      </c>
      <c r="DR337">
        <v>1.069158325218637</v>
      </c>
      <c r="DS337">
        <v>1.098498013503943</v>
      </c>
      <c r="DT337">
        <v>1.1084527517822249</v>
      </c>
      <c r="DU337">
        <v>1.131854630534292</v>
      </c>
      <c r="DV337">
        <v>1.1687041914025951</v>
      </c>
      <c r="DW337">
        <v>1.1694026935073929</v>
      </c>
      <c r="DX337">
        <v>1.1660845918526199</v>
      </c>
      <c r="DY337">
        <v>1.171847775859659</v>
      </c>
      <c r="DZ337">
        <v>1.163464992302645</v>
      </c>
      <c r="EA337">
        <v>1.157526966112425</v>
      </c>
      <c r="EB337">
        <v>1.139189660934109</v>
      </c>
      <c r="EC337">
        <v>1.095179911849169</v>
      </c>
      <c r="ED337">
        <v>1.069856827323435</v>
      </c>
      <c r="EE337">
        <v>1.090813840380217</v>
      </c>
      <c r="EF337">
        <v>1.0529166346832071</v>
      </c>
      <c r="EG337">
        <v>1.048201203833365</v>
      </c>
      <c r="EH337">
        <v>1.0529166346832071</v>
      </c>
      <c r="EI337">
        <v>1.0824309484947121</v>
      </c>
      <c r="EJ337">
        <v>1.1224240938200789</v>
      </c>
      <c r="EK337">
        <v>1.1110723513322001</v>
      </c>
      <c r="EL337">
        <v>1.1039119464585829</v>
      </c>
      <c r="EM337">
        <v>1.086797128292154</v>
      </c>
      <c r="EN337">
        <v>1.0581559421116471</v>
      </c>
      <c r="EO337">
        <v>1.0137967253173279</v>
      </c>
      <c r="EP337">
        <v>1.0033182187889369</v>
      </c>
      <c r="EQ337">
        <v>1.048550563214254</v>
      </c>
      <c r="ER337">
        <v>1.0417396260500169</v>
      </c>
      <c r="ES337">
        <v>1.055536234233182</v>
      </c>
      <c r="ET337">
        <v>1.052741900828517</v>
      </c>
      <c r="EU337">
        <v>1.0344045956501999</v>
      </c>
      <c r="EV337">
        <v>1.028625812340572</v>
      </c>
      <c r="EW337">
        <v>1.0622477258434171</v>
      </c>
      <c r="EX337">
        <v>1.058220180906335</v>
      </c>
      <c r="EY337">
        <v>1.061722440994445</v>
      </c>
    </row>
    <row r="338" spans="9:155" x14ac:dyDescent="0.25">
      <c r="I338" s="31">
        <v>44910</v>
      </c>
      <c r="J338" s="32">
        <v>117.8993603485432</v>
      </c>
      <c r="K338" s="32">
        <v>113.7444105343187</v>
      </c>
      <c r="L338" s="33">
        <v>-2.9838621888117398E-2</v>
      </c>
      <c r="M338" s="33">
        <v>-1.37559789926863E-2</v>
      </c>
      <c r="N338">
        <v>30</v>
      </c>
      <c r="O338" t="s">
        <v>15</v>
      </c>
      <c r="P338">
        <f t="shared" si="14"/>
        <v>225</v>
      </c>
      <c r="Q338">
        <f t="shared" si="15"/>
        <v>0</v>
      </c>
      <c r="AH338" s="31">
        <v>45281</v>
      </c>
      <c r="AI338" s="33">
        <v>0.31082462314333381</v>
      </c>
      <c r="AJ338" s="33">
        <v>0.2000785615631217</v>
      </c>
      <c r="AK338" s="33">
        <v>0.110746061580212</v>
      </c>
      <c r="BI338" s="34">
        <v>6.09511347705965E-2</v>
      </c>
      <c r="CP338" t="s">
        <v>1339</v>
      </c>
      <c r="CQ338">
        <v>0.97959866017586705</v>
      </c>
      <c r="CR338">
        <v>0.96019245420733079</v>
      </c>
      <c r="CS338">
        <v>0.96693766077753718</v>
      </c>
      <c r="CT338">
        <v>0.9596395346220592</v>
      </c>
      <c r="CU338">
        <v>0.96632948359791404</v>
      </c>
      <c r="CV338">
        <v>0.94581743845883448</v>
      </c>
      <c r="CW338">
        <v>0.94178143476393217</v>
      </c>
      <c r="CX338">
        <v>0.95637754961818588</v>
      </c>
      <c r="CY338">
        <v>0.90833196479806255</v>
      </c>
      <c r="CZ338">
        <v>0.94642568436680885</v>
      </c>
      <c r="DA338">
        <v>0.97373805621374399</v>
      </c>
      <c r="DB338">
        <v>0.97733179296878026</v>
      </c>
      <c r="DC338">
        <v>0.98313700187984943</v>
      </c>
      <c r="DD338">
        <v>0.98822365587929462</v>
      </c>
      <c r="DE338">
        <v>1.0374855263303131</v>
      </c>
      <c r="DF338">
        <v>1.085309943316328</v>
      </c>
      <c r="DG338">
        <v>1.0767402739356029</v>
      </c>
      <c r="DH338">
        <v>1.058771521432071</v>
      </c>
      <c r="DI338">
        <v>1.047216292475933</v>
      </c>
      <c r="DJ338">
        <v>1.0878531672235241</v>
      </c>
      <c r="DK338">
        <v>1.065461401679574</v>
      </c>
      <c r="DL338">
        <v>1.0393653841918851</v>
      </c>
      <c r="DM338">
        <v>1.030187537631537</v>
      </c>
      <c r="DN338">
        <v>1.0292475399723999</v>
      </c>
      <c r="DO338">
        <v>1.0070769422625589</v>
      </c>
      <c r="DP338">
        <v>1.0211754638542441</v>
      </c>
      <c r="DQ338">
        <v>1.052302740290324</v>
      </c>
      <c r="DR338">
        <v>1.044009565066411</v>
      </c>
      <c r="DS338">
        <v>1.042848399573165</v>
      </c>
      <c r="DT338">
        <v>1.0335601065524651</v>
      </c>
      <c r="DU338">
        <v>1.0348316497777119</v>
      </c>
      <c r="DV338">
        <v>1.0181345779561279</v>
      </c>
      <c r="DW338">
        <v>1.02421634975236</v>
      </c>
      <c r="DX338">
        <v>1.006579348999991</v>
      </c>
      <c r="DY338">
        <v>1.0401946604772661</v>
      </c>
      <c r="DZ338">
        <v>1.0316802486908929</v>
      </c>
      <c r="EA338">
        <v>1.048377320512476</v>
      </c>
      <c r="EB338">
        <v>1.0342787301924401</v>
      </c>
      <c r="EC338">
        <v>1.020346187568864</v>
      </c>
      <c r="ED338">
        <v>1.0027091180881429</v>
      </c>
      <c r="EE338">
        <v>0.99049045435803018</v>
      </c>
      <c r="EF338">
        <v>0.98391115802758089</v>
      </c>
      <c r="EG338">
        <v>1.000884655277624</v>
      </c>
      <c r="EH338">
        <v>1.0039254724473889</v>
      </c>
      <c r="EI338">
        <v>1.0191753313781009</v>
      </c>
      <c r="EJ338">
        <v>1.028859430973267</v>
      </c>
      <c r="EK338">
        <v>1.0502314739707059</v>
      </c>
      <c r="EL338">
        <v>1.033423268405258</v>
      </c>
      <c r="EM338">
        <v>1.021178969000154</v>
      </c>
      <c r="EN338">
        <v>0.98366669128242101</v>
      </c>
      <c r="EO338">
        <v>0.93107163325570308</v>
      </c>
      <c r="EP338">
        <v>0.96168255358934118</v>
      </c>
      <c r="EQ338">
        <v>0.98483548562264833</v>
      </c>
      <c r="ER338">
        <v>0.97626437294654866</v>
      </c>
      <c r="ES338">
        <v>1.0068196233157281</v>
      </c>
      <c r="ET338">
        <v>1.0177281872155799</v>
      </c>
      <c r="EU338">
        <v>1.0017549623886619</v>
      </c>
      <c r="EV338">
        <v>0.98355535135350369</v>
      </c>
      <c r="EW338">
        <v>0.99017842764365693</v>
      </c>
      <c r="EX338">
        <v>1.02846994740711</v>
      </c>
      <c r="EY338">
        <v>1.026466241056704</v>
      </c>
    </row>
    <row r="339" spans="9:155" x14ac:dyDescent="0.25">
      <c r="I339" s="31">
        <v>44911</v>
      </c>
      <c r="J339" s="32">
        <v>116.08415861434089</v>
      </c>
      <c r="K339" s="32">
        <v>112.6818265346934</v>
      </c>
      <c r="L339" s="33">
        <v>-4.4775417226096299E-2</v>
      </c>
      <c r="M339" s="33">
        <v>-2.2969329446792801E-2</v>
      </c>
      <c r="N339">
        <v>30</v>
      </c>
      <c r="O339" t="s">
        <v>15</v>
      </c>
      <c r="P339">
        <f t="shared" si="14"/>
        <v>225</v>
      </c>
      <c r="Q339">
        <f t="shared" si="15"/>
        <v>0</v>
      </c>
      <c r="AH339" s="31">
        <v>45282</v>
      </c>
      <c r="AI339" s="33">
        <v>0.34890871605731433</v>
      </c>
      <c r="AJ339" s="33">
        <v>0.21861559762988159</v>
      </c>
      <c r="AK339" s="33">
        <v>0.13029311842743271</v>
      </c>
      <c r="BI339" s="34">
        <v>0.55723859210505455</v>
      </c>
      <c r="CP339" t="s">
        <v>1340</v>
      </c>
      <c r="CQ339">
        <v>0.98470464135021119</v>
      </c>
      <c r="CR339">
        <v>1.0361814565180449</v>
      </c>
      <c r="CS339">
        <v>1.050632877441386</v>
      </c>
      <c r="CT339">
        <v>1.08185652261593</v>
      </c>
      <c r="CU339">
        <v>1.0614979028065521</v>
      </c>
      <c r="CV339">
        <v>1.042194105220168</v>
      </c>
      <c r="CW339">
        <v>1.050211013364615</v>
      </c>
      <c r="CX339">
        <v>1.051160320959095</v>
      </c>
      <c r="CY339">
        <v>1.1194092307532799</v>
      </c>
      <c r="CZ339">
        <v>1.100843970754054</v>
      </c>
      <c r="DA339">
        <v>1.093881820020175</v>
      </c>
      <c r="DB339">
        <v>1.103375544089237</v>
      </c>
      <c r="DC339">
        <v>1.1151898122364581</v>
      </c>
      <c r="DD339">
        <v>1.130063356486273</v>
      </c>
      <c r="DE339">
        <v>1.123628649270102</v>
      </c>
      <c r="DF339">
        <v>1.119514875006643</v>
      </c>
      <c r="DG339">
        <v>1.1621308594392099</v>
      </c>
      <c r="DH339">
        <v>1.148523361106689</v>
      </c>
      <c r="DI339">
        <v>1.1363924194490811</v>
      </c>
      <c r="DJ339">
        <v>1.1644515331422201</v>
      </c>
      <c r="DK339">
        <v>1.201687827018886</v>
      </c>
      <c r="DL339">
        <v>1.1787973746246241</v>
      </c>
      <c r="DM339">
        <v>1.1720463827726191</v>
      </c>
      <c r="DN339">
        <v>1.165295261295763</v>
      </c>
      <c r="DO339">
        <v>1.188291228318537</v>
      </c>
      <c r="DP339">
        <v>1.213713124423131</v>
      </c>
      <c r="DQ339">
        <v>1.2133967101624461</v>
      </c>
      <c r="DR339">
        <v>1.203164642943501</v>
      </c>
      <c r="DS339">
        <v>1.196413391841795</v>
      </c>
      <c r="DT339">
        <v>1.20369195683636</v>
      </c>
      <c r="DU339">
        <v>1.211286936091609</v>
      </c>
      <c r="DV339">
        <v>1.209704735163333</v>
      </c>
      <c r="DW339">
        <v>1.223945191642076</v>
      </c>
      <c r="DX339">
        <v>1.2274261373841651</v>
      </c>
      <c r="DY339">
        <v>1.230491505854743</v>
      </c>
      <c r="DZ339">
        <v>1.2237265145188569</v>
      </c>
      <c r="EA339">
        <v>1.238525005980087</v>
      </c>
      <c r="EB339">
        <v>1.2004718162939829</v>
      </c>
      <c r="EC339">
        <v>1.184193657161422</v>
      </c>
      <c r="ED339">
        <v>1.203537314389413</v>
      </c>
      <c r="EE339">
        <v>1.186519126983909</v>
      </c>
      <c r="EF339">
        <v>1.2309143421178961</v>
      </c>
      <c r="EG339">
        <v>1.2225639092324641</v>
      </c>
      <c r="EH339">
        <v>1.229011708558561</v>
      </c>
      <c r="EI339">
        <v>1.2490952644346429</v>
      </c>
      <c r="EJ339">
        <v>1.226157758219558</v>
      </c>
      <c r="EK339">
        <v>1.2659021633334211</v>
      </c>
      <c r="EL339">
        <v>1.2698132043303041</v>
      </c>
      <c r="EM339">
        <v>1.2826032883539851</v>
      </c>
      <c r="EN339">
        <v>1.2375738188252701</v>
      </c>
      <c r="EO339">
        <v>1.2636824673891469</v>
      </c>
      <c r="EP339">
        <v>1.2838716675185911</v>
      </c>
      <c r="EQ339">
        <v>1.2625196028530521</v>
      </c>
      <c r="ER339">
        <v>1.2661135814649971</v>
      </c>
      <c r="ES339">
        <v>1.376996234296302</v>
      </c>
      <c r="ET339">
        <v>1.3618808100749851</v>
      </c>
      <c r="EU339">
        <v>1.3476107991302699</v>
      </c>
      <c r="EV339">
        <v>1.3635718958778931</v>
      </c>
      <c r="EW339">
        <v>1.338731626478622</v>
      </c>
      <c r="EX339">
        <v>1.3219248572046951</v>
      </c>
      <c r="EY339">
        <v>1.3672715187432001</v>
      </c>
    </row>
    <row r="340" spans="9:155" x14ac:dyDescent="0.25">
      <c r="I340" s="31">
        <v>44914</v>
      </c>
      <c r="J340" s="32">
        <v>116.4321345392563</v>
      </c>
      <c r="K340" s="32">
        <v>113.5383074323229</v>
      </c>
      <c r="L340" s="33">
        <v>-4.1912019139222302E-2</v>
      </c>
      <c r="M340" s="33">
        <v>-1.554303781254E-2</v>
      </c>
      <c r="N340">
        <v>30</v>
      </c>
      <c r="O340" t="s">
        <v>15</v>
      </c>
      <c r="P340">
        <f t="shared" si="14"/>
        <v>225</v>
      </c>
      <c r="Q340">
        <f t="shared" si="15"/>
        <v>0</v>
      </c>
      <c r="AH340" s="31">
        <v>45286</v>
      </c>
      <c r="AI340" s="33">
        <v>0.35391951886452522</v>
      </c>
      <c r="AJ340" s="33">
        <v>0.2153987255001521</v>
      </c>
      <c r="AK340" s="33">
        <v>0.13852079336437301</v>
      </c>
      <c r="BI340" s="34">
        <v>0.15293920403393449</v>
      </c>
      <c r="CP340" t="s">
        <v>1341</v>
      </c>
      <c r="CQ340">
        <v>1.042642822265625</v>
      </c>
      <c r="CR340">
        <v>1.015392804638652</v>
      </c>
      <c r="CS340">
        <v>1.0022141526493269</v>
      </c>
      <c r="CT340">
        <v>1.0319641230948431</v>
      </c>
      <c r="CU340">
        <v>1.0080714889126869</v>
      </c>
      <c r="CV340">
        <v>0.97814288708669717</v>
      </c>
      <c r="CW340">
        <v>1.0123928612563999</v>
      </c>
      <c r="CX340">
        <v>0.91117854806370269</v>
      </c>
      <c r="CY340">
        <v>0.84296423263143683</v>
      </c>
      <c r="CZ340">
        <v>0.92725005325780396</v>
      </c>
      <c r="DA340">
        <v>0.96678565462254196</v>
      </c>
      <c r="DB340">
        <v>0.9464284147100136</v>
      </c>
      <c r="DC340">
        <v>0.94882127735108146</v>
      </c>
      <c r="DD340">
        <v>0.97521430760582595</v>
      </c>
      <c r="DE340">
        <v>1.0964642355753891</v>
      </c>
      <c r="DF340">
        <v>1.1642856506214221</v>
      </c>
      <c r="DG340">
        <v>1.3196785512340219</v>
      </c>
      <c r="DH340">
        <v>1.2645713465880819</v>
      </c>
      <c r="DI340">
        <v>1.257999839406063</v>
      </c>
      <c r="DJ340">
        <v>1.1744640932760679</v>
      </c>
      <c r="DK340">
        <v>1.2522142216473191</v>
      </c>
      <c r="DL340">
        <v>1.390035734025501</v>
      </c>
      <c r="DM340">
        <v>1.491071327186916</v>
      </c>
      <c r="DN340">
        <v>1.5157855770684421</v>
      </c>
      <c r="DO340">
        <v>1.499356986415012</v>
      </c>
      <c r="DP340">
        <v>1.647499935203028</v>
      </c>
      <c r="DQ340">
        <v>1.718249841079122</v>
      </c>
      <c r="DR340">
        <v>1.756499828409303</v>
      </c>
      <c r="DS340">
        <v>1.906285653992825</v>
      </c>
      <c r="DT340">
        <v>1.936178352241102</v>
      </c>
      <c r="DU340">
        <v>1.857606962773716</v>
      </c>
      <c r="DV340">
        <v>1.8186784421501621</v>
      </c>
      <c r="DW340">
        <v>1.765142573096729</v>
      </c>
      <c r="DX340">
        <v>1.853392680607479</v>
      </c>
      <c r="DY340">
        <v>1.8487142228044371</v>
      </c>
      <c r="DZ340">
        <v>1.7829285849401431</v>
      </c>
      <c r="EA340">
        <v>1.830392937375265</v>
      </c>
      <c r="EB340">
        <v>1.808892456627704</v>
      </c>
      <c r="EC340">
        <v>1.7538211555594769</v>
      </c>
      <c r="ED340">
        <v>1.834463959833887</v>
      </c>
      <c r="EE340">
        <v>1.743714076806212</v>
      </c>
      <c r="EF340">
        <v>1.6992498450549589</v>
      </c>
      <c r="EG340">
        <v>1.6142854911352189</v>
      </c>
      <c r="EH340">
        <v>1.5805357734816521</v>
      </c>
      <c r="EI340">
        <v>1.6595357009605569</v>
      </c>
      <c r="EJ340">
        <v>1.742499738022226</v>
      </c>
      <c r="EK340">
        <v>1.718249841079122</v>
      </c>
      <c r="EL340">
        <v>1.678785869568193</v>
      </c>
      <c r="EM340">
        <v>1.6618571110494349</v>
      </c>
      <c r="EN340">
        <v>1.5787856292070539</v>
      </c>
      <c r="EO340">
        <v>1.49985697697872</v>
      </c>
      <c r="EP340">
        <v>1.5563926121127869</v>
      </c>
      <c r="EQ340">
        <v>1.490321164039734</v>
      </c>
      <c r="ER340">
        <v>1.4678927752726101</v>
      </c>
      <c r="ES340">
        <v>1.435107135168747</v>
      </c>
      <c r="ET340">
        <v>1.393785574602507</v>
      </c>
      <c r="EU340">
        <v>1.404785544305714</v>
      </c>
      <c r="EV340">
        <v>1.404749906680429</v>
      </c>
      <c r="EW340">
        <v>1.372607073593844</v>
      </c>
      <c r="EX340">
        <v>1.2686069973738461</v>
      </c>
      <c r="EY340">
        <v>1.286678376171972</v>
      </c>
    </row>
    <row r="341" spans="9:155" x14ac:dyDescent="0.25">
      <c r="I341" s="31">
        <v>44915</v>
      </c>
      <c r="J341" s="32">
        <v>116.80353363927109</v>
      </c>
      <c r="K341" s="32">
        <v>113.32932176945999</v>
      </c>
      <c r="L341" s="33">
        <v>-3.8855878192954899E-2</v>
      </c>
      <c r="M341" s="33">
        <v>-1.73550904620422E-2</v>
      </c>
      <c r="N341">
        <v>30</v>
      </c>
      <c r="O341" t="s">
        <v>15</v>
      </c>
      <c r="P341">
        <f t="shared" si="14"/>
        <v>225</v>
      </c>
      <c r="Q341">
        <f t="shared" si="15"/>
        <v>0</v>
      </c>
      <c r="AH341" s="31">
        <v>45287</v>
      </c>
      <c r="AI341" s="33">
        <v>0.35527980415070681</v>
      </c>
      <c r="AJ341" s="33">
        <v>0.22705739466622571</v>
      </c>
      <c r="AK341" s="33">
        <v>0.12822240948448099</v>
      </c>
      <c r="BI341" s="34">
        <v>6.6762732993912999E-3</v>
      </c>
      <c r="CP341" t="s">
        <v>1342</v>
      </c>
      <c r="CQ341">
        <v>1.038300799006616</v>
      </c>
      <c r="CR341">
        <v>1.04946049006498</v>
      </c>
      <c r="CS341">
        <v>1.0512823570926999</v>
      </c>
      <c r="CT341">
        <v>1.0291481837330561</v>
      </c>
      <c r="CU341">
        <v>1.0413445473507359</v>
      </c>
      <c r="CV341">
        <v>1.042577221718247</v>
      </c>
      <c r="CW341">
        <v>1.0421407507312741</v>
      </c>
      <c r="CX341">
        <v>1.0542931866309271</v>
      </c>
      <c r="CY341">
        <v>1.0464715704205101</v>
      </c>
      <c r="CZ341">
        <v>1.011541587384422</v>
      </c>
      <c r="DA341">
        <v>0.98977837119150069</v>
      </c>
      <c r="DB341">
        <v>0.98167322152836867</v>
      </c>
      <c r="DC341">
        <v>1.020224920795628</v>
      </c>
      <c r="DD341">
        <v>1.0060980041255301</v>
      </c>
      <c r="DE341">
        <v>1.0252211320859239</v>
      </c>
      <c r="DF341">
        <v>1.020170415887512</v>
      </c>
      <c r="DG341">
        <v>1.028166555734412</v>
      </c>
      <c r="DH341">
        <v>1.0394135625762719</v>
      </c>
      <c r="DI341">
        <v>1.0597147520655501</v>
      </c>
      <c r="DJ341">
        <v>1.063500198882092</v>
      </c>
      <c r="DK341">
        <v>1.076732587476021</v>
      </c>
      <c r="DL341">
        <v>1.0718127909875981</v>
      </c>
      <c r="DM341">
        <v>1.082099755933039</v>
      </c>
      <c r="DN341">
        <v>1.065245543177427</v>
      </c>
      <c r="DO341">
        <v>1.0894412972299909</v>
      </c>
      <c r="DP341">
        <v>1.071147183525516</v>
      </c>
      <c r="DQ341">
        <v>1.0904341500017909</v>
      </c>
      <c r="DR341">
        <v>1.107888132607701</v>
      </c>
      <c r="DS341">
        <v>1.1281566191521091</v>
      </c>
      <c r="DT341">
        <v>1.136000145256284</v>
      </c>
      <c r="DU341">
        <v>1.154294151030248</v>
      </c>
      <c r="DV341">
        <v>1.1453708880928191</v>
      </c>
      <c r="DW341">
        <v>1.1486215392267569</v>
      </c>
      <c r="DX341">
        <v>1.1323240320475081</v>
      </c>
      <c r="DY341">
        <v>1.1276986699934231</v>
      </c>
      <c r="DZ341">
        <v>1.1507052456744571</v>
      </c>
      <c r="EA341">
        <v>1.1541633392507691</v>
      </c>
      <c r="EB341">
        <v>1.157795956463564</v>
      </c>
      <c r="EC341">
        <v>1.1694031274210339</v>
      </c>
      <c r="ED341">
        <v>1.1565523811144289</v>
      </c>
      <c r="EE341">
        <v>1.168541086428712</v>
      </c>
      <c r="EF341">
        <v>1.130087711857084</v>
      </c>
      <c r="EG341">
        <v>1.1527451323346409</v>
      </c>
      <c r="EH341">
        <v>1.168344760828983</v>
      </c>
      <c r="EI341">
        <v>1.162770365790613</v>
      </c>
      <c r="EJ341">
        <v>1.1757517080156741</v>
      </c>
      <c r="EK341">
        <v>1.161374176698754</v>
      </c>
      <c r="EL341">
        <v>1.1839225873600789</v>
      </c>
      <c r="EM341">
        <v>1.1862243134402419</v>
      </c>
      <c r="EN341">
        <v>1.1891479351254839</v>
      </c>
      <c r="EO341">
        <v>1.1972967966456201</v>
      </c>
      <c r="EP341">
        <v>1.1454797899785401</v>
      </c>
      <c r="EQ341">
        <v>1.121709605931327</v>
      </c>
      <c r="ER341">
        <v>1.1410945733116999</v>
      </c>
      <c r="ES341">
        <v>1.1582214185384021</v>
      </c>
      <c r="ET341">
        <v>1.163774011613526</v>
      </c>
      <c r="EU341">
        <v>1.14348361517536</v>
      </c>
      <c r="EV341">
        <v>1.1933260331414841</v>
      </c>
      <c r="EW341">
        <v>1.225430719187961</v>
      </c>
      <c r="EX341">
        <v>1.2285286486486631</v>
      </c>
      <c r="EY341">
        <v>1.2095364403982589</v>
      </c>
    </row>
    <row r="342" spans="9:155" x14ac:dyDescent="0.25">
      <c r="I342" s="31">
        <v>44916</v>
      </c>
      <c r="J342" s="32">
        <v>115.1630684381757</v>
      </c>
      <c r="K342" s="32">
        <v>111.8977699788492</v>
      </c>
      <c r="L342" s="33">
        <v>-5.2354814705708901E-2</v>
      </c>
      <c r="M342" s="33">
        <v>-2.9767651111131999E-2</v>
      </c>
      <c r="N342">
        <v>30</v>
      </c>
      <c r="O342" t="s">
        <v>15</v>
      </c>
      <c r="P342">
        <f t="shared" si="14"/>
        <v>225</v>
      </c>
      <c r="Q342">
        <f t="shared" si="15"/>
        <v>0</v>
      </c>
      <c r="AH342" s="31">
        <v>45288</v>
      </c>
      <c r="AI342" s="33">
        <v>0.3876729019157043</v>
      </c>
      <c r="AJ342" s="33">
        <v>0.2493439080859505</v>
      </c>
      <c r="AK342" s="33">
        <v>0.1383289938297538</v>
      </c>
      <c r="BI342" s="34">
        <v>0.67868260781854939</v>
      </c>
      <c r="CP342" t="s">
        <v>1343</v>
      </c>
      <c r="CQ342">
        <v>1.031313951511839</v>
      </c>
      <c r="CR342">
        <v>0.99829350967087183</v>
      </c>
      <c r="CS342">
        <v>0.96578492229921342</v>
      </c>
      <c r="CT342">
        <v>0.9644197650997034</v>
      </c>
      <c r="CU342">
        <v>0.98907843363915349</v>
      </c>
      <c r="CV342">
        <v>0.98634811924013333</v>
      </c>
      <c r="CW342">
        <v>0.98822513090895203</v>
      </c>
      <c r="CX342">
        <v>0.97090442075839145</v>
      </c>
      <c r="CY342">
        <v>0.92235497135746458</v>
      </c>
      <c r="CZ342">
        <v>0.91066550816138048</v>
      </c>
      <c r="DA342">
        <v>0.93054602052853508</v>
      </c>
      <c r="DB342">
        <v>0.95076787518257233</v>
      </c>
      <c r="DC342">
        <v>0.93762794570876007</v>
      </c>
      <c r="DD342">
        <v>0.93967578748203529</v>
      </c>
      <c r="DE342">
        <v>0.92750435448752144</v>
      </c>
      <c r="DF342">
        <v>0.94164711601993978</v>
      </c>
      <c r="DG342">
        <v>0.93701848917604913</v>
      </c>
      <c r="DH342">
        <v>0.94430420237790558</v>
      </c>
      <c r="DI342">
        <v>0.93487580066363696</v>
      </c>
      <c r="DJ342">
        <v>0.93839011079018186</v>
      </c>
      <c r="DK342">
        <v>0.93401857689505774</v>
      </c>
      <c r="DL342">
        <v>0.93916138963648166</v>
      </c>
      <c r="DM342">
        <v>0.93196162135690452</v>
      </c>
      <c r="DN342">
        <v>0.95536121268106355</v>
      </c>
      <c r="DO342">
        <v>0.95287559227161556</v>
      </c>
      <c r="DP342">
        <v>0.93993288043080192</v>
      </c>
      <c r="DQ342">
        <v>0.96676115488125713</v>
      </c>
      <c r="DR342">
        <v>0.94618990391556146</v>
      </c>
      <c r="DS342">
        <v>0.96221836698563556</v>
      </c>
      <c r="DT342">
        <v>0.97550390474947479</v>
      </c>
      <c r="DU342">
        <v>0.98613235615534822</v>
      </c>
      <c r="DV342">
        <v>0.95921845470464417</v>
      </c>
      <c r="DW342">
        <v>0.9462756368898203</v>
      </c>
      <c r="DX342">
        <v>0.98330380384886451</v>
      </c>
      <c r="DY342">
        <v>0.98227522010577772</v>
      </c>
      <c r="DZ342">
        <v>0.97396113510885474</v>
      </c>
      <c r="EA342">
        <v>0.97147540872539662</v>
      </c>
      <c r="EB342">
        <v>0.97336100428904215</v>
      </c>
      <c r="EC342">
        <v>0.99144652887127982</v>
      </c>
      <c r="ED342">
        <v>0.99196092671683345</v>
      </c>
      <c r="EE342">
        <v>0.9773897122611408</v>
      </c>
      <c r="EF342">
        <v>1.0262462743436529</v>
      </c>
      <c r="EG342">
        <v>1.050074530539107</v>
      </c>
      <c r="EH342">
        <v>1.0506745553849091</v>
      </c>
      <c r="EI342">
        <v>1.056931578869668</v>
      </c>
      <c r="EJ342">
        <v>1.043046122234037</v>
      </c>
      <c r="EK342">
        <v>1.0852169959604949</v>
      </c>
      <c r="EL342">
        <v>1.082131350705245</v>
      </c>
      <c r="EM342">
        <v>1.102616868696682</v>
      </c>
      <c r="EN342">
        <v>1.0511032202562041</v>
      </c>
      <c r="EO342">
        <v>1.038417601364156</v>
      </c>
      <c r="EP342">
        <v>0.99881797504739522</v>
      </c>
      <c r="EQ342">
        <v>1.0231605231143921</v>
      </c>
      <c r="ER342">
        <v>1.072874308965484</v>
      </c>
      <c r="ES342">
        <v>1.0736456937857941</v>
      </c>
      <c r="ET342">
        <v>1.056331659997876</v>
      </c>
      <c r="EU342">
        <v>1.0579601626127551</v>
      </c>
      <c r="EV342">
        <v>1.0939598518027229</v>
      </c>
      <c r="EW342">
        <v>1.093788385854205</v>
      </c>
      <c r="EX342">
        <v>1.0719314581966559</v>
      </c>
      <c r="EY342">
        <v>1.079131332450243</v>
      </c>
    </row>
    <row r="343" spans="9:155" x14ac:dyDescent="0.25">
      <c r="I343" s="31">
        <v>44917</v>
      </c>
      <c r="J343" s="32">
        <v>113.5782233629554</v>
      </c>
      <c r="K343" s="32">
        <v>111.205595050643</v>
      </c>
      <c r="L343" s="33">
        <v>-6.5396068515094705E-2</v>
      </c>
      <c r="M343" s="33">
        <v>-3.5769294455431297E-2</v>
      </c>
      <c r="N343">
        <v>30</v>
      </c>
      <c r="O343" t="s">
        <v>15</v>
      </c>
      <c r="P343">
        <f t="shared" si="14"/>
        <v>225</v>
      </c>
      <c r="Q343">
        <f t="shared" si="15"/>
        <v>0</v>
      </c>
      <c r="AH343" s="31">
        <v>45289</v>
      </c>
      <c r="AI343" s="33">
        <v>0.40954331716858139</v>
      </c>
      <c r="AJ343" s="33">
        <v>0.25905777144153208</v>
      </c>
      <c r="AK343" s="33">
        <v>0.15048554572704931</v>
      </c>
      <c r="BI343" s="34">
        <v>4.1816403571888101E-2</v>
      </c>
      <c r="CP343" t="s">
        <v>1344</v>
      </c>
      <c r="CQ343">
        <v>0.99110800618940431</v>
      </c>
      <c r="CR343">
        <v>0.99695289126533193</v>
      </c>
      <c r="CS343">
        <v>1.017673219305717</v>
      </c>
      <c r="CT343">
        <v>1.0208310166187251</v>
      </c>
      <c r="CU343">
        <v>1.019639822002377</v>
      </c>
      <c r="CV343">
        <v>1.0104985901006041</v>
      </c>
      <c r="CW343">
        <v>0.95603883373136167</v>
      </c>
      <c r="CX343">
        <v>0.93736838989261395</v>
      </c>
      <c r="CY343">
        <v>0.96357349847331997</v>
      </c>
      <c r="CZ343">
        <v>0.94642668528321627</v>
      </c>
      <c r="DA343">
        <v>0.97672983729816343</v>
      </c>
      <c r="DB343">
        <v>1.0018389695532171</v>
      </c>
      <c r="DC343">
        <v>0.97139699203038676</v>
      </c>
      <c r="DD343">
        <v>0.9930064381098278</v>
      </c>
      <c r="DE343">
        <v>1.0084774093836979</v>
      </c>
      <c r="DF343">
        <v>1.019059887413035</v>
      </c>
      <c r="DG343">
        <v>1.015393569228707</v>
      </c>
      <c r="DH343">
        <v>1.016782307298866</v>
      </c>
      <c r="DI343">
        <v>1.01792106285657</v>
      </c>
      <c r="DJ343">
        <v>1.014643552692579</v>
      </c>
      <c r="DK343">
        <v>1.025809415249328</v>
      </c>
      <c r="DL343">
        <v>1.0315034000341321</v>
      </c>
      <c r="DM343">
        <v>1.026059328763022</v>
      </c>
      <c r="DN343">
        <v>1.032058840063186</v>
      </c>
      <c r="DO343">
        <v>1.0083385148770541</v>
      </c>
      <c r="DP343">
        <v>0.98120178502028621</v>
      </c>
      <c r="DQ343">
        <v>0.98286831210373415</v>
      </c>
      <c r="DR343">
        <v>0.97198016956151334</v>
      </c>
      <c r="DS343">
        <v>0.95709244481753109</v>
      </c>
      <c r="DT343">
        <v>0.96120332202138759</v>
      </c>
      <c r="DU343">
        <v>0.97236911557937433</v>
      </c>
      <c r="DV343">
        <v>0.97567429424667551</v>
      </c>
      <c r="DW343">
        <v>0.99400636815964882</v>
      </c>
      <c r="DX343">
        <v>1.021059747512677</v>
      </c>
      <c r="DY343">
        <v>1.0143936391788859</v>
      </c>
      <c r="DZ343">
        <v>0.97650759228778017</v>
      </c>
      <c r="EA343">
        <v>0.96723063982238611</v>
      </c>
      <c r="EB343">
        <v>0.95950898843710619</v>
      </c>
      <c r="EC343">
        <v>0.93128890902801731</v>
      </c>
      <c r="ED343">
        <v>0.92326166212861538</v>
      </c>
      <c r="EE343">
        <v>0.9404271739830512</v>
      </c>
      <c r="EF343">
        <v>0.92265067809665535</v>
      </c>
      <c r="EG343">
        <v>0.91923434242478186</v>
      </c>
      <c r="EH343">
        <v>0.93462189419615194</v>
      </c>
      <c r="EI343">
        <v>0.92826145037524344</v>
      </c>
      <c r="EJ343">
        <v>0.90437435518287157</v>
      </c>
      <c r="EK343">
        <v>0.92909467941758672</v>
      </c>
      <c r="EL343">
        <v>0.93106666401763405</v>
      </c>
      <c r="EM343">
        <v>0.93951052543820768</v>
      </c>
      <c r="EN343">
        <v>0.94767652884673126</v>
      </c>
      <c r="EO343">
        <v>0.95214840757009256</v>
      </c>
      <c r="EP343">
        <v>0.96745274683524651</v>
      </c>
      <c r="EQ343">
        <v>0.9620088135616589</v>
      </c>
      <c r="ER343">
        <v>0.99383966715217109</v>
      </c>
      <c r="ES343">
        <v>0.99531168672730785</v>
      </c>
      <c r="ET343">
        <v>0.99450626418579802</v>
      </c>
      <c r="EU343">
        <v>0.97850752138618369</v>
      </c>
      <c r="EV343">
        <v>0.99558947574059653</v>
      </c>
      <c r="EW343">
        <v>0.99233977207743951</v>
      </c>
      <c r="EX343">
        <v>0.95884239140347927</v>
      </c>
      <c r="EY343">
        <v>0.93876057790084189</v>
      </c>
    </row>
    <row r="344" spans="9:155" x14ac:dyDescent="0.25">
      <c r="I344" s="31">
        <v>44918</v>
      </c>
      <c r="J344" s="32">
        <v>109.8109888792065</v>
      </c>
      <c r="K344" s="32">
        <v>108.42752701500009</v>
      </c>
      <c r="L344" s="33">
        <v>-9.6395603946158398E-2</v>
      </c>
      <c r="M344" s="33">
        <v>-5.9857097778985797E-2</v>
      </c>
      <c r="N344">
        <v>30</v>
      </c>
      <c r="O344" t="s">
        <v>15</v>
      </c>
      <c r="P344">
        <f t="shared" si="14"/>
        <v>225</v>
      </c>
      <c r="Q344">
        <f t="shared" si="15"/>
        <v>0</v>
      </c>
      <c r="AH344" s="31">
        <v>45292</v>
      </c>
      <c r="AI344" s="33">
        <v>0.4662370180853827</v>
      </c>
      <c r="AJ344" s="33">
        <v>0.29399840489166551</v>
      </c>
      <c r="AK344" s="33">
        <v>0.17223861319371719</v>
      </c>
      <c r="BI344" s="34">
        <v>9.1721864126931008E-3</v>
      </c>
      <c r="CP344" t="s">
        <v>1345</v>
      </c>
      <c r="CQ344">
        <v>0.99203501293668306</v>
      </c>
      <c r="CR344">
        <v>0.99985907842766863</v>
      </c>
      <c r="CS344">
        <v>0.99429043418851548</v>
      </c>
      <c r="CT344">
        <v>0.98301253451193382</v>
      </c>
      <c r="CU344">
        <v>0.9743426860515112</v>
      </c>
      <c r="CV344">
        <v>0.92218236698826228</v>
      </c>
      <c r="CW344">
        <v>0.9194332637863728</v>
      </c>
      <c r="CX344">
        <v>0.94882629367535376</v>
      </c>
      <c r="CY344">
        <v>0.94227107895350604</v>
      </c>
      <c r="CZ344">
        <v>0.94741656723546741</v>
      </c>
      <c r="DA344">
        <v>0.99640515608458158</v>
      </c>
      <c r="DB344">
        <v>1.0381335347556679</v>
      </c>
      <c r="DC344">
        <v>0.98780574545953304</v>
      </c>
      <c r="DD344">
        <v>1.0035243142768779</v>
      </c>
      <c r="DE344">
        <v>1.060477932445218</v>
      </c>
      <c r="DF344">
        <v>1.0945936472889319</v>
      </c>
      <c r="DG344">
        <v>1.108691088002778</v>
      </c>
      <c r="DH344">
        <v>1.0983999351238729</v>
      </c>
      <c r="DI344">
        <v>1.0686543634280561</v>
      </c>
      <c r="DJ344">
        <v>1.0617466950568639</v>
      </c>
      <c r="DK344">
        <v>1.0490589807829049</v>
      </c>
      <c r="DL344">
        <v>1.044477347813902</v>
      </c>
      <c r="DM344">
        <v>1.02763098021315</v>
      </c>
      <c r="DN344">
        <v>1.081130587880911</v>
      </c>
      <c r="DO344">
        <v>1.064989039421355</v>
      </c>
      <c r="DP344">
        <v>1.065552894734314</v>
      </c>
      <c r="DQ344">
        <v>1.057869881229059</v>
      </c>
      <c r="DR344">
        <v>1.0657644727129101</v>
      </c>
      <c r="DS344">
        <v>1.036300828673572</v>
      </c>
      <c r="DT344">
        <v>1.015577647245014</v>
      </c>
      <c r="DU344">
        <v>1.0225557534515799</v>
      </c>
      <c r="DV344">
        <v>1.0095862878361239</v>
      </c>
      <c r="DW344">
        <v>1.017833156654337</v>
      </c>
      <c r="DX344">
        <v>1.0258688001239189</v>
      </c>
      <c r="DY344">
        <v>1.068724889420922</v>
      </c>
      <c r="DZ344">
        <v>1.0587157523559869</v>
      </c>
      <c r="EA344">
        <v>1.0376400291205929</v>
      </c>
      <c r="EB344">
        <v>1.0374286274569799</v>
      </c>
      <c r="EC344">
        <v>1.0558962113187229</v>
      </c>
      <c r="ED344">
        <v>1.067879018293993</v>
      </c>
      <c r="EE344">
        <v>1.068936291084535</v>
      </c>
      <c r="EF344">
        <v>1.0635794011389601</v>
      </c>
      <c r="EG344">
        <v>1.07161486829356</v>
      </c>
      <c r="EH344">
        <v>1.1299781247442939</v>
      </c>
      <c r="EI344">
        <v>1.130541980057252</v>
      </c>
      <c r="EJ344">
        <v>1.0990343164296961</v>
      </c>
      <c r="EK344">
        <v>1.0696411983832239</v>
      </c>
      <c r="EL344">
        <v>1.0731655585616851</v>
      </c>
      <c r="EM344">
        <v>1.034679612412581</v>
      </c>
      <c r="EN344">
        <v>1.055614283662244</v>
      </c>
      <c r="EO344">
        <v>1.0821174228360779</v>
      </c>
      <c r="EP344">
        <v>1.101994733137708</v>
      </c>
      <c r="EQ344">
        <v>1.0888842155365219</v>
      </c>
      <c r="ER344">
        <v>1.081624005358494</v>
      </c>
      <c r="ES344">
        <v>1.148234218784933</v>
      </c>
      <c r="ET344">
        <v>1.13195179465463</v>
      </c>
      <c r="EU344">
        <v>1.131246975513432</v>
      </c>
      <c r="EV344">
        <v>1.124339218984749</v>
      </c>
      <c r="EW344">
        <v>1.0935363744983899</v>
      </c>
      <c r="EX344">
        <v>1.036935209979396</v>
      </c>
      <c r="EY344">
        <v>1.038979317725105</v>
      </c>
    </row>
    <row r="345" spans="9:155" x14ac:dyDescent="0.25">
      <c r="I345" s="31">
        <v>44921</v>
      </c>
      <c r="J345" s="32">
        <v>111.9590164112024</v>
      </c>
      <c r="K345" s="32">
        <v>110.24750388244919</v>
      </c>
      <c r="L345" s="33">
        <v>-7.8720076746496906E-2</v>
      </c>
      <c r="M345" s="33">
        <v>-4.4076618584786897E-2</v>
      </c>
      <c r="N345">
        <v>30</v>
      </c>
      <c r="O345" t="s">
        <v>15</v>
      </c>
      <c r="P345">
        <f t="shared" si="14"/>
        <v>225</v>
      </c>
      <c r="Q345">
        <f t="shared" si="15"/>
        <v>0</v>
      </c>
      <c r="AH345" s="31">
        <v>45293</v>
      </c>
      <c r="AI345" s="33">
        <v>0.44143111204544638</v>
      </c>
      <c r="AJ345" s="33">
        <v>0.26929676341875552</v>
      </c>
      <c r="AK345" s="33">
        <v>0.1721343486266908</v>
      </c>
      <c r="BI345" s="34">
        <v>0.1653017567236251</v>
      </c>
      <c r="CP345" t="s">
        <v>1346</v>
      </c>
      <c r="CQ345">
        <v>0.98316649367049458</v>
      </c>
      <c r="CR345">
        <v>0.98082273140690657</v>
      </c>
      <c r="CS345">
        <v>0.98630743575038093</v>
      </c>
      <c r="CT345">
        <v>0.98598476495498122</v>
      </c>
      <c r="CU345">
        <v>0.97134321345834107</v>
      </c>
      <c r="CV345">
        <v>0.96383735938181825</v>
      </c>
      <c r="CW345">
        <v>0.95894107186079636</v>
      </c>
      <c r="CX345">
        <v>0.96798401121240785</v>
      </c>
      <c r="CY345">
        <v>0.97300376197204519</v>
      </c>
      <c r="CZ345">
        <v>0.95915927376198318</v>
      </c>
      <c r="DA345">
        <v>0.94516294732642225</v>
      </c>
      <c r="DB345">
        <v>0.90870615822422007</v>
      </c>
      <c r="DC345">
        <v>0.96903726508897747</v>
      </c>
      <c r="DD345">
        <v>0.98913514594220853</v>
      </c>
      <c r="DE345">
        <v>0.99566349046033098</v>
      </c>
      <c r="DF345">
        <v>0.99961093473413631</v>
      </c>
      <c r="DG345">
        <v>0.98493145281355166</v>
      </c>
      <c r="DH345">
        <v>0.97829858113635604</v>
      </c>
      <c r="DI345">
        <v>0.975451876600126</v>
      </c>
      <c r="DJ345">
        <v>0.98286293374921752</v>
      </c>
      <c r="DK345">
        <v>0.98781614603858636</v>
      </c>
      <c r="DL345">
        <v>0.9663519542153074</v>
      </c>
      <c r="DM345">
        <v>1.027527610227648</v>
      </c>
      <c r="DN345">
        <v>1.0287517549389791</v>
      </c>
      <c r="DO345">
        <v>1.048460426526542</v>
      </c>
      <c r="DP345">
        <v>1.01095032528291</v>
      </c>
      <c r="DQ345">
        <v>1.006101407093174</v>
      </c>
      <c r="DR345">
        <v>1.002381661892757</v>
      </c>
      <c r="DS345">
        <v>1.0021635182564299</v>
      </c>
      <c r="DT345">
        <v>1.029567812569959</v>
      </c>
      <c r="DU345">
        <v>1.018114455954771</v>
      </c>
      <c r="DV345">
        <v>1.0129049948105511</v>
      </c>
      <c r="DW345">
        <v>1.004051765843522</v>
      </c>
      <c r="DX345">
        <v>1.0007306688161139</v>
      </c>
      <c r="DY345">
        <v>1.0160459368904371</v>
      </c>
      <c r="DZ345">
        <v>1.006424077888574</v>
      </c>
      <c r="EA345">
        <v>0.98189503789273846</v>
      </c>
      <c r="EB345">
        <v>1.020012258978924</v>
      </c>
      <c r="EC345">
        <v>1.117673253874931</v>
      </c>
      <c r="ED345">
        <v>1.097670577803153</v>
      </c>
      <c r="EE345">
        <v>1.081909233959675</v>
      </c>
      <c r="EF345">
        <v>1.080106286127813</v>
      </c>
      <c r="EG345">
        <v>1.0785405928064</v>
      </c>
      <c r="EH345">
        <v>1.0482801550492999</v>
      </c>
      <c r="EI345">
        <v>1.029292569370706</v>
      </c>
      <c r="EJ345">
        <v>1.0097737246974461</v>
      </c>
      <c r="EK345">
        <v>1.005835719330981</v>
      </c>
      <c r="EL345">
        <v>0.96157895513832048</v>
      </c>
      <c r="EM345">
        <v>0.99163062990157513</v>
      </c>
      <c r="EN345">
        <v>1.0181998722397221</v>
      </c>
      <c r="EO345">
        <v>1.0144138216284759</v>
      </c>
      <c r="EP345">
        <v>1.0144421383504989</v>
      </c>
      <c r="EQ345">
        <v>1.02892247097916</v>
      </c>
      <c r="ER345">
        <v>1.097034675119694</v>
      </c>
      <c r="ES345">
        <v>1.078369760236499</v>
      </c>
      <c r="ET345">
        <v>1.09602890710413</v>
      </c>
      <c r="EU345">
        <v>1.088399706318713</v>
      </c>
      <c r="EV345">
        <v>1.094719346107849</v>
      </c>
      <c r="EW345">
        <v>1.0385918741068889</v>
      </c>
      <c r="EX345">
        <v>1.0670683583765299</v>
      </c>
      <c r="EY345">
        <v>1.0367889262750269</v>
      </c>
    </row>
    <row r="346" spans="9:155" x14ac:dyDescent="0.25">
      <c r="I346" s="31">
        <v>44922</v>
      </c>
      <c r="J346" s="32">
        <v>113.1754907558243</v>
      </c>
      <c r="K346" s="32">
        <v>111.1108308621379</v>
      </c>
      <c r="L346" s="33">
        <v>-6.8710044265173395E-2</v>
      </c>
      <c r="M346" s="33">
        <v>-3.6590966605119402E-2</v>
      </c>
      <c r="N346">
        <v>30</v>
      </c>
      <c r="O346" t="s">
        <v>15</v>
      </c>
      <c r="P346">
        <f t="shared" si="14"/>
        <v>225</v>
      </c>
      <c r="Q346">
        <f t="shared" si="15"/>
        <v>0</v>
      </c>
      <c r="AH346" s="31">
        <v>45294</v>
      </c>
      <c r="AI346" s="33">
        <v>0.43344815529547781</v>
      </c>
      <c r="AJ346" s="33">
        <v>0.25611041388994282</v>
      </c>
      <c r="AK346" s="33">
        <v>0.17733774140553499</v>
      </c>
      <c r="BI346" s="34">
        <v>5.4286034505393398E-2</v>
      </c>
      <c r="CP346" t="s">
        <v>1347</v>
      </c>
      <c r="CQ346">
        <v>1.005293714724157</v>
      </c>
      <c r="CR346">
        <v>1.0061991782965991</v>
      </c>
      <c r="CS346">
        <v>0.98587214594465911</v>
      </c>
      <c r="CT346">
        <v>0.93817120021949074</v>
      </c>
      <c r="CU346">
        <v>0.9261444399632397</v>
      </c>
      <c r="CV346">
        <v>0.96056483672632564</v>
      </c>
      <c r="CW346">
        <v>0.95961279347198858</v>
      </c>
      <c r="CX346">
        <v>0.98077576070046935</v>
      </c>
      <c r="CY346">
        <v>0.99940808789430102</v>
      </c>
      <c r="CZ346">
        <v>1.007360148465581</v>
      </c>
      <c r="DA346">
        <v>0.99594858083728188</v>
      </c>
      <c r="DB346">
        <v>0.99794537227382485</v>
      </c>
      <c r="DC346">
        <v>1.014000366142132</v>
      </c>
      <c r="DD346">
        <v>1.0933238602742339</v>
      </c>
      <c r="DE346">
        <v>1.0852091116432629</v>
      </c>
      <c r="DF346">
        <v>1.0913968247515531</v>
      </c>
      <c r="DG346">
        <v>1.075724693146624</v>
      </c>
      <c r="DH346">
        <v>1.055676343623192</v>
      </c>
      <c r="DI346">
        <v>1.055525357288464</v>
      </c>
      <c r="DJ346">
        <v>1.055049335661296</v>
      </c>
      <c r="DK346">
        <v>1.0562914226421629</v>
      </c>
      <c r="DL346">
        <v>1.07029168449401</v>
      </c>
      <c r="DM346">
        <v>1.0476312372971019</v>
      </c>
      <c r="DN346">
        <v>1.034965994571952</v>
      </c>
      <c r="DO346">
        <v>1.0423027489062999</v>
      </c>
      <c r="DP346">
        <v>1.0414553395227559</v>
      </c>
      <c r="DQ346">
        <v>1.026607554678385</v>
      </c>
      <c r="DR346">
        <v>1.011260685583858</v>
      </c>
      <c r="DS346">
        <v>1.022230995932939</v>
      </c>
      <c r="DT346">
        <v>1.016322192871117</v>
      </c>
      <c r="DU346">
        <v>1.022323928078769</v>
      </c>
      <c r="DV346">
        <v>1.0312163301794219</v>
      </c>
      <c r="DW346">
        <v>1.0279890398779949</v>
      </c>
      <c r="DX346">
        <v>1.0274086115979939</v>
      </c>
      <c r="DY346">
        <v>1.0450656056965411</v>
      </c>
      <c r="DZ346">
        <v>1.02037360271514</v>
      </c>
      <c r="EA346">
        <v>0.99484577846617805</v>
      </c>
      <c r="EB346">
        <v>0.97766457877683899</v>
      </c>
      <c r="EC346">
        <v>0.99965177915689685</v>
      </c>
      <c r="ED346">
        <v>0.98106603164495998</v>
      </c>
      <c r="EE346">
        <v>0.97440241051848131</v>
      </c>
      <c r="EF346">
        <v>0.97519187932210771</v>
      </c>
      <c r="EG346">
        <v>0.99773633175019949</v>
      </c>
      <c r="EH346">
        <v>1.0023218174102899</v>
      </c>
      <c r="EI346">
        <v>0.99114246653758276</v>
      </c>
      <c r="EJ346">
        <v>0.99497336135097758</v>
      </c>
      <c r="EK346">
        <v>0.95376193099008366</v>
      </c>
      <c r="EL346">
        <v>0.97555167896249984</v>
      </c>
      <c r="EM346">
        <v>1.020408480672071</v>
      </c>
      <c r="EN346">
        <v>1.051485308342464</v>
      </c>
      <c r="EO346">
        <v>1.062432669677539</v>
      </c>
      <c r="EP346">
        <v>1.0632220248721851</v>
      </c>
      <c r="EQ346">
        <v>1.089063296297605</v>
      </c>
      <c r="ER346">
        <v>1.018051775986156</v>
      </c>
      <c r="ES346">
        <v>0.96227113000041753</v>
      </c>
      <c r="ET346">
        <v>0.94207179414225739</v>
      </c>
      <c r="EU346">
        <v>0.94255934708091949</v>
      </c>
      <c r="EV346">
        <v>0.9292671531983635</v>
      </c>
      <c r="EW346">
        <v>0.94067872082666293</v>
      </c>
      <c r="EX346">
        <v>0.91980596773818257</v>
      </c>
      <c r="EY346">
        <v>0.89417356642291768</v>
      </c>
    </row>
    <row r="347" spans="9:155" x14ac:dyDescent="0.25">
      <c r="I347" s="31">
        <v>44923</v>
      </c>
      <c r="J347" s="32">
        <v>113.0386536181117</v>
      </c>
      <c r="K347" s="32">
        <v>111.214963373461</v>
      </c>
      <c r="L347" s="33">
        <v>-6.9836039399563801E-2</v>
      </c>
      <c r="M347" s="33">
        <v>-3.5688064509074302E-2</v>
      </c>
      <c r="N347">
        <v>30</v>
      </c>
      <c r="O347" t="s">
        <v>15</v>
      </c>
      <c r="P347">
        <f t="shared" si="14"/>
        <v>225</v>
      </c>
      <c r="Q347">
        <f t="shared" si="15"/>
        <v>0</v>
      </c>
      <c r="AH347" s="31">
        <v>45295</v>
      </c>
      <c r="AI347" s="33">
        <v>0.45035760062866781</v>
      </c>
      <c r="AJ347" s="33">
        <v>0.26621546316935363</v>
      </c>
      <c r="AK347" s="33">
        <v>0.1841421374593141</v>
      </c>
      <c r="BI347" s="34">
        <v>4.6106031557782201E-2</v>
      </c>
      <c r="CP347" t="s">
        <v>1348</v>
      </c>
      <c r="CQ347">
        <v>1.0112771573274031</v>
      </c>
      <c r="CR347">
        <v>1.001494640308523</v>
      </c>
      <c r="CS347">
        <v>1.029891448050734</v>
      </c>
      <c r="CT347">
        <v>1.0747283437805899</v>
      </c>
      <c r="CU347">
        <v>1.0812501063563109</v>
      </c>
      <c r="CV347">
        <v>1.108831556361465</v>
      </c>
      <c r="CW347">
        <v>1.0475544035176969</v>
      </c>
      <c r="CX347">
        <v>1.059782655495215</v>
      </c>
      <c r="CY347">
        <v>1.054755546311166</v>
      </c>
      <c r="CZ347">
        <v>1.062771877715424</v>
      </c>
      <c r="DA347">
        <v>1.075815318303732</v>
      </c>
      <c r="DB347">
        <v>1.069021854378793</v>
      </c>
      <c r="DC347">
        <v>1.0900817109344929</v>
      </c>
      <c r="DD347">
        <v>1.0959533521367959</v>
      </c>
      <c r="DE347">
        <v>1.0933588706256301</v>
      </c>
      <c r="DF347">
        <v>1.106194539593947</v>
      </c>
      <c r="DG347">
        <v>1.120395903174739</v>
      </c>
      <c r="DH347">
        <v>1.119440001509141</v>
      </c>
      <c r="DI347">
        <v>1.098274694725468</v>
      </c>
      <c r="DJ347">
        <v>1.110700824436311</v>
      </c>
      <c r="DK347">
        <v>1.098411348749849</v>
      </c>
      <c r="DL347">
        <v>1.093222301164382</v>
      </c>
      <c r="DM347">
        <v>1.111110448256919</v>
      </c>
      <c r="DN347">
        <v>1.1087890211051139</v>
      </c>
      <c r="DO347">
        <v>1.127359930940754</v>
      </c>
      <c r="DP347">
        <v>1.114933801229911</v>
      </c>
      <c r="DQ347">
        <v>1.1201226796891111</v>
      </c>
      <c r="DR347">
        <v>1.1156165639730149</v>
      </c>
      <c r="DS347">
        <v>1.138830158985999</v>
      </c>
      <c r="DT347">
        <v>1.1352799449355011</v>
      </c>
      <c r="DU347">
        <v>1.1380109113447821</v>
      </c>
      <c r="DV347">
        <v>1.1303640362725289</v>
      </c>
      <c r="DW347">
        <v>1.1496177088512729</v>
      </c>
      <c r="DX347">
        <v>1.139512837165968</v>
      </c>
      <c r="DY347">
        <v>1.150436956492491</v>
      </c>
      <c r="DZ347">
        <v>1.153441061824265</v>
      </c>
      <c r="EA347">
        <v>1.1494810548268919</v>
      </c>
      <c r="EB347">
        <v>1.147705905520076</v>
      </c>
      <c r="EC347">
        <v>1.1227172457634109</v>
      </c>
      <c r="ED347">
        <v>1.1348701519886251</v>
      </c>
      <c r="EE347">
        <v>1.133641195963665</v>
      </c>
      <c r="EF347">
        <v>1.139786060651597</v>
      </c>
      <c r="EG347">
        <v>1.153304492363018</v>
      </c>
      <c r="EH347">
        <v>1.1264041138382901</v>
      </c>
      <c r="EI347">
        <v>1.1083794818476389</v>
      </c>
      <c r="EJ347">
        <v>1.142516942497743</v>
      </c>
      <c r="EK347">
        <v>1.1492080004675309</v>
      </c>
      <c r="EL347">
        <v>1.1423804575996299</v>
      </c>
      <c r="EM347">
        <v>1.1475694206219631</v>
      </c>
      <c r="EN347">
        <v>1.138283965704143</v>
      </c>
      <c r="EO347">
        <v>1.16313605599956</v>
      </c>
      <c r="EP347">
        <v>1.1687347274056361</v>
      </c>
      <c r="EQ347">
        <v>1.146067325674508</v>
      </c>
      <c r="ER347">
        <v>1.1613609912558791</v>
      </c>
      <c r="ES347">
        <v>1.1696905445081009</v>
      </c>
      <c r="ET347">
        <v>1.106604332540823</v>
      </c>
      <c r="EU347">
        <v>1.097865070904859</v>
      </c>
      <c r="EV347">
        <v>1.211065425536116</v>
      </c>
      <c r="EW347">
        <v>1.225539674350002</v>
      </c>
      <c r="EX347">
        <v>1.1979563639559021</v>
      </c>
      <c r="EY347">
        <v>1.1761083789922591</v>
      </c>
    </row>
    <row r="348" spans="9:155" x14ac:dyDescent="0.25">
      <c r="I348" s="31">
        <v>44924</v>
      </c>
      <c r="J348" s="32">
        <v>113.1645148664139</v>
      </c>
      <c r="K348" s="32">
        <v>111.5925788470477</v>
      </c>
      <c r="L348" s="33">
        <v>-6.8800361837422594E-2</v>
      </c>
      <c r="M348" s="33">
        <v>-3.2413872825146198E-2</v>
      </c>
      <c r="N348">
        <v>30</v>
      </c>
      <c r="O348" t="s">
        <v>15</v>
      </c>
      <c r="P348">
        <f t="shared" si="14"/>
        <v>225</v>
      </c>
      <c r="Q348">
        <f t="shared" si="15"/>
        <v>0</v>
      </c>
      <c r="AH348" s="31">
        <v>45296</v>
      </c>
      <c r="AI348" s="33">
        <v>0.4495573716570353</v>
      </c>
      <c r="AJ348" s="33">
        <v>0.26511766073412008</v>
      </c>
      <c r="AK348" s="33">
        <v>0.1844397109229152</v>
      </c>
      <c r="BI348" s="34">
        <v>-0.1048590711324832</v>
      </c>
      <c r="CP348" t="s">
        <v>1349</v>
      </c>
      <c r="CQ348">
        <v>0.96421404002919686</v>
      </c>
      <c r="CR348">
        <v>0.91079197385906296</v>
      </c>
      <c r="CS348">
        <v>0.94013715393983244</v>
      </c>
      <c r="CT348">
        <v>0.95658462419553825</v>
      </c>
      <c r="CU348">
        <v>0.92405920740891312</v>
      </c>
      <c r="CV348">
        <v>0.93984801285511477</v>
      </c>
      <c r="CW348">
        <v>0.94429719198291773</v>
      </c>
      <c r="CX348">
        <v>0.93159224288099918</v>
      </c>
      <c r="CY348">
        <v>0.9231436333772286</v>
      </c>
      <c r="CZ348">
        <v>0.94452202695558052</v>
      </c>
      <c r="DA348">
        <v>0.93994439321668732</v>
      </c>
      <c r="DB348">
        <v>0.95685760994573243</v>
      </c>
      <c r="DC348">
        <v>0.93928588602020291</v>
      </c>
      <c r="DD348">
        <v>0.94224120894688579</v>
      </c>
      <c r="DE348">
        <v>0.92633994661109786</v>
      </c>
      <c r="DF348">
        <v>0.92764096328256296</v>
      </c>
      <c r="DG348">
        <v>0.9297611736241399</v>
      </c>
      <c r="DH348">
        <v>0.92764096328256296</v>
      </c>
      <c r="DI348">
        <v>0.92166593251063211</v>
      </c>
      <c r="DJ348">
        <v>0.93456364233569589</v>
      </c>
      <c r="DK348">
        <v>0.92712698722518239</v>
      </c>
      <c r="DL348">
        <v>0.92926319528826329</v>
      </c>
      <c r="DM348">
        <v>0.93221859702145615</v>
      </c>
      <c r="DN348">
        <v>0.92179438712172235</v>
      </c>
      <c r="DO348">
        <v>0.91760227482911949</v>
      </c>
      <c r="DP348">
        <v>0.92291879840456581</v>
      </c>
      <c r="DQ348">
        <v>0.92793010436728063</v>
      </c>
      <c r="DR348">
        <v>0.91003708630100588</v>
      </c>
      <c r="DS348">
        <v>0.92513531030120544</v>
      </c>
      <c r="DT348">
        <v>0.9479272562471186</v>
      </c>
      <c r="DU348">
        <v>0.91183600250183772</v>
      </c>
      <c r="DV348">
        <v>0.91752197099556065</v>
      </c>
      <c r="DW348">
        <v>0.92667723847334704</v>
      </c>
      <c r="DX348">
        <v>0.93515800103314506</v>
      </c>
      <c r="DY348">
        <v>0.95986124126296646</v>
      </c>
      <c r="DZ348">
        <v>1.0255063547271559</v>
      </c>
      <c r="EA348">
        <v>1.0287990483225979</v>
      </c>
      <c r="EB348">
        <v>1.0689056513588411</v>
      </c>
      <c r="EC348">
        <v>1.0619026684721491</v>
      </c>
      <c r="ED348">
        <v>1.025201137114425</v>
      </c>
      <c r="EE348">
        <v>1.0154194366896709</v>
      </c>
      <c r="EF348">
        <v>1.0448127675479719</v>
      </c>
      <c r="EG348">
        <v>0.98657215613826865</v>
      </c>
      <c r="EH348">
        <v>0.93077304921088722</v>
      </c>
      <c r="EI348">
        <v>0.91737736104994683</v>
      </c>
      <c r="EJ348">
        <v>0.94826446930285779</v>
      </c>
      <c r="EK348">
        <v>0.95868875800910147</v>
      </c>
      <c r="EL348">
        <v>0.96834184620974484</v>
      </c>
      <c r="EM348">
        <v>0.96829369543221344</v>
      </c>
      <c r="EN348">
        <v>0.99312546907963484</v>
      </c>
      <c r="EO348">
        <v>1.010825726422764</v>
      </c>
      <c r="EP348">
        <v>1.036910365964119</v>
      </c>
      <c r="EQ348">
        <v>0.99076434723738138</v>
      </c>
      <c r="ER348">
        <v>1.006649611851665</v>
      </c>
      <c r="ES348">
        <v>0.97483093184556591</v>
      </c>
      <c r="ET348">
        <v>0.93406574280632915</v>
      </c>
      <c r="EU348">
        <v>0.95224790195732156</v>
      </c>
      <c r="EV348">
        <v>0.93943041715930675</v>
      </c>
      <c r="EW348">
        <v>0.94098842185946208</v>
      </c>
      <c r="EX348">
        <v>0.95579758358145372</v>
      </c>
      <c r="EY348">
        <v>0.9463049454349084</v>
      </c>
    </row>
    <row r="349" spans="9:155" x14ac:dyDescent="0.25">
      <c r="I349" s="31">
        <v>44925</v>
      </c>
      <c r="J349" s="32">
        <v>113.77609350856279</v>
      </c>
      <c r="K349" s="32">
        <v>111.3306261282524</v>
      </c>
      <c r="L349" s="33">
        <v>-6.3767849561385898E-2</v>
      </c>
      <c r="M349" s="33">
        <v>-3.4685187094436097E-2</v>
      </c>
      <c r="N349">
        <v>30</v>
      </c>
      <c r="O349" t="s">
        <v>15</v>
      </c>
      <c r="P349">
        <f t="shared" si="14"/>
        <v>225</v>
      </c>
      <c r="Q349">
        <f t="shared" si="15"/>
        <v>0</v>
      </c>
      <c r="AH349" s="31">
        <v>45299</v>
      </c>
      <c r="AI349" s="33">
        <v>0.42960978237644659</v>
      </c>
      <c r="AJ349" s="33">
        <v>0.25690261734692221</v>
      </c>
      <c r="AK349" s="33">
        <v>0.17270716502952441</v>
      </c>
      <c r="BI349" s="34">
        <v>-3.4625623020095003E-2</v>
      </c>
      <c r="CP349" t="s">
        <v>1350</v>
      </c>
      <c r="CQ349">
        <v>0.96962958441840263</v>
      </c>
      <c r="CR349">
        <v>0.96555560103734384</v>
      </c>
      <c r="CS349">
        <v>1.0083332595665551</v>
      </c>
      <c r="CT349">
        <v>0.97592596774224605</v>
      </c>
      <c r="CU349">
        <v>0.99444442021327961</v>
      </c>
      <c r="CV349">
        <v>0.97444448678440287</v>
      </c>
      <c r="CW349">
        <v>0.96944447367618058</v>
      </c>
      <c r="CX349">
        <v>0.98703701542406375</v>
      </c>
      <c r="CY349">
        <v>0.98740747491653402</v>
      </c>
      <c r="CZ349">
        <v>0.99185179878605079</v>
      </c>
      <c r="DA349">
        <v>1.0081482083263389</v>
      </c>
      <c r="DB349">
        <v>1.0220370476796139</v>
      </c>
      <c r="DC349">
        <v>1.0094444000359399</v>
      </c>
      <c r="DD349">
        <v>1.0100000297726399</v>
      </c>
      <c r="DE349">
        <v>0.99037037733021394</v>
      </c>
      <c r="DF349">
        <v>1.0053704166548809</v>
      </c>
      <c r="DG349">
        <v>1.0159259536040119</v>
      </c>
      <c r="DH349">
        <v>1.006851897612725</v>
      </c>
      <c r="DI349">
        <v>1.0062963868800381</v>
      </c>
      <c r="DJ349">
        <v>1.0103703702610971</v>
      </c>
      <c r="DK349">
        <v>1.006111097631796</v>
      </c>
      <c r="DL349">
        <v>0.99907403333103795</v>
      </c>
      <c r="DM349">
        <v>1.01240748095564</v>
      </c>
      <c r="DN349">
        <v>1.0098148595284111</v>
      </c>
      <c r="DO349">
        <v>0.99629636066359328</v>
      </c>
      <c r="DP349">
        <v>0.99777778211943013</v>
      </c>
      <c r="DQ349">
        <v>0.96833017960045042</v>
      </c>
      <c r="DR349">
        <v>0.96163751291331534</v>
      </c>
      <c r="DS349">
        <v>0.95972529693041697</v>
      </c>
      <c r="DT349">
        <v>0.95513608567507235</v>
      </c>
      <c r="DU349">
        <v>0.93869127813057252</v>
      </c>
      <c r="DV349">
        <v>0.92836553793054533</v>
      </c>
      <c r="DW349">
        <v>0.9132592875242751</v>
      </c>
      <c r="DX349">
        <v>0.89815303711800498</v>
      </c>
      <c r="DY349">
        <v>0.8861062013799581</v>
      </c>
      <c r="DZ349">
        <v>0.89260762861820131</v>
      </c>
      <c r="EA349">
        <v>0.90427198545846466</v>
      </c>
      <c r="EB349">
        <v>0.88993057384374863</v>
      </c>
      <c r="EC349">
        <v>0.89566716229043764</v>
      </c>
      <c r="ED349">
        <v>0.89509350344576888</v>
      </c>
      <c r="EE349">
        <v>0.91402412631582941</v>
      </c>
      <c r="EF349">
        <v>0.87012039231360128</v>
      </c>
      <c r="EG349">
        <v>0.86254810746437305</v>
      </c>
      <c r="EH349">
        <v>0.84388524362356365</v>
      </c>
      <c r="EI349">
        <v>0.86159202922392719</v>
      </c>
      <c r="EJ349">
        <v>0.84904811372357725</v>
      </c>
      <c r="EK349">
        <v>0.87107647055404736</v>
      </c>
      <c r="EL349">
        <v>0.87012039231360128</v>
      </c>
      <c r="EM349">
        <v>0.8714206896616512</v>
      </c>
      <c r="EN349">
        <v>0.86197444861970429</v>
      </c>
      <c r="EO349">
        <v>0.86113309024779083</v>
      </c>
      <c r="EP349">
        <v>0.85298720605590017</v>
      </c>
      <c r="EQ349">
        <v>0.8451472811814339</v>
      </c>
      <c r="ER349">
        <v>0.83233560665183293</v>
      </c>
      <c r="ES349">
        <v>0.80319396345027749</v>
      </c>
      <c r="ET349">
        <v>0.80893049239495995</v>
      </c>
      <c r="EU349">
        <v>0.81569955965844143</v>
      </c>
      <c r="EV349">
        <v>0.78980863007600766</v>
      </c>
      <c r="EW349">
        <v>0.73439351889222826</v>
      </c>
      <c r="EX349">
        <v>0.72701253299389856</v>
      </c>
      <c r="EY349">
        <v>0.74697575368476432</v>
      </c>
    </row>
    <row r="350" spans="9:155" x14ac:dyDescent="0.25">
      <c r="I350" s="31">
        <v>44928</v>
      </c>
      <c r="J350" s="32">
        <v>114.3264187350114</v>
      </c>
      <c r="K350" s="32">
        <v>111.8696650103952</v>
      </c>
      <c r="L350" s="33">
        <v>-5.9239374779819699E-2</v>
      </c>
      <c r="M350" s="33">
        <v>-3.00113409502029E-2</v>
      </c>
      <c r="N350">
        <v>30</v>
      </c>
      <c r="O350" t="s">
        <v>15</v>
      </c>
      <c r="P350">
        <f t="shared" si="14"/>
        <v>225</v>
      </c>
      <c r="Q350">
        <f t="shared" si="15"/>
        <v>0</v>
      </c>
      <c r="AH350" s="31">
        <v>45300</v>
      </c>
      <c r="AI350" s="33">
        <v>0.42529068189798019</v>
      </c>
      <c r="AJ350" s="33">
        <v>0.25354217597021322</v>
      </c>
      <c r="AK350" s="33">
        <v>0.171748505927767</v>
      </c>
      <c r="BI350" s="34">
        <v>-4.3394086691710902E-2</v>
      </c>
      <c r="CP350" t="s">
        <v>1351</v>
      </c>
      <c r="CQ350">
        <v>1.086350535564889</v>
      </c>
      <c r="CR350">
        <v>1.087793306819713</v>
      </c>
      <c r="CS350">
        <v>1.0752982767197869</v>
      </c>
      <c r="CT350">
        <v>1.0929423734451349</v>
      </c>
      <c r="CU350">
        <v>1.100419624596447</v>
      </c>
      <c r="CV350">
        <v>1.106749214932506</v>
      </c>
      <c r="CW350">
        <v>1.121015317431636</v>
      </c>
      <c r="CX350">
        <v>1.109602468213275</v>
      </c>
      <c r="CY350">
        <v>1.0821693262822361</v>
      </c>
      <c r="CZ350">
        <v>1.083711423794421</v>
      </c>
      <c r="DA350">
        <v>1.0659915211383311</v>
      </c>
      <c r="DB350">
        <v>1.0543420754636981</v>
      </c>
      <c r="DC350">
        <v>1.058608023484066</v>
      </c>
      <c r="DD350">
        <v>1.0303873193968871</v>
      </c>
      <c r="DE350">
        <v>0.99425821280527926</v>
      </c>
      <c r="DF350">
        <v>1.025136795752807</v>
      </c>
      <c r="DG350">
        <v>0.97873660018834763</v>
      </c>
      <c r="DH350">
        <v>1.0103702921584219</v>
      </c>
      <c r="DI350">
        <v>1.0406911893127619</v>
      </c>
      <c r="DJ350">
        <v>1.0238243287465021</v>
      </c>
      <c r="DK350">
        <v>1.0146361582264329</v>
      </c>
      <c r="DL350">
        <v>1.000099121233214</v>
      </c>
      <c r="DM350">
        <v>0.97630826988152131</v>
      </c>
      <c r="DN350">
        <v>0.9688593742459245</v>
      </c>
      <c r="DO350">
        <v>0.98700600282782369</v>
      </c>
      <c r="DP350">
        <v>0.97289560980805556</v>
      </c>
      <c r="DQ350">
        <v>0.95826014803340787</v>
      </c>
      <c r="DR350">
        <v>0.96062267059711437</v>
      </c>
      <c r="DS350">
        <v>0.97345345950595863</v>
      </c>
      <c r="DT350">
        <v>0.98697322188480019</v>
      </c>
      <c r="DU350">
        <v>1.0452196307343919</v>
      </c>
      <c r="DV350">
        <v>1.0765577205507511</v>
      </c>
      <c r="DW350">
        <v>1.039280297525029</v>
      </c>
      <c r="DX350">
        <v>1.060183229748705</v>
      </c>
      <c r="DY350">
        <v>1.0507324838750181</v>
      </c>
      <c r="DZ350">
        <v>1.061200422410725</v>
      </c>
      <c r="EA350">
        <v>1.030551306064363</v>
      </c>
      <c r="EB350">
        <v>1.0818737241285219</v>
      </c>
      <c r="EC350">
        <v>1.0575579679266649</v>
      </c>
      <c r="ED350">
        <v>1.0867303847421741</v>
      </c>
      <c r="EE350">
        <v>1.052964046571345</v>
      </c>
      <c r="EF350">
        <v>1.10615686329207</v>
      </c>
      <c r="EG350">
        <v>1.180121570416734</v>
      </c>
      <c r="EH350">
        <v>1.2001058167121761</v>
      </c>
      <c r="EI350">
        <v>1.197546362633255</v>
      </c>
      <c r="EJ350">
        <v>1.2085065070284611</v>
      </c>
      <c r="EK350">
        <v>1.1522945654552681</v>
      </c>
      <c r="EL350">
        <v>1.196036882159379</v>
      </c>
      <c r="EM350">
        <v>1.170966262792047</v>
      </c>
      <c r="EN350">
        <v>1.164304765407876</v>
      </c>
      <c r="EO350">
        <v>1.1159356644530649</v>
      </c>
      <c r="EP350">
        <v>1.0727512793992151</v>
      </c>
      <c r="EQ350">
        <v>1.098182898901594</v>
      </c>
      <c r="ER350">
        <v>1.0921776759967541</v>
      </c>
      <c r="ES350">
        <v>1.0507324838750181</v>
      </c>
      <c r="ET350">
        <v>1.070716812122817</v>
      </c>
      <c r="EU350">
        <v>0.98228062989098031</v>
      </c>
      <c r="EV350">
        <v>0.962854233293442</v>
      </c>
      <c r="EW350">
        <v>1.0202145732531069</v>
      </c>
      <c r="EX350">
        <v>1.006662193835957</v>
      </c>
      <c r="EY350">
        <v>1.0132907463723899</v>
      </c>
    </row>
    <row r="351" spans="9:155" x14ac:dyDescent="0.25">
      <c r="I351" s="31">
        <v>44929</v>
      </c>
      <c r="J351" s="32">
        <v>114.5650077032609</v>
      </c>
      <c r="K351" s="32">
        <v>112.1157636444217</v>
      </c>
      <c r="L351" s="33">
        <v>-5.7276091844654403E-2</v>
      </c>
      <c r="M351" s="33">
        <v>-2.7877492743978799E-2</v>
      </c>
      <c r="N351">
        <v>30</v>
      </c>
      <c r="O351" t="s">
        <v>15</v>
      </c>
      <c r="P351">
        <f t="shared" si="14"/>
        <v>225</v>
      </c>
      <c r="Q351">
        <f t="shared" si="15"/>
        <v>0</v>
      </c>
      <c r="AH351" s="31">
        <v>45301</v>
      </c>
      <c r="AI351" s="33">
        <v>0.42809688471594032</v>
      </c>
      <c r="AJ351" s="33">
        <v>0.25453791667202291</v>
      </c>
      <c r="AK351" s="33">
        <v>0.17355896804391729</v>
      </c>
      <c r="BI351" s="34">
        <v>0.117269706503513</v>
      </c>
      <c r="CP351" t="s">
        <v>1352</v>
      </c>
      <c r="CQ351">
        <v>1.0125505908137229</v>
      </c>
      <c r="CR351">
        <v>1.050573485619958</v>
      </c>
      <c r="CS351">
        <v>1.0608300592269759</v>
      </c>
      <c r="CT351">
        <v>1.05229424297051</v>
      </c>
      <c r="CU351">
        <v>1.0698381002989441</v>
      </c>
      <c r="CV351">
        <v>1.24558025853498</v>
      </c>
      <c r="CW351">
        <v>1.1997300506796511</v>
      </c>
      <c r="CX351">
        <v>1.188765222841438</v>
      </c>
      <c r="CY351">
        <v>1.1972334835619081</v>
      </c>
      <c r="CZ351">
        <v>1.1799933771692801</v>
      </c>
      <c r="DA351">
        <v>1.2427800234734889</v>
      </c>
      <c r="DB351">
        <v>1.320647820748446</v>
      </c>
      <c r="DC351">
        <v>1.24682862508591</v>
      </c>
      <c r="DD351">
        <v>1.210829906597797</v>
      </c>
      <c r="DE351">
        <v>1.285425161003702</v>
      </c>
      <c r="DF351">
        <v>1.271862432743752</v>
      </c>
      <c r="DG351">
        <v>1.304723304474509</v>
      </c>
      <c r="DH351">
        <v>1.328508828573479</v>
      </c>
      <c r="DI351">
        <v>1.4302293735151661</v>
      </c>
      <c r="DJ351">
        <v>1.352327964456328</v>
      </c>
      <c r="DK351">
        <v>1.3563766490608089</v>
      </c>
      <c r="DL351">
        <v>1.3592104959061799</v>
      </c>
      <c r="DM351">
        <v>1.3259109281517409</v>
      </c>
      <c r="DN351">
        <v>1.326484486271239</v>
      </c>
      <c r="DO351">
        <v>1.3019229864209589</v>
      </c>
      <c r="DP351">
        <v>1.321727547435563</v>
      </c>
      <c r="DQ351">
        <v>1.3548246145661309</v>
      </c>
      <c r="DR351">
        <v>1.3262483738634869</v>
      </c>
      <c r="DS351">
        <v>1.294433202075671</v>
      </c>
      <c r="DT351">
        <v>1.30877198907899</v>
      </c>
      <c r="DU351">
        <v>1.286239645070371</v>
      </c>
      <c r="DV351">
        <v>1.307724795278987</v>
      </c>
      <c r="DW351">
        <v>1.3217104510714159</v>
      </c>
      <c r="DX351">
        <v>1.296036276686612</v>
      </c>
      <c r="DY351">
        <v>1.2920837798784699</v>
      </c>
      <c r="DZ351">
        <v>1.2823208430381681</v>
      </c>
      <c r="EA351">
        <v>1.404104137289895</v>
      </c>
      <c r="EB351">
        <v>1.352249039008254</v>
      </c>
      <c r="EC351">
        <v>1.3304935836635929</v>
      </c>
      <c r="ED351">
        <v>1.3020156885508221</v>
      </c>
      <c r="EE351">
        <v>1.3006643288547171</v>
      </c>
      <c r="EF351">
        <v>1.286273422838369</v>
      </c>
      <c r="EG351">
        <v>1.275496986974004</v>
      </c>
      <c r="EH351">
        <v>1.2880637275343321</v>
      </c>
      <c r="EI351">
        <v>1.2878273661504029</v>
      </c>
      <c r="EJ351">
        <v>1.2991441633106811</v>
      </c>
      <c r="EK351">
        <v>1.2902595314303911</v>
      </c>
      <c r="EL351">
        <v>1.2655652442857701</v>
      </c>
      <c r="EM351">
        <v>1.3018804944867699</v>
      </c>
      <c r="EN351">
        <v>1.2822871482622289</v>
      </c>
      <c r="EO351">
        <v>1.2655313005336539</v>
      </c>
      <c r="EP351">
        <v>1.235871017556827</v>
      </c>
      <c r="EQ351">
        <v>1.2596870827334961</v>
      </c>
      <c r="ER351">
        <v>1.2098590654920409</v>
      </c>
      <c r="ES351">
        <v>1.21948689126035</v>
      </c>
      <c r="ET351">
        <v>1.262761274581625</v>
      </c>
      <c r="EU351">
        <v>1.3374188560238121</v>
      </c>
      <c r="EV351">
        <v>1.3751869652090289</v>
      </c>
      <c r="EW351">
        <v>1.3679913047207071</v>
      </c>
      <c r="EX351">
        <v>1.330865222103633</v>
      </c>
      <c r="EY351">
        <v>1.365930611896641</v>
      </c>
    </row>
    <row r="352" spans="9:155" x14ac:dyDescent="0.25">
      <c r="I352" s="31">
        <v>44930</v>
      </c>
      <c r="J352" s="32">
        <v>113.67131733797029</v>
      </c>
      <c r="K352" s="32">
        <v>110.92814856718709</v>
      </c>
      <c r="L352" s="33">
        <v>-6.4630023823865401E-2</v>
      </c>
      <c r="M352" s="33">
        <v>-3.8174950559080802E-2</v>
      </c>
      <c r="N352">
        <v>30</v>
      </c>
      <c r="O352" t="s">
        <v>15</v>
      </c>
      <c r="P352">
        <f t="shared" si="14"/>
        <v>225</v>
      </c>
      <c r="Q352">
        <f t="shared" si="15"/>
        <v>0</v>
      </c>
      <c r="AH352" s="31">
        <v>45302</v>
      </c>
      <c r="AI352" s="33">
        <v>0.45856836942338441</v>
      </c>
      <c r="AJ352" s="33">
        <v>0.27228935230299478</v>
      </c>
      <c r="AK352" s="33">
        <v>0.18627901712038961</v>
      </c>
      <c r="BI352" s="34">
        <v>3.09389262750271E-2</v>
      </c>
      <c r="CP352" t="s">
        <v>1353</v>
      </c>
      <c r="CQ352">
        <v>1.0020420514039381</v>
      </c>
      <c r="CR352">
        <v>1.0006771264682961</v>
      </c>
      <c r="CS352">
        <v>0.98629917424489033</v>
      </c>
      <c r="CT352">
        <v>1.003959049213367</v>
      </c>
      <c r="CU352">
        <v>1.0029797733725421</v>
      </c>
      <c r="CV352">
        <v>1.0175557053229931</v>
      </c>
      <c r="CW352">
        <v>1.0238693944194659</v>
      </c>
      <c r="CX352">
        <v>1.028036966611561</v>
      </c>
      <c r="CY352">
        <v>1.0206500628453341</v>
      </c>
      <c r="CZ352">
        <v>1.0158783452578739</v>
      </c>
      <c r="DA352">
        <v>1.014555078339495</v>
      </c>
      <c r="DB352">
        <v>1.0308083703550659</v>
      </c>
      <c r="DC352">
        <v>1.024359188557443</v>
      </c>
      <c r="DD352">
        <v>1.0336527797738251</v>
      </c>
      <c r="DE352">
        <v>1.023536130281357</v>
      </c>
      <c r="DF352">
        <v>1.0139194811410961</v>
      </c>
      <c r="DG352">
        <v>1.007199313941173</v>
      </c>
      <c r="DH352">
        <v>1.000229198637669</v>
      </c>
      <c r="DI352">
        <v>0.99031042472720343</v>
      </c>
      <c r="DJ352">
        <v>0.98923721005744958</v>
      </c>
      <c r="DK352">
        <v>0.98712233666601923</v>
      </c>
      <c r="DL352">
        <v>0.98492383480493217</v>
      </c>
      <c r="DM352">
        <v>1.0158365830955669</v>
      </c>
      <c r="DN352">
        <v>1.012356680623451</v>
      </c>
      <c r="DO352">
        <v>1.020879390230371</v>
      </c>
      <c r="DP352">
        <v>1.0106688019089729</v>
      </c>
      <c r="DQ352">
        <v>1.010700045421921</v>
      </c>
      <c r="DR352">
        <v>1.013731915918366</v>
      </c>
      <c r="DS352">
        <v>1.0342049567926539</v>
      </c>
      <c r="DT352">
        <v>1.0167847195684869</v>
      </c>
      <c r="DU352">
        <v>1.0162324384046151</v>
      </c>
      <c r="DV352">
        <v>1.020056227809242</v>
      </c>
      <c r="DW352">
        <v>1.040685486248268</v>
      </c>
      <c r="DX352">
        <v>1.0549280499155671</v>
      </c>
      <c r="DY352">
        <v>1.047353580926611</v>
      </c>
      <c r="DZ352">
        <v>1.036184545773021</v>
      </c>
      <c r="EA352">
        <v>0.99656173094282396</v>
      </c>
      <c r="EB352">
        <v>0.98078761027082828</v>
      </c>
      <c r="EC352">
        <v>0.97269220777599075</v>
      </c>
      <c r="ED352">
        <v>0.97800579202300753</v>
      </c>
      <c r="EE352">
        <v>0.98122512359713931</v>
      </c>
      <c r="EF352">
        <v>0.97893309948729545</v>
      </c>
      <c r="EG352">
        <v>0.98521554507082065</v>
      </c>
      <c r="EH352">
        <v>0.99599913941967888</v>
      </c>
      <c r="EI352">
        <v>0.98397569833201237</v>
      </c>
      <c r="EJ352">
        <v>0.97483842882541205</v>
      </c>
      <c r="EK352">
        <v>0.96350276160276771</v>
      </c>
      <c r="EL352">
        <v>0.99305058495776055</v>
      </c>
      <c r="EM352">
        <v>1.002385834191406</v>
      </c>
      <c r="EN352">
        <v>0.9916752455178024</v>
      </c>
      <c r="EO352">
        <v>0.97473428378225302</v>
      </c>
      <c r="EP352">
        <v>0.97280687146850886</v>
      </c>
      <c r="EQ352">
        <v>0.95678269854788833</v>
      </c>
      <c r="ER352">
        <v>0.98367357356180807</v>
      </c>
      <c r="ES352">
        <v>1.0206604773496499</v>
      </c>
      <c r="ET352">
        <v>1.0146383943740229</v>
      </c>
      <c r="EU352">
        <v>1.0199311496124071</v>
      </c>
      <c r="EV352">
        <v>1.0322150574530149</v>
      </c>
      <c r="EW352">
        <v>1.006845116649389</v>
      </c>
      <c r="EX352">
        <v>1.0210042601371181</v>
      </c>
      <c r="EY352">
        <v>1.0246196553103839</v>
      </c>
    </row>
    <row r="353" spans="9:155" x14ac:dyDescent="0.25">
      <c r="I353" s="31">
        <v>44931</v>
      </c>
      <c r="J353" s="32">
        <v>113.8378377733292</v>
      </c>
      <c r="K353" s="32">
        <v>110.8791450324468</v>
      </c>
      <c r="L353" s="33">
        <v>-6.3259773005081898E-2</v>
      </c>
      <c r="M353" s="33">
        <v>-3.85998456631019E-2</v>
      </c>
      <c r="N353">
        <v>30</v>
      </c>
      <c r="O353" t="s">
        <v>15</v>
      </c>
      <c r="P353">
        <f t="shared" si="14"/>
        <v>225</v>
      </c>
      <c r="Q353">
        <f t="shared" si="15"/>
        <v>0</v>
      </c>
      <c r="AH353" s="31">
        <v>45303</v>
      </c>
      <c r="AI353" s="33">
        <v>0.45282145241764638</v>
      </c>
      <c r="AJ353" s="33">
        <v>0.28333181682286712</v>
      </c>
      <c r="AK353" s="33">
        <v>0.1694896355947792</v>
      </c>
      <c r="BI353" s="34">
        <v>-4.72888782553516E-2</v>
      </c>
      <c r="CP353" t="s">
        <v>1354</v>
      </c>
      <c r="CQ353">
        <v>0.96054418459517443</v>
      </c>
      <c r="CR353">
        <v>0.94428614064766125</v>
      </c>
      <c r="CS353">
        <v>0.97083834087861653</v>
      </c>
      <c r="CT353">
        <v>0.9901437849682847</v>
      </c>
      <c r="CU353">
        <v>0.97905481549073736</v>
      </c>
      <c r="CV353">
        <v>0.97632025201695538</v>
      </c>
      <c r="CW353">
        <v>0.99143912429826619</v>
      </c>
      <c r="CX353">
        <v>0.98367937116833715</v>
      </c>
      <c r="CY353">
        <v>0.97701949711825842</v>
      </c>
      <c r="CZ353">
        <v>0.97634901644619876</v>
      </c>
      <c r="DA353">
        <v>0.99095589442049703</v>
      </c>
      <c r="DB353">
        <v>0.9948974359056697</v>
      </c>
      <c r="DC353">
        <v>0.98713968813899944</v>
      </c>
      <c r="DD353">
        <v>0.99460296084463518</v>
      </c>
      <c r="DE353">
        <v>0.964925464642441</v>
      </c>
      <c r="DF353">
        <v>0.97352916236631593</v>
      </c>
      <c r="DG353">
        <v>0.95738072405441643</v>
      </c>
      <c r="DH353">
        <v>0.95876561538742378</v>
      </c>
      <c r="DI353">
        <v>0.94200936400530233</v>
      </c>
      <c r="DJ353">
        <v>0.95259949937222288</v>
      </c>
      <c r="DK353">
        <v>0.94442814543342501</v>
      </c>
      <c r="DL353">
        <v>0.94859535295281461</v>
      </c>
      <c r="DM353">
        <v>0.96755098648902571</v>
      </c>
      <c r="DN353">
        <v>0.96306429953546846</v>
      </c>
      <c r="DO353">
        <v>0.97319075731639326</v>
      </c>
      <c r="DP353">
        <v>0.98678248280852565</v>
      </c>
      <c r="DQ353">
        <v>0.97570354014727234</v>
      </c>
      <c r="DR353">
        <v>0.94029239705015788</v>
      </c>
      <c r="DS353">
        <v>0.96448679142957838</v>
      </c>
      <c r="DT353">
        <v>0.99505410491026347</v>
      </c>
      <c r="DU353">
        <v>1.0124182320302091</v>
      </c>
      <c r="DV353">
        <v>1.02496973799944</v>
      </c>
      <c r="DW353">
        <v>1.011440680109146</v>
      </c>
      <c r="DX353">
        <v>1.0193425633600419</v>
      </c>
      <c r="DY353">
        <v>1.0095105806401521</v>
      </c>
      <c r="DZ353">
        <v>1.036217757850451</v>
      </c>
      <c r="EA353">
        <v>1.016441178730169</v>
      </c>
      <c r="EB353">
        <v>0.99389481694387127</v>
      </c>
      <c r="EC353">
        <v>0.97232600707863737</v>
      </c>
      <c r="ED353">
        <v>1.021999481675147</v>
      </c>
      <c r="EE353">
        <v>1.060023613098479</v>
      </c>
      <c r="EF353">
        <v>1.0665721268200929</v>
      </c>
      <c r="EG353">
        <v>1.072011298653978</v>
      </c>
      <c r="EH353">
        <v>1.074116804740515</v>
      </c>
      <c r="EI353">
        <v>1.083867382245618</v>
      </c>
      <c r="EJ353">
        <v>1.0990380806336491</v>
      </c>
      <c r="EK353">
        <v>1.089181093540625</v>
      </c>
      <c r="EL353">
        <v>1.1007487808286101</v>
      </c>
      <c r="EM353">
        <v>1.0376716462130819</v>
      </c>
      <c r="EN353">
        <v>1.024869407168898</v>
      </c>
      <c r="EO353">
        <v>0.96549561448395871</v>
      </c>
      <c r="EP353">
        <v>0.95851494498007372</v>
      </c>
      <c r="EQ353">
        <v>0.9426673738245962</v>
      </c>
      <c r="ER353">
        <v>0.91977007346800876</v>
      </c>
      <c r="ES353">
        <v>0.93901404064027438</v>
      </c>
      <c r="ET353">
        <v>0.93079255262000649</v>
      </c>
      <c r="EU353">
        <v>0.9311121573893778</v>
      </c>
      <c r="EV353">
        <v>0.9312312258328691</v>
      </c>
      <c r="EW353">
        <v>0.92251478909328855</v>
      </c>
      <c r="EX353">
        <v>0.89394011734823098</v>
      </c>
      <c r="EY353">
        <v>0.89785032503248485</v>
      </c>
    </row>
    <row r="354" spans="9:155" x14ac:dyDescent="0.25">
      <c r="I354" s="31">
        <v>44932</v>
      </c>
      <c r="J354" s="32">
        <v>113.25625439589319</v>
      </c>
      <c r="K354" s="32">
        <v>110.05617390489709</v>
      </c>
      <c r="L354" s="33">
        <v>-6.8045462505620796E-2</v>
      </c>
      <c r="M354" s="33">
        <v>-4.5735584027693101E-2</v>
      </c>
      <c r="N354">
        <v>30</v>
      </c>
      <c r="O354" t="s">
        <v>15</v>
      </c>
      <c r="P354">
        <f t="shared" si="14"/>
        <v>225</v>
      </c>
      <c r="Q354">
        <f t="shared" si="15"/>
        <v>0</v>
      </c>
      <c r="AH354" s="31">
        <v>45306</v>
      </c>
      <c r="AI354" s="33">
        <v>0.47107042586468179</v>
      </c>
      <c r="AJ354" s="33">
        <v>0.30209206390780508</v>
      </c>
      <c r="AK354" s="33">
        <v>0.16897836195687671</v>
      </c>
      <c r="BI354" s="34">
        <v>-0.11338302057211409</v>
      </c>
      <c r="CP354" t="s">
        <v>1355</v>
      </c>
      <c r="CQ354">
        <v>1.0230128875201081</v>
      </c>
      <c r="CR354">
        <v>1.02074196099577</v>
      </c>
      <c r="CS354">
        <v>0.99212724920182338</v>
      </c>
      <c r="CT354">
        <v>1.0323998099726259</v>
      </c>
      <c r="CU354">
        <v>1.0440575663077609</v>
      </c>
      <c r="CV354">
        <v>1.049962179082828</v>
      </c>
      <c r="CW354">
        <v>1.0749432972677671</v>
      </c>
      <c r="CX354">
        <v>1.0794852429581661</v>
      </c>
      <c r="CY354">
        <v>1.06464811537558</v>
      </c>
      <c r="CZ354">
        <v>1.0696442834275339</v>
      </c>
      <c r="DA354">
        <v>1.0681302397695871</v>
      </c>
      <c r="DB354">
        <v>1.0800910271764439</v>
      </c>
      <c r="DC354">
        <v>1.076305871710715</v>
      </c>
      <c r="DD354">
        <v>1.087358214394458</v>
      </c>
      <c r="DE354">
        <v>1.100378545172541</v>
      </c>
      <c r="DF354">
        <v>1.095836506840421</v>
      </c>
      <c r="DG354">
        <v>1.148826737884471</v>
      </c>
      <c r="DH354">
        <v>1.159273388991658</v>
      </c>
      <c r="DI354">
        <v>1.131567121920825</v>
      </c>
      <c r="DJ354">
        <v>1.1433762548292381</v>
      </c>
      <c r="DK354">
        <v>1.170628392180237</v>
      </c>
      <c r="DL354">
        <v>1.1666919527829509</v>
      </c>
      <c r="DM354">
        <v>1.140348352796787</v>
      </c>
      <c r="DN354">
        <v>1.1474641634415239</v>
      </c>
      <c r="DO354">
        <v>1.184557260323154</v>
      </c>
      <c r="DP354">
        <v>1.1380773336307271</v>
      </c>
      <c r="DQ354">
        <v>1.1011356133223751</v>
      </c>
      <c r="DR354">
        <v>1.094625401612473</v>
      </c>
      <c r="DS354">
        <v>1.1062832505893301</v>
      </c>
      <c r="DT354">
        <v>1.121423223960194</v>
      </c>
      <c r="DU354">
        <v>1.1380773336307271</v>
      </c>
      <c r="DV354">
        <v>1.124754064422645</v>
      </c>
      <c r="DW354">
        <v>1.1289932569664869</v>
      </c>
      <c r="DX354">
        <v>1.116881278269795</v>
      </c>
      <c r="DY354">
        <v>1.0994701930911499</v>
      </c>
      <c r="DZ354">
        <v>1.1223316686833069</v>
      </c>
      <c r="EA354">
        <v>1.079636619531444</v>
      </c>
      <c r="EB354">
        <v>1.0487510738548811</v>
      </c>
      <c r="EC354">
        <v>1.02952309923001</v>
      </c>
      <c r="ED354">
        <v>1.0376988238128591</v>
      </c>
      <c r="EE354">
        <v>1.050870531164219</v>
      </c>
      <c r="EF354">
        <v>1.0470855609819341</v>
      </c>
      <c r="EG354">
        <v>1.0481453822783251</v>
      </c>
      <c r="EH354">
        <v>1.0492052035747159</v>
      </c>
      <c r="EI354">
        <v>1.0664649121800831</v>
      </c>
      <c r="EJ354">
        <v>1.0496594259362719</v>
      </c>
      <c r="EK354">
        <v>1.0266464811291149</v>
      </c>
      <c r="EL354">
        <v>1.029371815298453</v>
      </c>
      <c r="EM354">
        <v>1.0216503130771599</v>
      </c>
      <c r="EN354">
        <v>0.98652538957331237</v>
      </c>
      <c r="EO354">
        <v>0.98470859276880862</v>
      </c>
      <c r="EP354">
        <v>0.9769871831892375</v>
      </c>
      <c r="EQ354">
        <v>0.94473887778628396</v>
      </c>
      <c r="ER354">
        <v>0.98031802365168852</v>
      </c>
      <c r="ES354">
        <v>0.99015907582404139</v>
      </c>
      <c r="ET354">
        <v>0.97108266305589175</v>
      </c>
      <c r="EU354">
        <v>0.95715379491297514</v>
      </c>
      <c r="EV354">
        <v>0.96230133953820807</v>
      </c>
      <c r="EW354">
        <v>0.94140803732383305</v>
      </c>
      <c r="EX354">
        <v>0.95594250440158424</v>
      </c>
      <c r="EY354">
        <v>0.97759278212407208</v>
      </c>
    </row>
    <row r="355" spans="9:155" x14ac:dyDescent="0.25">
      <c r="I355" s="31">
        <v>44935</v>
      </c>
      <c r="J355" s="32">
        <v>113.53250819649131</v>
      </c>
      <c r="K355" s="32">
        <v>111.339634130962</v>
      </c>
      <c r="L355" s="33">
        <v>-6.5772246034347698E-2</v>
      </c>
      <c r="M355" s="33">
        <v>-3.4607081376785101E-2</v>
      </c>
      <c r="N355">
        <v>30</v>
      </c>
      <c r="O355" t="s">
        <v>15</v>
      </c>
      <c r="P355">
        <f t="shared" si="14"/>
        <v>225</v>
      </c>
      <c r="Q355">
        <f t="shared" si="15"/>
        <v>0</v>
      </c>
      <c r="AH355" s="31">
        <v>45307</v>
      </c>
      <c r="AI355" s="33">
        <v>0.4648551658797781</v>
      </c>
      <c r="AJ355" s="33">
        <v>0.28332826324748689</v>
      </c>
      <c r="AK355" s="33">
        <v>0.18152690263229121</v>
      </c>
      <c r="BI355" s="34">
        <v>-0.16313805715896329</v>
      </c>
      <c r="CP355" t="s">
        <v>1356</v>
      </c>
      <c r="CQ355">
        <v>0.98126171143035601</v>
      </c>
      <c r="CR355">
        <v>0.94070893782210441</v>
      </c>
      <c r="CS355">
        <v>0.95040600847184065</v>
      </c>
      <c r="CT355">
        <v>1.020557458774735</v>
      </c>
      <c r="CU355">
        <v>0.97082682931041331</v>
      </c>
      <c r="CV355">
        <v>0.9788960604858109</v>
      </c>
      <c r="CW355">
        <v>0.9614460180757759</v>
      </c>
      <c r="CX355">
        <v>0.96067692400962479</v>
      </c>
      <c r="CY355">
        <v>0.97492576496733485</v>
      </c>
      <c r="CZ355">
        <v>0.99947688035778814</v>
      </c>
      <c r="DA355">
        <v>1.022595252853977</v>
      </c>
      <c r="DB355">
        <v>1.0464592956188661</v>
      </c>
      <c r="DC355">
        <v>1.0005427012913259</v>
      </c>
      <c r="DD355">
        <v>1.0037046850501989</v>
      </c>
      <c r="DE355">
        <v>0.99446434030125408</v>
      </c>
      <c r="DF355">
        <v>0.99552626998505289</v>
      </c>
      <c r="DG355">
        <v>0.98692996521749532</v>
      </c>
      <c r="DH355">
        <v>0.96568946406615874</v>
      </c>
      <c r="DI355">
        <v>1.070682401545987</v>
      </c>
      <c r="DJ355">
        <v>1.061969054090188</v>
      </c>
      <c r="DK355">
        <v>1.066442846805344</v>
      </c>
      <c r="DL355">
        <v>1.0682034465649111</v>
      </c>
      <c r="DM355">
        <v>1.0365166947404709</v>
      </c>
      <c r="DN355">
        <v>1.0731149667262481</v>
      </c>
      <c r="DO355">
        <v>1.064533463967503</v>
      </c>
      <c r="DP355">
        <v>1.044731199239475</v>
      </c>
      <c r="DQ355">
        <v>1.0072075728058529</v>
      </c>
      <c r="DR355">
        <v>1.002374106536349</v>
      </c>
      <c r="DS355">
        <v>0.93033700238912354</v>
      </c>
      <c r="DT355">
        <v>0.94556743016836464</v>
      </c>
      <c r="DU355">
        <v>0.95007677822427694</v>
      </c>
      <c r="DV355">
        <v>0.88310356337034379</v>
      </c>
      <c r="DW355">
        <v>0.8924853664921697</v>
      </c>
      <c r="DX355">
        <v>0.87137915160635149</v>
      </c>
      <c r="DY355">
        <v>0.87551768645179806</v>
      </c>
      <c r="DZ355">
        <v>0.91183090531940625</v>
      </c>
      <c r="EA355">
        <v>0.87631012801638597</v>
      </c>
      <c r="EB355">
        <v>0.88261547857459299</v>
      </c>
      <c r="EC355">
        <v>0.85345475822317551</v>
      </c>
      <c r="ED355">
        <v>0.89158358843980468</v>
      </c>
      <c r="EE355">
        <v>0.88462229525394875</v>
      </c>
      <c r="EF355">
        <v>0.90233190691130971</v>
      </c>
      <c r="EG355">
        <v>0.90537715317799849</v>
      </c>
      <c r="EH355">
        <v>0.88126849577262556</v>
      </c>
      <c r="EI355">
        <v>0.87261672162152715</v>
      </c>
      <c r="EJ355">
        <v>0.91039022732763386</v>
      </c>
      <c r="EK355">
        <v>0.89449607442126489</v>
      </c>
      <c r="EL355">
        <v>0.88591068041278076</v>
      </c>
      <c r="EM355">
        <v>0.88130756086804907</v>
      </c>
      <c r="EN355">
        <v>0.85438781887148518</v>
      </c>
      <c r="EO355">
        <v>0.84539247025809738</v>
      </c>
      <c r="EP355">
        <v>0.82243165522684913</v>
      </c>
      <c r="EQ355">
        <v>0.80945792339944833</v>
      </c>
      <c r="ER355">
        <v>0.82295483756926957</v>
      </c>
      <c r="ES355">
        <v>0.81970655962499872</v>
      </c>
      <c r="ET355">
        <v>0.87504127540526566</v>
      </c>
      <c r="EU355">
        <v>0.87242154874243849</v>
      </c>
      <c r="EV355">
        <v>0.88800333348344807</v>
      </c>
      <c r="EW355">
        <v>0.872460613837862</v>
      </c>
      <c r="EX355">
        <v>0.89824029595978006</v>
      </c>
      <c r="EY355">
        <v>0.94019132530774241</v>
      </c>
    </row>
    <row r="356" spans="9:155" x14ac:dyDescent="0.25">
      <c r="I356" s="31">
        <v>44936</v>
      </c>
      <c r="J356" s="32">
        <v>113.2176279796096</v>
      </c>
      <c r="K356" s="32">
        <v>110.43991482032639</v>
      </c>
      <c r="L356" s="33">
        <v>-6.8363308651201896E-2</v>
      </c>
      <c r="M356" s="33">
        <v>-4.2408280455762497E-2</v>
      </c>
      <c r="N356">
        <v>29</v>
      </c>
      <c r="O356" t="s">
        <v>15</v>
      </c>
      <c r="P356">
        <f t="shared" si="14"/>
        <v>225</v>
      </c>
      <c r="Q356">
        <f t="shared" si="15"/>
        <v>0</v>
      </c>
      <c r="AH356" s="31">
        <v>45308</v>
      </c>
      <c r="AI356" s="33">
        <v>0.45846052447969859</v>
      </c>
      <c r="AJ356" s="33">
        <v>0.271600789546663</v>
      </c>
      <c r="AK356" s="33">
        <v>0.18685973493303559</v>
      </c>
      <c r="BI356" s="34">
        <v>-9.1999927354827093E-2</v>
      </c>
      <c r="CP356" t="s">
        <v>1357</v>
      </c>
      <c r="CQ356">
        <v>0.86752796705874657</v>
      </c>
      <c r="CR356">
        <v>0.8365921822301069</v>
      </c>
      <c r="CS356">
        <v>0.84252784351109777</v>
      </c>
      <c r="CT356">
        <v>0.86243013942339453</v>
      </c>
      <c r="CU356">
        <v>0.86787704300064827</v>
      </c>
      <c r="CV356">
        <v>0.86850548246622095</v>
      </c>
      <c r="CW356">
        <v>0.87318435045785781</v>
      </c>
      <c r="CX356">
        <v>0.86703903807142657</v>
      </c>
      <c r="CY356">
        <v>0.87548871414008245</v>
      </c>
      <c r="CZ356">
        <v>0.89413404547944242</v>
      </c>
      <c r="DA356">
        <v>0.89490216670685052</v>
      </c>
      <c r="DB356">
        <v>0.87807261262956093</v>
      </c>
      <c r="DC356">
        <v>0.87576807766375342</v>
      </c>
      <c r="DD356">
        <v>0.87555868348368737</v>
      </c>
      <c r="DE356">
        <v>0.87025129038468629</v>
      </c>
      <c r="DF356">
        <v>0.85139656486526016</v>
      </c>
      <c r="DG356">
        <v>0.86180161431603042</v>
      </c>
      <c r="DH356">
        <v>0.84441333319139866</v>
      </c>
      <c r="DI356">
        <v>0.82548872397015904</v>
      </c>
      <c r="DJ356">
        <v>0.83212287970211896</v>
      </c>
      <c r="DK356">
        <v>0.79699715586916242</v>
      </c>
      <c r="DL356">
        <v>0.79336585827039607</v>
      </c>
      <c r="DM356">
        <v>0.79469270654514634</v>
      </c>
      <c r="DN356">
        <v>0.79888264554946331</v>
      </c>
      <c r="DO356">
        <v>0.78715074782394279</v>
      </c>
      <c r="DP356">
        <v>0.78386869745066101</v>
      </c>
      <c r="DQ356">
        <v>0.79085192912452251</v>
      </c>
      <c r="DR356">
        <v>0.80139657469533687</v>
      </c>
      <c r="DS356">
        <v>0.80300270085196668</v>
      </c>
      <c r="DT356">
        <v>0.82206699183504184</v>
      </c>
      <c r="DU356">
        <v>0.81976254251102576</v>
      </c>
      <c r="DV356">
        <v>0.81347763400455042</v>
      </c>
      <c r="DW356">
        <v>0.81480448227930069</v>
      </c>
      <c r="DX356">
        <v>0.81417595717193658</v>
      </c>
      <c r="DY356">
        <v>0.81983242621283925</v>
      </c>
      <c r="DZ356">
        <v>0.78582398519098395</v>
      </c>
      <c r="EA356">
        <v>0.76976255234110247</v>
      </c>
      <c r="EB356">
        <v>0.74155026212198538</v>
      </c>
      <c r="EC356">
        <v>0.75118701906176455</v>
      </c>
      <c r="ED356">
        <v>0.74036300996727922</v>
      </c>
      <c r="EE356">
        <v>0.7359636767828962</v>
      </c>
      <c r="EF356">
        <v>0.73910604539434244</v>
      </c>
      <c r="EG356">
        <v>0.74483231249526716</v>
      </c>
      <c r="EH356">
        <v>0.75279323086018579</v>
      </c>
      <c r="EI356">
        <v>0.74601956464997332</v>
      </c>
      <c r="EJ356">
        <v>0.7274440313706354</v>
      </c>
      <c r="EK356">
        <v>0.73219269742229431</v>
      </c>
      <c r="EL356">
        <v>0.71263964873548213</v>
      </c>
      <c r="EM356">
        <v>0.68219270725237102</v>
      </c>
      <c r="EN356">
        <v>0.68847761575884636</v>
      </c>
      <c r="EO356">
        <v>0.7050977328351743</v>
      </c>
      <c r="EP356">
        <v>0.68240218707422862</v>
      </c>
      <c r="EQ356">
        <v>0.71312844926011498</v>
      </c>
      <c r="ER356">
        <v>0.71906415336200158</v>
      </c>
      <c r="ES356">
        <v>0.71585190104874197</v>
      </c>
      <c r="ET356">
        <v>0.71354745172472578</v>
      </c>
      <c r="EU356">
        <v>0.7342876669244528</v>
      </c>
      <c r="EV356">
        <v>0.70537705353794966</v>
      </c>
      <c r="EW356">
        <v>0.71340776996289035</v>
      </c>
      <c r="EX356">
        <v>0.72828203629985711</v>
      </c>
      <c r="EY356">
        <v>0.71934351688567255</v>
      </c>
    </row>
    <row r="357" spans="9:155" x14ac:dyDescent="0.25">
      <c r="I357" s="31">
        <v>44937</v>
      </c>
      <c r="J357" s="32">
        <v>112.8253257054096</v>
      </c>
      <c r="K357" s="32">
        <v>110.2676818085187</v>
      </c>
      <c r="L357" s="33">
        <v>-7.1591456063106199E-2</v>
      </c>
      <c r="M357" s="33">
        <v>-4.3901661777248698E-2</v>
      </c>
      <c r="N357">
        <v>29</v>
      </c>
      <c r="O357" t="s">
        <v>15</v>
      </c>
      <c r="P357">
        <f t="shared" si="14"/>
        <v>225</v>
      </c>
      <c r="Q357">
        <f t="shared" si="15"/>
        <v>0</v>
      </c>
      <c r="AH357" s="31">
        <v>45309</v>
      </c>
      <c r="AI357" s="33">
        <v>0.4598909214301965</v>
      </c>
      <c r="AJ357" s="33">
        <v>0.26882922095109252</v>
      </c>
      <c r="AK357" s="33">
        <v>0.1910617004791039</v>
      </c>
      <c r="BI357" s="34">
        <v>0.1208037730918764</v>
      </c>
      <c r="CP357" t="s">
        <v>1358</v>
      </c>
      <c r="CQ357">
        <v>0.94743893575016569</v>
      </c>
      <c r="CR357">
        <v>0.94774813031979221</v>
      </c>
      <c r="CS357">
        <v>0.96444400594150204</v>
      </c>
      <c r="CT357">
        <v>0.9497062994802814</v>
      </c>
      <c r="CU357">
        <v>0.95681758524025562</v>
      </c>
      <c r="CV357">
        <v>0.96588691393309312</v>
      </c>
      <c r="CW357">
        <v>0.95949708216891438</v>
      </c>
      <c r="CX357">
        <v>0.95444709353978463</v>
      </c>
      <c r="CY357">
        <v>0.94506857027732039</v>
      </c>
      <c r="CZ357">
        <v>0.9431104011168312</v>
      </c>
      <c r="DA357">
        <v>0.93909106105312357</v>
      </c>
      <c r="DB357">
        <v>0.92682678492129023</v>
      </c>
      <c r="DC357">
        <v>0.93909106105312357</v>
      </c>
      <c r="DD357">
        <v>0.92033401452819519</v>
      </c>
      <c r="DE357">
        <v>0.91487170335908352</v>
      </c>
      <c r="DF357">
        <v>0.92878501719559237</v>
      </c>
      <c r="DG357">
        <v>0.93569004701485625</v>
      </c>
      <c r="DH357">
        <v>0.92528087518696989</v>
      </c>
      <c r="DI357">
        <v>0.93177370869387788</v>
      </c>
      <c r="DJ357">
        <v>0.92806350008598404</v>
      </c>
      <c r="DK357">
        <v>0.94620222058547188</v>
      </c>
      <c r="DL357">
        <v>0.94630534855582704</v>
      </c>
      <c r="DM357">
        <v>0.93806041248770133</v>
      </c>
      <c r="DN357">
        <v>0.93929719076620799</v>
      </c>
      <c r="DO357">
        <v>0.92321964116993849</v>
      </c>
      <c r="DP357">
        <v>0.89611465683415525</v>
      </c>
      <c r="DQ357">
        <v>0.89270890925991697</v>
      </c>
      <c r="DR357">
        <v>0.89539219301735262</v>
      </c>
      <c r="DS357">
        <v>0.90055237836388768</v>
      </c>
      <c r="DT357">
        <v>0.91128551339363018</v>
      </c>
      <c r="DU357">
        <v>0.90560930951244167</v>
      </c>
      <c r="DV357">
        <v>0.89487617448269907</v>
      </c>
      <c r="DW357">
        <v>0.92119299352240192</v>
      </c>
      <c r="DX357">
        <v>0.92769485230456128</v>
      </c>
      <c r="DY357">
        <v>0.89085128040345207</v>
      </c>
      <c r="DZ357">
        <v>0.87815726231926361</v>
      </c>
      <c r="EA357">
        <v>0.86216075085881794</v>
      </c>
      <c r="EB357">
        <v>0.88115011932920362</v>
      </c>
      <c r="EC357">
        <v>0.88476224907177814</v>
      </c>
      <c r="ED357">
        <v>0.91479445205203669</v>
      </c>
      <c r="EE357">
        <v>0.90942788453716539</v>
      </c>
      <c r="EF357">
        <v>0.93068770931450129</v>
      </c>
      <c r="EG357">
        <v>0.92108986555204675</v>
      </c>
      <c r="EH357">
        <v>0.96185514044823495</v>
      </c>
      <c r="EI357">
        <v>0.94781951204223502</v>
      </c>
      <c r="EJ357">
        <v>0.94637464752244271</v>
      </c>
      <c r="EK357">
        <v>0.75709973064071667</v>
      </c>
      <c r="EL357">
        <v>0.70653004047229906</v>
      </c>
      <c r="EM357">
        <v>0.68599261639795284</v>
      </c>
      <c r="EN357">
        <v>0.66339105507117968</v>
      </c>
      <c r="EO357">
        <v>0.64233761246218002</v>
      </c>
      <c r="EP357">
        <v>0.6567861314324781</v>
      </c>
      <c r="EQ357">
        <v>0.6661775930265964</v>
      </c>
      <c r="ER357">
        <v>0.66019181589290354</v>
      </c>
      <c r="ES357">
        <v>0.65668287723449703</v>
      </c>
      <c r="ET357">
        <v>0.66896406786820017</v>
      </c>
      <c r="EU357">
        <v>0.63934469233842706</v>
      </c>
      <c r="EV357">
        <v>0.64987144519983342</v>
      </c>
      <c r="EW357">
        <v>0.68392854225933886</v>
      </c>
      <c r="EX357">
        <v>0.66091421659589322</v>
      </c>
      <c r="EY357">
        <v>0.65276117423941815</v>
      </c>
    </row>
    <row r="358" spans="9:155" x14ac:dyDescent="0.25">
      <c r="I358" s="31">
        <v>44938</v>
      </c>
      <c r="J358" s="32">
        <v>112.8260935840843</v>
      </c>
      <c r="K358" s="32">
        <v>110.1109425613715</v>
      </c>
      <c r="L358" s="33">
        <v>-7.1585137400891993E-2</v>
      </c>
      <c r="M358" s="33">
        <v>-4.5260701264375397E-2</v>
      </c>
      <c r="N358">
        <v>30</v>
      </c>
      <c r="O358" t="s">
        <v>15</v>
      </c>
      <c r="P358">
        <f t="shared" si="14"/>
        <v>225</v>
      </c>
      <c r="Q358">
        <f t="shared" si="15"/>
        <v>0</v>
      </c>
      <c r="AH358" s="31">
        <v>45310</v>
      </c>
      <c r="AI358" s="33">
        <v>0.4664469294379216</v>
      </c>
      <c r="AJ358" s="33">
        <v>0.28317495222388023</v>
      </c>
      <c r="AK358" s="33">
        <v>0.1832719772140414</v>
      </c>
      <c r="BI358" s="34">
        <v>-8.2970469938682401E-2</v>
      </c>
      <c r="CP358" t="s">
        <v>1359</v>
      </c>
      <c r="CQ358">
        <v>0.98120256254944616</v>
      </c>
      <c r="CR358">
        <v>0.97161390417294902</v>
      </c>
      <c r="CS358">
        <v>1.017531664647815</v>
      </c>
      <c r="CT358">
        <v>1.050094946137633</v>
      </c>
      <c r="CU358">
        <v>1.060727778034688</v>
      </c>
      <c r="CV358">
        <v>1.065696214078059</v>
      </c>
      <c r="CW358">
        <v>1.069968378570999</v>
      </c>
      <c r="CX358">
        <v>1.0892721838763051</v>
      </c>
      <c r="CY358">
        <v>1.1033227785417239</v>
      </c>
      <c r="CZ358">
        <v>1.1213606851685389</v>
      </c>
      <c r="DA358">
        <v>1.131898748070147</v>
      </c>
      <c r="DB358">
        <v>1.103575911516405</v>
      </c>
      <c r="DC358">
        <v>1.1200316591164361</v>
      </c>
      <c r="DD358">
        <v>1.146170834088412</v>
      </c>
      <c r="DE358">
        <v>1.126740462295766</v>
      </c>
      <c r="DF358">
        <v>1.1285759101672881</v>
      </c>
      <c r="DG358">
        <v>1.125727852462014</v>
      </c>
      <c r="DH358">
        <v>1.1506012846255571</v>
      </c>
      <c r="DI358">
        <v>1.158291133951832</v>
      </c>
      <c r="DJ358">
        <v>1.1574050126703921</v>
      </c>
      <c r="DK358">
        <v>1.172753147636137</v>
      </c>
      <c r="DL358">
        <v>1.216170908245914</v>
      </c>
      <c r="DM358">
        <v>1.2126582206120451</v>
      </c>
      <c r="DN358">
        <v>1.2050949377731099</v>
      </c>
      <c r="DO358">
        <v>1.195822773549992</v>
      </c>
      <c r="DP358">
        <v>1.2210125439968571</v>
      </c>
      <c r="DQ358">
        <v>1.2205063559825251</v>
      </c>
      <c r="DR358">
        <v>1.191423964634682</v>
      </c>
      <c r="DS358">
        <v>1.211645532843264</v>
      </c>
      <c r="DT358">
        <v>1.209398743887885</v>
      </c>
      <c r="DU358">
        <v>1.17566456652011</v>
      </c>
      <c r="DV358">
        <v>1.181455684731193</v>
      </c>
      <c r="DW358">
        <v>1.1677847895277951</v>
      </c>
      <c r="DX358">
        <v>1.1737658354049181</v>
      </c>
      <c r="DY358">
        <v>1.1681329253030099</v>
      </c>
      <c r="DZ358">
        <v>1.145316432363835</v>
      </c>
      <c r="EA358">
        <v>1.112151882124121</v>
      </c>
      <c r="EB358">
        <v>1.139810166684297</v>
      </c>
      <c r="EC358">
        <v>1.130696210570356</v>
      </c>
      <c r="ED358">
        <v>1.1244935954053581</v>
      </c>
      <c r="EE358">
        <v>1.132563300063713</v>
      </c>
      <c r="EF358">
        <v>1.1357594935442019</v>
      </c>
      <c r="EG358">
        <v>1.1462657589539169</v>
      </c>
      <c r="EH358">
        <v>1.1906962073324749</v>
      </c>
      <c r="EI358">
        <v>1.161139191657107</v>
      </c>
      <c r="EJ358">
        <v>1.1805696413847819</v>
      </c>
      <c r="EK358">
        <v>1.1480695652036039</v>
      </c>
      <c r="EL358">
        <v>1.1358544184097079</v>
      </c>
      <c r="EM358">
        <v>1.1364874067164681</v>
      </c>
      <c r="EN358">
        <v>1.136139270941253</v>
      </c>
      <c r="EO358">
        <v>1.1106644920927851</v>
      </c>
      <c r="EP358">
        <v>1.1153481535396399</v>
      </c>
      <c r="EQ358">
        <v>1.1206329278663321</v>
      </c>
      <c r="ER358">
        <v>1.074620242525961</v>
      </c>
      <c r="ES358">
        <v>1.04398733377317</v>
      </c>
      <c r="ET358">
        <v>1.0397784525239</v>
      </c>
      <c r="EU358">
        <v>1.0538291251243479</v>
      </c>
      <c r="EV358">
        <v>1.0725948669883989</v>
      </c>
      <c r="EW358">
        <v>1.0999050157733601</v>
      </c>
      <c r="EX358">
        <v>1.118322777732254</v>
      </c>
      <c r="EY358">
        <v>1.117721508982358</v>
      </c>
    </row>
    <row r="359" spans="9:155" x14ac:dyDescent="0.25">
      <c r="I359" s="31">
        <v>44939</v>
      </c>
      <c r="J359" s="32">
        <v>112.86820370779721</v>
      </c>
      <c r="K359" s="32">
        <v>110.5901683055226</v>
      </c>
      <c r="L359" s="33">
        <v>-7.1238624785955398E-2</v>
      </c>
      <c r="M359" s="33">
        <v>-4.1105477085344601E-2</v>
      </c>
      <c r="N359">
        <v>30</v>
      </c>
      <c r="O359" t="s">
        <v>15</v>
      </c>
      <c r="P359">
        <f t="shared" si="14"/>
        <v>225</v>
      </c>
      <c r="Q359">
        <f t="shared" si="15"/>
        <v>0</v>
      </c>
      <c r="AH359" s="31">
        <v>45311</v>
      </c>
      <c r="AI359" s="33">
        <v>0.46589981112126239</v>
      </c>
      <c r="AJ359" s="33">
        <v>0.2773212738089807</v>
      </c>
      <c r="AK359" s="33">
        <v>0.18857853731228169</v>
      </c>
      <c r="BI359" s="34">
        <v>-2.66099412293372E-2</v>
      </c>
      <c r="CP359" t="s">
        <v>1360</v>
      </c>
      <c r="CQ359">
        <v>1.0987069140905621</v>
      </c>
      <c r="CR359">
        <v>1.107040186817013</v>
      </c>
      <c r="CS359">
        <v>1.127873547278557</v>
      </c>
      <c r="CT359">
        <v>1.1175287271664249</v>
      </c>
      <c r="CU359">
        <v>1.1329022370973421</v>
      </c>
      <c r="CV359">
        <v>1.116091882084451</v>
      </c>
      <c r="CW359">
        <v>1.1465516401171389</v>
      </c>
      <c r="CX359">
        <v>1.109913787658253</v>
      </c>
      <c r="CY359">
        <v>1.12428152389633</v>
      </c>
      <c r="CZ359">
        <v>1.116522953473585</v>
      </c>
      <c r="DA359">
        <v>1.1186781317738379</v>
      </c>
      <c r="DB359">
        <v>1.150861996717645</v>
      </c>
      <c r="DC359">
        <v>1.14295970605762</v>
      </c>
      <c r="DD359">
        <v>1.1500000325847941</v>
      </c>
      <c r="DE359">
        <v>1.190804521406905</v>
      </c>
      <c r="DF359">
        <v>1.219971154594899</v>
      </c>
      <c r="DG359">
        <v>1.1682471433569499</v>
      </c>
      <c r="DH359">
        <v>1.1553159842327241</v>
      </c>
      <c r="DI359">
        <v>1.203160888904717</v>
      </c>
      <c r="DJ359">
        <v>1.161781519133483</v>
      </c>
      <c r="DK359">
        <v>1.157183900703832</v>
      </c>
      <c r="DL359">
        <v>1.26379305381824</v>
      </c>
      <c r="DM359">
        <v>1.219252732053913</v>
      </c>
      <c r="DN359">
        <v>1.2754309987750649</v>
      </c>
      <c r="DO359">
        <v>1.2109194593274619</v>
      </c>
      <c r="DP359">
        <v>1.196264282614824</v>
      </c>
      <c r="DQ359">
        <v>1.1949649945032741</v>
      </c>
      <c r="DR359">
        <v>1.1750417431142299</v>
      </c>
      <c r="DS359">
        <v>1.1724429882457139</v>
      </c>
      <c r="DT359">
        <v>1.167678693642809</v>
      </c>
      <c r="DU359">
        <v>1.1271103740608279</v>
      </c>
      <c r="DV359">
        <v>1.114405648001553</v>
      </c>
      <c r="DW359">
        <v>1.129853295780165</v>
      </c>
      <c r="DX359">
        <v>1.124655964688549</v>
      </c>
      <c r="DY359">
        <v>1.091883552421284</v>
      </c>
      <c r="DZ359">
        <v>1.087841163944981</v>
      </c>
      <c r="EA359">
        <v>1.045540251794614</v>
      </c>
      <c r="EB359">
        <v>1.1105076050214859</v>
      </c>
      <c r="EC359">
        <v>1.129275913795216</v>
      </c>
      <c r="ED359">
        <v>1.1102188247063041</v>
      </c>
      <c r="EE359">
        <v>1.140103701789869</v>
      </c>
      <c r="EF359">
        <v>1.207525375066312</v>
      </c>
      <c r="EG359">
        <v>1.265707150129419</v>
      </c>
      <c r="EH359">
        <v>1.332551262775497</v>
      </c>
      <c r="EI359">
        <v>1.3098849110216999</v>
      </c>
      <c r="EJ359">
        <v>1.3114729794484321</v>
      </c>
      <c r="EK359">
        <v>1.302666385691932</v>
      </c>
      <c r="EL359">
        <v>1.2232618924828149</v>
      </c>
      <c r="EM359">
        <v>1.217198220445652</v>
      </c>
      <c r="EN359">
        <v>1.1761966857295429</v>
      </c>
      <c r="EO359">
        <v>1.1512204487451201</v>
      </c>
      <c r="EP359">
        <v>1.1564176905140291</v>
      </c>
      <c r="EQ359">
        <v>1.164069430977924</v>
      </c>
      <c r="ER359">
        <v>1.189478972419183</v>
      </c>
      <c r="ES359">
        <v>1.2219625150485569</v>
      </c>
      <c r="ET359">
        <v>1.24434017580988</v>
      </c>
      <c r="EU359">
        <v>1.17547486892565</v>
      </c>
      <c r="EV359">
        <v>1.1828378290743631</v>
      </c>
      <c r="EW359">
        <v>1.2213850437409</v>
      </c>
      <c r="EX359">
        <v>1.204060457897665</v>
      </c>
      <c r="EY359">
        <v>1.169699977203668</v>
      </c>
    </row>
    <row r="360" spans="9:155" x14ac:dyDescent="0.25">
      <c r="I360" s="31">
        <v>44942</v>
      </c>
      <c r="J360" s="32">
        <v>112.5855682303436</v>
      </c>
      <c r="K360" s="32">
        <v>110.2972280574062</v>
      </c>
      <c r="L360" s="33">
        <v>-7.3564354319169301E-2</v>
      </c>
      <c r="M360" s="33">
        <v>-4.3645475023353503E-2</v>
      </c>
      <c r="N360">
        <v>30</v>
      </c>
      <c r="O360" t="s">
        <v>15</v>
      </c>
      <c r="P360">
        <f t="shared" si="14"/>
        <v>225</v>
      </c>
      <c r="Q360">
        <f t="shared" si="15"/>
        <v>0</v>
      </c>
      <c r="AH360" s="31">
        <v>45314</v>
      </c>
      <c r="AI360" s="33">
        <v>0.42516992537892001</v>
      </c>
      <c r="AJ360" s="33">
        <v>0.25487653090892448</v>
      </c>
      <c r="AK360" s="33">
        <v>0.1702933944699955</v>
      </c>
      <c r="BI360" s="34">
        <v>-2.8926950694640598E-2</v>
      </c>
      <c r="CP360" t="s">
        <v>1361</v>
      </c>
      <c r="CQ360">
        <v>1.001582050323486</v>
      </c>
      <c r="CR360">
        <v>1.0134568430976609</v>
      </c>
      <c r="CS360">
        <v>1.024296710774953</v>
      </c>
      <c r="CT360">
        <v>1.032167931589179</v>
      </c>
      <c r="CU360">
        <v>1.041005807964585</v>
      </c>
      <c r="CV360">
        <v>1.0517381896210021</v>
      </c>
      <c r="CW360">
        <v>1.043701068701969</v>
      </c>
      <c r="CX360">
        <v>1.0462009656401889</v>
      </c>
      <c r="CY360">
        <v>1.037382697507369</v>
      </c>
      <c r="CZ360">
        <v>1.049706837285715</v>
      </c>
      <c r="DA360">
        <v>1.0655076929981</v>
      </c>
      <c r="DB360">
        <v>1.0894920641526959</v>
      </c>
      <c r="DC360">
        <v>1.1028319314291639</v>
      </c>
      <c r="DD360">
        <v>1.110107205394129</v>
      </c>
      <c r="DE360">
        <v>1.1199607066067001</v>
      </c>
      <c r="DF360">
        <v>1.121826158837179</v>
      </c>
      <c r="DG360">
        <v>1.122128700674349</v>
      </c>
      <c r="DH360">
        <v>1.1073631807026709</v>
      </c>
      <c r="DI360">
        <v>1.1043846783878351</v>
      </c>
      <c r="DJ360">
        <v>1.133427668146628</v>
      </c>
      <c r="DK360">
        <v>1.131992057338691</v>
      </c>
      <c r="DL360">
        <v>1.1287987883040169</v>
      </c>
      <c r="DM360">
        <v>1.164296790989773</v>
      </c>
      <c r="DN360">
        <v>1.1649901630862269</v>
      </c>
      <c r="DO360">
        <v>1.1730565423777051</v>
      </c>
      <c r="DP360">
        <v>1.174462792152241</v>
      </c>
      <c r="DQ360">
        <v>1.2090916671849661</v>
      </c>
      <c r="DR360">
        <v>1.196542802574055</v>
      </c>
      <c r="DS360">
        <v>1.189120928764001</v>
      </c>
      <c r="DT360">
        <v>1.181923677125555</v>
      </c>
      <c r="DU360">
        <v>1.163544902148431</v>
      </c>
      <c r="DV360">
        <v>1.1157029461198309</v>
      </c>
      <c r="DW360">
        <v>1.1230662005240399</v>
      </c>
      <c r="DX360">
        <v>1.106005797543165</v>
      </c>
      <c r="DY360">
        <v>1.078290932571434</v>
      </c>
      <c r="DZ360">
        <v>1.07452142759104</v>
      </c>
      <c r="EA360">
        <v>1.080048796120082</v>
      </c>
      <c r="EB360">
        <v>1.084882689891715</v>
      </c>
      <c r="EC360">
        <v>1.0656444373914189</v>
      </c>
      <c r="ED360">
        <v>1.069589697928391</v>
      </c>
      <c r="EE360">
        <v>1.0850291870758491</v>
      </c>
      <c r="EF360">
        <v>1.075322080386456</v>
      </c>
      <c r="EG360">
        <v>1.054335819789282</v>
      </c>
      <c r="EH360">
        <v>1.01903318090269</v>
      </c>
      <c r="EI360">
        <v>1.0187889504884959</v>
      </c>
      <c r="EJ360">
        <v>1.0238768274651371</v>
      </c>
      <c r="EK360">
        <v>1.010898326753596</v>
      </c>
      <c r="EL360">
        <v>1.005019447111398</v>
      </c>
      <c r="EM360">
        <v>0.99874994253182769</v>
      </c>
      <c r="EN360">
        <v>0.97134757750999379</v>
      </c>
      <c r="EO360">
        <v>0.96246083451955833</v>
      </c>
      <c r="EP360">
        <v>0.93504881936786577</v>
      </c>
      <c r="EQ360">
        <v>0.95884757951411304</v>
      </c>
      <c r="ER360">
        <v>0.974521340963038</v>
      </c>
      <c r="ES360">
        <v>0.98056642869291177</v>
      </c>
      <c r="ET360">
        <v>0.93868157995494061</v>
      </c>
      <c r="EU360">
        <v>0.9415428434580877</v>
      </c>
      <c r="EV360">
        <v>0.95562484678508308</v>
      </c>
      <c r="EW360">
        <v>0.94062495185098216</v>
      </c>
      <c r="EX360">
        <v>0.93142570891064969</v>
      </c>
      <c r="EY360">
        <v>0.92919909543715551</v>
      </c>
    </row>
    <row r="361" spans="9:155" x14ac:dyDescent="0.25">
      <c r="I361" s="31">
        <v>44943</v>
      </c>
      <c r="J361" s="32">
        <v>112.38376286543451</v>
      </c>
      <c r="K361" s="32">
        <v>110.9508487340153</v>
      </c>
      <c r="L361" s="33">
        <v>-7.5224955109129701E-2</v>
      </c>
      <c r="M361" s="33">
        <v>-3.7978124150600402E-2</v>
      </c>
      <c r="N361">
        <v>30</v>
      </c>
      <c r="O361" t="s">
        <v>15</v>
      </c>
      <c r="P361">
        <f t="shared" si="14"/>
        <v>225</v>
      </c>
      <c r="Q361">
        <f t="shared" si="15"/>
        <v>0</v>
      </c>
      <c r="AH361" s="31">
        <v>45315</v>
      </c>
      <c r="AI361" s="33">
        <v>0.44604112464248508</v>
      </c>
      <c r="AJ361" s="33">
        <v>0.26336778999944799</v>
      </c>
      <c r="AK361" s="33">
        <v>0.18267333464303709</v>
      </c>
      <c r="BI361" s="34">
        <v>-0.11561856106048581</v>
      </c>
      <c r="CP361" t="s">
        <v>1362</v>
      </c>
      <c r="CQ361">
        <v>0.97149791215602765</v>
      </c>
      <c r="CR361">
        <v>0.98805780071105065</v>
      </c>
      <c r="CS361">
        <v>0.95091754148524499</v>
      </c>
      <c r="CT361">
        <v>0.95505746503106737</v>
      </c>
      <c r="CU361">
        <v>0.92587867199789453</v>
      </c>
      <c r="CV361">
        <v>0.88483737208639202</v>
      </c>
      <c r="CW361">
        <v>0.92082316040274603</v>
      </c>
      <c r="CX361">
        <v>0.90219331007481174</v>
      </c>
      <c r="CY361">
        <v>0.85808686511631882</v>
      </c>
      <c r="CZ361">
        <v>0.84096971280215815</v>
      </c>
      <c r="DA361">
        <v>0.85780813605088346</v>
      </c>
      <c r="DB361">
        <v>0.87743316965289675</v>
      </c>
      <c r="DC361">
        <v>0.90358656665852244</v>
      </c>
      <c r="DD361">
        <v>0.90896055633854966</v>
      </c>
      <c r="DE361">
        <v>0.89514743193150492</v>
      </c>
      <c r="DF361">
        <v>0.89765531321935765</v>
      </c>
      <c r="DG361">
        <v>0.9320886545024949</v>
      </c>
      <c r="DH361">
        <v>0.90824410212990603</v>
      </c>
      <c r="DI361">
        <v>0.89052983985129786</v>
      </c>
      <c r="DJ361">
        <v>0.8889772956322145</v>
      </c>
      <c r="DK361">
        <v>0.87711469156801813</v>
      </c>
      <c r="DL361">
        <v>0.84483100446841175</v>
      </c>
      <c r="DM361">
        <v>0.86091312730318359</v>
      </c>
      <c r="DN361">
        <v>0.8428803869396968</v>
      </c>
      <c r="DO361">
        <v>0.855778020483282</v>
      </c>
      <c r="DP361">
        <v>0.835754913571637</v>
      </c>
      <c r="DQ361">
        <v>0.85462354957383024</v>
      </c>
      <c r="DR361">
        <v>0.88861906852789263</v>
      </c>
      <c r="DS361">
        <v>0.88611118724004001</v>
      </c>
      <c r="DT361">
        <v>0.8942318438821788</v>
      </c>
      <c r="DU361">
        <v>0.89168421357488292</v>
      </c>
      <c r="DV361">
        <v>0.88037897045569091</v>
      </c>
      <c r="DW361">
        <v>0.87978186049124341</v>
      </c>
      <c r="DX361">
        <v>0.8857131139304083</v>
      </c>
      <c r="DY361">
        <v>0.89343569726291561</v>
      </c>
      <c r="DZ361">
        <v>0.89753587178929484</v>
      </c>
      <c r="EA361">
        <v>0.89773490844411064</v>
      </c>
      <c r="EB361">
        <v>0.90792562404502741</v>
      </c>
      <c r="EC361">
        <v>0.86620752175845772</v>
      </c>
      <c r="ED361">
        <v>0.85569842525852902</v>
      </c>
      <c r="EE361">
        <v>0.84586593676193411</v>
      </c>
      <c r="EF361">
        <v>0.82910710873796178</v>
      </c>
      <c r="EG361">
        <v>0.82651963222535618</v>
      </c>
      <c r="EH361">
        <v>0.81210934926093059</v>
      </c>
      <c r="EI361">
        <v>0.80390904880110547</v>
      </c>
      <c r="EJ361">
        <v>0.80430712211073707</v>
      </c>
      <c r="EK361">
        <v>0.78233349485624359</v>
      </c>
      <c r="EL361">
        <v>0.78910074111998152</v>
      </c>
      <c r="EM361">
        <v>0.79889333481833336</v>
      </c>
      <c r="EN361">
        <v>0.79610682165091184</v>
      </c>
      <c r="EO361">
        <v>0.79507184076445614</v>
      </c>
      <c r="EP361">
        <v>0.788224950683032</v>
      </c>
      <c r="EQ361">
        <v>0.79097166623807702</v>
      </c>
      <c r="ER361">
        <v>0.80227695795020237</v>
      </c>
      <c r="ES361">
        <v>0.80367021453391307</v>
      </c>
      <c r="ET361">
        <v>0.84725919334564481</v>
      </c>
      <c r="EU361">
        <v>0.81501530385841492</v>
      </c>
      <c r="EV361">
        <v>0.86381908190066792</v>
      </c>
      <c r="EW361">
        <v>0.86186856155781943</v>
      </c>
      <c r="EX361">
        <v>0.85601680615754105</v>
      </c>
      <c r="EY361">
        <v>0.82409134616225643</v>
      </c>
    </row>
    <row r="362" spans="9:155" x14ac:dyDescent="0.25">
      <c r="I362" s="31">
        <v>44944</v>
      </c>
      <c r="J362" s="32">
        <v>112.4171365869114</v>
      </c>
      <c r="K362" s="32">
        <v>111.4567381661868</v>
      </c>
      <c r="L362" s="33">
        <v>-7.4950331943024098E-2</v>
      </c>
      <c r="M362" s="33">
        <v>-3.35917070473227E-2</v>
      </c>
      <c r="N362">
        <v>30</v>
      </c>
      <c r="O362" t="s">
        <v>15</v>
      </c>
      <c r="P362">
        <f t="shared" si="14"/>
        <v>225</v>
      </c>
      <c r="Q362">
        <f t="shared" si="15"/>
        <v>0</v>
      </c>
      <c r="AH362" s="31">
        <v>45316</v>
      </c>
      <c r="AI362" s="33">
        <v>0.44801602895224368</v>
      </c>
      <c r="AJ362" s="33">
        <v>0.2538834308030013</v>
      </c>
      <c r="AK362" s="33">
        <v>0.1941325981492423</v>
      </c>
      <c r="BI362" s="34">
        <v>3.7020431148004802E-2</v>
      </c>
      <c r="CP362" t="s">
        <v>1363</v>
      </c>
      <c r="CQ362">
        <v>0.99799357945425349</v>
      </c>
      <c r="CR362">
        <v>0.99935795470722022</v>
      </c>
      <c r="CS362">
        <v>0.99395395305693224</v>
      </c>
      <c r="CT362">
        <v>0.98640983541078231</v>
      </c>
      <c r="CU362">
        <v>0.9816435801183645</v>
      </c>
      <c r="CV362">
        <v>0.99403030994997954</v>
      </c>
      <c r="CW362">
        <v>0.99357259318980373</v>
      </c>
      <c r="CX362">
        <v>0.99758476224282244</v>
      </c>
      <c r="CY362">
        <v>1.008032635581658</v>
      </c>
      <c r="CZ362">
        <v>1.008032635581658</v>
      </c>
      <c r="DA362">
        <v>0.99028740686363803</v>
      </c>
      <c r="DB362">
        <v>0.95110782876824018</v>
      </c>
      <c r="DC362">
        <v>0.94644927986249328</v>
      </c>
      <c r="DD362">
        <v>0.94943823824213835</v>
      </c>
      <c r="DE362">
        <v>0.95514703056745365</v>
      </c>
      <c r="DF362">
        <v>0.99007199409029623</v>
      </c>
      <c r="DG362">
        <v>0.98659828620428081</v>
      </c>
      <c r="DH362">
        <v>0.98958717381757444</v>
      </c>
      <c r="DI362">
        <v>1.005636203861406</v>
      </c>
      <c r="DJ362">
        <v>1.0086250914746999</v>
      </c>
      <c r="DK362">
        <v>1.0042628412818251</v>
      </c>
      <c r="DL362">
        <v>1.001139143769314</v>
      </c>
      <c r="DM362">
        <v>0.98824091475053921</v>
      </c>
      <c r="DN362">
        <v>0.98045888063133568</v>
      </c>
      <c r="DO362">
        <v>0.98896789747739233</v>
      </c>
      <c r="DP362">
        <v>1.0223850423531931</v>
      </c>
      <c r="DQ362">
        <v>1.0187767368670151</v>
      </c>
      <c r="DR362">
        <v>1.023004318693375</v>
      </c>
      <c r="DS362">
        <v>1.0184267264935101</v>
      </c>
      <c r="DT362">
        <v>0.99141832392368268</v>
      </c>
      <c r="DU362">
        <v>0.99526907492939765</v>
      </c>
      <c r="DV362">
        <v>1.007897967215144</v>
      </c>
      <c r="DW362">
        <v>1.018265025380801</v>
      </c>
      <c r="DX362">
        <v>1.0219811080200021</v>
      </c>
      <c r="DY362">
        <v>1.036171884445179</v>
      </c>
      <c r="DZ362">
        <v>1.035471792931818</v>
      </c>
      <c r="EA362">
        <v>1.028578371885825</v>
      </c>
      <c r="EB362">
        <v>1.042822930737987</v>
      </c>
      <c r="EC362">
        <v>1.039887896318028</v>
      </c>
      <c r="ED362">
        <v>1.04274225709751</v>
      </c>
      <c r="EE362">
        <v>1.060298964255681</v>
      </c>
      <c r="EF362">
        <v>1.052543892116321</v>
      </c>
      <c r="EG362">
        <v>1.0504974000032219</v>
      </c>
      <c r="EH362">
        <v>1.055748263269308</v>
      </c>
      <c r="EI362">
        <v>1.041692155210644</v>
      </c>
      <c r="EJ362">
        <v>1.0293592078060141</v>
      </c>
      <c r="EK362">
        <v>1.0248622892466239</v>
      </c>
      <c r="EL362">
        <v>1.021604135666653</v>
      </c>
      <c r="EM362">
        <v>1.0236506277797519</v>
      </c>
      <c r="EN362">
        <v>1.0189383672133721</v>
      </c>
      <c r="EO362">
        <v>1.038837723664811</v>
      </c>
      <c r="EP362">
        <v>1.032617502918687</v>
      </c>
      <c r="EQ362">
        <v>1.0296823977323779</v>
      </c>
      <c r="ER362">
        <v>1.0621299728290861</v>
      </c>
      <c r="ES362">
        <v>1.0483700927169439</v>
      </c>
      <c r="ET362">
        <v>1.051816980155819</v>
      </c>
      <c r="EU362">
        <v>1.031809634252304</v>
      </c>
      <c r="EV362">
        <v>1.0406149498112329</v>
      </c>
      <c r="EW362">
        <v>1.041988312390814</v>
      </c>
      <c r="EX362">
        <v>1.074462920233717</v>
      </c>
      <c r="EY362">
        <v>1.0713932174472449</v>
      </c>
    </row>
    <row r="363" spans="9:155" x14ac:dyDescent="0.25">
      <c r="I363" s="31">
        <v>44945</v>
      </c>
      <c r="J363" s="32">
        <v>112.3105012338018</v>
      </c>
      <c r="K363" s="32">
        <v>111.12055950506431</v>
      </c>
      <c r="L363" s="33">
        <v>-7.5827804906595894E-2</v>
      </c>
      <c r="M363" s="33">
        <v>-3.6506612430056297E-2</v>
      </c>
      <c r="N363">
        <v>29</v>
      </c>
      <c r="O363" t="s">
        <v>15</v>
      </c>
      <c r="P363">
        <f t="shared" si="14"/>
        <v>225</v>
      </c>
      <c r="Q363">
        <f t="shared" si="15"/>
        <v>0</v>
      </c>
      <c r="AH363" s="31">
        <v>45320</v>
      </c>
      <c r="AI363" s="33">
        <v>0.4694224119232237</v>
      </c>
      <c r="AJ363" s="33">
        <v>0.27834199108932078</v>
      </c>
      <c r="AK363" s="33">
        <v>0.19108042083390289</v>
      </c>
      <c r="BI363" s="34">
        <v>-5.6778133097143801E-2</v>
      </c>
      <c r="CP363" t="s">
        <v>1364</v>
      </c>
      <c r="CQ363">
        <v>1.011090251198256</v>
      </c>
      <c r="CR363">
        <v>0.9975536295834907</v>
      </c>
      <c r="CS363">
        <v>0.9375356281345183</v>
      </c>
      <c r="CT363">
        <v>0.93247981758133236</v>
      </c>
      <c r="CU363">
        <v>0.94348848401711649</v>
      </c>
      <c r="CV363">
        <v>0.90165531202967353</v>
      </c>
      <c r="CW363">
        <v>0.93223509626983714</v>
      </c>
      <c r="CX363">
        <v>0.92669004270321342</v>
      </c>
      <c r="CY363">
        <v>0.92546683536484264</v>
      </c>
      <c r="CZ363">
        <v>0.93459997044433896</v>
      </c>
      <c r="DA363">
        <v>0.93990050230902011</v>
      </c>
      <c r="DB363">
        <v>0.91299024027919251</v>
      </c>
      <c r="DC363">
        <v>0.95678058392993925</v>
      </c>
      <c r="DD363">
        <v>0.95865611528622696</v>
      </c>
      <c r="DE363">
        <v>0.94047128582469763</v>
      </c>
      <c r="DF363">
        <v>0.90369402419521683</v>
      </c>
      <c r="DG363">
        <v>0.88714020438803265</v>
      </c>
      <c r="DH363">
        <v>0.86838449160604947</v>
      </c>
      <c r="DI363">
        <v>0.8213324280609412</v>
      </c>
      <c r="DJ363">
        <v>0.81179154056785852</v>
      </c>
      <c r="DK363">
        <v>0.8127700764971223</v>
      </c>
      <c r="DL363">
        <v>0.80477855835136891</v>
      </c>
      <c r="DM363">
        <v>0.78471819753355165</v>
      </c>
      <c r="DN363">
        <v>0.79662395920113616</v>
      </c>
      <c r="DO363">
        <v>0.79923340497996886</v>
      </c>
      <c r="DP363">
        <v>0.81342245041742745</v>
      </c>
      <c r="DQ363">
        <v>0.86724292457469465</v>
      </c>
      <c r="DR363">
        <v>0.85468478898680489</v>
      </c>
      <c r="DS363">
        <v>0.85965905903775119</v>
      </c>
      <c r="DT363">
        <v>0.87140168979846844</v>
      </c>
      <c r="DU363">
        <v>0.88086098688692327</v>
      </c>
      <c r="DV363">
        <v>0.90320468137700283</v>
      </c>
      <c r="DW363">
        <v>0.93117506974072195</v>
      </c>
      <c r="DX363">
        <v>0.93150123174968047</v>
      </c>
      <c r="DY363">
        <v>0.92196029435420968</v>
      </c>
      <c r="DZ363">
        <v>0.92212347516346516</v>
      </c>
      <c r="EA363">
        <v>0.92791325004158409</v>
      </c>
      <c r="EB363">
        <v>0.92228655616794442</v>
      </c>
      <c r="EC363">
        <v>0.91657822198728878</v>
      </c>
      <c r="ED363">
        <v>0.90768970841451135</v>
      </c>
      <c r="EE363">
        <v>0.89961659986413012</v>
      </c>
      <c r="EF363">
        <v>0.88966805976223751</v>
      </c>
      <c r="EG363">
        <v>0.88289969905246668</v>
      </c>
      <c r="EH363">
        <v>0.89186975312748373</v>
      </c>
      <c r="EI363">
        <v>0.89676258248096674</v>
      </c>
      <c r="EJ363">
        <v>0.89986132117562534</v>
      </c>
      <c r="EK363">
        <v>0.92277579918138219</v>
      </c>
      <c r="EL363">
        <v>0.9344368894398597</v>
      </c>
      <c r="EM363">
        <v>0.95955296100608667</v>
      </c>
      <c r="EN363">
        <v>0.95360020492826469</v>
      </c>
      <c r="EO363">
        <v>0.94797351105462502</v>
      </c>
      <c r="EP363">
        <v>0.95816677246801296</v>
      </c>
      <c r="EQ363">
        <v>0.96485349287076783</v>
      </c>
      <c r="ER363">
        <v>0.92579299737380116</v>
      </c>
      <c r="ES363">
        <v>0.9292994385796578</v>
      </c>
      <c r="ET363">
        <v>0.93353984411044755</v>
      </c>
      <c r="EU363">
        <v>0.94438552934652875</v>
      </c>
      <c r="EV363">
        <v>0.93794323084094011</v>
      </c>
      <c r="EW363">
        <v>0.89146205061628558</v>
      </c>
      <c r="EX363">
        <v>0.89056500528687343</v>
      </c>
      <c r="EY363">
        <v>0.88077944638468364</v>
      </c>
    </row>
    <row r="364" spans="9:155" x14ac:dyDescent="0.25">
      <c r="I364" s="31">
        <v>44946</v>
      </c>
      <c r="J364" s="32">
        <v>111.9946701176121</v>
      </c>
      <c r="K364" s="32">
        <v>110.60313982942451</v>
      </c>
      <c r="L364" s="33">
        <v>-7.8426692212068397E-2</v>
      </c>
      <c r="M364" s="33">
        <v>-4.0993004851927202E-2</v>
      </c>
      <c r="N364">
        <v>30</v>
      </c>
      <c r="O364" t="s">
        <v>15</v>
      </c>
      <c r="P364">
        <f t="shared" si="14"/>
        <v>225</v>
      </c>
      <c r="Q364">
        <f t="shared" si="15"/>
        <v>0</v>
      </c>
      <c r="AH364" s="31">
        <v>45321</v>
      </c>
      <c r="AI364" s="33">
        <v>0.47227425596871142</v>
      </c>
      <c r="AJ364" s="33">
        <v>0.27536666254015207</v>
      </c>
      <c r="AK364" s="33">
        <v>0.19690759342855929</v>
      </c>
      <c r="BI364" s="34">
        <v>0.21013096810558371</v>
      </c>
      <c r="CP364" t="s">
        <v>1365</v>
      </c>
      <c r="CQ364">
        <v>0.98687828014790846</v>
      </c>
      <c r="CR364">
        <v>0.98738902190727296</v>
      </c>
      <c r="CS364">
        <v>0.973464629393056</v>
      </c>
      <c r="CT364">
        <v>0.98541894997120405</v>
      </c>
      <c r="CU364">
        <v>0.96355345437098139</v>
      </c>
      <c r="CV364">
        <v>0.93670193383575373</v>
      </c>
      <c r="CW364">
        <v>0.93409942995065465</v>
      </c>
      <c r="CX364">
        <v>0.92238843024563266</v>
      </c>
      <c r="CY364">
        <v>0.94030158320164847</v>
      </c>
      <c r="CZ364">
        <v>0.98546756654086509</v>
      </c>
      <c r="DA364">
        <v>0.98629452427474462</v>
      </c>
      <c r="DB364">
        <v>0.98658640221132654</v>
      </c>
      <c r="DC364">
        <v>0.9668368877623611</v>
      </c>
      <c r="DD364">
        <v>0.96446550597831904</v>
      </c>
      <c r="DE364">
        <v>0.97594556210089967</v>
      </c>
      <c r="DF364">
        <v>0.96986503953336645</v>
      </c>
      <c r="DG364">
        <v>0.97048521320412207</v>
      </c>
      <c r="DH364">
        <v>0.97249176244398805</v>
      </c>
      <c r="DI364">
        <v>0.94611450636432781</v>
      </c>
      <c r="DJ364">
        <v>0.92714333307958086</v>
      </c>
      <c r="DK364">
        <v>0.90403743063164144</v>
      </c>
      <c r="DL364">
        <v>0.93451293857069706</v>
      </c>
      <c r="DM364">
        <v>0.92214516887871179</v>
      </c>
      <c r="DN364">
        <v>0.97162838691251674</v>
      </c>
      <c r="DO364">
        <v>0.97798852913835754</v>
      </c>
      <c r="DP364">
        <v>0.99024680741274629</v>
      </c>
      <c r="DQ364">
        <v>1.050650604227696</v>
      </c>
      <c r="DR364">
        <v>1.0475982929373731</v>
      </c>
      <c r="DS364">
        <v>1.0490696433675311</v>
      </c>
      <c r="DT364">
        <v>1.059199741718593</v>
      </c>
      <c r="DU364">
        <v>1.0556366291627011</v>
      </c>
      <c r="DV364">
        <v>1.075082066903015</v>
      </c>
      <c r="DW364">
        <v>1.0833028491535339</v>
      </c>
      <c r="DX364">
        <v>1.094576180719196</v>
      </c>
      <c r="DY364">
        <v>1.091523750416463</v>
      </c>
      <c r="DZ364">
        <v>1.1088898033217269</v>
      </c>
      <c r="EA364">
        <v>1.1263408310880401</v>
      </c>
      <c r="EB364">
        <v>1.105083310386503</v>
      </c>
      <c r="EC364">
        <v>1.081928731862698</v>
      </c>
      <c r="ED364">
        <v>1.087145759886349</v>
      </c>
      <c r="EE364">
        <v>1.068052955918142</v>
      </c>
      <c r="EF364">
        <v>1.0464063836469071</v>
      </c>
      <c r="EG364">
        <v>1.0383071130674391</v>
      </c>
      <c r="EH364">
        <v>1.013316292063094</v>
      </c>
      <c r="EI364">
        <v>1.0205157098072939</v>
      </c>
      <c r="EJ364">
        <v>1.0160038303154459</v>
      </c>
      <c r="EK364">
        <v>1.050772115898746</v>
      </c>
      <c r="EL364">
        <v>1.056414970326919</v>
      </c>
      <c r="EM364">
        <v>1.0587133379971621</v>
      </c>
      <c r="EN364">
        <v>1.0790830261168829</v>
      </c>
      <c r="EO364">
        <v>1.087072805278755</v>
      </c>
      <c r="EP364">
        <v>1.089079354518621</v>
      </c>
      <c r="EQ364">
        <v>1.061376716730196</v>
      </c>
      <c r="ER364">
        <v>1.03469532443568</v>
      </c>
      <c r="ES364">
        <v>1.048935992430617</v>
      </c>
      <c r="ET364">
        <v>1.037212674941115</v>
      </c>
      <c r="EU364">
        <v>1.022242460870237</v>
      </c>
      <c r="EV364">
        <v>1.015943014973715</v>
      </c>
      <c r="EW364">
        <v>0.97153103476078417</v>
      </c>
      <c r="EX364">
        <v>0.9778183413914413</v>
      </c>
      <c r="EY364">
        <v>0.98950506256473536</v>
      </c>
    </row>
    <row r="365" spans="9:155" x14ac:dyDescent="0.25">
      <c r="I365" s="31">
        <v>44949</v>
      </c>
      <c r="J365" s="32">
        <v>111.8318858505117</v>
      </c>
      <c r="K365" s="32">
        <v>111.0016538692975</v>
      </c>
      <c r="L365" s="33">
        <v>-7.97661991308352E-2</v>
      </c>
      <c r="M365" s="33">
        <v>-3.75376079030489E-2</v>
      </c>
      <c r="N365">
        <v>30</v>
      </c>
      <c r="O365" t="s">
        <v>15</v>
      </c>
      <c r="P365">
        <f t="shared" si="14"/>
        <v>225</v>
      </c>
      <c r="Q365">
        <f t="shared" si="15"/>
        <v>0</v>
      </c>
      <c r="AH365" s="31">
        <v>45322</v>
      </c>
      <c r="AI365" s="33">
        <v>0.49887437471180868</v>
      </c>
      <c r="AJ365" s="33">
        <v>0.28558351511374241</v>
      </c>
      <c r="AK365" s="33">
        <v>0.21329085959806621</v>
      </c>
      <c r="BI365" s="34">
        <v>0.12932174562258</v>
      </c>
      <c r="CP365" t="s">
        <v>1366</v>
      </c>
      <c r="CQ365">
        <v>0.99365482205418509</v>
      </c>
      <c r="CR365">
        <v>0.98885051040542371</v>
      </c>
      <c r="CS365">
        <v>0.99202325914590828</v>
      </c>
      <c r="CT365">
        <v>0.99147932525083216</v>
      </c>
      <c r="CU365">
        <v>0.98522480178831107</v>
      </c>
      <c r="CV365">
        <v>1.0126902996950491</v>
      </c>
      <c r="CW365">
        <v>1.0192167901051079</v>
      </c>
      <c r="CX365">
        <v>1.024746147966511</v>
      </c>
      <c r="CY365">
        <v>1.0003624844760479</v>
      </c>
      <c r="CZ365">
        <v>0.9995467030219094</v>
      </c>
      <c r="DA365">
        <v>0.98042054983378746</v>
      </c>
      <c r="DB365">
        <v>0.98567800044189069</v>
      </c>
      <c r="DC365">
        <v>1.0222988036040961</v>
      </c>
      <c r="DD365">
        <v>1.0213922869084611</v>
      </c>
      <c r="DE365">
        <v>1.031544605324108</v>
      </c>
      <c r="DF365">
        <v>1.039702658642444</v>
      </c>
      <c r="DG365">
        <v>1.0345358835816001</v>
      </c>
      <c r="DH365">
        <v>1.031544605324108</v>
      </c>
      <c r="DI365">
        <v>1.02737496281192</v>
      </c>
      <c r="DJ365">
        <v>1.0022660143318629</v>
      </c>
      <c r="DK365">
        <v>1.018854207304549</v>
      </c>
      <c r="DL365">
        <v>1.0100616042381161</v>
      </c>
      <c r="DM365">
        <v>1.0363487975843939</v>
      </c>
      <c r="DN365">
        <v>1.0559281494260959</v>
      </c>
      <c r="DO365">
        <v>1.067802646603041</v>
      </c>
      <c r="DP365">
        <v>1.056743930880234</v>
      </c>
      <c r="DQ365">
        <v>1.0373459301330501</v>
      </c>
      <c r="DR365">
        <v>1.047588745013242</v>
      </c>
      <c r="DS365">
        <v>1.059735328526201</v>
      </c>
      <c r="DT365">
        <v>1.057469096481352</v>
      </c>
      <c r="DU365">
        <v>1.065989732600247</v>
      </c>
      <c r="DV365">
        <v>1.085206621029865</v>
      </c>
      <c r="DW365">
        <v>1.07813619672473</v>
      </c>
      <c r="DX365">
        <v>1.1013414959604959</v>
      </c>
      <c r="DY365">
        <v>1.1171137880905679</v>
      </c>
      <c r="DZ365">
        <v>1.1203771526840729</v>
      </c>
      <c r="EA365">
        <v>1.12073949670768</v>
      </c>
      <c r="EB365">
        <v>1.123821629595144</v>
      </c>
      <c r="EC365">
        <v>1.1211023182851909</v>
      </c>
      <c r="ED365">
        <v>1.119833099400521</v>
      </c>
      <c r="EE365">
        <v>1.133430014115715</v>
      </c>
      <c r="EF365">
        <v>1.133973828622316</v>
      </c>
      <c r="EG365">
        <v>1.106599006262837</v>
      </c>
      <c r="EH365">
        <v>1.1163886224894499</v>
      </c>
      <c r="EI365">
        <v>1.1069614696749199</v>
      </c>
      <c r="EJ365">
        <v>1.1060549529792849</v>
      </c>
      <c r="EK365">
        <v>1.12073949670768</v>
      </c>
      <c r="EL365">
        <v>1.1011601448659789</v>
      </c>
      <c r="EM365">
        <v>1.094452542138354</v>
      </c>
      <c r="EN365">
        <v>1.088832329646978</v>
      </c>
      <c r="EO365">
        <v>1.101522727666538</v>
      </c>
      <c r="EP365">
        <v>1.0676215342854749</v>
      </c>
      <c r="EQ365">
        <v>1.067077600390399</v>
      </c>
      <c r="ER365">
        <v>1.066171083694764</v>
      </c>
      <c r="ES365">
        <v>1.0788614817143241</v>
      </c>
      <c r="ET365">
        <v>1.059825944379222</v>
      </c>
      <c r="EU365">
        <v>1.089738846342613</v>
      </c>
      <c r="EV365">
        <v>1.0581942620824689</v>
      </c>
      <c r="EW365">
        <v>1.0618200900880581</v>
      </c>
      <c r="EX365">
        <v>1.061094805098465</v>
      </c>
      <c r="EY365">
        <v>1.0444161156612339</v>
      </c>
    </row>
    <row r="366" spans="9:155" x14ac:dyDescent="0.25">
      <c r="I366" s="31">
        <v>44950</v>
      </c>
      <c r="J366" s="32">
        <v>111.4499170875404</v>
      </c>
      <c r="K366" s="32">
        <v>110.8960800775409</v>
      </c>
      <c r="L366" s="33">
        <v>-8.2909314923698102E-2</v>
      </c>
      <c r="M366" s="33">
        <v>-3.8453006913918099E-2</v>
      </c>
      <c r="N366">
        <v>30</v>
      </c>
      <c r="O366" t="s">
        <v>15</v>
      </c>
      <c r="P366">
        <f t="shared" si="14"/>
        <v>225</v>
      </c>
      <c r="Q366">
        <f t="shared" si="15"/>
        <v>0</v>
      </c>
      <c r="AH366" s="31">
        <v>45323</v>
      </c>
      <c r="AI366" s="33">
        <v>0.49653663642235157</v>
      </c>
      <c r="AJ366" s="33">
        <v>0.28519906034031778</v>
      </c>
      <c r="AK366" s="33">
        <v>0.21133757608203371</v>
      </c>
      <c r="BI366" s="34">
        <v>7.4407463723895999E-3</v>
      </c>
      <c r="CP366" t="s">
        <v>1367</v>
      </c>
      <c r="CQ366">
        <v>0.99597864536353176</v>
      </c>
      <c r="CR366">
        <v>1.0191088161350581</v>
      </c>
      <c r="CS366">
        <v>1.018991417662191</v>
      </c>
      <c r="CT366">
        <v>1.0076611673881151</v>
      </c>
      <c r="CU366">
        <v>0.99950105754098106</v>
      </c>
      <c r="CV366">
        <v>0.99712347130375167</v>
      </c>
      <c r="CW366">
        <v>0.98916869428627408</v>
      </c>
      <c r="CX366">
        <v>0.9528585984718092</v>
      </c>
      <c r="CY366">
        <v>0.94989692048270868</v>
      </c>
      <c r="CZ366">
        <v>0.97048058250695701</v>
      </c>
      <c r="DA366">
        <v>0.96707465281949145</v>
      </c>
      <c r="DB366">
        <v>1.003147814394828</v>
      </c>
      <c r="DC366">
        <v>0.97794393470758334</v>
      </c>
      <c r="DD366">
        <v>0.9959213201014232</v>
      </c>
      <c r="DE366">
        <v>1.009426571731721</v>
      </c>
      <c r="DF366">
        <v>0.99926801622910677</v>
      </c>
      <c r="DG366">
        <v>0.99251539041395764</v>
      </c>
      <c r="DH366">
        <v>0.99956426035992374</v>
      </c>
      <c r="DI366">
        <v>0.98374882356622018</v>
      </c>
      <c r="DJ366">
        <v>1.006761061541531</v>
      </c>
      <c r="DK366">
        <v>1.008301057763956</v>
      </c>
      <c r="DL366">
        <v>1.0350746267854249</v>
      </c>
      <c r="DM366">
        <v>1.026278443157796</v>
      </c>
      <c r="DN366">
        <v>1.033860338809893</v>
      </c>
      <c r="DO366">
        <v>1.0406129646250419</v>
      </c>
      <c r="DP366">
        <v>1.0148759828997591</v>
      </c>
      <c r="DQ366">
        <v>1.014254106853955</v>
      </c>
      <c r="DR366">
        <v>1.034186047056787</v>
      </c>
      <c r="DS366">
        <v>1.036288914760956</v>
      </c>
      <c r="DT366">
        <v>1.042271427967032</v>
      </c>
      <c r="DU366">
        <v>1.058471806567411</v>
      </c>
      <c r="DV366">
        <v>1.056013613836458</v>
      </c>
      <c r="DW366">
        <v>1.0530816289591549</v>
      </c>
      <c r="DX366">
        <v>1.0446112299103281</v>
      </c>
      <c r="DY366">
        <v>1.0441669782119629</v>
      </c>
      <c r="DZ366">
        <v>1.0600414959016351</v>
      </c>
      <c r="EA366">
        <v>1.0640693779668109</v>
      </c>
      <c r="EB366">
        <v>1.0517192570841689</v>
      </c>
      <c r="EC366">
        <v>1.0488759698827259</v>
      </c>
      <c r="ED366">
        <v>1.0537035050049599</v>
      </c>
      <c r="EE366">
        <v>1.0391617424103829</v>
      </c>
      <c r="EF366">
        <v>0.99870529741117764</v>
      </c>
      <c r="EG366">
        <v>1.01431326408183</v>
      </c>
      <c r="EH366">
        <v>1.0098708234300859</v>
      </c>
      <c r="EI366">
        <v>1.0061983427236021</v>
      </c>
      <c r="EJ366">
        <v>1.0138690887153721</v>
      </c>
      <c r="EK366">
        <v>1.031165211839812</v>
      </c>
      <c r="EL366">
        <v>1.0106407833753459</v>
      </c>
      <c r="EM366">
        <v>1.009248794720468</v>
      </c>
      <c r="EN366">
        <v>1.0229317470301129</v>
      </c>
      <c r="EO366">
        <v>1.000719162111859</v>
      </c>
      <c r="EP366">
        <v>0.99885338131063262</v>
      </c>
      <c r="EQ366">
        <v>0.98987949700365818</v>
      </c>
      <c r="ER366">
        <v>0.98549621357978956</v>
      </c>
      <c r="ES366">
        <v>0.97308678280545846</v>
      </c>
      <c r="ET366">
        <v>1.010285382016654</v>
      </c>
      <c r="EU366">
        <v>0.98306763762872706</v>
      </c>
      <c r="EV366">
        <v>0.97587083644711992</v>
      </c>
      <c r="EW366">
        <v>0.9927226315412877</v>
      </c>
      <c r="EX366">
        <v>0.99965303436768982</v>
      </c>
      <c r="EY366">
        <v>0.98345273209921713</v>
      </c>
    </row>
    <row r="367" spans="9:155" x14ac:dyDescent="0.25">
      <c r="I367" s="31">
        <v>44951</v>
      </c>
      <c r="J367" s="32">
        <v>110.6012829401914</v>
      </c>
      <c r="K367" s="32">
        <v>109.33517336802019</v>
      </c>
      <c r="L367" s="33">
        <v>-8.98924916896362E-2</v>
      </c>
      <c r="M367" s="33">
        <v>-5.1987165668475603E-2</v>
      </c>
      <c r="N367">
        <v>30</v>
      </c>
      <c r="O367" t="s">
        <v>15</v>
      </c>
      <c r="P367">
        <f t="shared" si="14"/>
        <v>225</v>
      </c>
      <c r="Q367">
        <f t="shared" si="15"/>
        <v>0</v>
      </c>
      <c r="AH367" s="31">
        <v>45324</v>
      </c>
      <c r="AI367" s="33">
        <v>0.50630317487410048</v>
      </c>
      <c r="AJ367" s="33">
        <v>0.31234284320736599</v>
      </c>
      <c r="AK367" s="33">
        <v>0.1939603316667344</v>
      </c>
      <c r="BI367" s="34">
        <v>6.5635050059674405E-2</v>
      </c>
      <c r="CP367" t="s">
        <v>1368</v>
      </c>
      <c r="CQ367">
        <v>0.99259168546102805</v>
      </c>
      <c r="CR367">
        <v>0.9961860631886692</v>
      </c>
      <c r="CS367">
        <v>0.97396124578168464</v>
      </c>
      <c r="CT367">
        <v>1.0047923932878691</v>
      </c>
      <c r="CU367">
        <v>1.01990864893556</v>
      </c>
      <c r="CV367">
        <v>1.0183910114040551</v>
      </c>
      <c r="CW367">
        <v>0.99842247384718952</v>
      </c>
      <c r="CX367">
        <v>1.0188502560181241</v>
      </c>
      <c r="CY367">
        <v>0.9836058947696954</v>
      </c>
      <c r="CZ367">
        <v>0.97172463028613754</v>
      </c>
      <c r="DA367">
        <v>0.98356605396798424</v>
      </c>
      <c r="DB367">
        <v>0.96204003807790228</v>
      </c>
      <c r="DC367">
        <v>0.9478824197155995</v>
      </c>
      <c r="DD367">
        <v>0.9461850376930836</v>
      </c>
      <c r="DE367">
        <v>0.92180359364951436</v>
      </c>
      <c r="DF367">
        <v>0.91759030084541982</v>
      </c>
      <c r="DG367">
        <v>0.91221875707332711</v>
      </c>
      <c r="DH367">
        <v>0.89538535263003416</v>
      </c>
      <c r="DI367">
        <v>0.90387195548707355</v>
      </c>
      <c r="DJ367">
        <v>0.90015774809875881</v>
      </c>
      <c r="DK367">
        <v>0.91010207365696694</v>
      </c>
      <c r="DL367">
        <v>0.92230278148380773</v>
      </c>
      <c r="DM367">
        <v>0.93218708979316556</v>
      </c>
      <c r="DN367">
        <v>0.94536630409699407</v>
      </c>
      <c r="DO367">
        <v>0.93508256358539077</v>
      </c>
      <c r="DP367">
        <v>0.93648037145622265</v>
      </c>
      <c r="DQ367">
        <v>0.94362918369128035</v>
      </c>
      <c r="DR367">
        <v>0.94153247188503253</v>
      </c>
      <c r="DS367">
        <v>0.94466740016157813</v>
      </c>
      <c r="DT367">
        <v>0.94554615100651784</v>
      </c>
      <c r="DU367">
        <v>0.94165219912719267</v>
      </c>
      <c r="DV367">
        <v>0.94696382806894863</v>
      </c>
      <c r="DW367">
        <v>0.94944000046732957</v>
      </c>
      <c r="DX367">
        <v>0.95796644412608012</v>
      </c>
      <c r="DY367">
        <v>0.93106898688241879</v>
      </c>
      <c r="DZ367">
        <v>0.952714730014661</v>
      </c>
      <c r="EA367">
        <v>0.94967955737016341</v>
      </c>
      <c r="EB367">
        <v>0.94538637812561965</v>
      </c>
      <c r="EC367">
        <v>0.94247093272328231</v>
      </c>
      <c r="ED367">
        <v>0.94386863817560074</v>
      </c>
      <c r="EE367">
        <v>0.8985603265453177</v>
      </c>
      <c r="EF367">
        <v>0.89945884416334287</v>
      </c>
      <c r="EG367">
        <v>0.89676308647224034</v>
      </c>
      <c r="EH367">
        <v>0.89119192901753841</v>
      </c>
      <c r="EI367">
        <v>0.90111628296563429</v>
      </c>
      <c r="EJ367">
        <v>0.90608849695399507</v>
      </c>
      <c r="EK367">
        <v>0.89810108193124893</v>
      </c>
      <c r="EL367">
        <v>0.9124782855862732</v>
      </c>
      <c r="EM367">
        <v>0.92164382076861628</v>
      </c>
      <c r="EN367">
        <v>0.89873996861781469</v>
      </c>
      <c r="EO367">
        <v>0.86920666851338768</v>
      </c>
      <c r="EP367">
        <v>0.9159728052633529</v>
      </c>
      <c r="EQ367">
        <v>0.91840893202299601</v>
      </c>
      <c r="ER367">
        <v>0.92745473996317884</v>
      </c>
      <c r="ES367">
        <v>0.9285929169025513</v>
      </c>
      <c r="ET367">
        <v>0.89566485275309249</v>
      </c>
      <c r="EU367">
        <v>0.90045732225044284</v>
      </c>
      <c r="EV367">
        <v>0.88246576925766518</v>
      </c>
      <c r="EW367">
        <v>0.89420723247043721</v>
      </c>
      <c r="EX367">
        <v>0.91159973957836016</v>
      </c>
      <c r="EY367">
        <v>0.90656771317817608</v>
      </c>
    </row>
    <row r="368" spans="9:155" x14ac:dyDescent="0.25">
      <c r="I368" s="31">
        <v>44953</v>
      </c>
      <c r="J368" s="32">
        <v>109.1024390434297</v>
      </c>
      <c r="K368" s="32">
        <v>107.193430643784</v>
      </c>
      <c r="L368" s="33">
        <v>-0.1022260654779773</v>
      </c>
      <c r="M368" s="33">
        <v>-7.0557581097166699E-2</v>
      </c>
      <c r="N368">
        <v>27</v>
      </c>
      <c r="O368" t="s">
        <v>15</v>
      </c>
      <c r="P368">
        <f t="shared" si="14"/>
        <v>225</v>
      </c>
      <c r="Q368">
        <f t="shared" si="15"/>
        <v>0</v>
      </c>
      <c r="AH368" s="31">
        <v>45327</v>
      </c>
      <c r="AI368" s="33">
        <v>0.51521467260169818</v>
      </c>
      <c r="AJ368" s="33">
        <v>0.33471150775643288</v>
      </c>
      <c r="AK368" s="33">
        <v>0.1805031648452653</v>
      </c>
      <c r="BI368" s="34">
        <v>-0.103337595544071</v>
      </c>
      <c r="CP368" t="s">
        <v>1369</v>
      </c>
      <c r="CQ368">
        <v>1.0479166666666671</v>
      </c>
      <c r="CR368">
        <v>1.0154998357534291</v>
      </c>
      <c r="CS368">
        <v>1.018666769745044</v>
      </c>
      <c r="CT368">
        <v>1.006333219470144</v>
      </c>
      <c r="CU368">
        <v>1.0154998357534291</v>
      </c>
      <c r="CV368">
        <v>1.009250000374416</v>
      </c>
      <c r="CW368">
        <v>0.99625012579566674</v>
      </c>
      <c r="CX368">
        <v>1.01416667537591</v>
      </c>
      <c r="CY368">
        <v>0.98916661738211387</v>
      </c>
      <c r="CZ368">
        <v>0.97708332254852204</v>
      </c>
      <c r="DA368">
        <v>0.99866660052525036</v>
      </c>
      <c r="DB368">
        <v>0.99541665746905394</v>
      </c>
      <c r="DC368">
        <v>0.98591646961799007</v>
      </c>
      <c r="DD368">
        <v>0.9846665230129803</v>
      </c>
      <c r="DE368">
        <v>0.97383317478439813</v>
      </c>
      <c r="DF368">
        <v>0.94683322269337866</v>
      </c>
      <c r="DG368">
        <v>0.95941651663976724</v>
      </c>
      <c r="DH368">
        <v>1.016416620206513</v>
      </c>
      <c r="DI368">
        <v>1.05058319212963</v>
      </c>
      <c r="DJ368">
        <v>1.0445834074839979</v>
      </c>
      <c r="DK368">
        <v>1.0273331822076039</v>
      </c>
      <c r="DL368">
        <v>1.0018332274549751</v>
      </c>
      <c r="DM368">
        <v>1.023749974645519</v>
      </c>
      <c r="DN368">
        <v>1.021666457359933</v>
      </c>
      <c r="DO368">
        <v>1.0511665073688989</v>
      </c>
      <c r="DP368">
        <v>1.035333168012351</v>
      </c>
      <c r="DQ368">
        <v>1.0537499214133179</v>
      </c>
      <c r="DR368">
        <v>1.03516663811337</v>
      </c>
      <c r="DS368">
        <v>1.0315000120708491</v>
      </c>
      <c r="DT368">
        <v>1.0558332339909771</v>
      </c>
      <c r="DU368">
        <v>1.073416519065332</v>
      </c>
      <c r="DV368">
        <v>1.069333210036487</v>
      </c>
      <c r="DW368">
        <v>1.075583250123427</v>
      </c>
      <c r="DX368">
        <v>1.0732498868123881</v>
      </c>
      <c r="DY368">
        <v>1.0770831451078531</v>
      </c>
      <c r="DZ368">
        <v>1.0760833515901871</v>
      </c>
      <c r="EA368">
        <v>1.075666566249899</v>
      </c>
      <c r="EB368">
        <v>1.0797497729247809</v>
      </c>
      <c r="EC368">
        <v>1.0557499178645049</v>
      </c>
      <c r="ED368">
        <v>1.0466665153537289</v>
      </c>
      <c r="EE368">
        <v>1.020916612221684</v>
      </c>
      <c r="EF368">
        <v>1.044249938270182</v>
      </c>
      <c r="EG368">
        <v>1.045499884875192</v>
      </c>
      <c r="EH368">
        <v>1.040166526887373</v>
      </c>
      <c r="EI368">
        <v>1.040499893747225</v>
      </c>
      <c r="EJ368">
        <v>1.0724166231937029</v>
      </c>
      <c r="EK368">
        <v>1.0641665866555761</v>
      </c>
      <c r="EL368">
        <v>1.0847500711146389</v>
      </c>
      <c r="EM368">
        <v>1.081166658844626</v>
      </c>
      <c r="EN368">
        <v>1.086999913591278</v>
      </c>
      <c r="EO368">
        <v>1.0511665073688989</v>
      </c>
      <c r="EP368">
        <v>1.0303332792383479</v>
      </c>
      <c r="EQ368">
        <v>1.011583261331491</v>
      </c>
      <c r="ER368">
        <v>1.009083265767508</v>
      </c>
      <c r="ES368">
        <v>0.99424982228258885</v>
      </c>
      <c r="ET368">
        <v>0.95791672400930472</v>
      </c>
      <c r="EU368">
        <v>0.94383322801659875</v>
      </c>
      <c r="EV368">
        <v>0.93416661262051803</v>
      </c>
      <c r="EW368">
        <v>0.95783330552886892</v>
      </c>
      <c r="EX368">
        <v>0.92724994116783699</v>
      </c>
      <c r="EY368">
        <v>0.92150000254765729</v>
      </c>
    </row>
    <row r="369" spans="9:155" x14ac:dyDescent="0.25">
      <c r="I369" s="31">
        <v>44956</v>
      </c>
      <c r="J369" s="32">
        <v>109.6095557326902</v>
      </c>
      <c r="K369" s="32">
        <v>107.045339079238</v>
      </c>
      <c r="L369" s="33">
        <v>-9.80531418534379E-2</v>
      </c>
      <c r="M369" s="33">
        <v>-7.1841639095348298E-2</v>
      </c>
      <c r="N369">
        <v>28</v>
      </c>
      <c r="O369" t="s">
        <v>15</v>
      </c>
      <c r="P369">
        <f t="shared" si="14"/>
        <v>225</v>
      </c>
      <c r="Q369">
        <f t="shared" si="15"/>
        <v>0</v>
      </c>
      <c r="AH369" s="31">
        <v>45328</v>
      </c>
      <c r="AI369" s="33">
        <v>0.53636737440299465</v>
      </c>
      <c r="AJ369" s="33">
        <v>0.34869262565469689</v>
      </c>
      <c r="AK369" s="33">
        <v>0.1876747487482977</v>
      </c>
      <c r="BI369" s="34">
        <v>-0.30611212037201763</v>
      </c>
      <c r="CP369" t="s">
        <v>1370</v>
      </c>
      <c r="CQ369">
        <v>0.99960480904850058</v>
      </c>
      <c r="CR369">
        <v>0.99603926165462231</v>
      </c>
      <c r="CS369">
        <v>0.99526639041793874</v>
      </c>
      <c r="CT369">
        <v>0.99596905592564644</v>
      </c>
      <c r="CU369">
        <v>0.98672153645175853</v>
      </c>
      <c r="CV369">
        <v>0.94362816521406367</v>
      </c>
      <c r="CW369">
        <v>0.94652606307644371</v>
      </c>
      <c r="CX369">
        <v>0.94116914004606111</v>
      </c>
      <c r="CY369">
        <v>0.95200619368564776</v>
      </c>
      <c r="CZ369">
        <v>1.0042504646316099</v>
      </c>
      <c r="DA369">
        <v>1.00771930537159</v>
      </c>
      <c r="DB369">
        <v>0.99565295636869822</v>
      </c>
      <c r="DC369">
        <v>1.0049529563627611</v>
      </c>
      <c r="DD369">
        <v>0.99766381179653041</v>
      </c>
      <c r="DE369">
        <v>0.9907173546004493</v>
      </c>
      <c r="DF369">
        <v>1.003574213160547</v>
      </c>
      <c r="DG369">
        <v>0.99168329159181656</v>
      </c>
      <c r="DH369">
        <v>1.0029593917023381</v>
      </c>
      <c r="DI369">
        <v>1.005629207833824</v>
      </c>
      <c r="DJ369">
        <v>1.0180557087508311</v>
      </c>
      <c r="DK369">
        <v>1.039387302436412</v>
      </c>
      <c r="DL369">
        <v>1.0483889280823271</v>
      </c>
      <c r="DM369">
        <v>1.038192936161038</v>
      </c>
      <c r="DN369">
        <v>1.0223414730846609</v>
      </c>
      <c r="DO369">
        <v>1.0372708777502799</v>
      </c>
      <c r="DP369">
        <v>1.0419692745183999</v>
      </c>
      <c r="DQ369">
        <v>1.0610965125800731</v>
      </c>
      <c r="DR369">
        <v>1.0558361224270321</v>
      </c>
      <c r="DS369">
        <v>1.0717138257634959</v>
      </c>
      <c r="DT369">
        <v>1.0844478242978861</v>
      </c>
      <c r="DU369">
        <v>1.094986329812768</v>
      </c>
      <c r="DV369">
        <v>1.1144999600486429</v>
      </c>
      <c r="DW369">
        <v>1.117029104057343</v>
      </c>
      <c r="DX369">
        <v>1.1304130269144299</v>
      </c>
      <c r="DY369">
        <v>1.1377371005685919</v>
      </c>
      <c r="DZ369">
        <v>1.143173265708908</v>
      </c>
      <c r="EA369">
        <v>1.150330600756752</v>
      </c>
      <c r="EB369">
        <v>1.150137361225511</v>
      </c>
      <c r="EC369">
        <v>1.172259377580019</v>
      </c>
      <c r="ED369">
        <v>1.118601173679076</v>
      </c>
      <c r="EE369">
        <v>1.1246518996127659</v>
      </c>
      <c r="EF369">
        <v>1.115474759644411</v>
      </c>
      <c r="EG369">
        <v>1.1233610004600501</v>
      </c>
      <c r="EH369">
        <v>1.1229746082858469</v>
      </c>
      <c r="EI369">
        <v>1.1658484128439359</v>
      </c>
      <c r="EJ369">
        <v>1.134233156964124</v>
      </c>
      <c r="EK369">
        <v>1.1305622140885041</v>
      </c>
      <c r="EL369">
        <v>1.1383518351385229</v>
      </c>
      <c r="EM369">
        <v>1.125143774156989</v>
      </c>
      <c r="EN369">
        <v>1.1084929389190059</v>
      </c>
      <c r="EO369">
        <v>1.1125590496849509</v>
      </c>
      <c r="EP369">
        <v>1.094274975477217</v>
      </c>
      <c r="EQ369">
        <v>1.0853436424485561</v>
      </c>
      <c r="ER369">
        <v>1.1099859402073631</v>
      </c>
      <c r="ES369">
        <v>1.054439654016017</v>
      </c>
      <c r="ET369">
        <v>1.0327832719456449</v>
      </c>
      <c r="EU369">
        <v>1.073382341374292</v>
      </c>
      <c r="EV369">
        <v>1.0664184196342461</v>
      </c>
      <c r="EW369">
        <v>1.047027736312357</v>
      </c>
      <c r="EX369">
        <v>1.0698081920408491</v>
      </c>
      <c r="EY369">
        <v>1.035698895016826</v>
      </c>
    </row>
    <row r="370" spans="9:155" x14ac:dyDescent="0.25">
      <c r="I370" s="31">
        <v>44957</v>
      </c>
      <c r="J370" s="32">
        <v>110.9896511167707</v>
      </c>
      <c r="K370" s="32">
        <v>107.63121957547089</v>
      </c>
      <c r="L370" s="33">
        <v>-8.6696716883979105E-2</v>
      </c>
      <c r="M370" s="33">
        <v>-6.6761643219330299E-2</v>
      </c>
      <c r="N370">
        <v>28</v>
      </c>
      <c r="O370" t="s">
        <v>15</v>
      </c>
      <c r="P370">
        <f t="shared" si="14"/>
        <v>225</v>
      </c>
      <c r="Q370">
        <f t="shared" si="15"/>
        <v>0</v>
      </c>
      <c r="AH370" s="31">
        <v>45329</v>
      </c>
      <c r="AI370" s="33">
        <v>0.51549161977429137</v>
      </c>
      <c r="AJ370" s="33">
        <v>0.34642629975561579</v>
      </c>
      <c r="AK370" s="33">
        <v>0.1690653200186755</v>
      </c>
      <c r="BI370" s="34">
        <v>8.8778553546620204E-2</v>
      </c>
      <c r="CP370" t="s">
        <v>1371</v>
      </c>
      <c r="CQ370">
        <v>0.95721252654072297</v>
      </c>
      <c r="CR370">
        <v>0.96602787564642401</v>
      </c>
      <c r="CS370">
        <v>0.95383270060863523</v>
      </c>
      <c r="CT370">
        <v>0.96536589785681615</v>
      </c>
      <c r="CU370">
        <v>0.97090589372813552</v>
      </c>
      <c r="CV370">
        <v>0.99250863178853133</v>
      </c>
      <c r="CW370">
        <v>0.97811840487516</v>
      </c>
      <c r="CX370">
        <v>0.96864107797985111</v>
      </c>
      <c r="CY370">
        <v>1.0369686458385301</v>
      </c>
      <c r="CZ370">
        <v>1.004564452192263</v>
      </c>
      <c r="DA370">
        <v>0.99118458965364231</v>
      </c>
      <c r="DB370">
        <v>0.98080128452561566</v>
      </c>
      <c r="DC370">
        <v>0.96891970069229205</v>
      </c>
      <c r="DD370">
        <v>0.94630651170147229</v>
      </c>
      <c r="DE370">
        <v>0.94560956541984009</v>
      </c>
      <c r="DF370">
        <v>0.92386747272538727</v>
      </c>
      <c r="DG370">
        <v>0.9095470096847178</v>
      </c>
      <c r="DH370">
        <v>0.89909402723966259</v>
      </c>
      <c r="DI370">
        <v>0.91181182543300221</v>
      </c>
      <c r="DJ370">
        <v>0.95205571263522393</v>
      </c>
      <c r="DK370">
        <v>0.9695818515932465</v>
      </c>
      <c r="DL370">
        <v>0.98484317480298467</v>
      </c>
      <c r="DM370">
        <v>0.98334480954201431</v>
      </c>
      <c r="DN370">
        <v>0.95386758254498616</v>
      </c>
      <c r="DO370">
        <v>0.93466892831125847</v>
      </c>
      <c r="DP370">
        <v>0.99700346790442251</v>
      </c>
      <c r="DQ370">
        <v>1.0154355850951631</v>
      </c>
      <c r="DR370">
        <v>1.040487739849002</v>
      </c>
      <c r="DS370">
        <v>1.0321254231374959</v>
      </c>
      <c r="DT370">
        <v>1.069059161724659</v>
      </c>
      <c r="DU370">
        <v>1.07233451495904</v>
      </c>
      <c r="DV370">
        <v>1.0793379075993059</v>
      </c>
      <c r="DW370">
        <v>1.0740068571233989</v>
      </c>
      <c r="DX370">
        <v>1.0683623019987001</v>
      </c>
      <c r="DY370">
        <v>1.069233398295067</v>
      </c>
      <c r="DZ370">
        <v>1.053135860725313</v>
      </c>
      <c r="EA370">
        <v>1.059686480638403</v>
      </c>
      <c r="EB370">
        <v>1.054459989415875</v>
      </c>
      <c r="EC370">
        <v>1.0113240175007649</v>
      </c>
      <c r="ED370">
        <v>0.98644592620598792</v>
      </c>
      <c r="EE370">
        <v>0.99881525125851145</v>
      </c>
      <c r="EF370">
        <v>1.0119859087347001</v>
      </c>
      <c r="EG370">
        <v>1.017839668921831</v>
      </c>
      <c r="EH370">
        <v>1.024494761532627</v>
      </c>
      <c r="EI370">
        <v>1.0206966985870209</v>
      </c>
      <c r="EJ370">
        <v>1.040487739849002</v>
      </c>
      <c r="EK370">
        <v>1.034529593519838</v>
      </c>
      <c r="EL370">
        <v>1.010418039268048</v>
      </c>
      <c r="EM370">
        <v>1.011637522149557</v>
      </c>
      <c r="EN370">
        <v>1.0268988453592951</v>
      </c>
      <c r="EO370">
        <v>0.9953309526287174</v>
      </c>
      <c r="EP370">
        <v>0.9966201128272556</v>
      </c>
      <c r="EQ370">
        <v>0.95445988301756546</v>
      </c>
      <c r="ER370">
        <v>0.91303139487018503</v>
      </c>
      <c r="ES370">
        <v>0.92261319446320011</v>
      </c>
      <c r="ET370">
        <v>0.93526131533951107</v>
      </c>
      <c r="EU370">
        <v>0.91975607824233641</v>
      </c>
      <c r="EV370">
        <v>0.91613233842281194</v>
      </c>
      <c r="EW370">
        <v>0.92968635097616747</v>
      </c>
      <c r="EX370">
        <v>0.91449479163913117</v>
      </c>
      <c r="EY370">
        <v>0.90257832586945652</v>
      </c>
    </row>
    <row r="371" spans="9:155" x14ac:dyDescent="0.25">
      <c r="I371" s="31">
        <v>44958</v>
      </c>
      <c r="J371" s="32">
        <v>110.76711108564319</v>
      </c>
      <c r="K371" s="32">
        <v>106.99813714503961</v>
      </c>
      <c r="L371" s="33">
        <v>-8.8527937533908793E-2</v>
      </c>
      <c r="M371" s="33">
        <v>-7.2250913055839402E-2</v>
      </c>
      <c r="N371">
        <v>28</v>
      </c>
      <c r="O371" t="s">
        <v>15</v>
      </c>
      <c r="P371">
        <f t="shared" si="14"/>
        <v>225</v>
      </c>
      <c r="Q371">
        <f t="shared" si="15"/>
        <v>0</v>
      </c>
      <c r="AH371" s="31">
        <v>45330</v>
      </c>
      <c r="AI371" s="33">
        <v>0.51380761110100659</v>
      </c>
      <c r="AJ371" s="33">
        <v>0.34617599418089728</v>
      </c>
      <c r="AK371" s="33">
        <v>0.16763161692010931</v>
      </c>
      <c r="BI371" s="34">
        <v>5.1640362619245997E-2</v>
      </c>
      <c r="CP371" t="s">
        <v>1372</v>
      </c>
      <c r="CQ371">
        <v>0.97909753935219657</v>
      </c>
      <c r="CR371">
        <v>0.98411330554302923</v>
      </c>
      <c r="CS371">
        <v>0.97805838082961627</v>
      </c>
      <c r="CT371">
        <v>0.98273444669917775</v>
      </c>
      <c r="CU371">
        <v>0.99664279056209382</v>
      </c>
      <c r="CV371">
        <v>1.003037317275411</v>
      </c>
      <c r="CW371">
        <v>0.96405004413696582</v>
      </c>
      <c r="CX371">
        <v>0.98253455936107525</v>
      </c>
      <c r="CY371">
        <v>0.99352541331571942</v>
      </c>
      <c r="CZ371">
        <v>0.99094752540735231</v>
      </c>
      <c r="DA371">
        <v>0.98633133724999178</v>
      </c>
      <c r="DB371">
        <v>0.98337392886691943</v>
      </c>
      <c r="DC371">
        <v>0.97530066314191344</v>
      </c>
      <c r="DD371">
        <v>0.95349898165469371</v>
      </c>
      <c r="DE371">
        <v>0.95765551742364829</v>
      </c>
      <c r="DF371">
        <v>0.96558887184411912</v>
      </c>
      <c r="DG371">
        <v>0.97088436232265551</v>
      </c>
      <c r="DH371">
        <v>0.95457805865207457</v>
      </c>
      <c r="DI371">
        <v>0.96488951196417649</v>
      </c>
      <c r="DJ371">
        <v>0.98251469844504147</v>
      </c>
      <c r="DK371">
        <v>0.9690259901743643</v>
      </c>
      <c r="DL371">
        <v>0.97544047612508211</v>
      </c>
      <c r="DM371">
        <v>0.96536902526861634</v>
      </c>
      <c r="DN371">
        <v>0.972962679367816</v>
      </c>
      <c r="DO371">
        <v>0.99652283849495893</v>
      </c>
      <c r="DP371">
        <v>1.0216218253292551</v>
      </c>
      <c r="DQ371">
        <v>1.006634306147592</v>
      </c>
      <c r="DR371">
        <v>1.0040365573231911</v>
      </c>
      <c r="DS371">
        <v>1.0077734574999071</v>
      </c>
      <c r="DT371">
        <v>0.99470448314283488</v>
      </c>
      <c r="DU371">
        <v>1.007233869840533</v>
      </c>
      <c r="DV371">
        <v>1.011730007609392</v>
      </c>
      <c r="DW371">
        <v>1.0086527454805509</v>
      </c>
      <c r="DX371">
        <v>1.0079132704830751</v>
      </c>
      <c r="DY371">
        <v>1.01031123029074</v>
      </c>
      <c r="DZ371">
        <v>0.98039646292508031</v>
      </c>
      <c r="EA371">
        <v>0.99086759013638459</v>
      </c>
      <c r="EB371">
        <v>0.98303413022428177</v>
      </c>
      <c r="EC371">
        <v>0.95585702298755792</v>
      </c>
      <c r="ED371">
        <v>0.95451818093987362</v>
      </c>
      <c r="EE371">
        <v>0.97004509113817772</v>
      </c>
      <c r="EF371">
        <v>0.97460130326197081</v>
      </c>
      <c r="EG371">
        <v>0.96736730872144261</v>
      </c>
      <c r="EH371">
        <v>0.94064985387312472</v>
      </c>
      <c r="EI371">
        <v>0.94660488407816956</v>
      </c>
      <c r="EJ371">
        <v>0.96183201243000316</v>
      </c>
      <c r="EK371">
        <v>0.99974020857106771</v>
      </c>
      <c r="EL371">
        <v>0.99234634348860407</v>
      </c>
      <c r="EM371">
        <v>0.96472964142224105</v>
      </c>
      <c r="EN371">
        <v>0.95299941079148709</v>
      </c>
      <c r="EO371">
        <v>0.94392710166143445</v>
      </c>
      <c r="EP371">
        <v>0.92979891122301561</v>
      </c>
      <c r="EQ371">
        <v>0.9125334826221887</v>
      </c>
      <c r="ER371">
        <v>0.86990930213676199</v>
      </c>
      <c r="ES371">
        <v>0.89324961468840214</v>
      </c>
      <c r="ET371">
        <v>0.89944445070635015</v>
      </c>
      <c r="EU371">
        <v>0.91045526389839471</v>
      </c>
      <c r="EV371">
        <v>0.91972736204518335</v>
      </c>
      <c r="EW371">
        <v>0.91641019578207294</v>
      </c>
      <c r="EX371">
        <v>0.91599046186846766</v>
      </c>
      <c r="EY371">
        <v>0.90853681739516956</v>
      </c>
    </row>
    <row r="372" spans="9:155" x14ac:dyDescent="0.25">
      <c r="I372" s="31">
        <v>44959</v>
      </c>
      <c r="J372" s="32">
        <v>111.7015317203</v>
      </c>
      <c r="K372" s="32">
        <v>106.9386843271562</v>
      </c>
      <c r="L372" s="33">
        <v>-8.08388473812999E-2</v>
      </c>
      <c r="M372" s="33">
        <v>-7.2766410792335701E-2</v>
      </c>
      <c r="N372">
        <v>30</v>
      </c>
      <c r="O372" t="s">
        <v>15</v>
      </c>
      <c r="P372">
        <f t="shared" si="14"/>
        <v>225</v>
      </c>
      <c r="Q372">
        <f t="shared" si="15"/>
        <v>0</v>
      </c>
      <c r="AH372" s="31">
        <v>45331</v>
      </c>
      <c r="AI372" s="33">
        <v>0.50359217081892949</v>
      </c>
      <c r="AJ372" s="33">
        <v>0.34516894214051769</v>
      </c>
      <c r="AK372" s="33">
        <v>0.15842322867841169</v>
      </c>
      <c r="BI372" s="34">
        <v>0.11346276688838131</v>
      </c>
      <c r="CP372" t="s">
        <v>1373</v>
      </c>
      <c r="CQ372">
        <v>0.99466885637033398</v>
      </c>
      <c r="CR372">
        <v>1.0103228342638231</v>
      </c>
      <c r="CS372">
        <v>1.000288670920449</v>
      </c>
      <c r="CT372">
        <v>0.97578908509916218</v>
      </c>
      <c r="CU372">
        <v>0.9764851580633167</v>
      </c>
      <c r="CV372">
        <v>0.97886210229012205</v>
      </c>
      <c r="CW372">
        <v>0.9517310007989408</v>
      </c>
      <c r="CX372">
        <v>0.96207071651576137</v>
      </c>
      <c r="CY372">
        <v>0.97777550873525942</v>
      </c>
      <c r="CZ372">
        <v>0.95480401798990067</v>
      </c>
      <c r="DA372">
        <v>0.91179818784469835</v>
      </c>
      <c r="DB372">
        <v>0.90957401980461616</v>
      </c>
      <c r="DC372">
        <v>0.8981816978198377</v>
      </c>
      <c r="DD372">
        <v>0.87239167802443474</v>
      </c>
      <c r="DE372">
        <v>0.88127135654131084</v>
      </c>
      <c r="DF372">
        <v>0.89288442928662193</v>
      </c>
      <c r="DG372">
        <v>0.91436189554513148</v>
      </c>
      <c r="DH372">
        <v>0.91845369832149226</v>
      </c>
      <c r="DI372">
        <v>0.97018626419249998</v>
      </c>
      <c r="DJ372">
        <v>0.99935485355230913</v>
      </c>
      <c r="DK372">
        <v>0.9853987405649236</v>
      </c>
      <c r="DL372">
        <v>0.96235935854792942</v>
      </c>
      <c r="DM372">
        <v>0.95612835594874812</v>
      </c>
      <c r="DN372">
        <v>0.94268155245188923</v>
      </c>
      <c r="DO372">
        <v>0.98521197709129571</v>
      </c>
      <c r="DP372">
        <v>0.97201991164187396</v>
      </c>
      <c r="DQ372">
        <v>0.98482153980276144</v>
      </c>
      <c r="DR372">
        <v>0.97137473630590254</v>
      </c>
      <c r="DS372">
        <v>0.96460043692928998</v>
      </c>
      <c r="DT372">
        <v>0.96536448446725376</v>
      </c>
      <c r="DU372">
        <v>0.98446492319678425</v>
      </c>
      <c r="DV372">
        <v>0.98911693309185489</v>
      </c>
      <c r="DW372">
        <v>0.97806423406960119</v>
      </c>
      <c r="DX372">
        <v>0.9938878984910916</v>
      </c>
      <c r="DY372">
        <v>1.009473901810771</v>
      </c>
      <c r="DZ372">
        <v>1.0162990988155669</v>
      </c>
      <c r="EA372">
        <v>1.019049569989628</v>
      </c>
      <c r="EB372">
        <v>1.01327697925279</v>
      </c>
      <c r="EC372">
        <v>0.96977874995833957</v>
      </c>
      <c r="ED372">
        <v>0.98045808863768502</v>
      </c>
      <c r="EE372">
        <v>0.97264809333439306</v>
      </c>
      <c r="EF372">
        <v>0.96971085868670415</v>
      </c>
      <c r="EG372">
        <v>0.96120479041925755</v>
      </c>
      <c r="EH372">
        <v>0.95938813661333577</v>
      </c>
      <c r="EI372">
        <v>0.94619607116391402</v>
      </c>
      <c r="EJ372">
        <v>0.94286831592551701</v>
      </c>
      <c r="EK372">
        <v>0.95483792197463158</v>
      </c>
      <c r="EL372">
        <v>0.92840289344760485</v>
      </c>
      <c r="EM372">
        <v>0.88833429795009144</v>
      </c>
      <c r="EN372">
        <v>0.90057555238792153</v>
      </c>
      <c r="EO372">
        <v>0.87072788370741006</v>
      </c>
      <c r="EP372">
        <v>0.84751864855806647</v>
      </c>
      <c r="EQ372">
        <v>0.81037029406478966</v>
      </c>
      <c r="ER372">
        <v>0.76364627139265606</v>
      </c>
      <c r="ES372">
        <v>0.78369752113377822</v>
      </c>
      <c r="ET372">
        <v>0.78334098782997474</v>
      </c>
      <c r="EU372">
        <v>0.80261127969185464</v>
      </c>
      <c r="EV372">
        <v>0.81753519733428415</v>
      </c>
      <c r="EW372">
        <v>0.82451317052580309</v>
      </c>
      <c r="EX372">
        <v>0.8033583335863661</v>
      </c>
      <c r="EY372">
        <v>0.7608109153035072</v>
      </c>
    </row>
    <row r="373" spans="9:155" x14ac:dyDescent="0.25">
      <c r="I373" s="31">
        <v>44960</v>
      </c>
      <c r="J373" s="32">
        <v>111.7468861797159</v>
      </c>
      <c r="K373" s="32">
        <v>107.8247114736732</v>
      </c>
      <c r="L373" s="33">
        <v>-8.0465638021042299E-2</v>
      </c>
      <c r="M373" s="33">
        <v>-6.5083932404187694E-2</v>
      </c>
      <c r="N373">
        <v>27</v>
      </c>
      <c r="O373" t="s">
        <v>15</v>
      </c>
      <c r="P373">
        <f t="shared" si="14"/>
        <v>225</v>
      </c>
      <c r="Q373">
        <f t="shared" si="15"/>
        <v>0</v>
      </c>
      <c r="AH373" s="31">
        <v>45334</v>
      </c>
      <c r="AI373" s="33">
        <v>0.48708246635699148</v>
      </c>
      <c r="AJ373" s="33">
        <v>0.3149806013092864</v>
      </c>
      <c r="AK373" s="33">
        <v>0.172101865047705</v>
      </c>
      <c r="BI373" s="34">
        <v>-0.14126327925348389</v>
      </c>
      <c r="CP373" t="s">
        <v>1374</v>
      </c>
      <c r="CQ373">
        <v>1</v>
      </c>
      <c r="CR373">
        <v>0.94998604945253173</v>
      </c>
      <c r="CS373">
        <v>0.94989294984355011</v>
      </c>
      <c r="CT373">
        <v>0.97187297873954992</v>
      </c>
      <c r="CU373">
        <v>0.98174545242667555</v>
      </c>
      <c r="CV373">
        <v>0.9867746737281885</v>
      </c>
      <c r="CW373">
        <v>0.96246629097491121</v>
      </c>
      <c r="CX373">
        <v>0.96460838803870963</v>
      </c>
      <c r="CY373">
        <v>0.95985840798862587</v>
      </c>
      <c r="CZ373">
        <v>0.96358383173578555</v>
      </c>
      <c r="DA373">
        <v>0.93266278584660245</v>
      </c>
      <c r="DB373">
        <v>0.91487379389370205</v>
      </c>
      <c r="DC373">
        <v>0.91738851969548996</v>
      </c>
      <c r="DD373">
        <v>0.89680544553834085</v>
      </c>
      <c r="DE373">
        <v>0.88991336842445867</v>
      </c>
      <c r="DF373">
        <v>0.88413900479799801</v>
      </c>
      <c r="DG373">
        <v>0.87072747930822325</v>
      </c>
      <c r="DH373">
        <v>0.84595325305694336</v>
      </c>
      <c r="DI373">
        <v>0.8625314319134405</v>
      </c>
      <c r="DJ373">
        <v>0.87771259845557137</v>
      </c>
      <c r="DK373">
        <v>0.89158985229231735</v>
      </c>
      <c r="DL373">
        <v>0.91058959976610532</v>
      </c>
      <c r="DM373">
        <v>0.90975135783217587</v>
      </c>
      <c r="DN373">
        <v>0.910868956168566</v>
      </c>
      <c r="DO373">
        <v>0.90285933829380949</v>
      </c>
      <c r="DP373">
        <v>0.93443236932344276</v>
      </c>
      <c r="DQ373">
        <v>0.92558445193924122</v>
      </c>
      <c r="DR373">
        <v>0.9446773565975265</v>
      </c>
      <c r="DS373">
        <v>0.95119686254893487</v>
      </c>
      <c r="DT373">
        <v>0.95622608385044783</v>
      </c>
      <c r="DU373">
        <v>0.93759902269016526</v>
      </c>
      <c r="DV373">
        <v>0.9390891921890292</v>
      </c>
      <c r="DW373">
        <v>0.92754034978507638</v>
      </c>
      <c r="DX373">
        <v>0.91319736760135906</v>
      </c>
      <c r="DY373">
        <v>0.93201085828166796</v>
      </c>
      <c r="DZ373">
        <v>0.92083452946467326</v>
      </c>
      <c r="EA373">
        <v>0.92288352691948994</v>
      </c>
      <c r="EB373">
        <v>0.91356993876383308</v>
      </c>
      <c r="EC373">
        <v>0.88404584761350058</v>
      </c>
      <c r="ED373">
        <v>0.87734008486861326</v>
      </c>
      <c r="EE373">
        <v>0.88115860822475456</v>
      </c>
      <c r="EF373">
        <v>0.87612927177221023</v>
      </c>
      <c r="EG373">
        <v>0.8861880022528148</v>
      </c>
      <c r="EH373">
        <v>0.89913385697113402</v>
      </c>
      <c r="EI373">
        <v>0.90257986674031732</v>
      </c>
      <c r="EJ373">
        <v>0.90183478199088529</v>
      </c>
      <c r="EK373">
        <v>0.90490827817311048</v>
      </c>
      <c r="EL373">
        <v>0.89708485951631733</v>
      </c>
      <c r="EM373">
        <v>0.85014434757555835</v>
      </c>
      <c r="EN373">
        <v>0.87305583316550073</v>
      </c>
      <c r="EO373">
        <v>0.85517374160361859</v>
      </c>
      <c r="EP373">
        <v>0.85116890387848254</v>
      </c>
      <c r="EQ373">
        <v>0.83794363518218673</v>
      </c>
      <c r="ER373">
        <v>0.7866257143538179</v>
      </c>
      <c r="ES373">
        <v>0.81456647882078892</v>
      </c>
      <c r="ET373">
        <v>0.80357640679727327</v>
      </c>
      <c r="EU373">
        <v>0.81372823688685969</v>
      </c>
      <c r="EV373">
        <v>0.80748814491342769</v>
      </c>
      <c r="EW373">
        <v>0.85014434757555835</v>
      </c>
      <c r="EX373">
        <v>0.82304188261803246</v>
      </c>
      <c r="EY373">
        <v>0.83934058992103744</v>
      </c>
    </row>
    <row r="374" spans="9:155" x14ac:dyDescent="0.25">
      <c r="I374" s="31">
        <v>44963</v>
      </c>
      <c r="J374" s="32">
        <v>112.02233871473121</v>
      </c>
      <c r="K374" s="32">
        <v>107.6214909325445</v>
      </c>
      <c r="L374" s="33">
        <v>-7.8199014943658607E-2</v>
      </c>
      <c r="M374" s="33">
        <v>-6.68459973943933E-2</v>
      </c>
      <c r="N374">
        <v>28</v>
      </c>
      <c r="O374" t="s">
        <v>15</v>
      </c>
      <c r="P374">
        <f t="shared" si="14"/>
        <v>225</v>
      </c>
      <c r="Q374">
        <f t="shared" si="15"/>
        <v>0</v>
      </c>
      <c r="AH374" s="31">
        <v>45335</v>
      </c>
      <c r="AI374" s="33">
        <v>0.48841890498382251</v>
      </c>
      <c r="AJ374" s="33">
        <v>0.32467532467532489</v>
      </c>
      <c r="AK374" s="33">
        <v>0.16374358030849759</v>
      </c>
      <c r="BI374" s="34">
        <v>-0.24431741457653861</v>
      </c>
      <c r="CP374" t="s">
        <v>1375</v>
      </c>
      <c r="CQ374">
        <v>1.0096843833111699</v>
      </c>
      <c r="CR374">
        <v>1.059514214518877</v>
      </c>
      <c r="CS374">
        <v>1.0053616927811111</v>
      </c>
      <c r="CT374">
        <v>0.99727661041170546</v>
      </c>
      <c r="CU374">
        <v>1.0021099494019621</v>
      </c>
      <c r="CV374">
        <v>1.023730475129786</v>
      </c>
      <c r="CW374">
        <v>1.0214645939394791</v>
      </c>
      <c r="CX374">
        <v>1.109758791576726</v>
      </c>
      <c r="CY374">
        <v>1.113368765529664</v>
      </c>
      <c r="CZ374">
        <v>1.1078794332703319</v>
      </c>
      <c r="DA374">
        <v>1.0913298187251379</v>
      </c>
      <c r="DB374">
        <v>1.0644078826998411</v>
      </c>
      <c r="DC374">
        <v>1.043968075512455</v>
      </c>
      <c r="DD374">
        <v>1.047950287506451</v>
      </c>
      <c r="DE374">
        <v>1.0504574161156921</v>
      </c>
      <c r="DF374">
        <v>1.0550638618737691</v>
      </c>
      <c r="DG374">
        <v>1.063507105473066</v>
      </c>
      <c r="DH374">
        <v>1.088560362152164</v>
      </c>
      <c r="DI374">
        <v>1.1152340470248929</v>
      </c>
      <c r="DJ374">
        <v>1.099368787402796</v>
      </c>
      <c r="DK374">
        <v>1.107624109040233</v>
      </c>
      <c r="DL374">
        <v>1.106964509888495</v>
      </c>
      <c r="DM374">
        <v>1.121092288818208</v>
      </c>
      <c r="DN374">
        <v>1.188929135262035</v>
      </c>
      <c r="DO374">
        <v>1.196202200593294</v>
      </c>
      <c r="DP374">
        <v>1.2334255886355849</v>
      </c>
      <c r="DQ374">
        <v>1.226847487843721</v>
      </c>
      <c r="DR374">
        <v>1.23553544605682</v>
      </c>
      <c r="DS374">
        <v>1.230205674105326</v>
      </c>
      <c r="DT374">
        <v>1.2421312988864099</v>
      </c>
      <c r="DU374">
        <v>1.2431596688843369</v>
      </c>
      <c r="DV374">
        <v>1.255131199325477</v>
      </c>
      <c r="DW374">
        <v>1.273361709942805</v>
      </c>
      <c r="DX374">
        <v>1.3355887044336801</v>
      </c>
      <c r="DY374">
        <v>1.343272979076314</v>
      </c>
      <c r="DZ374">
        <v>1.34157446965425</v>
      </c>
      <c r="EA374">
        <v>1.305102769459398</v>
      </c>
      <c r="EB374">
        <v>1.2726879646360041</v>
      </c>
      <c r="EC374">
        <v>1.276485791206905</v>
      </c>
      <c r="ED374">
        <v>1.269007190563856</v>
      </c>
      <c r="EE374">
        <v>1.2793014308155239</v>
      </c>
      <c r="EF374">
        <v>1.2746312580157679</v>
      </c>
      <c r="EG374">
        <v>1.283943311305155</v>
      </c>
      <c r="EH374">
        <v>1.2720780157147791</v>
      </c>
      <c r="EI374">
        <v>1.276184422628956</v>
      </c>
      <c r="EJ374">
        <v>1.3008440833466079</v>
      </c>
      <c r="EK374">
        <v>1.30479793368658</v>
      </c>
      <c r="EL374">
        <v>1.2792376344299481</v>
      </c>
      <c r="EM374">
        <v>1.3086419432931271</v>
      </c>
      <c r="EN374">
        <v>1.1989964822815249</v>
      </c>
      <c r="EO374">
        <v>1.1952269480207489</v>
      </c>
      <c r="EP374">
        <v>1.1850494828922431</v>
      </c>
      <c r="EQ374">
        <v>1.1230603379693309</v>
      </c>
      <c r="ER374">
        <v>1.154248310560539</v>
      </c>
      <c r="ES374">
        <v>1.1999753407367331</v>
      </c>
      <c r="ET374">
        <v>1.2013404447002649</v>
      </c>
      <c r="EU374">
        <v>1.221592191237997</v>
      </c>
      <c r="EV374">
        <v>1.2453510747288741</v>
      </c>
      <c r="EW374">
        <v>1.0740673489150281</v>
      </c>
      <c r="EX374">
        <v>1.043581552628541</v>
      </c>
      <c r="EY374">
        <v>1.096709171563248</v>
      </c>
    </row>
    <row r="375" spans="9:155" x14ac:dyDescent="0.25">
      <c r="I375" s="31">
        <v>44964</v>
      </c>
      <c r="J375" s="32">
        <v>111.2604339878374</v>
      </c>
      <c r="K375" s="32">
        <v>107.3912463832869</v>
      </c>
      <c r="L375" s="33">
        <v>-8.4468519185649293E-2</v>
      </c>
      <c r="M375" s="33">
        <v>-6.8842379537551596E-2</v>
      </c>
      <c r="N375">
        <v>30</v>
      </c>
      <c r="O375" t="s">
        <v>15</v>
      </c>
      <c r="P375">
        <f t="shared" si="14"/>
        <v>225</v>
      </c>
      <c r="Q375">
        <f t="shared" si="15"/>
        <v>0</v>
      </c>
      <c r="AH375" s="31">
        <v>45336</v>
      </c>
      <c r="AI375" s="33">
        <v>0.51454186706095273</v>
      </c>
      <c r="AJ375" s="33">
        <v>0.33686972393337888</v>
      </c>
      <c r="AK375" s="33">
        <v>0.17767214312757379</v>
      </c>
      <c r="BI375" s="34">
        <v>-8.5950440385380605E-2</v>
      </c>
      <c r="CP375" t="s">
        <v>1376</v>
      </c>
      <c r="CQ375">
        <v>0.97596666382115349</v>
      </c>
      <c r="CR375">
        <v>1.025117351685167</v>
      </c>
      <c r="CS375">
        <v>1.0428260775933109</v>
      </c>
      <c r="CT375">
        <v>1.0296347708798339</v>
      </c>
      <c r="CU375">
        <v>1.0431874756002479</v>
      </c>
      <c r="CV375">
        <v>1.0269244535039579</v>
      </c>
      <c r="CW375">
        <v>1.0348753214406861</v>
      </c>
      <c r="CX375">
        <v>1.090892459652409</v>
      </c>
      <c r="CY375">
        <v>1.0854716013324499</v>
      </c>
      <c r="CZ375">
        <v>1.076075029583869</v>
      </c>
      <c r="DA375">
        <v>1.083303101506722</v>
      </c>
      <c r="DB375">
        <v>1.0486085574884141</v>
      </c>
      <c r="DC375">
        <v>1.017527769971273</v>
      </c>
      <c r="DD375">
        <v>1.015359605497856</v>
      </c>
      <c r="DE375">
        <v>1.0048787279443581</v>
      </c>
      <c r="DF375">
        <v>1.00831217668642</v>
      </c>
      <c r="DG375">
        <v>0.99548237976398413</v>
      </c>
      <c r="DH375">
        <v>1.014998095706815</v>
      </c>
      <c r="DI375">
        <v>1.056559425425142</v>
      </c>
      <c r="DJ375">
        <v>1.0766170707022229</v>
      </c>
      <c r="DK375">
        <v>1.1107696853862801</v>
      </c>
      <c r="DL375">
        <v>1.1049872054911769</v>
      </c>
      <c r="DM375">
        <v>1.1131187165393219</v>
      </c>
      <c r="DN375">
        <v>1.1091433384630101</v>
      </c>
      <c r="DO375">
        <v>1.127936370176069</v>
      </c>
      <c r="DP375">
        <v>1.130646911120152</v>
      </c>
      <c r="DQ375">
        <v>1.1366099223425681</v>
      </c>
      <c r="DR375">
        <v>1.133899493182589</v>
      </c>
      <c r="DS375">
        <v>1.13697143213361</v>
      </c>
      <c r="DT375">
        <v>1.1378748712589011</v>
      </c>
      <c r="DU375">
        <v>1.1351642185307149</v>
      </c>
      <c r="DV375">
        <v>1.1310083091270891</v>
      </c>
      <c r="DW375">
        <v>1.140765943530297</v>
      </c>
      <c r="DX375">
        <v>1.1427538002446089</v>
      </c>
      <c r="DY375">
        <v>1.122515288287903</v>
      </c>
      <c r="DZ375">
        <v>1.097939776679741</v>
      </c>
      <c r="EA375">
        <v>1.0787855705279521</v>
      </c>
      <c r="EB375">
        <v>1.0511383435369761</v>
      </c>
      <c r="EC375">
        <v>1.063787497347995</v>
      </c>
      <c r="ED375">
        <v>1.056920823432079</v>
      </c>
      <c r="EE375">
        <v>1.0668594362990149</v>
      </c>
      <c r="EF375">
        <v>1.0554750078361219</v>
      </c>
      <c r="EG375">
        <v>1.0296347708798339</v>
      </c>
      <c r="EH375">
        <v>1.059450497696538</v>
      </c>
      <c r="EI375">
        <v>1.0621611504247239</v>
      </c>
      <c r="EJ375">
        <v>1.072641692625911</v>
      </c>
      <c r="EK375">
        <v>1.055113833397392</v>
      </c>
      <c r="EL375">
        <v>1.0196963815811051</v>
      </c>
      <c r="EM375">
        <v>1.0372242408096239</v>
      </c>
      <c r="EN375">
        <v>1.019515738469688</v>
      </c>
      <c r="EO375">
        <v>1.0164436877345651</v>
      </c>
      <c r="EP375">
        <v>0.97940000077911127</v>
      </c>
      <c r="EQ375">
        <v>0.93820029263592886</v>
      </c>
      <c r="ER375">
        <v>0.97542462270279906</v>
      </c>
      <c r="ES375">
        <v>0.96801590766852919</v>
      </c>
      <c r="ET375">
        <v>0.99801227759665001</v>
      </c>
      <c r="EU375">
        <v>1.0196963815811051</v>
      </c>
      <c r="EV375">
        <v>1.032887464726375</v>
      </c>
      <c r="EW375">
        <v>1.00831217668642</v>
      </c>
      <c r="EX375">
        <v>0.97705096962606952</v>
      </c>
      <c r="EY375">
        <v>0.99006140965992206</v>
      </c>
    </row>
    <row r="376" spans="9:155" x14ac:dyDescent="0.25">
      <c r="I376" s="31">
        <v>44965</v>
      </c>
      <c r="J376" s="32">
        <v>112.21260212161209</v>
      </c>
      <c r="K376" s="32">
        <v>108.29997369663209</v>
      </c>
      <c r="L376" s="33">
        <v>-7.6633389748762201E-2</v>
      </c>
      <c r="M376" s="33">
        <v>-6.0963074740923398E-2</v>
      </c>
      <c r="N376">
        <v>29</v>
      </c>
      <c r="O376" t="s">
        <v>15</v>
      </c>
      <c r="P376">
        <f t="shared" si="14"/>
        <v>225</v>
      </c>
      <c r="Q376">
        <f t="shared" si="15"/>
        <v>0</v>
      </c>
      <c r="AH376" s="31">
        <v>45337</v>
      </c>
      <c r="AI376" s="33">
        <v>0.51979839826038265</v>
      </c>
      <c r="AJ376" s="33">
        <v>0.33328453650778878</v>
      </c>
      <c r="AK376" s="33">
        <v>0.1865138617525938</v>
      </c>
      <c r="BI376" s="34">
        <v>-7.6142359754479E-3</v>
      </c>
      <c r="CP376" t="s">
        <v>1377</v>
      </c>
      <c r="CQ376">
        <v>1.001799967447917</v>
      </c>
      <c r="CR376">
        <v>0.99553338582114448</v>
      </c>
      <c r="CS376">
        <v>1.0170000005835429</v>
      </c>
      <c r="CT376">
        <v>1.037000005278979</v>
      </c>
      <c r="CU376">
        <v>1.0420000475182489</v>
      </c>
      <c r="CV376">
        <v>1.040533437451286</v>
      </c>
      <c r="CW376">
        <v>1.0283667419201361</v>
      </c>
      <c r="CX376">
        <v>1.034000012787746</v>
      </c>
      <c r="CY376">
        <v>1.0296667085517031</v>
      </c>
      <c r="CZ376">
        <v>1.0330666781402149</v>
      </c>
      <c r="DA376">
        <v>1.0068999628960951</v>
      </c>
      <c r="DB376">
        <v>0.9783999931639682</v>
      </c>
      <c r="DC376">
        <v>0.9259000013711538</v>
      </c>
      <c r="DD376">
        <v>0.94353340646533901</v>
      </c>
      <c r="DE376">
        <v>0.9108333486885003</v>
      </c>
      <c r="DF376">
        <v>0.92813330265025185</v>
      </c>
      <c r="DG376">
        <v>1.002433360337899</v>
      </c>
      <c r="DH376">
        <v>1.0028333374351781</v>
      </c>
      <c r="DI376">
        <v>0.94496667141905855</v>
      </c>
      <c r="DJ376">
        <v>0.95090004830585917</v>
      </c>
      <c r="DK376">
        <v>1.0192999920891279</v>
      </c>
      <c r="DL376">
        <v>1.0635666976203779</v>
      </c>
      <c r="DM376">
        <v>1.0902333431706861</v>
      </c>
      <c r="DN376">
        <v>1.061866671760711</v>
      </c>
      <c r="DO376">
        <v>1.063966674717657</v>
      </c>
      <c r="DP376">
        <v>0.99853337831237776</v>
      </c>
      <c r="DQ376">
        <v>0.99003341327568684</v>
      </c>
      <c r="DR376">
        <v>0.45503332873818259</v>
      </c>
      <c r="DS376">
        <v>0.47776668821513618</v>
      </c>
      <c r="DT376">
        <v>0.4988333669456666</v>
      </c>
      <c r="DU376">
        <v>0.49123330931244269</v>
      </c>
      <c r="DV376">
        <v>0.47070002919757509</v>
      </c>
      <c r="DW376">
        <v>0.47670001418004182</v>
      </c>
      <c r="DX376">
        <v>0.47690000272868122</v>
      </c>
      <c r="DY376">
        <v>0.46013336525177168</v>
      </c>
      <c r="DZ376">
        <v>0.46093336051173989</v>
      </c>
      <c r="EA376">
        <v>0.46616669534748167</v>
      </c>
      <c r="EB376">
        <v>0.45486668530278651</v>
      </c>
      <c r="EC376">
        <v>0.46616669534748167</v>
      </c>
      <c r="ED376">
        <v>0.45866671411939841</v>
      </c>
      <c r="EE376">
        <v>0.45176669853723339</v>
      </c>
      <c r="EF376">
        <v>0.45293336684664748</v>
      </c>
      <c r="EG376">
        <v>0.43730001150049841</v>
      </c>
      <c r="EH376">
        <v>0.43960004407149372</v>
      </c>
      <c r="EI376">
        <v>0.469533360888161</v>
      </c>
      <c r="EJ376">
        <v>0.4596333938801731</v>
      </c>
      <c r="EK376">
        <v>0.4653333549742702</v>
      </c>
      <c r="EL376">
        <v>0.45720002192161469</v>
      </c>
      <c r="EM376">
        <v>0.45489998935061948</v>
      </c>
      <c r="EN376">
        <v>0.44583336271584312</v>
      </c>
      <c r="EO376">
        <v>0.43926671613529111</v>
      </c>
      <c r="EP376">
        <v>0.43143336590559478</v>
      </c>
      <c r="EQ376">
        <v>0.4120666309039101</v>
      </c>
      <c r="ER376">
        <v>0.41630002299645469</v>
      </c>
      <c r="ES376">
        <v>0.41076670533775372</v>
      </c>
      <c r="ET376">
        <v>0.41693337482102683</v>
      </c>
      <c r="EU376">
        <v>0.41613337956105861</v>
      </c>
      <c r="EV376">
        <v>0.40716666506978122</v>
      </c>
      <c r="EW376">
        <v>0.38039998417974319</v>
      </c>
      <c r="EX376">
        <v>0.38753333342379098</v>
      </c>
      <c r="EY376">
        <v>0.41900003266472879</v>
      </c>
    </row>
    <row r="377" spans="9:155" x14ac:dyDescent="0.25">
      <c r="I377" s="31">
        <v>44966</v>
      </c>
      <c r="J377" s="32">
        <v>112.20886589075729</v>
      </c>
      <c r="K377" s="32">
        <v>108.312945220534</v>
      </c>
      <c r="L377" s="33">
        <v>-7.6664134163865902E-2</v>
      </c>
      <c r="M377" s="33">
        <v>-6.0850602507505902E-2</v>
      </c>
      <c r="N377">
        <v>30</v>
      </c>
      <c r="O377" t="s">
        <v>15</v>
      </c>
      <c r="P377">
        <f t="shared" si="14"/>
        <v>225</v>
      </c>
      <c r="Q377">
        <f t="shared" si="15"/>
        <v>0</v>
      </c>
      <c r="AH377" s="31">
        <v>45338</v>
      </c>
      <c r="AI377" s="33">
        <v>0.53281004986429181</v>
      </c>
      <c r="AJ377" s="33">
        <v>0.34163445352991673</v>
      </c>
      <c r="AK377" s="33">
        <v>0.19117559633437509</v>
      </c>
      <c r="BI377" s="34">
        <v>6.9887342930734203E-2</v>
      </c>
      <c r="CP377" t="s">
        <v>1378</v>
      </c>
      <c r="CQ377">
        <v>1.0858626734186461</v>
      </c>
      <c r="CR377">
        <v>1.118491681722654</v>
      </c>
      <c r="CS377">
        <v>1.2175654345011639</v>
      </c>
      <c r="CT377">
        <v>1.119211500264621</v>
      </c>
      <c r="CU377">
        <v>1.09553273173284</v>
      </c>
      <c r="CV377">
        <v>1.104852512688177</v>
      </c>
      <c r="CW377">
        <v>1.10905507807072</v>
      </c>
      <c r="CX377">
        <v>1.082185285660721</v>
      </c>
      <c r="CY377">
        <v>1.0630593598703391</v>
      </c>
      <c r="CZ377">
        <v>1.0543037610154631</v>
      </c>
      <c r="DA377">
        <v>1.033212639054661</v>
      </c>
      <c r="DB377">
        <v>1.05109347331299</v>
      </c>
      <c r="DC377">
        <v>1.0182114604260679</v>
      </c>
      <c r="DD377">
        <v>1.0147481681406809</v>
      </c>
      <c r="DE377">
        <v>1.0074907607662389</v>
      </c>
      <c r="DF377">
        <v>1.0048057460538511</v>
      </c>
      <c r="DG377">
        <v>1.1683205194879329</v>
      </c>
      <c r="DH377">
        <v>1.0755310648625831</v>
      </c>
      <c r="DI377">
        <v>1.04747444922063</v>
      </c>
      <c r="DJ377">
        <v>1.0658026428828249</v>
      </c>
      <c r="DK377">
        <v>1.0828079267922139</v>
      </c>
      <c r="DL377">
        <v>1.0680402028258811</v>
      </c>
      <c r="DM377">
        <v>1.0903960616048569</v>
      </c>
      <c r="DN377">
        <v>1.119036409267927</v>
      </c>
      <c r="DO377">
        <v>1.137384152850776</v>
      </c>
      <c r="DP377">
        <v>1.096992014102897</v>
      </c>
      <c r="DQ377">
        <v>1.123628256485169</v>
      </c>
      <c r="DR377">
        <v>1.1551287098573211</v>
      </c>
      <c r="DS377">
        <v>1.146023024374522</v>
      </c>
      <c r="DT377">
        <v>1.1309050230493329</v>
      </c>
      <c r="DU377">
        <v>1.1055723312301451</v>
      </c>
      <c r="DV377">
        <v>1.1088994416292139</v>
      </c>
      <c r="DW377">
        <v>1.081971285553649</v>
      </c>
      <c r="DX377">
        <v>1.0591873311950639</v>
      </c>
      <c r="DY377">
        <v>1.0328040933957059</v>
      </c>
      <c r="DZ377">
        <v>1.010097957257873</v>
      </c>
      <c r="EA377">
        <v>0.97789704453347548</v>
      </c>
      <c r="EB377">
        <v>0.98420108333822354</v>
      </c>
      <c r="EC377">
        <v>0.97418084303064023</v>
      </c>
      <c r="ED377">
        <v>0.98363680587229563</v>
      </c>
      <c r="EE377">
        <v>1.0194566473235871</v>
      </c>
      <c r="EF377">
        <v>1.017686187435983</v>
      </c>
      <c r="EG377">
        <v>1.0428436928930109</v>
      </c>
      <c r="EH377">
        <v>1.054459492822436</v>
      </c>
      <c r="EI377">
        <v>1.079967275638319</v>
      </c>
      <c r="EJ377">
        <v>1.0997742062257589</v>
      </c>
      <c r="EK377">
        <v>1.1061754224409821</v>
      </c>
      <c r="EL377">
        <v>1.072573686377559</v>
      </c>
      <c r="EM377">
        <v>1.046832353533949</v>
      </c>
      <c r="EN377">
        <v>1.0413065923022</v>
      </c>
      <c r="EO377">
        <v>1.0114210577416121</v>
      </c>
      <c r="EP377">
        <v>0.99474659663589127</v>
      </c>
      <c r="EQ377">
        <v>0.97281883343652475</v>
      </c>
      <c r="ER377">
        <v>0.96497778940643308</v>
      </c>
      <c r="ES377">
        <v>0.97634048938747686</v>
      </c>
      <c r="ET377">
        <v>0.9821386143918619</v>
      </c>
      <c r="EU377">
        <v>0.98044587735954503</v>
      </c>
      <c r="EV377">
        <v>0.93371079069654106</v>
      </c>
      <c r="EW377">
        <v>0.93234878110242558</v>
      </c>
      <c r="EX377">
        <v>0.95153316592383941</v>
      </c>
      <c r="EY377">
        <v>0.94209665763737227</v>
      </c>
    </row>
    <row r="378" spans="9:155" x14ac:dyDescent="0.25">
      <c r="I378" s="31">
        <v>44967</v>
      </c>
      <c r="J378" s="32">
        <v>112.9397098248491</v>
      </c>
      <c r="K378" s="32">
        <v>108.2102539896444</v>
      </c>
      <c r="L378" s="33">
        <v>-7.0650220634673702E-2</v>
      </c>
      <c r="M378" s="33">
        <v>-6.1741007688726798E-2</v>
      </c>
      <c r="N378">
        <v>30</v>
      </c>
      <c r="O378" t="s">
        <v>15</v>
      </c>
      <c r="P378">
        <f t="shared" si="14"/>
        <v>225</v>
      </c>
      <c r="Q378">
        <f t="shared" si="15"/>
        <v>0</v>
      </c>
      <c r="AH378" s="31">
        <v>45341</v>
      </c>
      <c r="AI378" s="33">
        <v>0.53020231051248312</v>
      </c>
      <c r="AJ378" s="33">
        <v>0.34798229870436898</v>
      </c>
      <c r="AK378" s="33">
        <v>0.18222001180811409</v>
      </c>
      <c r="BI378" s="34">
        <v>-0.1379716357916812</v>
      </c>
      <c r="CP378" t="s">
        <v>1379</v>
      </c>
      <c r="CQ378">
        <v>1.0381994145020319</v>
      </c>
      <c r="CR378">
        <v>1.059299518756496</v>
      </c>
      <c r="CS378">
        <v>1.059911451924902</v>
      </c>
      <c r="CT378">
        <v>1.105873150391647</v>
      </c>
      <c r="CU378">
        <v>1.1137098780086001</v>
      </c>
      <c r="CV378">
        <v>1.0868319406086551</v>
      </c>
      <c r="CW378">
        <v>1.0643485387366169</v>
      </c>
      <c r="CX378">
        <v>1.0445466295321131</v>
      </c>
      <c r="CY378">
        <v>1.027479211652979</v>
      </c>
      <c r="CZ378">
        <v>1.001404633785165</v>
      </c>
      <c r="DA378">
        <v>1.0168227813162289</v>
      </c>
      <c r="DB378">
        <v>1.0030965642438561</v>
      </c>
      <c r="DC378">
        <v>1.0088690648755101</v>
      </c>
      <c r="DD378">
        <v>0.98790727950012236</v>
      </c>
      <c r="DE378">
        <v>0.97617074304627605</v>
      </c>
      <c r="DF378">
        <v>0.99108861371887214</v>
      </c>
      <c r="DG378">
        <v>1.1112039229901221</v>
      </c>
      <c r="DH378">
        <v>1.073646157488674</v>
      </c>
      <c r="DI378">
        <v>1.055286638861098</v>
      </c>
      <c r="DJ378">
        <v>1.0439107544648889</v>
      </c>
      <c r="DK378">
        <v>1.048639605961736</v>
      </c>
      <c r="DL378">
        <v>1.0426711082402189</v>
      </c>
      <c r="DM378">
        <v>1.0484899690941289</v>
      </c>
      <c r="DN378">
        <v>1.0464702522752669</v>
      </c>
      <c r="DO378">
        <v>1.0678701743990111</v>
      </c>
      <c r="DP378">
        <v>1.066758617333013</v>
      </c>
      <c r="DQ378">
        <v>1.053288252097546</v>
      </c>
      <c r="DR378">
        <v>1.0683561949450009</v>
      </c>
      <c r="DS378">
        <v>1.0657700345654859</v>
      </c>
      <c r="DT378">
        <v>1.0475228252087241</v>
      </c>
      <c r="DU378">
        <v>1.0291847454632701</v>
      </c>
      <c r="DV378">
        <v>1.047560261632329</v>
      </c>
      <c r="DW378">
        <v>1.0426284481296</v>
      </c>
      <c r="DX378">
        <v>1.0451665070578551</v>
      </c>
      <c r="DY378">
        <v>1.0352333397190121</v>
      </c>
      <c r="DZ378">
        <v>1.0060750452835361</v>
      </c>
      <c r="EA378">
        <v>0.97093225558505969</v>
      </c>
      <c r="EB378">
        <v>1.037349150613581</v>
      </c>
      <c r="EC378">
        <v>1.006491851976582</v>
      </c>
      <c r="ED378">
        <v>1.003702729591184</v>
      </c>
      <c r="EE378">
        <v>1.009863415464116</v>
      </c>
      <c r="EF378">
        <v>1.0209026985283161</v>
      </c>
      <c r="EG378">
        <v>1.0424040472415941</v>
      </c>
      <c r="EH378">
        <v>1.0537904878386439</v>
      </c>
      <c r="EI378">
        <v>1.0578139239348849</v>
      </c>
      <c r="EJ378">
        <v>1.0243223634671099</v>
      </c>
      <c r="EK378">
        <v>1.0573491246173921</v>
      </c>
      <c r="EL378">
        <v>1.041073530628231</v>
      </c>
      <c r="EM378">
        <v>1.0384446013112829</v>
      </c>
      <c r="EN378">
        <v>1.0315785000377451</v>
      </c>
      <c r="EO378">
        <v>1.014357201045303</v>
      </c>
      <c r="EP378">
        <v>1.0170180166184031</v>
      </c>
      <c r="EQ378">
        <v>1.0111779345359959</v>
      </c>
      <c r="ER378">
        <v>1.0024575331990611</v>
      </c>
      <c r="ES378">
        <v>1.0044240337064601</v>
      </c>
      <c r="ET378">
        <v>1.0025005197901189</v>
      </c>
      <c r="EU378">
        <v>1.0175042548180191</v>
      </c>
      <c r="EV378">
        <v>1.002527073532443</v>
      </c>
      <c r="EW378">
        <v>1.0183058731211461</v>
      </c>
      <c r="EX378">
        <v>1.00337135194619</v>
      </c>
      <c r="EY378">
        <v>0.96138389985629813</v>
      </c>
    </row>
    <row r="379" spans="9:155" x14ac:dyDescent="0.25">
      <c r="I379" s="31">
        <v>44970</v>
      </c>
      <c r="J379" s="32">
        <v>111.7499787406334</v>
      </c>
      <c r="K379" s="32">
        <v>107.3789954996019</v>
      </c>
      <c r="L379" s="33">
        <v>-8.0440190188647703E-2</v>
      </c>
      <c r="M379" s="33">
        <v>-6.8948603313556997E-2</v>
      </c>
      <c r="N379">
        <v>30</v>
      </c>
      <c r="O379" t="s">
        <v>15</v>
      </c>
      <c r="P379">
        <f t="shared" si="14"/>
        <v>225</v>
      </c>
      <c r="Q379">
        <f t="shared" si="15"/>
        <v>0</v>
      </c>
      <c r="AH379" s="31">
        <v>45342</v>
      </c>
      <c r="AI379" s="33">
        <v>0.53696607345074554</v>
      </c>
      <c r="AJ379" s="33">
        <v>0.36048454749840619</v>
      </c>
      <c r="AK379" s="33">
        <v>0.17648152595233929</v>
      </c>
      <c r="BI379" s="34">
        <v>-0.1749297530212435</v>
      </c>
      <c r="CP379" t="s">
        <v>1380</v>
      </c>
      <c r="CQ379">
        <v>0.98476685021978849</v>
      </c>
      <c r="CR379">
        <v>0.99392213543038721</v>
      </c>
      <c r="CS379">
        <v>0.97699641014070415</v>
      </c>
      <c r="CT379">
        <v>0.97553464513365495</v>
      </c>
      <c r="CU379">
        <v>0.99815349490983585</v>
      </c>
      <c r="CV379">
        <v>0.97191864465848443</v>
      </c>
      <c r="CW379">
        <v>0.96914895439545556</v>
      </c>
      <c r="CX379">
        <v>0.94953055450890789</v>
      </c>
      <c r="CY379">
        <v>0.91637167018124321</v>
      </c>
      <c r="CZ379">
        <v>0.91891060081766784</v>
      </c>
      <c r="DA379">
        <v>0.9112939046990236</v>
      </c>
      <c r="DB379">
        <v>0.9157563111769651</v>
      </c>
      <c r="DC379">
        <v>0.909293700563231</v>
      </c>
      <c r="DD379">
        <v>0.90944744452367099</v>
      </c>
      <c r="DE379">
        <v>0.92191095491667152</v>
      </c>
      <c r="DF379">
        <v>0.93522077552181371</v>
      </c>
      <c r="DG379">
        <v>0.96684087917626471</v>
      </c>
      <c r="DH379">
        <v>0.99999995508518846</v>
      </c>
      <c r="DI379">
        <v>0.99222941921547458</v>
      </c>
      <c r="DJ379">
        <v>0.99238335475717365</v>
      </c>
      <c r="DK379">
        <v>0.99484526972743403</v>
      </c>
      <c r="DL379">
        <v>0.98738260494111829</v>
      </c>
      <c r="DM379">
        <v>0.97184172478294972</v>
      </c>
      <c r="DN379">
        <v>0.97438065541937435</v>
      </c>
      <c r="DO379">
        <v>0.97499611021428201</v>
      </c>
      <c r="DP379">
        <v>0.93514375985564935</v>
      </c>
      <c r="DQ379">
        <v>0.94460682035901677</v>
      </c>
      <c r="DR379">
        <v>0.97384202470937187</v>
      </c>
      <c r="DS379">
        <v>0.97845807935712381</v>
      </c>
      <c r="DT379">
        <v>0.98445897913639024</v>
      </c>
      <c r="DU379">
        <v>0.992614114383778</v>
      </c>
      <c r="DV379">
        <v>0.97468833492151341</v>
      </c>
      <c r="DW379">
        <v>0.98607467968513862</v>
      </c>
      <c r="DX379">
        <v>0.98622851943620815</v>
      </c>
      <c r="DY379">
        <v>0.96622542438135706</v>
      </c>
      <c r="DZ379">
        <v>0.97945822932033488</v>
      </c>
      <c r="EA379">
        <v>0.97453439937981434</v>
      </c>
      <c r="EB379">
        <v>0.97338040966553374</v>
      </c>
      <c r="EC379">
        <v>0.97338040966553374</v>
      </c>
      <c r="ED379">
        <v>0.98815199527772513</v>
      </c>
      <c r="EE379">
        <v>0.9839975556738112</v>
      </c>
      <c r="EF379">
        <v>0.99092158975012445</v>
      </c>
      <c r="EG379">
        <v>1.005308384403383</v>
      </c>
      <c r="EH379">
        <v>1.017002600250406</v>
      </c>
      <c r="EI379">
        <v>0.9976149599904629</v>
      </c>
      <c r="EJ379">
        <v>0.99030603916458726</v>
      </c>
      <c r="EK379">
        <v>0.98230503104015776</v>
      </c>
      <c r="EL379">
        <v>1.0261578854610049</v>
      </c>
      <c r="EM379">
        <v>1.0369286796390931</v>
      </c>
      <c r="EN379">
        <v>1.0284658648895659</v>
      </c>
      <c r="EO379">
        <v>1.017233264086381</v>
      </c>
      <c r="EP379">
        <v>1.0151561400750539</v>
      </c>
      <c r="EQ379">
        <v>1.0041542988984731</v>
      </c>
      <c r="ER379">
        <v>1.0223110295686011</v>
      </c>
      <c r="ES379">
        <v>1.0116170594754179</v>
      </c>
      <c r="ET379">
        <v>1.0253883993337689</v>
      </c>
      <c r="EU379">
        <v>1.0237727945756501</v>
      </c>
      <c r="EV379">
        <v>1.02769647455296</v>
      </c>
      <c r="EW379">
        <v>1.0250807198316301</v>
      </c>
      <c r="EX379">
        <v>1.010386149885603</v>
      </c>
      <c r="EY379">
        <v>1.0216186548981581</v>
      </c>
    </row>
    <row r="380" spans="9:155" x14ac:dyDescent="0.25">
      <c r="I380" s="31">
        <v>44971</v>
      </c>
      <c r="J380" s="32">
        <v>111.69694951599151</v>
      </c>
      <c r="K380" s="32">
        <v>107.8719134078716</v>
      </c>
      <c r="L380" s="33">
        <v>-8.0876553079054198E-2</v>
      </c>
      <c r="M380" s="33">
        <v>-6.4674658443696798E-2</v>
      </c>
      <c r="N380">
        <v>30</v>
      </c>
      <c r="O380" t="s">
        <v>15</v>
      </c>
      <c r="P380">
        <f t="shared" si="14"/>
        <v>225</v>
      </c>
      <c r="Q380">
        <f t="shared" si="15"/>
        <v>0</v>
      </c>
      <c r="AH380" s="31">
        <v>45343</v>
      </c>
      <c r="AI380" s="33">
        <v>0.52204255459904569</v>
      </c>
      <c r="AJ380" s="33">
        <v>0.34467462538997529</v>
      </c>
      <c r="AK380" s="33">
        <v>0.17736792920907041</v>
      </c>
      <c r="BI380" s="34">
        <v>3.2107240538733602E-2</v>
      </c>
      <c r="CP380" t="s">
        <v>1381</v>
      </c>
      <c r="CQ380">
        <v>0.99004657451923073</v>
      </c>
      <c r="CR380">
        <v>0.95848478219692468</v>
      </c>
      <c r="CS380">
        <v>0.94048945716388721</v>
      </c>
      <c r="CT380">
        <v>0.92808862098329903</v>
      </c>
      <c r="CU380">
        <v>0.90130538148703854</v>
      </c>
      <c r="CV380">
        <v>0.91111886503651074</v>
      </c>
      <c r="CW380">
        <v>0.8975757414176474</v>
      </c>
      <c r="CX380">
        <v>0.90857808475275481</v>
      </c>
      <c r="CY380">
        <v>0.89146849677043594</v>
      </c>
      <c r="CZ380">
        <v>0.89261072671198605</v>
      </c>
      <c r="DA380">
        <v>0.90172493509035523</v>
      </c>
      <c r="DB380">
        <v>0.90596738845123359</v>
      </c>
      <c r="DC380">
        <v>0.91503496698551767</v>
      </c>
      <c r="DD380">
        <v>0.91960371426154219</v>
      </c>
      <c r="DE380">
        <v>0.91599067755072672</v>
      </c>
      <c r="DF380">
        <v>0.92319346479867781</v>
      </c>
      <c r="DG380">
        <v>0.95820517562258867</v>
      </c>
      <c r="DH380">
        <v>0.96358968643484166</v>
      </c>
      <c r="DI380">
        <v>0.94974355507451214</v>
      </c>
      <c r="DJ380">
        <v>0.95547781846576685</v>
      </c>
      <c r="DK380">
        <v>0.94275051587985681</v>
      </c>
      <c r="DL380">
        <v>0.93303029201855514</v>
      </c>
      <c r="DM380">
        <v>0.93186477590332495</v>
      </c>
      <c r="DN380">
        <v>0.92447552677575828</v>
      </c>
      <c r="DO380">
        <v>0.92153847906236575</v>
      </c>
      <c r="DP380">
        <v>0.92018650106751976</v>
      </c>
      <c r="DQ380">
        <v>0.90652677409008087</v>
      </c>
      <c r="DR380">
        <v>0.90135201133112375</v>
      </c>
      <c r="DS380">
        <v>0.90023306756325383</v>
      </c>
      <c r="DT380">
        <v>0.87300698828999646</v>
      </c>
      <c r="DU380">
        <v>0.86482520430315635</v>
      </c>
      <c r="DV380">
        <v>0.87296035844591136</v>
      </c>
      <c r="DW380">
        <v>0.86482520430315635</v>
      </c>
      <c r="DX380">
        <v>0.85498831958655386</v>
      </c>
      <c r="DY380">
        <v>0.80221443295003148</v>
      </c>
      <c r="DZ380">
        <v>0.82146853378646945</v>
      </c>
      <c r="EA380">
        <v>0.84391606023368115</v>
      </c>
      <c r="EB380">
        <v>0.83424240871973954</v>
      </c>
      <c r="EC380">
        <v>0.83449884411384567</v>
      </c>
      <c r="ED380">
        <v>0.80773889079126526</v>
      </c>
      <c r="EE380">
        <v>0.80916084230060148</v>
      </c>
      <c r="EF380">
        <v>0.81062936615729775</v>
      </c>
      <c r="EG380">
        <v>0.8718881020188517</v>
      </c>
      <c r="EH380">
        <v>0.82445221134394731</v>
      </c>
      <c r="EI380">
        <v>0.8045221215100864</v>
      </c>
      <c r="EJ380">
        <v>0.82277388193723011</v>
      </c>
      <c r="EK380">
        <v>0.81382284926479653</v>
      </c>
      <c r="EL380">
        <v>0.8150116515537067</v>
      </c>
      <c r="EM380">
        <v>0.81811187497303495</v>
      </c>
      <c r="EN380">
        <v>0.8303263067707326</v>
      </c>
      <c r="EO380">
        <v>0.82393934055573503</v>
      </c>
      <c r="EP380">
        <v>0.81219114970216455</v>
      </c>
      <c r="EQ380">
        <v>0.82226106864574289</v>
      </c>
      <c r="ER380">
        <v>0.81193471430805841</v>
      </c>
      <c r="ES380">
        <v>0.7814685795799422</v>
      </c>
      <c r="ET380">
        <v>0.76111887864603944</v>
      </c>
      <c r="EU380">
        <v>0.78508155879403263</v>
      </c>
      <c r="EV380">
        <v>0.79310016707493713</v>
      </c>
      <c r="EW380">
        <v>0.79242423557423936</v>
      </c>
      <c r="EX380">
        <v>0.80076925276374034</v>
      </c>
      <c r="EY380">
        <v>0.81412585700626283</v>
      </c>
    </row>
    <row r="381" spans="9:155" x14ac:dyDescent="0.25">
      <c r="I381" s="31">
        <v>44972</v>
      </c>
      <c r="J381" s="32">
        <v>112.1802570600214</v>
      </c>
      <c r="K381" s="32">
        <v>108.38176636123529</v>
      </c>
      <c r="L381" s="33">
        <v>-7.6899548355858799E-2</v>
      </c>
      <c r="M381" s="33">
        <v>-6.0253874824652699E-2</v>
      </c>
      <c r="N381">
        <v>30</v>
      </c>
      <c r="O381" t="s">
        <v>15</v>
      </c>
      <c r="P381">
        <f t="shared" si="14"/>
        <v>225</v>
      </c>
      <c r="Q381">
        <f t="shared" si="15"/>
        <v>0</v>
      </c>
      <c r="AH381" s="31">
        <v>45344</v>
      </c>
      <c r="AI381" s="33">
        <v>0.52489340165325205</v>
      </c>
      <c r="AJ381" s="33">
        <v>0.34869827422845612</v>
      </c>
      <c r="AK381" s="33">
        <v>0.1761951274247959</v>
      </c>
      <c r="BI381" s="34">
        <v>-0.1464018646966509</v>
      </c>
      <c r="CP381" t="s">
        <v>1382</v>
      </c>
      <c r="CQ381">
        <v>0.98815046132516504</v>
      </c>
      <c r="CR381">
        <v>1.0251242509577529</v>
      </c>
      <c r="CS381">
        <v>1.005049283367186</v>
      </c>
      <c r="CT381">
        <v>0.97656569266581883</v>
      </c>
      <c r="CU381">
        <v>0.96722055107613703</v>
      </c>
      <c r="CV381">
        <v>0.96115317405453804</v>
      </c>
      <c r="CW381">
        <v>0.95968741490289522</v>
      </c>
      <c r="CX381">
        <v>0.95736631222880819</v>
      </c>
      <c r="CY381">
        <v>0.96184556636813701</v>
      </c>
      <c r="CZ381">
        <v>0.97725798476342218</v>
      </c>
      <c r="DA381">
        <v>0.9791106778740758</v>
      </c>
      <c r="DB381">
        <v>0.97719685300610637</v>
      </c>
      <c r="DC381">
        <v>0.96103111097189742</v>
      </c>
      <c r="DD381">
        <v>0.95614477945844212</v>
      </c>
      <c r="DE381">
        <v>0.9565722006796753</v>
      </c>
      <c r="DF381">
        <v>0.96025734326987133</v>
      </c>
      <c r="DG381">
        <v>0.95895443511107825</v>
      </c>
      <c r="DH381">
        <v>0.95516737285335729</v>
      </c>
      <c r="DI381">
        <v>0.95176734477064262</v>
      </c>
      <c r="DJ381">
        <v>0.95610389133223739</v>
      </c>
      <c r="DK381">
        <v>0.95142119872184094</v>
      </c>
      <c r="DL381">
        <v>0.95404755931852503</v>
      </c>
      <c r="DM381">
        <v>0.93252717642342298</v>
      </c>
      <c r="DN381">
        <v>0.92890296515855164</v>
      </c>
      <c r="DO381">
        <v>0.93110200474999816</v>
      </c>
      <c r="DP381">
        <v>0.91823437113097872</v>
      </c>
      <c r="DQ381">
        <v>0.90377891527767606</v>
      </c>
      <c r="DR381">
        <v>0.90945925812426864</v>
      </c>
      <c r="DS381">
        <v>0.89913681014549751</v>
      </c>
      <c r="DT381">
        <v>0.87558033886779418</v>
      </c>
      <c r="DU381">
        <v>0.88688009323565464</v>
      </c>
      <c r="DV381">
        <v>0.87977447849964163</v>
      </c>
      <c r="DW381">
        <v>0.88280811690244332</v>
      </c>
      <c r="DX381">
        <v>0.87134551154173323</v>
      </c>
      <c r="DY381">
        <v>0.87549886326337156</v>
      </c>
      <c r="DZ381">
        <v>0.92147164843683926</v>
      </c>
      <c r="EA381">
        <v>0.89005623878419926</v>
      </c>
      <c r="EB381">
        <v>0.89262166805555865</v>
      </c>
      <c r="EC381">
        <v>0.84778894004803429</v>
      </c>
      <c r="ED381">
        <v>0.85615687546462249</v>
      </c>
      <c r="EE381">
        <v>0.85495568654136322</v>
      </c>
      <c r="EF381">
        <v>0.8526753717774852</v>
      </c>
      <c r="EG381">
        <v>0.85385621685363777</v>
      </c>
      <c r="EH381">
        <v>0.81680110194062083</v>
      </c>
      <c r="EI381">
        <v>0.82580019769749657</v>
      </c>
      <c r="EJ381">
        <v>0.84528474274998644</v>
      </c>
      <c r="EK381">
        <v>0.84406310976362475</v>
      </c>
      <c r="EL381">
        <v>0.86183731852721057</v>
      </c>
      <c r="EM381">
        <v>0.85902776309057005</v>
      </c>
      <c r="EN381">
        <v>0.85699167470796878</v>
      </c>
      <c r="EO381">
        <v>0.85929233331895349</v>
      </c>
      <c r="EP381">
        <v>0.85483352324272699</v>
      </c>
      <c r="EQ381">
        <v>0.85122975604095807</v>
      </c>
      <c r="ER381">
        <v>0.81572197610000219</v>
      </c>
      <c r="ES381">
        <v>0.79978016670796104</v>
      </c>
      <c r="ET381">
        <v>0.7956063709232204</v>
      </c>
      <c r="EU381">
        <v>0.80690617539907861</v>
      </c>
      <c r="EV381">
        <v>0.81010266479472992</v>
      </c>
      <c r="EW381">
        <v>0.82899668709314789</v>
      </c>
      <c r="EX381">
        <v>0.81358421858986496</v>
      </c>
      <c r="EY381">
        <v>0.80228441411400675</v>
      </c>
    </row>
    <row r="382" spans="9:155" x14ac:dyDescent="0.25">
      <c r="I382" s="31">
        <v>44973</v>
      </c>
      <c r="J382" s="32">
        <v>113.09640729665389</v>
      </c>
      <c r="K382" s="32">
        <v>108.6995686968303</v>
      </c>
      <c r="L382" s="33">
        <v>-6.9360800278673904E-2</v>
      </c>
      <c r="M382" s="33">
        <v>-5.7498305105927003E-2</v>
      </c>
      <c r="N382">
        <v>30</v>
      </c>
      <c r="O382" t="s">
        <v>15</v>
      </c>
      <c r="P382">
        <f t="shared" si="14"/>
        <v>225</v>
      </c>
      <c r="Q382">
        <f t="shared" si="15"/>
        <v>0</v>
      </c>
      <c r="AH382" s="31">
        <v>45345</v>
      </c>
      <c r="AI382" s="33">
        <v>0.51838136148141722</v>
      </c>
      <c r="AJ382" s="33">
        <v>0.3467141791663213</v>
      </c>
      <c r="AK382" s="33">
        <v>0.1716671823150959</v>
      </c>
      <c r="BI382" s="34">
        <v>-0.1032716741305434</v>
      </c>
      <c r="CP382" t="s">
        <v>1383</v>
      </c>
      <c r="CQ382">
        <v>1.0060999755859379</v>
      </c>
      <c r="CR382">
        <v>1.005449990527328</v>
      </c>
      <c r="CS382">
        <v>0.97699989331297443</v>
      </c>
      <c r="CT382">
        <v>0.97575004015765787</v>
      </c>
      <c r="CU382">
        <v>0.99437500179646721</v>
      </c>
      <c r="CV382">
        <v>0.97607494056019473</v>
      </c>
      <c r="CW382">
        <v>0.97140005983439215</v>
      </c>
      <c r="CX382">
        <v>0.98187493479716415</v>
      </c>
      <c r="CY382">
        <v>0.98827504280222189</v>
      </c>
      <c r="CZ382">
        <v>1.0569749565383351</v>
      </c>
      <c r="DA382">
        <v>1.0413000168531461</v>
      </c>
      <c r="DB382">
        <v>1.053674975701226</v>
      </c>
      <c r="DC382">
        <v>1.0981750299652091</v>
      </c>
      <c r="DD382">
        <v>1.1180249091140739</v>
      </c>
      <c r="DE382">
        <v>1.156199907980163</v>
      </c>
      <c r="DF382">
        <v>1.181250036104982</v>
      </c>
      <c r="DG382">
        <v>1.19024996150879</v>
      </c>
      <c r="DH382">
        <v>1.1773249444366789</v>
      </c>
      <c r="DI382">
        <v>1.192949889995655</v>
      </c>
      <c r="DJ382">
        <v>1.1921750424572051</v>
      </c>
      <c r="DK382">
        <v>1.2348249455442459</v>
      </c>
      <c r="DL382">
        <v>1.21922493563053</v>
      </c>
      <c r="DM382">
        <v>1.2232750740322109</v>
      </c>
      <c r="DN382">
        <v>1.2106248404007329</v>
      </c>
      <c r="DO382">
        <v>1.218124942018161</v>
      </c>
      <c r="DP382">
        <v>1.1982249459073919</v>
      </c>
      <c r="DQ382">
        <v>1.1968000518924859</v>
      </c>
      <c r="DR382">
        <v>1.1557247795276071</v>
      </c>
      <c r="DS382">
        <v>1.2088249290213859</v>
      </c>
      <c r="DT382">
        <v>1.19857478195519</v>
      </c>
      <c r="DU382">
        <v>1.199549974505564</v>
      </c>
      <c r="DV382">
        <v>1.300075018900303</v>
      </c>
      <c r="DW382">
        <v>1.2690499170967711</v>
      </c>
      <c r="DX382">
        <v>1.2503248443698449</v>
      </c>
      <c r="DY382">
        <v>1.2561500813413029</v>
      </c>
      <c r="DZ382">
        <v>1.2798499995513071</v>
      </c>
      <c r="EA382">
        <v>1.268775010820447</v>
      </c>
      <c r="EB382">
        <v>1.254125012140463</v>
      </c>
      <c r="EC382">
        <v>1.2754000309756159</v>
      </c>
      <c r="ED382">
        <v>1.291624906049144</v>
      </c>
      <c r="EE382">
        <v>1.2387499143768581</v>
      </c>
      <c r="EF382">
        <v>1.186524969181028</v>
      </c>
      <c r="EG382">
        <v>1.129449856728423</v>
      </c>
      <c r="EH382">
        <v>1.166750019803636</v>
      </c>
      <c r="EI382">
        <v>1.116399915758626</v>
      </c>
      <c r="EJ382">
        <v>1.121974936427639</v>
      </c>
      <c r="EK382">
        <v>1.1031249398030269</v>
      </c>
      <c r="EL382">
        <v>1.1048748570561611</v>
      </c>
      <c r="EM382">
        <v>1.097624971741179</v>
      </c>
      <c r="EN382">
        <v>1.0886750404635841</v>
      </c>
      <c r="EO382">
        <v>1.107549972733457</v>
      </c>
      <c r="EP382">
        <v>1.0729749194617519</v>
      </c>
      <c r="EQ382">
        <v>0.94959991842046942</v>
      </c>
      <c r="ER382">
        <v>0.9494749331049378</v>
      </c>
      <c r="ES382">
        <v>1.0008749752182591</v>
      </c>
      <c r="ET382">
        <v>1.0154749183541849</v>
      </c>
      <c r="EU382">
        <v>1.0371749486799919</v>
      </c>
      <c r="EV382">
        <v>1.04137494662462</v>
      </c>
      <c r="EW382">
        <v>1.015899991262684</v>
      </c>
      <c r="EX382">
        <v>1.0534499407154241</v>
      </c>
      <c r="EY382">
        <v>1.0994750000824289</v>
      </c>
    </row>
    <row r="383" spans="9:155" x14ac:dyDescent="0.25">
      <c r="I383" s="31">
        <v>44974</v>
      </c>
      <c r="J383" s="32">
        <v>112.66381949003321</v>
      </c>
      <c r="K383" s="32">
        <v>108.1244978038489</v>
      </c>
      <c r="L383" s="33">
        <v>-7.2920446246088996E-2</v>
      </c>
      <c r="M383" s="33">
        <v>-6.24845741207639E-2</v>
      </c>
      <c r="N383">
        <v>30</v>
      </c>
      <c r="O383" t="s">
        <v>15</v>
      </c>
      <c r="P383">
        <f t="shared" si="14"/>
        <v>225</v>
      </c>
      <c r="Q383">
        <f t="shared" si="15"/>
        <v>0</v>
      </c>
      <c r="AH383" s="31">
        <v>45348</v>
      </c>
      <c r="AI383" s="33">
        <v>0.51791378391518617</v>
      </c>
      <c r="AJ383" s="33">
        <v>0.35003115846160487</v>
      </c>
      <c r="AK383" s="33">
        <v>0.16788262545358121</v>
      </c>
      <c r="BI383" s="34">
        <v>-1.8526931975338001E-2</v>
      </c>
      <c r="CP383" t="s">
        <v>1384</v>
      </c>
      <c r="CQ383">
        <v>0.98888811969457524</v>
      </c>
      <c r="CR383">
        <v>0.98976899687419528</v>
      </c>
      <c r="CS383">
        <v>0.96774856717457824</v>
      </c>
      <c r="CT383">
        <v>1.0046074279572279</v>
      </c>
      <c r="CU383">
        <v>0.9989837120698577</v>
      </c>
      <c r="CV383">
        <v>1.0217495378391761</v>
      </c>
      <c r="CW383">
        <v>1.066196923889883</v>
      </c>
      <c r="CX383">
        <v>1.0827969426887241</v>
      </c>
      <c r="CY383">
        <v>1.081441881624388</v>
      </c>
      <c r="CZ383">
        <v>1.079680210586863</v>
      </c>
      <c r="DA383">
        <v>1.0690426937719051</v>
      </c>
      <c r="DB383">
        <v>1.055017315991817</v>
      </c>
      <c r="DC383">
        <v>1.0750728529890321</v>
      </c>
      <c r="DD383">
        <v>1.0855071481391121</v>
      </c>
      <c r="DE383">
        <v>1.0930958400505999</v>
      </c>
      <c r="DF383">
        <v>1.0988549537261729</v>
      </c>
      <c r="DG383">
        <v>1.111321882133615</v>
      </c>
      <c r="DH383">
        <v>1.1201978945544799</v>
      </c>
      <c r="DI383">
        <v>1.134494317876122</v>
      </c>
      <c r="DJ383">
        <v>1.13632364614689</v>
      </c>
      <c r="DK383">
        <v>1.1334102190316231</v>
      </c>
      <c r="DL383">
        <v>1.1338167456830961</v>
      </c>
      <c r="DM383">
        <v>1.1594281746910049</v>
      </c>
      <c r="DN383">
        <v>1.175757231270008</v>
      </c>
      <c r="DO383">
        <v>1.1925604717337279</v>
      </c>
      <c r="DP383">
        <v>1.194389966647927</v>
      </c>
      <c r="DQ383">
        <v>1.1925604717337279</v>
      </c>
      <c r="DR383">
        <v>1.157395458111927</v>
      </c>
      <c r="DS383">
        <v>1.1645776233719429</v>
      </c>
      <c r="DT383">
        <v>1.1689817593048959</v>
      </c>
      <c r="DU383">
        <v>1.176638025127912</v>
      </c>
      <c r="DV383">
        <v>1.1662037299778329</v>
      </c>
      <c r="DW383">
        <v>1.205569574545992</v>
      </c>
      <c r="DX383">
        <v>1.18917277741203</v>
      </c>
      <c r="DY383">
        <v>1.1838201070662131</v>
      </c>
      <c r="DZ383">
        <v>1.1918152423074579</v>
      </c>
      <c r="EA383">
        <v>1.1822617410152829</v>
      </c>
      <c r="EB383">
        <v>1.144047735846581</v>
      </c>
      <c r="EC383">
        <v>1.1547531598599301</v>
      </c>
      <c r="ED383">
        <v>1.131377585774261</v>
      </c>
      <c r="EE383">
        <v>1.1150484458735419</v>
      </c>
      <c r="EF383">
        <v>1.092079565082777</v>
      </c>
      <c r="EG383">
        <v>1.0245951410777669</v>
      </c>
      <c r="EH383">
        <v>1.0588793608416629</v>
      </c>
      <c r="EI383">
        <v>1.099532609240915</v>
      </c>
      <c r="EJ383">
        <v>1.0996002664741591</v>
      </c>
      <c r="EK383">
        <v>1.1021749074929119</v>
      </c>
      <c r="EL383">
        <v>1.0745985857825999</v>
      </c>
      <c r="EM383">
        <v>1.0303543380750559</v>
      </c>
      <c r="EN383">
        <v>1.0471577451822069</v>
      </c>
      <c r="EO383">
        <v>1.0503422178390269</v>
      </c>
      <c r="EP383">
        <v>1.058608398621826</v>
      </c>
      <c r="EQ383">
        <v>1.030151116410178</v>
      </c>
      <c r="ER383">
        <v>1.021343011187704</v>
      </c>
      <c r="ES383">
        <v>1.0536621716057659</v>
      </c>
      <c r="ET383">
        <v>1.03150626079623</v>
      </c>
      <c r="EU383">
        <v>1.0362490995039799</v>
      </c>
      <c r="EV383">
        <v>1.086049239222219</v>
      </c>
      <c r="EW383">
        <v>1.106037035664474</v>
      </c>
      <c r="EX383">
        <v>1.1222983516885181</v>
      </c>
      <c r="EY383">
        <v>1.105630509013001</v>
      </c>
    </row>
    <row r="384" spans="9:155" x14ac:dyDescent="0.25">
      <c r="I384" s="31">
        <v>44977</v>
      </c>
      <c r="J384" s="32">
        <v>112.62984807140511</v>
      </c>
      <c r="K384" s="32">
        <v>107.653919742299</v>
      </c>
      <c r="L384" s="33">
        <v>-7.3199987697503202E-2</v>
      </c>
      <c r="M384" s="33">
        <v>-6.65648168108499E-2</v>
      </c>
      <c r="N384">
        <v>30</v>
      </c>
      <c r="O384" t="s">
        <v>15</v>
      </c>
      <c r="P384">
        <f t="shared" si="14"/>
        <v>225</v>
      </c>
      <c r="Q384">
        <f t="shared" si="15"/>
        <v>0</v>
      </c>
      <c r="AH384" s="31">
        <v>45349</v>
      </c>
      <c r="AI384" s="33">
        <v>0.52417492095959961</v>
      </c>
      <c r="AJ384" s="33">
        <v>0.35841257409471389</v>
      </c>
      <c r="AK384" s="33">
        <v>0.16576234686488561</v>
      </c>
      <c r="BI384" s="34">
        <v>-5.5577066579917303E-2</v>
      </c>
      <c r="CP384" t="s">
        <v>1385</v>
      </c>
      <c r="CQ384">
        <v>0.98818928701560349</v>
      </c>
      <c r="CR384">
        <v>0.95482851184376971</v>
      </c>
      <c r="CS384">
        <v>0.91249665434175942</v>
      </c>
      <c r="CT384">
        <v>0.91352543016526644</v>
      </c>
      <c r="CU384">
        <v>0.91976680341637451</v>
      </c>
      <c r="CV384">
        <v>0.90569271454425815</v>
      </c>
      <c r="CW384">
        <v>0.90048018604174251</v>
      </c>
      <c r="CX384">
        <v>0.91067213840821681</v>
      </c>
      <c r="CY384">
        <v>0.9700549592173745</v>
      </c>
      <c r="CZ384">
        <v>0.95012347874447545</v>
      </c>
      <c r="DA384">
        <v>0.96041151267988778</v>
      </c>
      <c r="DB384">
        <v>0.95507547042447627</v>
      </c>
      <c r="DC384">
        <v>0.95574762785653045</v>
      </c>
      <c r="DD384">
        <v>0.94101509764433877</v>
      </c>
      <c r="DE384">
        <v>0.96359399064443252</v>
      </c>
      <c r="DF384">
        <v>0.97264743845156809</v>
      </c>
      <c r="DG384">
        <v>0.94834011108686977</v>
      </c>
      <c r="DH384">
        <v>0.95061725805571795</v>
      </c>
      <c r="DI384">
        <v>0.96272980792467289</v>
      </c>
      <c r="DJ384">
        <v>0.9674074088400092</v>
      </c>
      <c r="DK384">
        <v>0.98888894555670104</v>
      </c>
      <c r="DL384">
        <v>0.99083676846788349</v>
      </c>
      <c r="DM384">
        <v>0.98762685831938102</v>
      </c>
      <c r="DN384">
        <v>1.0072427997516791</v>
      </c>
      <c r="DO384">
        <v>0.97227710396813616</v>
      </c>
      <c r="DP384">
        <v>0.96743477209888173</v>
      </c>
      <c r="DQ384">
        <v>0.92116598264839877</v>
      </c>
      <c r="DR384">
        <v>0.90888883967569645</v>
      </c>
      <c r="DS384">
        <v>0.92189307337345416</v>
      </c>
      <c r="DT384">
        <v>0.92652945708776835</v>
      </c>
      <c r="DU384">
        <v>0.92297664463979179</v>
      </c>
      <c r="DV384">
        <v>0.90470501807160253</v>
      </c>
      <c r="DW384">
        <v>0.8836624652233227</v>
      </c>
      <c r="DX384">
        <v>0.89821675516487332</v>
      </c>
      <c r="DY384">
        <v>0.88628258341673016</v>
      </c>
      <c r="DZ384">
        <v>0.89367631516932655</v>
      </c>
      <c r="EA384">
        <v>0.88255139284794182</v>
      </c>
      <c r="EB384">
        <v>0.87138546010079088</v>
      </c>
      <c r="EC384">
        <v>0.86817554995228841</v>
      </c>
      <c r="ED384">
        <v>0.8680109568485409</v>
      </c>
      <c r="EE384">
        <v>0.85281207950906468</v>
      </c>
      <c r="EF384">
        <v>0.82289431912429034</v>
      </c>
      <c r="EG384">
        <v>0.788299026749265</v>
      </c>
      <c r="EH384">
        <v>0.80684497515703346</v>
      </c>
      <c r="EI384">
        <v>0.79240062072657047</v>
      </c>
      <c r="EJ384">
        <v>0.80245541217325522</v>
      </c>
      <c r="EK384">
        <v>0.8052812028212617</v>
      </c>
      <c r="EL384">
        <v>0.80748970040512968</v>
      </c>
      <c r="EM384">
        <v>0.79665302279055905</v>
      </c>
      <c r="EN384">
        <v>0.79115224958122943</v>
      </c>
      <c r="EO384">
        <v>0.79260629318116949</v>
      </c>
      <c r="EP384">
        <v>0.76928673121421209</v>
      </c>
      <c r="EQ384">
        <v>0.76137171904132994</v>
      </c>
      <c r="ER384">
        <v>0.75160496552620337</v>
      </c>
      <c r="ES384">
        <v>0.78159116852070176</v>
      </c>
      <c r="ET384">
        <v>0.78270230982116795</v>
      </c>
      <c r="EU384">
        <v>0.79946502842150124</v>
      </c>
      <c r="EV384">
        <v>0.76747593137264847</v>
      </c>
      <c r="EW384">
        <v>0.74093274316520952</v>
      </c>
      <c r="EX384">
        <v>0.78285318683293648</v>
      </c>
      <c r="EY384">
        <v>0.80141285133268381</v>
      </c>
    </row>
    <row r="385" spans="9:155" x14ac:dyDescent="0.25">
      <c r="I385" s="31">
        <v>44978</v>
      </c>
      <c r="J385" s="32">
        <v>112.6477045955633</v>
      </c>
      <c r="K385" s="32">
        <v>107.4759216087572</v>
      </c>
      <c r="L385" s="33">
        <v>-7.3053051276182696E-2</v>
      </c>
      <c r="M385" s="33">
        <v>-6.8108185791632594E-2</v>
      </c>
      <c r="N385">
        <v>30</v>
      </c>
      <c r="O385" t="s">
        <v>15</v>
      </c>
      <c r="P385">
        <f t="shared" si="14"/>
        <v>225</v>
      </c>
      <c r="Q385">
        <f t="shared" si="15"/>
        <v>0</v>
      </c>
      <c r="AH385" s="31">
        <v>45350</v>
      </c>
      <c r="AI385" s="33">
        <v>0.50333158795055355</v>
      </c>
      <c r="AJ385" s="33">
        <v>0.34239420140204307</v>
      </c>
      <c r="AK385" s="33">
        <v>0.16093738654851039</v>
      </c>
      <c r="BI385" s="34">
        <v>-7.54273429600055E-2</v>
      </c>
      <c r="CP385" t="s">
        <v>1386</v>
      </c>
      <c r="CQ385">
        <v>0.99151018415178571</v>
      </c>
      <c r="CR385">
        <v>0.96718368866077475</v>
      </c>
      <c r="CS385">
        <v>0.91314286461938787</v>
      </c>
      <c r="CT385">
        <v>0.91428573520176426</v>
      </c>
      <c r="CU385">
        <v>0.90661226317478283</v>
      </c>
      <c r="CV385">
        <v>0.91216330506183818</v>
      </c>
      <c r="CW385">
        <v>0.88800012059565414</v>
      </c>
      <c r="CX385">
        <v>0.92669389838594129</v>
      </c>
      <c r="CY385">
        <v>0.97828577243488568</v>
      </c>
      <c r="CZ385">
        <v>0.9676735195381182</v>
      </c>
      <c r="DA385">
        <v>0.98236742388704812</v>
      </c>
      <c r="DB385">
        <v>0.99053072679137288</v>
      </c>
      <c r="DC385">
        <v>1.0112654017075651</v>
      </c>
      <c r="DD385">
        <v>1.009306180395328</v>
      </c>
      <c r="DE385">
        <v>1.0269388656140439</v>
      </c>
      <c r="DF385">
        <v>1.019265393587063</v>
      </c>
      <c r="DG385">
        <v>1.0191020825622359</v>
      </c>
      <c r="DH385">
        <v>1.025632684006841</v>
      </c>
      <c r="DI385">
        <v>1.0217143435795051</v>
      </c>
      <c r="DJ385">
        <v>1.0228572141618819</v>
      </c>
      <c r="DK385">
        <v>1.000653148810797</v>
      </c>
      <c r="DL385">
        <v>0.98497958270718056</v>
      </c>
      <c r="DM385">
        <v>0.98840819445430983</v>
      </c>
      <c r="DN385">
        <v>1.0081633098129521</v>
      </c>
      <c r="DO385">
        <v>1.0215510325546791</v>
      </c>
      <c r="DP385">
        <v>0.98481637387949073</v>
      </c>
      <c r="DQ385">
        <v>0.97861229228740232</v>
      </c>
      <c r="DR385">
        <v>0.9389388527424285</v>
      </c>
      <c r="DS385">
        <v>0.92489798809853174</v>
      </c>
      <c r="DT385">
        <v>0.92424484619636171</v>
      </c>
      <c r="DU385">
        <v>0.92897963955069418</v>
      </c>
      <c r="DV385">
        <v>0.91151026535680502</v>
      </c>
      <c r="DW385">
        <v>0.88261218533915164</v>
      </c>
      <c r="DX385">
        <v>0.89436741101543249</v>
      </c>
      <c r="DY385">
        <v>0.9061224322974395</v>
      </c>
      <c r="DZ385">
        <v>0.90922462638918911</v>
      </c>
      <c r="EA385">
        <v>0.90432662420716681</v>
      </c>
      <c r="EB385">
        <v>0.84881640973088668</v>
      </c>
      <c r="EC385">
        <v>0.89110200809599305</v>
      </c>
      <c r="ED385">
        <v>0.86595926407225932</v>
      </c>
      <c r="EE385">
        <v>0.84440823842620782</v>
      </c>
      <c r="EF385">
        <v>0.81975517198411196</v>
      </c>
      <c r="EG385">
        <v>0.77697964054452562</v>
      </c>
      <c r="EH385">
        <v>0.80489800770892395</v>
      </c>
      <c r="EI385">
        <v>0.79281636437726344</v>
      </c>
      <c r="EJ385">
        <v>0.80865303711143277</v>
      </c>
      <c r="EK385">
        <v>0.82628577342871712</v>
      </c>
      <c r="EL385">
        <v>0.81665313118806782</v>
      </c>
      <c r="EM385">
        <v>0.79183675372114526</v>
      </c>
      <c r="EN385">
        <v>0.79379597503338162</v>
      </c>
      <c r="EO385">
        <v>0.80718369777510823</v>
      </c>
      <c r="EP385">
        <v>0.7704489880013522</v>
      </c>
      <c r="EQ385">
        <v>0.74987757301141877</v>
      </c>
      <c r="ER385">
        <v>0.73502045983479902</v>
      </c>
      <c r="ES385">
        <v>0.77355102879739635</v>
      </c>
      <c r="ET385">
        <v>0.7898775324089089</v>
      </c>
      <c r="EU385">
        <v>0.82383677233770614</v>
      </c>
      <c r="EV385">
        <v>0.7562449145297655</v>
      </c>
      <c r="EW385">
        <v>0.70889800295781014</v>
      </c>
      <c r="EX385">
        <v>0.76195921634307917</v>
      </c>
      <c r="EY385">
        <v>0.78334693096430397</v>
      </c>
    </row>
    <row r="386" spans="9:155" x14ac:dyDescent="0.25">
      <c r="I386" s="31">
        <v>44979</v>
      </c>
      <c r="J386" s="32">
        <v>111.53739786540859</v>
      </c>
      <c r="K386" s="32">
        <v>105.9478040290994</v>
      </c>
      <c r="L386" s="33">
        <v>-8.2189459686452193E-2</v>
      </c>
      <c r="M386" s="33">
        <v>-8.1358039733940707E-2</v>
      </c>
      <c r="N386">
        <v>30</v>
      </c>
      <c r="O386" t="s">
        <v>15</v>
      </c>
      <c r="P386">
        <f t="shared" si="14"/>
        <v>225</v>
      </c>
      <c r="Q386">
        <f t="shared" si="15"/>
        <v>0</v>
      </c>
      <c r="AH386" s="31">
        <v>45351</v>
      </c>
      <c r="AI386" s="33">
        <v>0.53119163179762441</v>
      </c>
      <c r="AJ386" s="33">
        <v>0.36649344642529202</v>
      </c>
      <c r="AK386" s="33">
        <v>0.1646981853723323</v>
      </c>
      <c r="BI386" s="34">
        <v>-4.3132557045083203E-2</v>
      </c>
      <c r="CP386" t="s">
        <v>1387</v>
      </c>
      <c r="CQ386">
        <v>0.96695272909628383</v>
      </c>
      <c r="CR386">
        <v>0.94858789347939254</v>
      </c>
      <c r="CS386">
        <v>0.92687169623073395</v>
      </c>
      <c r="CT386">
        <v>0.92711491668481272</v>
      </c>
      <c r="CU386">
        <v>0.91106760653450602</v>
      </c>
      <c r="CV386">
        <v>0.90363515558191365</v>
      </c>
      <c r="CW386">
        <v>0.91114865791025845</v>
      </c>
      <c r="CX386">
        <v>0.9371757005890764</v>
      </c>
      <c r="CY386">
        <v>0.95608116612721006</v>
      </c>
      <c r="CZ386">
        <v>0.9562905599023741</v>
      </c>
      <c r="DA386">
        <v>0.94360820838222204</v>
      </c>
      <c r="DB386">
        <v>0.92447311938839694</v>
      </c>
      <c r="DC386">
        <v>0.9228244335888236</v>
      </c>
      <c r="DD386">
        <v>0.95483786986004171</v>
      </c>
      <c r="DE386">
        <v>0.96304733952535093</v>
      </c>
      <c r="DF386">
        <v>0.97734461649298299</v>
      </c>
      <c r="DG386">
        <v>0.98307439161338139</v>
      </c>
      <c r="DH386">
        <v>0.97747302521921609</v>
      </c>
      <c r="DI386">
        <v>0.97214194062226122</v>
      </c>
      <c r="DJ386">
        <v>0.98085131554047233</v>
      </c>
      <c r="DK386">
        <v>0.99200005829618243</v>
      </c>
      <c r="DL386">
        <v>0.97663525113809557</v>
      </c>
      <c r="DM386">
        <v>0.98100685193665849</v>
      </c>
      <c r="DN386">
        <v>0.98097309158456525</v>
      </c>
      <c r="DO386">
        <v>0.97550683292559448</v>
      </c>
      <c r="DP386">
        <v>0.97802711948520293</v>
      </c>
      <c r="DQ386">
        <v>0.98615547144793825</v>
      </c>
      <c r="DR386">
        <v>0.97995955142673119</v>
      </c>
      <c r="DS386">
        <v>0.98177040630463086</v>
      </c>
      <c r="DT386">
        <v>0.97837845265816592</v>
      </c>
      <c r="DU386">
        <v>0.98123654171917141</v>
      </c>
      <c r="DV386">
        <v>0.97922982373767353</v>
      </c>
      <c r="DW386">
        <v>0.98841224154611917</v>
      </c>
      <c r="DX386">
        <v>0.98599330236961202</v>
      </c>
      <c r="DY386">
        <v>0.99589868253133229</v>
      </c>
      <c r="DZ386">
        <v>1.002925677624698</v>
      </c>
      <c r="EA386">
        <v>0.98626358416682247</v>
      </c>
      <c r="EB386">
        <v>1.003939284109354</v>
      </c>
      <c r="EC386">
        <v>1.0049662886119319</v>
      </c>
      <c r="ED386">
        <v>0.96522299192095806</v>
      </c>
      <c r="EE386">
        <v>0.95831764021804211</v>
      </c>
      <c r="EF386">
        <v>0.95091218428176005</v>
      </c>
      <c r="EG386">
        <v>0.92427042462219444</v>
      </c>
      <c r="EH386">
        <v>0.90633114189141428</v>
      </c>
      <c r="EI386">
        <v>0.90430412790256764</v>
      </c>
      <c r="EJ386">
        <v>0.91752027768135769</v>
      </c>
      <c r="EK386">
        <v>0.92271632086993938</v>
      </c>
      <c r="EL386">
        <v>0.9163311704272743</v>
      </c>
      <c r="EM386">
        <v>0.93502034420081814</v>
      </c>
      <c r="EN386">
        <v>0.93147311946545253</v>
      </c>
      <c r="EO386">
        <v>0.93525010031015243</v>
      </c>
      <c r="EP386">
        <v>0.91149329207425989</v>
      </c>
      <c r="EQ386">
        <v>0.90479063513754654</v>
      </c>
      <c r="ER386">
        <v>0.90661495436019068</v>
      </c>
      <c r="ES386">
        <v>0.91679731532808295</v>
      </c>
      <c r="ET386">
        <v>0.92225004331548799</v>
      </c>
      <c r="EU386">
        <v>0.92033790738130838</v>
      </c>
      <c r="EV386">
        <v>0.92447311938839694</v>
      </c>
      <c r="EW386">
        <v>0.91873651260539424</v>
      </c>
      <c r="EX386">
        <v>0.91786491184535912</v>
      </c>
      <c r="EY386">
        <v>0.93846622155308246</v>
      </c>
    </row>
    <row r="387" spans="9:155" x14ac:dyDescent="0.25">
      <c r="I387" s="31">
        <v>44980</v>
      </c>
      <c r="J387" s="32">
        <v>111.2608869770001</v>
      </c>
      <c r="K387" s="32">
        <v>105.6944989929053</v>
      </c>
      <c r="L387" s="33">
        <v>-8.4464791662539604E-2</v>
      </c>
      <c r="M387" s="33">
        <v>-8.3554372514285505E-2</v>
      </c>
      <c r="N387">
        <v>30</v>
      </c>
      <c r="O387" t="s">
        <v>15</v>
      </c>
      <c r="P387">
        <f t="shared" si="14"/>
        <v>225</v>
      </c>
      <c r="Q387">
        <f t="shared" si="15"/>
        <v>0</v>
      </c>
      <c r="AH387" s="31">
        <v>45352</v>
      </c>
      <c r="AI387" s="33">
        <v>0.55251347083185132</v>
      </c>
      <c r="AJ387" s="33">
        <v>0.3874784802359077</v>
      </c>
      <c r="AK387" s="33">
        <v>0.16503499059594359</v>
      </c>
      <c r="BI387" s="34">
        <v>-0.16643514503483089</v>
      </c>
      <c r="CP387" t="s">
        <v>1388</v>
      </c>
      <c r="CQ387">
        <v>0.97490133296656944</v>
      </c>
      <c r="CR387">
        <v>0.95298110639018985</v>
      </c>
      <c r="CS387">
        <v>0.9500218116125978</v>
      </c>
      <c r="CT387">
        <v>0.98092940986366028</v>
      </c>
      <c r="CU387">
        <v>0.97227086492936154</v>
      </c>
      <c r="CV387">
        <v>0.9706268771133062</v>
      </c>
      <c r="CW387">
        <v>0.97621656698517334</v>
      </c>
      <c r="CX387">
        <v>0.97281895812529029</v>
      </c>
      <c r="CY387">
        <v>0.9829021514771672</v>
      </c>
      <c r="CZ387">
        <v>0.97720297426339309</v>
      </c>
      <c r="DA387">
        <v>0.99046480179133922</v>
      </c>
      <c r="DB387">
        <v>0.9940814582779689</v>
      </c>
      <c r="DC387">
        <v>1.0095352209320341</v>
      </c>
      <c r="DD387">
        <v>1.0266331172880201</v>
      </c>
      <c r="DE387">
        <v>1.0267426046299259</v>
      </c>
      <c r="DF387">
        <v>1.0357299763046091</v>
      </c>
      <c r="DG387">
        <v>1.099079235623287</v>
      </c>
      <c r="DH387">
        <v>1.0895439895814729</v>
      </c>
      <c r="DI387">
        <v>1.0965584737567839</v>
      </c>
      <c r="DJ387">
        <v>1.127465926121981</v>
      </c>
      <c r="DK387">
        <v>1.144234995737583</v>
      </c>
      <c r="DL387">
        <v>1.1387548661505551</v>
      </c>
      <c r="DM387">
        <v>1.1254931845084739</v>
      </c>
      <c r="DN387">
        <v>1.103025010622031</v>
      </c>
      <c r="DO387">
        <v>1.0888864090436381</v>
      </c>
      <c r="DP387">
        <v>1.0791319694892121</v>
      </c>
      <c r="DQ387">
        <v>1.0461419963968701</v>
      </c>
      <c r="DR387">
        <v>1.0372643308928919</v>
      </c>
      <c r="DS387">
        <v>1.031460845285429</v>
      </c>
      <c r="DT387">
        <v>1.027777810730089</v>
      </c>
      <c r="DU387">
        <v>1.006907597669199</v>
      </c>
      <c r="DV387">
        <v>0.98134977998451967</v>
      </c>
      <c r="DW387">
        <v>0.99206392970381518</v>
      </c>
      <c r="DX387">
        <v>0.99206392970381518</v>
      </c>
      <c r="DY387">
        <v>1.0038942521785139</v>
      </c>
      <c r="DZ387">
        <v>1.022867219561189</v>
      </c>
      <c r="EA387">
        <v>0.98726494122186925</v>
      </c>
      <c r="EB387">
        <v>1.0005460256840351</v>
      </c>
      <c r="EC387">
        <v>0.99641658038087877</v>
      </c>
      <c r="ED387">
        <v>0.9796757396802126</v>
      </c>
      <c r="EE387">
        <v>0.96460893928385349</v>
      </c>
      <c r="EF387">
        <v>0.92342645365391118</v>
      </c>
      <c r="EG387">
        <v>0.96114918304535302</v>
      </c>
      <c r="EH387">
        <v>0.97152845176085456</v>
      </c>
      <c r="EI387">
        <v>1.0041174575524221</v>
      </c>
      <c r="EJ387">
        <v>1.013492229142406</v>
      </c>
      <c r="EK387">
        <v>1.028893910542559</v>
      </c>
      <c r="EL387">
        <v>1.013157494024477</v>
      </c>
      <c r="EM387">
        <v>1.00780041916483</v>
      </c>
      <c r="EN387">
        <v>0.99663985869771909</v>
      </c>
      <c r="EO387">
        <v>0.98659532510014636</v>
      </c>
      <c r="EP387">
        <v>0.94619405827888037</v>
      </c>
      <c r="EQ387">
        <v>0.94943060914347344</v>
      </c>
      <c r="ER387">
        <v>0.96114918304535302</v>
      </c>
      <c r="ES387">
        <v>0.96527862834850897</v>
      </c>
      <c r="ET387">
        <v>0.98525601991376799</v>
      </c>
      <c r="EU387">
        <v>0.98190786636222127</v>
      </c>
      <c r="EV387">
        <v>0.94128332122411518</v>
      </c>
      <c r="EW387">
        <v>0.97699720225038889</v>
      </c>
      <c r="EX387">
        <v>0.99206392970381518</v>
      </c>
      <c r="EY387">
        <v>0.99050149208646199</v>
      </c>
    </row>
    <row r="388" spans="9:155" x14ac:dyDescent="0.25">
      <c r="I388" s="31">
        <v>44981</v>
      </c>
      <c r="J388" s="32">
        <v>111.1283733299375</v>
      </c>
      <c r="K388" s="32">
        <v>105.4329065942183</v>
      </c>
      <c r="L388" s="33">
        <v>-8.5555209982645902E-2</v>
      </c>
      <c r="M388" s="33">
        <v>-8.5822562554869294E-2</v>
      </c>
      <c r="N388">
        <v>30</v>
      </c>
      <c r="O388" t="s">
        <v>15</v>
      </c>
      <c r="P388">
        <f t="shared" ref="P388:P451" si="16">IF(O388="Discovery",$Q$2,0)</f>
        <v>225</v>
      </c>
      <c r="Q388">
        <f t="shared" ref="Q388:Q451" si="17">IF(O388="Holdout",$Q$2,0)</f>
        <v>0</v>
      </c>
      <c r="AH388" s="31">
        <v>45353</v>
      </c>
      <c r="AI388" s="33">
        <v>0.55436474621696785</v>
      </c>
      <c r="AJ388" s="33">
        <v>0.39581147538182337</v>
      </c>
      <c r="AK388" s="33">
        <v>0.15855327083514439</v>
      </c>
      <c r="BI388" s="34">
        <v>-0.27067156177205481</v>
      </c>
      <c r="CP388" t="s">
        <v>1389</v>
      </c>
      <c r="CQ388">
        <v>0.95577506198842266</v>
      </c>
      <c r="CR388">
        <v>0.90794335288905892</v>
      </c>
      <c r="CS388">
        <v>0.89330184771336274</v>
      </c>
      <c r="CT388">
        <v>0.89768142184285316</v>
      </c>
      <c r="CU388">
        <v>0.90442255147084782</v>
      </c>
      <c r="CV388">
        <v>0.88574493957566414</v>
      </c>
      <c r="CW388">
        <v>0.94778876749508423</v>
      </c>
      <c r="CX388">
        <v>0.95775015587534817</v>
      </c>
      <c r="CY388">
        <v>0.96500652134710463</v>
      </c>
      <c r="CZ388">
        <v>0.99029628026555605</v>
      </c>
      <c r="DA388">
        <v>1.009918514360141</v>
      </c>
      <c r="DB388">
        <v>1.0084585868594631</v>
      </c>
      <c r="DC388">
        <v>1.0059252629272</v>
      </c>
      <c r="DD388">
        <v>1.0202233006928929</v>
      </c>
      <c r="DE388">
        <v>1.0200515322591339</v>
      </c>
      <c r="DF388">
        <v>1.0127523115008319</v>
      </c>
      <c r="DG388">
        <v>1.0255904217658469</v>
      </c>
      <c r="DH388">
        <v>1.0234864841892231</v>
      </c>
      <c r="DI388">
        <v>1.0215543845038739</v>
      </c>
      <c r="DJ388">
        <v>1.0221984640373329</v>
      </c>
      <c r="DK388">
        <v>1.001159296643646</v>
      </c>
      <c r="DL388">
        <v>0.99008158708773586</v>
      </c>
      <c r="DM388">
        <v>0.99811087578265001</v>
      </c>
      <c r="DN388">
        <v>0.97874625960994555</v>
      </c>
      <c r="DO388">
        <v>0.95405751656586357</v>
      </c>
      <c r="DP388">
        <v>0.94512666933063816</v>
      </c>
      <c r="DQ388">
        <v>0.90841566398875973</v>
      </c>
      <c r="DR388">
        <v>0.89682271858908846</v>
      </c>
      <c r="DS388">
        <v>0.90137399169482291</v>
      </c>
      <c r="DT388">
        <v>0.89609278956750638</v>
      </c>
      <c r="DU388">
        <v>0.8970374117669081</v>
      </c>
      <c r="DV388">
        <v>0.87917557838142824</v>
      </c>
      <c r="DW388">
        <v>0.8970374117669081</v>
      </c>
      <c r="DX388">
        <v>0.90811512132281769</v>
      </c>
      <c r="DY388">
        <v>0.92000860938843099</v>
      </c>
      <c r="DZ388">
        <v>0.92078146315407372</v>
      </c>
      <c r="EA388">
        <v>0.87488192319757452</v>
      </c>
      <c r="EB388">
        <v>0.89759557235473109</v>
      </c>
      <c r="EC388">
        <v>0.89038213162703561</v>
      </c>
      <c r="ED388">
        <v>0.88385576463437543</v>
      </c>
      <c r="EE388">
        <v>0.85856600571592412</v>
      </c>
      <c r="EF388">
        <v>0.79364538645423788</v>
      </c>
      <c r="EG388">
        <v>0.83198801827303881</v>
      </c>
      <c r="EH388">
        <v>0.82988408069641562</v>
      </c>
      <c r="EI388">
        <v>0.86358952046384507</v>
      </c>
      <c r="EJ388">
        <v>0.87994850160458582</v>
      </c>
      <c r="EK388">
        <v>0.89046798111515779</v>
      </c>
      <c r="EL388">
        <v>0.86595107596234921</v>
      </c>
      <c r="EM388">
        <v>0.84740230775686332</v>
      </c>
      <c r="EN388">
        <v>0.84740230775686332</v>
      </c>
      <c r="EO388">
        <v>0.83542303966064235</v>
      </c>
      <c r="EP388">
        <v>0.79394599857769454</v>
      </c>
      <c r="EQ388">
        <v>0.78819241589316258</v>
      </c>
      <c r="ER388">
        <v>0.82043799761742853</v>
      </c>
      <c r="ES388">
        <v>0.81927861278269232</v>
      </c>
      <c r="ET388">
        <v>0.83924438374479537</v>
      </c>
      <c r="EU388">
        <v>0.87977673317082672</v>
      </c>
      <c r="EV388">
        <v>0.83546589494718881</v>
      </c>
      <c r="EW388">
        <v>0.8264491287663267</v>
      </c>
      <c r="EX388">
        <v>0.83705452722253548</v>
      </c>
      <c r="EY388">
        <v>0.83688282824629123</v>
      </c>
    </row>
    <row r="389" spans="9:155" x14ac:dyDescent="0.25">
      <c r="I389" s="31">
        <v>44984</v>
      </c>
      <c r="J389" s="32">
        <v>109.4332167858262</v>
      </c>
      <c r="K389" s="32">
        <v>104.84378321701</v>
      </c>
      <c r="L389" s="33">
        <v>-9.9504186500318406E-2</v>
      </c>
      <c r="M389" s="33">
        <v>-9.0930676489241594E-2</v>
      </c>
      <c r="N389">
        <v>30</v>
      </c>
      <c r="O389" t="s">
        <v>15</v>
      </c>
      <c r="P389">
        <f t="shared" si="16"/>
        <v>225</v>
      </c>
      <c r="Q389">
        <f t="shared" si="17"/>
        <v>0</v>
      </c>
      <c r="AH389" s="31">
        <v>45355</v>
      </c>
      <c r="AI389" s="33">
        <v>0.58197280127358675</v>
      </c>
      <c r="AJ389" s="33">
        <v>0.40439008296273887</v>
      </c>
      <c r="AK389" s="33">
        <v>0.17758271831084779</v>
      </c>
      <c r="BI389" s="34">
        <v>-0.21991484908781531</v>
      </c>
      <c r="CP389" t="s">
        <v>1390</v>
      </c>
      <c r="CQ389">
        <v>0.92375659747114747</v>
      </c>
      <c r="CR389">
        <v>0.97803586570306922</v>
      </c>
      <c r="CS389">
        <v>0.94774045109701044</v>
      </c>
      <c r="CT389">
        <v>0.92527140334594637</v>
      </c>
      <c r="CU389">
        <v>0.93789444720745752</v>
      </c>
      <c r="CV389">
        <v>0.98725059634628287</v>
      </c>
      <c r="CW389">
        <v>1.0361019924242281</v>
      </c>
      <c r="CX389">
        <v>1.0716990713943231</v>
      </c>
      <c r="CY389">
        <v>1.0771269435482991</v>
      </c>
      <c r="CZ389">
        <v>1.085205725983174</v>
      </c>
      <c r="DA389">
        <v>1.134688239109698</v>
      </c>
      <c r="DB389">
        <v>1.1354455639482179</v>
      </c>
      <c r="DC389">
        <v>1.134688239109698</v>
      </c>
      <c r="DD389">
        <v>1.125725845947485</v>
      </c>
      <c r="DE389">
        <v>1.119288077177349</v>
      </c>
      <c r="DF389">
        <v>1.2129512828686031</v>
      </c>
      <c r="DG389">
        <v>1.2352940447308469</v>
      </c>
      <c r="DH389">
        <v>1.222671078968216</v>
      </c>
      <c r="DI389">
        <v>1.2654632515469659</v>
      </c>
      <c r="DJ389">
        <v>1.246781140384019</v>
      </c>
      <c r="DK389">
        <v>1.247033555963899</v>
      </c>
      <c r="DL389">
        <v>1.23112848477291</v>
      </c>
      <c r="DM389">
        <v>1.2400909560340041</v>
      </c>
      <c r="DN389">
        <v>1.2240595989541949</v>
      </c>
      <c r="DO389">
        <v>1.222923416449216</v>
      </c>
      <c r="DP389">
        <v>1.179500126821887</v>
      </c>
      <c r="DQ389">
        <v>1.195910107271515</v>
      </c>
      <c r="DR389">
        <v>1.2304973677243309</v>
      </c>
      <c r="DS389">
        <v>1.2408482808725241</v>
      </c>
      <c r="DT389">
        <v>1.2389547735290249</v>
      </c>
      <c r="DU389">
        <v>1.212446373609964</v>
      </c>
      <c r="DV389">
        <v>1.2461499452365601</v>
      </c>
      <c r="DW389">
        <v>1.250063089614617</v>
      </c>
      <c r="DX389">
        <v>1.225195625261414</v>
      </c>
      <c r="DY389">
        <v>1.2369351364944661</v>
      </c>
      <c r="DZ389">
        <v>1.1653622770855769</v>
      </c>
      <c r="EA389">
        <v>1.189724754081259</v>
      </c>
      <c r="EB389">
        <v>1.1566523776021229</v>
      </c>
      <c r="EC389">
        <v>1.0940419113554469</v>
      </c>
      <c r="ED389">
        <v>1.059833274272451</v>
      </c>
      <c r="EE389">
        <v>1.007700007062788</v>
      </c>
      <c r="EF389">
        <v>1.0701842655195239</v>
      </c>
      <c r="EG389">
        <v>1.0586973260641119</v>
      </c>
      <c r="EH389">
        <v>1.1240848322827459</v>
      </c>
      <c r="EI389">
        <v>1.092400897690708</v>
      </c>
      <c r="EJ389">
        <v>1.0714465777155631</v>
      </c>
      <c r="EK389">
        <v>1.0266346119044949</v>
      </c>
      <c r="EL389">
        <v>1.010477125133626</v>
      </c>
      <c r="EM389">
        <v>1.0095935144062871</v>
      </c>
      <c r="EN389">
        <v>0.9732390324987924</v>
      </c>
      <c r="EO389">
        <v>0.92552381892582625</v>
      </c>
      <c r="EP389">
        <v>0.92602872818446591</v>
      </c>
      <c r="EQ389">
        <v>0.97917189201028831</v>
      </c>
      <c r="ER389">
        <v>0.96718004329623675</v>
      </c>
      <c r="ES389">
        <v>1.011234528071026</v>
      </c>
      <c r="ET389">
        <v>0.98056049009514734</v>
      </c>
      <c r="EU389">
        <v>0.94269120231285408</v>
      </c>
      <c r="EV389">
        <v>0.99053270177464026</v>
      </c>
      <c r="EW389">
        <v>1.016283698756302</v>
      </c>
      <c r="EX389">
        <v>1.025246170017396</v>
      </c>
      <c r="EY389">
        <v>1.024741182659876</v>
      </c>
    </row>
    <row r="390" spans="9:155" x14ac:dyDescent="0.25">
      <c r="I390" s="31">
        <v>44985</v>
      </c>
      <c r="J390" s="32">
        <v>110.431181356087</v>
      </c>
      <c r="K390" s="32">
        <v>104.6279514720878</v>
      </c>
      <c r="L390" s="33">
        <v>-9.1292210795540701E-2</v>
      </c>
      <c r="M390" s="33">
        <v>-9.2802089484158606E-2</v>
      </c>
      <c r="N390">
        <v>30</v>
      </c>
      <c r="O390" t="s">
        <v>15</v>
      </c>
      <c r="P390">
        <f t="shared" si="16"/>
        <v>225</v>
      </c>
      <c r="Q390">
        <f t="shared" si="17"/>
        <v>0</v>
      </c>
      <c r="AH390" s="31">
        <v>45356</v>
      </c>
      <c r="AI390" s="33">
        <v>0.55563174084360267</v>
      </c>
      <c r="AJ390" s="33">
        <v>0.40383986224709417</v>
      </c>
      <c r="AK390" s="33">
        <v>0.15179187859650839</v>
      </c>
      <c r="BI390" s="34">
        <v>-0.24749616607841901</v>
      </c>
      <c r="CP390" t="s">
        <v>1391</v>
      </c>
      <c r="CQ390">
        <v>0.97832773145162499</v>
      </c>
      <c r="CR390">
        <v>1.015688174895625</v>
      </c>
      <c r="CS390">
        <v>1.0087336566269569</v>
      </c>
      <c r="CT390">
        <v>0.98738471861600219</v>
      </c>
      <c r="CU390">
        <v>1.013585606962331</v>
      </c>
      <c r="CV390">
        <v>1.0179524712055119</v>
      </c>
      <c r="CW390">
        <v>1.039139581802289</v>
      </c>
      <c r="CX390">
        <v>1.0648552850188391</v>
      </c>
      <c r="CY390">
        <v>1.052563532247432</v>
      </c>
      <c r="CZ390">
        <v>1.0570919267920349</v>
      </c>
      <c r="DA390">
        <v>1.0538573592601761</v>
      </c>
      <c r="DB390">
        <v>1.059679778892693</v>
      </c>
      <c r="DC390">
        <v>1.079734691815734</v>
      </c>
      <c r="DD390">
        <v>1.075206198233545</v>
      </c>
      <c r="DE390">
        <v>1.0960699511147209</v>
      </c>
      <c r="DF390">
        <v>1.095908123700543</v>
      </c>
      <c r="DG390">
        <v>1.085072025356058</v>
      </c>
      <c r="DH390">
        <v>1.115963135661169</v>
      </c>
      <c r="DI390">
        <v>1.0996280744373521</v>
      </c>
      <c r="DJ390">
        <v>1.0981725190480149</v>
      </c>
      <c r="DK390">
        <v>1.124535036733352</v>
      </c>
      <c r="DL390">
        <v>1.1183891603476479</v>
      </c>
      <c r="DM390">
        <v>1.098010790671422</v>
      </c>
      <c r="DN390">
        <v>1.086689408159573</v>
      </c>
      <c r="DO390">
        <v>1.05191661874106</v>
      </c>
      <c r="DP390">
        <v>1.0338024463371349</v>
      </c>
      <c r="DQ390">
        <v>1.029435582093954</v>
      </c>
      <c r="DR390">
        <v>1.0210253103607789</v>
      </c>
      <c r="DS390">
        <v>1.0197314833480351</v>
      </c>
      <c r="DT390">
        <v>1.103347926136576</v>
      </c>
      <c r="DU390">
        <v>1.119682987360392</v>
      </c>
      <c r="DV390">
        <v>1.108361604848543</v>
      </c>
      <c r="DW390">
        <v>1.118550888724241</v>
      </c>
      <c r="DX390">
        <v>1.120329999904349</v>
      </c>
      <c r="DY390">
        <v>1.0637231863826879</v>
      </c>
      <c r="DZ390">
        <v>1.08571893886243</v>
      </c>
      <c r="EA390">
        <v>1.0891153338084669</v>
      </c>
      <c r="EB390">
        <v>1.0855572104858371</v>
      </c>
      <c r="EC390">
        <v>1.042374248371734</v>
      </c>
      <c r="ED390">
        <v>1.019893211724628</v>
      </c>
      <c r="EE390">
        <v>1.036390100362623</v>
      </c>
      <c r="EF390">
        <v>1.0279799276670329</v>
      </c>
      <c r="EG390">
        <v>1.0365518287392159</v>
      </c>
      <c r="EH390">
        <v>1.0349345449732861</v>
      </c>
      <c r="EI390">
        <v>1.0349345449732861</v>
      </c>
      <c r="EJ390">
        <v>1.013585606962331</v>
      </c>
      <c r="EK390">
        <v>0.98787000278336634</v>
      </c>
      <c r="EL390">
        <v>0.97913647237217505</v>
      </c>
      <c r="EM390">
        <v>0.95455286779177562</v>
      </c>
      <c r="EN390">
        <v>0.93902634941333862</v>
      </c>
      <c r="EO390">
        <v>0.92624941151215257</v>
      </c>
      <c r="EP390">
        <v>0.93821760849278857</v>
      </c>
      <c r="EQ390">
        <v>0.93789434981477293</v>
      </c>
      <c r="ER390">
        <v>0.95989000325692919</v>
      </c>
      <c r="ES390">
        <v>0.95180328731452446</v>
      </c>
      <c r="ET390">
        <v>0.9005337082956022</v>
      </c>
      <c r="EU390">
        <v>0.90279800460548909</v>
      </c>
      <c r="EV390">
        <v>0.9081352391082278</v>
      </c>
      <c r="EW390">
        <v>0.94711306535574313</v>
      </c>
      <c r="EX390">
        <v>0.91929489324348401</v>
      </c>
      <c r="EY390">
        <v>0.90975252287415753</v>
      </c>
    </row>
    <row r="391" spans="9:155" x14ac:dyDescent="0.25">
      <c r="I391" s="31">
        <v>44986</v>
      </c>
      <c r="J391" s="32">
        <v>111.9190936620886</v>
      </c>
      <c r="K391" s="32">
        <v>105.6808068287867</v>
      </c>
      <c r="L391" s="33">
        <v>-7.9048590058051302E-2</v>
      </c>
      <c r="M391" s="33">
        <v>-8.3673093205114901E-2</v>
      </c>
      <c r="N391">
        <v>30</v>
      </c>
      <c r="O391" t="s">
        <v>15</v>
      </c>
      <c r="P391">
        <f t="shared" si="16"/>
        <v>225</v>
      </c>
      <c r="Q391">
        <f t="shared" si="17"/>
        <v>0</v>
      </c>
      <c r="AH391" s="31">
        <v>45357</v>
      </c>
      <c r="AI391" s="33">
        <v>0.51417669981286074</v>
      </c>
      <c r="AJ391" s="33">
        <v>0.38968690440065851</v>
      </c>
      <c r="AK391" s="33">
        <v>0.12448979541220211</v>
      </c>
      <c r="BI391" s="34">
        <v>-0.19179008374462389</v>
      </c>
      <c r="CP391" t="s">
        <v>1392</v>
      </c>
      <c r="CQ391">
        <v>1.010859858105124</v>
      </c>
      <c r="CR391">
        <v>0.99718490081438538</v>
      </c>
      <c r="CS391">
        <v>1.0010837565280299</v>
      </c>
      <c r="CT391">
        <v>0.99088322458917955</v>
      </c>
      <c r="CU391">
        <v>0.98944381715397067</v>
      </c>
      <c r="CV391">
        <v>0.97828833233948975</v>
      </c>
      <c r="CW391">
        <v>0.9682242751714063</v>
      </c>
      <c r="CX391">
        <v>0.99719299049536747</v>
      </c>
      <c r="CY391">
        <v>0.99451796148175142</v>
      </c>
      <c r="CZ391">
        <v>0.99617338192516991</v>
      </c>
      <c r="DA391">
        <v>0.97525346690539394</v>
      </c>
      <c r="DB391">
        <v>0.96929186604788709</v>
      </c>
      <c r="DC391">
        <v>0.98356620077078216</v>
      </c>
      <c r="DD391">
        <v>0.98362628672189367</v>
      </c>
      <c r="DE391">
        <v>0.98658908606662954</v>
      </c>
      <c r="DF391">
        <v>0.97717269740343571</v>
      </c>
      <c r="DG391">
        <v>0.97609324989528645</v>
      </c>
      <c r="DH391">
        <v>0.9853054204286491</v>
      </c>
      <c r="DI391">
        <v>0.98147906307739374</v>
      </c>
      <c r="DJ391">
        <v>0.97947590985832367</v>
      </c>
      <c r="DK391">
        <v>0.96667686123209262</v>
      </c>
      <c r="DL391">
        <v>0.96848814697931951</v>
      </c>
      <c r="DM391">
        <v>0.95087907284638062</v>
      </c>
      <c r="DN391">
        <v>0.94766432007868995</v>
      </c>
      <c r="DO391">
        <v>0.93806804408190114</v>
      </c>
      <c r="DP391">
        <v>0.94399382803124288</v>
      </c>
      <c r="DQ391">
        <v>0.9367126211210105</v>
      </c>
      <c r="DR391">
        <v>0.92920360632418997</v>
      </c>
      <c r="DS391">
        <v>0.90782801377794753</v>
      </c>
      <c r="DT391">
        <v>0.90670039870364516</v>
      </c>
      <c r="DU391">
        <v>0.90828387656428378</v>
      </c>
      <c r="DV391">
        <v>0.88179826102880554</v>
      </c>
      <c r="DW391">
        <v>0.87075053570526972</v>
      </c>
      <c r="DX391">
        <v>0.8666721014244797</v>
      </c>
      <c r="DY391">
        <v>0.83565225057516523</v>
      </c>
      <c r="DZ391">
        <v>0.83800332182975668</v>
      </c>
      <c r="EA391">
        <v>0.84735968629512892</v>
      </c>
      <c r="EB391">
        <v>0.85095823575979601</v>
      </c>
      <c r="EC391">
        <v>0.86404517822372684</v>
      </c>
      <c r="ED391">
        <v>0.86634820541874502</v>
      </c>
      <c r="EE391">
        <v>0.86117821998497768</v>
      </c>
      <c r="EF391">
        <v>0.8577355975774088</v>
      </c>
      <c r="EG391">
        <v>0.84115811215291569</v>
      </c>
      <c r="EH391">
        <v>0.84232160588867311</v>
      </c>
      <c r="EI391">
        <v>0.83911883325923076</v>
      </c>
      <c r="EJ391">
        <v>0.83911883325923076</v>
      </c>
      <c r="EK391">
        <v>0.83897500984696083</v>
      </c>
      <c r="EL391">
        <v>0.85482078053895616</v>
      </c>
      <c r="EM391">
        <v>0.85840734986537481</v>
      </c>
      <c r="EN391">
        <v>0.87060658878641983</v>
      </c>
      <c r="EO391">
        <v>0.87751585563134415</v>
      </c>
      <c r="EP391">
        <v>0.87224990558501014</v>
      </c>
      <c r="EQ391">
        <v>0.87594441966224379</v>
      </c>
      <c r="ER391">
        <v>0.86513666762341435</v>
      </c>
      <c r="ES391">
        <v>0.85185791944093026</v>
      </c>
      <c r="ET391">
        <v>0.85021454088904991</v>
      </c>
      <c r="EU391">
        <v>0.81643573830509109</v>
      </c>
      <c r="EV391">
        <v>0.79154558076849979</v>
      </c>
      <c r="EW391">
        <v>0.78546393151534977</v>
      </c>
      <c r="EX391">
        <v>0.78999816682918611</v>
      </c>
      <c r="EY391">
        <v>0.77887862242945005</v>
      </c>
    </row>
    <row r="392" spans="9:155" x14ac:dyDescent="0.25">
      <c r="I392" s="31">
        <v>44987</v>
      </c>
      <c r="J392" s="32">
        <v>111.42560353767129</v>
      </c>
      <c r="K392" s="32">
        <v>105.1215900205743</v>
      </c>
      <c r="L392" s="33">
        <v>-8.3109384431947195E-2</v>
      </c>
      <c r="M392" s="33">
        <v>-8.8521896156886298E-2</v>
      </c>
      <c r="N392">
        <v>30</v>
      </c>
      <c r="O392" t="s">
        <v>15</v>
      </c>
      <c r="P392">
        <f t="shared" si="16"/>
        <v>225</v>
      </c>
      <c r="Q392">
        <f t="shared" si="17"/>
        <v>0</v>
      </c>
      <c r="AH392" s="31">
        <v>45358</v>
      </c>
      <c r="AI392" s="33">
        <v>0.52486211151392581</v>
      </c>
      <c r="AJ392" s="33">
        <v>0.40086719566744922</v>
      </c>
      <c r="AK392" s="33">
        <v>0.12399491584647659</v>
      </c>
      <c r="BI392" s="34">
        <v>-0.14160535500817359</v>
      </c>
      <c r="CP392" t="s">
        <v>1393</v>
      </c>
      <c r="CQ392">
        <v>0.98190906871448846</v>
      </c>
      <c r="CR392">
        <v>0.98781819877911925</v>
      </c>
      <c r="CS392">
        <v>0.97481831291248033</v>
      </c>
      <c r="CT392">
        <v>0.98209098567123165</v>
      </c>
      <c r="CU392">
        <v>0.96218192716674655</v>
      </c>
      <c r="CV392">
        <v>0.9658182635461221</v>
      </c>
      <c r="CW392">
        <v>0.96800004312090882</v>
      </c>
      <c r="CX392">
        <v>0.93463636199002376</v>
      </c>
      <c r="CY392">
        <v>0.87654549334160992</v>
      </c>
      <c r="CZ392">
        <v>0.83936367013879976</v>
      </c>
      <c r="DA392">
        <v>0.8778181888215526</v>
      </c>
      <c r="DB392">
        <v>0.88209095638904489</v>
      </c>
      <c r="DC392">
        <v>0.8976364557439569</v>
      </c>
      <c r="DD392">
        <v>0.90109098643078311</v>
      </c>
      <c r="DE392">
        <v>0.87690910472670869</v>
      </c>
      <c r="DF392">
        <v>0.88990915748963828</v>
      </c>
      <c r="DG392">
        <v>0.93227277672268771</v>
      </c>
      <c r="DH392">
        <v>0.91200010683310373</v>
      </c>
      <c r="DI392">
        <v>0.89690912170956538</v>
      </c>
      <c r="DJ392">
        <v>0.86427283024516866</v>
      </c>
      <c r="DK392">
        <v>0.81772734629090149</v>
      </c>
      <c r="DL392">
        <v>0.78936371112980341</v>
      </c>
      <c r="DM392">
        <v>0.79845460771033927</v>
      </c>
      <c r="DN392">
        <v>0.75218194355909007</v>
      </c>
      <c r="DO392">
        <v>0.75890914360809625</v>
      </c>
      <c r="DP392">
        <v>0.75390909763830949</v>
      </c>
      <c r="DQ392">
        <v>0.8022728054143613</v>
      </c>
      <c r="DR392">
        <v>0.81527274691309704</v>
      </c>
      <c r="DS392">
        <v>0.83081830190010586</v>
      </c>
      <c r="DT392">
        <v>0.81218193887556334</v>
      </c>
      <c r="DU392">
        <v>0.78936371112980341</v>
      </c>
      <c r="DV392">
        <v>0.76690915040123897</v>
      </c>
      <c r="DW392">
        <v>0.74227281009788793</v>
      </c>
      <c r="DX392">
        <v>0.72472733686073887</v>
      </c>
      <c r="DY392">
        <v>0.74636371634073395</v>
      </c>
      <c r="DZ392">
        <v>0.78990912820745163</v>
      </c>
      <c r="EA392">
        <v>0.79345461737264933</v>
      </c>
      <c r="EB392">
        <v>0.79054550376347132</v>
      </c>
      <c r="EC392">
        <v>0.74763646745277357</v>
      </c>
      <c r="ED392">
        <v>0.73863641808641545</v>
      </c>
      <c r="EE392">
        <v>0.73572730447723744</v>
      </c>
      <c r="EF392">
        <v>0.73018189706189918</v>
      </c>
      <c r="EG392">
        <v>0.73090917546419376</v>
      </c>
      <c r="EH392">
        <v>0.73090917546419376</v>
      </c>
      <c r="EI392">
        <v>0.78390915092864288</v>
      </c>
      <c r="EJ392">
        <v>0.77536372705785206</v>
      </c>
      <c r="EK392">
        <v>0.80281822249200951</v>
      </c>
      <c r="EL392">
        <v>0.83281822015024609</v>
      </c>
      <c r="EM392">
        <v>0.78700012586246726</v>
      </c>
      <c r="EN392">
        <v>0.77009091691714426</v>
      </c>
      <c r="EO392">
        <v>0.78118189864411114</v>
      </c>
      <c r="EP392">
        <v>0.77154552935383014</v>
      </c>
      <c r="EQ392">
        <v>0.79245457479943382</v>
      </c>
      <c r="ER392">
        <v>0.82709095141026179</v>
      </c>
      <c r="ES392">
        <v>0.8296364536343408</v>
      </c>
      <c r="ET392">
        <v>0.78909094695888227</v>
      </c>
      <c r="EU392">
        <v>0.74990914987383495</v>
      </c>
      <c r="EV392">
        <v>0.75081828960077568</v>
      </c>
      <c r="EW392">
        <v>0.74300003286808558</v>
      </c>
      <c r="EX392">
        <v>0.79418184014284698</v>
      </c>
      <c r="EY392">
        <v>0.81727277642743112</v>
      </c>
    </row>
    <row r="393" spans="9:155" x14ac:dyDescent="0.25">
      <c r="I393" s="31">
        <v>44988</v>
      </c>
      <c r="J393" s="32">
        <v>111.7581167012891</v>
      </c>
      <c r="K393" s="32">
        <v>106.4727904270154</v>
      </c>
      <c r="L393" s="33">
        <v>-8.0373225150827302E-2</v>
      </c>
      <c r="M393" s="33">
        <v>-7.6806038509243002E-2</v>
      </c>
      <c r="N393">
        <v>30</v>
      </c>
      <c r="O393" t="s">
        <v>15</v>
      </c>
      <c r="P393">
        <f t="shared" si="16"/>
        <v>225</v>
      </c>
      <c r="Q393">
        <f t="shared" si="17"/>
        <v>0</v>
      </c>
      <c r="AH393" s="31">
        <v>45362</v>
      </c>
      <c r="AI393" s="33">
        <v>0.50440755918042268</v>
      </c>
      <c r="AJ393" s="33">
        <v>0.37320428433645247</v>
      </c>
      <c r="AK393" s="33">
        <v>0.13120327484397021</v>
      </c>
      <c r="BI393" s="34">
        <v>-0.17288298825232509</v>
      </c>
      <c r="CP393" t="s">
        <v>1394</v>
      </c>
      <c r="CQ393">
        <v>0.98660718295399463</v>
      </c>
      <c r="CR393">
        <v>1.0221559736431449</v>
      </c>
      <c r="CS393">
        <v>1.050595332854614</v>
      </c>
      <c r="CT393">
        <v>1.0585316500555311</v>
      </c>
      <c r="CU393">
        <v>1.0183531050779611</v>
      </c>
      <c r="CV393">
        <v>1.0239179784855741</v>
      </c>
      <c r="CW393">
        <v>1.0537653518249279</v>
      </c>
      <c r="CX393">
        <v>1.0421299350994171</v>
      </c>
      <c r="CY393">
        <v>1.051910466613535</v>
      </c>
      <c r="CZ393">
        <v>1.0279649710686001</v>
      </c>
      <c r="DA393">
        <v>1.0576437877711931</v>
      </c>
      <c r="DB393">
        <v>1.0665812094413529</v>
      </c>
      <c r="DC393">
        <v>1.0694478700201819</v>
      </c>
      <c r="DD393">
        <v>1.0723146394857279</v>
      </c>
      <c r="DE393">
        <v>1.072483196122489</v>
      </c>
      <c r="DF393">
        <v>1.076024301021798</v>
      </c>
      <c r="DG393">
        <v>1.055620345923038</v>
      </c>
      <c r="DH393">
        <v>1.0461771454558759</v>
      </c>
      <c r="DI393">
        <v>1.0406122720482629</v>
      </c>
      <c r="DJ393">
        <v>1.0390947178838259</v>
      </c>
      <c r="DK393">
        <v>1.029820074053426</v>
      </c>
      <c r="DL393">
        <v>1.052922350867687</v>
      </c>
      <c r="DM393">
        <v>1.0593301163458251</v>
      </c>
      <c r="DN393">
        <v>1.0566319035170411</v>
      </c>
      <c r="DO393">
        <v>1.0331926223159731</v>
      </c>
      <c r="DP393">
        <v>0.99508227162693841</v>
      </c>
      <c r="DQ393">
        <v>0.98243518842070787</v>
      </c>
      <c r="DR393">
        <v>0.99322749530226129</v>
      </c>
      <c r="DS393">
        <v>0.93639930031566498</v>
      </c>
      <c r="DT393">
        <v>0.95629747661742392</v>
      </c>
      <c r="DU393">
        <v>0.94432483773167297</v>
      </c>
      <c r="DV393">
        <v>0.96152512786479694</v>
      </c>
      <c r="DW393">
        <v>0.96422312292014811</v>
      </c>
      <c r="DX393">
        <v>0.96051324361064494</v>
      </c>
      <c r="DY393">
        <v>0.94736027272069645</v>
      </c>
      <c r="DZ393">
        <v>0.93673652247590478</v>
      </c>
      <c r="EA393">
        <v>0.90570870824563632</v>
      </c>
      <c r="EB393">
        <v>0.89036346665398025</v>
      </c>
      <c r="EC393">
        <v>0.87636722258999966</v>
      </c>
      <c r="ED393">
        <v>0.87636722258999966</v>
      </c>
      <c r="EE393">
        <v>0.89609689669835491</v>
      </c>
      <c r="EF393">
        <v>0.903853823034243</v>
      </c>
      <c r="EG393">
        <v>0.89137518757805789</v>
      </c>
      <c r="EH393">
        <v>0.9085754232678237</v>
      </c>
      <c r="EI393">
        <v>0.91397157670860041</v>
      </c>
      <c r="EJ393">
        <v>0.90183021785601347</v>
      </c>
      <c r="EK393">
        <v>0.91801867817834348</v>
      </c>
      <c r="EL393">
        <v>0.8844614255294857</v>
      </c>
      <c r="EM393">
        <v>0.88564181197704139</v>
      </c>
      <c r="EN393">
        <v>0.88901446912630466</v>
      </c>
      <c r="EO393">
        <v>0.86456319478436872</v>
      </c>
      <c r="EP393">
        <v>0.83066861108855472</v>
      </c>
      <c r="EQ393">
        <v>0.81920175099980552</v>
      </c>
      <c r="ER393">
        <v>0.83387260271434005</v>
      </c>
      <c r="ES393">
        <v>0.79812313380713285</v>
      </c>
      <c r="ET393">
        <v>0.8085781640850882</v>
      </c>
      <c r="EU393">
        <v>0.82291168475266674</v>
      </c>
      <c r="EV393">
        <v>0.83522160024201564</v>
      </c>
      <c r="EW393">
        <v>0.79896624365109059</v>
      </c>
      <c r="EX393">
        <v>0.80419378601174718</v>
      </c>
      <c r="EY393">
        <v>0.78969165426404875</v>
      </c>
    </row>
    <row r="394" spans="9:155" x14ac:dyDescent="0.25">
      <c r="I394" s="31">
        <v>44991</v>
      </c>
      <c r="J394" s="32">
        <v>112.9376905627404</v>
      </c>
      <c r="K394" s="32">
        <v>107.238470657332</v>
      </c>
      <c r="L394" s="33">
        <v>-7.0666836586654805E-2</v>
      </c>
      <c r="M394" s="33">
        <v>-7.0167052508911795E-2</v>
      </c>
      <c r="N394">
        <v>30</v>
      </c>
      <c r="O394" t="s">
        <v>15</v>
      </c>
      <c r="P394">
        <f t="shared" si="16"/>
        <v>225</v>
      </c>
      <c r="Q394">
        <f t="shared" si="17"/>
        <v>0</v>
      </c>
      <c r="AH394" s="31">
        <v>45363</v>
      </c>
      <c r="AI394" s="33">
        <v>0.4664932170632925</v>
      </c>
      <c r="AJ394" s="33">
        <v>0.35551374235602462</v>
      </c>
      <c r="AK394" s="33">
        <v>0.11097947470726779</v>
      </c>
      <c r="BI394" s="34">
        <v>3.6497958380367998E-2</v>
      </c>
      <c r="CP394" t="s">
        <v>1395</v>
      </c>
      <c r="CQ394">
        <v>1.088290299331544</v>
      </c>
      <c r="CR394">
        <v>1.033130104252002</v>
      </c>
      <c r="CS394">
        <v>0.9721196106626212</v>
      </c>
      <c r="CT394">
        <v>0.95095619383544872</v>
      </c>
      <c r="CU394">
        <v>0.97661727128564724</v>
      </c>
      <c r="CV394">
        <v>0.96302695083214773</v>
      </c>
      <c r="CW394">
        <v>0.97820974954286588</v>
      </c>
      <c r="CX394">
        <v>0.95247563844171867</v>
      </c>
      <c r="CY394">
        <v>0.94886531587887579</v>
      </c>
      <c r="CZ394">
        <v>0.94256861477674547</v>
      </c>
      <c r="DA394">
        <v>0.94695687348651159</v>
      </c>
      <c r="DB394">
        <v>0.95330224388085261</v>
      </c>
      <c r="DC394">
        <v>0.95113851054912679</v>
      </c>
      <c r="DD394">
        <v>0.92260861899543212</v>
      </c>
      <c r="DE394">
        <v>0.86558532300088453</v>
      </c>
      <c r="DF394">
        <v>0.84603857051387299</v>
      </c>
      <c r="DG394">
        <v>0.82757377383062214</v>
      </c>
      <c r="DH394">
        <v>0.82943360635604091</v>
      </c>
      <c r="DI394">
        <v>0.8380886585334747</v>
      </c>
      <c r="DJ394">
        <v>0.82747655409673126</v>
      </c>
      <c r="DK394">
        <v>0.86759104455240499</v>
      </c>
      <c r="DL394">
        <v>0.90742587970997923</v>
      </c>
      <c r="DM394">
        <v>0.93465513048392368</v>
      </c>
      <c r="DN394">
        <v>0.90972331988843769</v>
      </c>
      <c r="DO394">
        <v>0.92332582252130613</v>
      </c>
      <c r="DP394">
        <v>0.72912316442128167</v>
      </c>
      <c r="DQ394">
        <v>0.74640878556688084</v>
      </c>
      <c r="DR394">
        <v>0.76269772616430198</v>
      </c>
      <c r="DS394">
        <v>0.76359730582911944</v>
      </c>
      <c r="DT394">
        <v>0.79917758912366021</v>
      </c>
      <c r="DU394">
        <v>0.79918977130302915</v>
      </c>
      <c r="DV394">
        <v>0.78377610543695253</v>
      </c>
      <c r="DW394">
        <v>0.7368299676416874</v>
      </c>
      <c r="DX394">
        <v>0.73627077589601875</v>
      </c>
      <c r="DY394">
        <v>0.74526615656733608</v>
      </c>
      <c r="DZ394">
        <v>0.74247031668952335</v>
      </c>
      <c r="EA394">
        <v>0.75951288850039511</v>
      </c>
      <c r="EB394">
        <v>0.75951288850039511</v>
      </c>
      <c r="EC394">
        <v>0.79821727683779353</v>
      </c>
      <c r="ED394">
        <v>0.69072267689019029</v>
      </c>
      <c r="EE394">
        <v>0.70268403197362939</v>
      </c>
      <c r="EF394">
        <v>0.70082414002294546</v>
      </c>
      <c r="EG394">
        <v>0.689288210413177</v>
      </c>
      <c r="EH394">
        <v>0.68558066811644325</v>
      </c>
      <c r="EI394">
        <v>0.7009700884743123</v>
      </c>
      <c r="EJ394">
        <v>0.70330401576561252</v>
      </c>
      <c r="EK394">
        <v>0.6878781082949017</v>
      </c>
      <c r="EL394">
        <v>0.70010699592233661</v>
      </c>
      <c r="EM394">
        <v>0.68666256449493879</v>
      </c>
      <c r="EN394">
        <v>0.64307151774841997</v>
      </c>
      <c r="EO394">
        <v>0.61016549023906297</v>
      </c>
      <c r="EP394">
        <v>0.62963926850039109</v>
      </c>
      <c r="EQ394">
        <v>0.63203392841274053</v>
      </c>
      <c r="ER394">
        <v>0.63389382036342456</v>
      </c>
      <c r="ES394">
        <v>0.66526816166187741</v>
      </c>
      <c r="ET394">
        <v>0.66976582228490344</v>
      </c>
      <c r="EU394">
        <v>0.68705156228103292</v>
      </c>
      <c r="EV394">
        <v>0.70409413409190469</v>
      </c>
      <c r="EW394">
        <v>0.71855966985148367</v>
      </c>
      <c r="EX394">
        <v>0.73399764065103301</v>
      </c>
      <c r="EY394">
        <v>0.72461326219362143</v>
      </c>
    </row>
    <row r="395" spans="9:155" x14ac:dyDescent="0.25">
      <c r="I395" s="31">
        <v>44993</v>
      </c>
      <c r="J395" s="32">
        <v>113.7142848528606</v>
      </c>
      <c r="K395" s="32">
        <v>107.53357282609871</v>
      </c>
      <c r="L395" s="33">
        <v>-6.4276455972972393E-2</v>
      </c>
      <c r="M395" s="33">
        <v>-6.7608309198666505E-2</v>
      </c>
      <c r="N395">
        <v>30</v>
      </c>
      <c r="O395" t="s">
        <v>15</v>
      </c>
      <c r="P395">
        <f t="shared" si="16"/>
        <v>225</v>
      </c>
      <c r="Q395">
        <f t="shared" si="17"/>
        <v>0</v>
      </c>
      <c r="AH395" s="31">
        <v>45364</v>
      </c>
      <c r="AI395" s="33">
        <v>0.39824099062621138</v>
      </c>
      <c r="AJ395" s="33">
        <v>0.31660406314188139</v>
      </c>
      <c r="AK395" s="33">
        <v>8.1636927484330005E-2</v>
      </c>
      <c r="BI395" s="34">
        <v>-8.4422859165758105E-2</v>
      </c>
      <c r="CP395" t="s">
        <v>1396</v>
      </c>
      <c r="CQ395">
        <v>1.011601969681321</v>
      </c>
      <c r="CR395">
        <v>0.96398523264633196</v>
      </c>
      <c r="CS395">
        <v>0.93997796998549099</v>
      </c>
      <c r="CT395">
        <v>0.99813137602899882</v>
      </c>
      <c r="CU395">
        <v>0.96326164505283596</v>
      </c>
      <c r="CV395">
        <v>0.96260737143888453</v>
      </c>
      <c r="CW395">
        <v>0.94680221057314462</v>
      </c>
      <c r="CX395">
        <v>0.96965229955505339</v>
      </c>
      <c r="CY395">
        <v>0.97526114586801682</v>
      </c>
      <c r="CZ395">
        <v>0.98763561879047201</v>
      </c>
      <c r="DA395">
        <v>0.99388268871531316</v>
      </c>
      <c r="DB395">
        <v>0.99795167894695636</v>
      </c>
      <c r="DC395">
        <v>0.95643221181745264</v>
      </c>
      <c r="DD395">
        <v>0.93001571796295812</v>
      </c>
      <c r="DE395">
        <v>0.91036508674739758</v>
      </c>
      <c r="DF395">
        <v>0.90367915941290988</v>
      </c>
      <c r="DG395">
        <v>0.88762663969167888</v>
      </c>
      <c r="DH395">
        <v>0.88261620669133156</v>
      </c>
      <c r="DI395">
        <v>0.92505319893939009</v>
      </c>
      <c r="DJ395">
        <v>0.94141680546552298</v>
      </c>
      <c r="DK395">
        <v>0.94430501907400788</v>
      </c>
      <c r="DL395">
        <v>0.9111788375878378</v>
      </c>
      <c r="DM395">
        <v>0.89992928098720548</v>
      </c>
      <c r="DN395">
        <v>0.87891424224240644</v>
      </c>
      <c r="DO395">
        <v>0.87335323122974162</v>
      </c>
      <c r="DP395">
        <v>0.84633045641455551</v>
      </c>
      <c r="DQ395">
        <v>0.84451940250407576</v>
      </c>
      <c r="DR395">
        <v>0.82225175550918994</v>
      </c>
      <c r="DS395">
        <v>0.86024478541833094</v>
      </c>
      <c r="DT395">
        <v>0.84622676081292159</v>
      </c>
      <c r="DU395">
        <v>0.84232527280880398</v>
      </c>
      <c r="DV395">
        <v>0.82448577418020397</v>
      </c>
      <c r="DW395">
        <v>0.83612627421370367</v>
      </c>
      <c r="DX395">
        <v>0.82738988043780126</v>
      </c>
      <c r="DY395">
        <v>0.8179035424473502</v>
      </c>
      <c r="DZ395">
        <v>0.82453353080402181</v>
      </c>
      <c r="EA395">
        <v>0.82453353080402181</v>
      </c>
      <c r="EB395">
        <v>0.84261267799299888</v>
      </c>
      <c r="EC395">
        <v>0.82880196591437671</v>
      </c>
      <c r="ED395">
        <v>0.84180671612415336</v>
      </c>
      <c r="EE395">
        <v>0.86506364118804191</v>
      </c>
      <c r="EF395">
        <v>0.88692445210094806</v>
      </c>
      <c r="EG395">
        <v>0.88033435272001892</v>
      </c>
      <c r="EH395">
        <v>0.90019261116828964</v>
      </c>
      <c r="EI395">
        <v>0.87981571735888753</v>
      </c>
      <c r="EJ395">
        <v>0.83159435156930306</v>
      </c>
      <c r="EK395">
        <v>0.84850066845967809</v>
      </c>
      <c r="EL395">
        <v>0.76486332088805475</v>
      </c>
      <c r="EM395">
        <v>0.73559858107729847</v>
      </c>
      <c r="EN395">
        <v>0.72979028988562322</v>
      </c>
      <c r="EO395">
        <v>0.73326094548113108</v>
      </c>
      <c r="EP395">
        <v>0.70253612754053929</v>
      </c>
      <c r="EQ395">
        <v>0.72517087899462407</v>
      </c>
      <c r="ER395">
        <v>0.75252079061678578</v>
      </c>
      <c r="ES395">
        <v>0.7508452962826454</v>
      </c>
      <c r="ET395">
        <v>0.77166883647328877</v>
      </c>
      <c r="EU395">
        <v>0.78196090030314314</v>
      </c>
      <c r="EV395">
        <v>0.79161481919760046</v>
      </c>
      <c r="EW395">
        <v>0.82392717116684955</v>
      </c>
      <c r="EX395">
        <v>0.82281020116958281</v>
      </c>
      <c r="EY395">
        <v>0.84147965799365843</v>
      </c>
    </row>
    <row r="396" spans="9:155" x14ac:dyDescent="0.25">
      <c r="I396" s="31">
        <v>44994</v>
      </c>
      <c r="J396" s="32">
        <v>113.0405697377449</v>
      </c>
      <c r="K396" s="32">
        <v>106.68321737031179</v>
      </c>
      <c r="L396" s="33">
        <v>-6.9820272178617998E-2</v>
      </c>
      <c r="M396" s="33">
        <v>-7.4981488944916699E-2</v>
      </c>
      <c r="N396">
        <v>30</v>
      </c>
      <c r="O396" t="s">
        <v>15</v>
      </c>
      <c r="P396">
        <f t="shared" si="16"/>
        <v>225</v>
      </c>
      <c r="Q396">
        <f t="shared" si="17"/>
        <v>0</v>
      </c>
      <c r="AH396" s="31">
        <v>45365</v>
      </c>
      <c r="AI396" s="33">
        <v>0.447441302178267</v>
      </c>
      <c r="AJ396" s="33">
        <v>0.34534026391604922</v>
      </c>
      <c r="AK396" s="33">
        <v>0.10210103826221779</v>
      </c>
      <c r="BI396" s="34">
        <v>2.4625991582813599E-2</v>
      </c>
      <c r="CP396" t="s">
        <v>1397</v>
      </c>
      <c r="CQ396">
        <v>1.015110272209695</v>
      </c>
      <c r="CR396">
        <v>1.025719583569805</v>
      </c>
      <c r="CS396">
        <v>1.024004948477963</v>
      </c>
      <c r="CT396">
        <v>1.0219045339491299</v>
      </c>
      <c r="CU396">
        <v>1.032535271518551</v>
      </c>
      <c r="CV396">
        <v>1.058276331774886</v>
      </c>
      <c r="CW396">
        <v>1.074244025842418</v>
      </c>
      <c r="CX396">
        <v>1.0467666889461431</v>
      </c>
      <c r="CY396">
        <v>1.0450951216117099</v>
      </c>
      <c r="CZ396">
        <v>1.024948024695824</v>
      </c>
      <c r="DA396">
        <v>1.0170820218132679</v>
      </c>
      <c r="DB396">
        <v>1.013288398401905</v>
      </c>
      <c r="DC396">
        <v>1.0122596173467999</v>
      </c>
      <c r="DD396">
        <v>0.99245555511867589</v>
      </c>
      <c r="DE396">
        <v>0.99984996605760434</v>
      </c>
      <c r="DF396">
        <v>0.99513469263769039</v>
      </c>
      <c r="DG396">
        <v>0.99378441077352775</v>
      </c>
      <c r="DH396">
        <v>0.9985211104027526</v>
      </c>
      <c r="DI396">
        <v>0.98420388046852325</v>
      </c>
      <c r="DJ396">
        <v>0.96465682508273709</v>
      </c>
      <c r="DK396">
        <v>0.96364957790633632</v>
      </c>
      <c r="DL396">
        <v>0.96090605408999563</v>
      </c>
      <c r="DM396">
        <v>0.96082045692214535</v>
      </c>
      <c r="DN396">
        <v>0.96847198237280496</v>
      </c>
      <c r="DO396">
        <v>0.96232072225148457</v>
      </c>
      <c r="DP396">
        <v>0.93887302007717388</v>
      </c>
      <c r="DQ396">
        <v>0.93312896560215475</v>
      </c>
      <c r="DR396">
        <v>0.92477015990544742</v>
      </c>
      <c r="DS396">
        <v>0.93038554945520746</v>
      </c>
      <c r="DT396">
        <v>0.95117554031981466</v>
      </c>
      <c r="DU396">
        <v>0.94500285398918338</v>
      </c>
      <c r="DV396">
        <v>0.96352102065047074</v>
      </c>
      <c r="DW396">
        <v>0.95031827660859036</v>
      </c>
      <c r="DX396">
        <v>0.94000893217883374</v>
      </c>
      <c r="DY396">
        <v>0.93225016801222604</v>
      </c>
      <c r="DZ396">
        <v>0.93072847647357593</v>
      </c>
      <c r="EA396">
        <v>0.93072847647357593</v>
      </c>
      <c r="EB396">
        <v>0.94307395680423201</v>
      </c>
      <c r="EC396">
        <v>0.96122755489905309</v>
      </c>
      <c r="ED396">
        <v>0.96285659282304492</v>
      </c>
      <c r="EE396">
        <v>0.96714312671795322</v>
      </c>
      <c r="EF396">
        <v>0.97361588764833107</v>
      </c>
      <c r="EG396">
        <v>0.96274935410709672</v>
      </c>
      <c r="EH396">
        <v>0.96219216499561899</v>
      </c>
      <c r="EI396">
        <v>0.96827914648900659</v>
      </c>
      <c r="EJ396">
        <v>0.95756270408234234</v>
      </c>
      <c r="EK396">
        <v>0.95929865771410172</v>
      </c>
      <c r="EL396">
        <v>0.9621493125769971</v>
      </c>
      <c r="EM396">
        <v>0.9621493125769971</v>
      </c>
      <c r="EN396">
        <v>0.96422830089651856</v>
      </c>
      <c r="EO396">
        <v>0.98131037318700598</v>
      </c>
      <c r="EP396">
        <v>1.007351508043087</v>
      </c>
      <c r="EQ396">
        <v>1.014274327038388</v>
      </c>
      <c r="ER396">
        <v>1.0122811512255041</v>
      </c>
      <c r="ES396">
        <v>1.01446727059158</v>
      </c>
      <c r="ET396">
        <v>1.0180679504497521</v>
      </c>
      <c r="EU396">
        <v>1.0077801398987001</v>
      </c>
      <c r="EV396">
        <v>1.028227203744938</v>
      </c>
      <c r="EW396">
        <v>1.038986606239618</v>
      </c>
      <c r="EX396">
        <v>0.99676351522289519</v>
      </c>
      <c r="EY396">
        <v>0.99972130113234525</v>
      </c>
    </row>
    <row r="397" spans="9:155" x14ac:dyDescent="0.25">
      <c r="I397" s="31">
        <v>44995</v>
      </c>
      <c r="J397" s="32">
        <v>113.0041809767183</v>
      </c>
      <c r="K397" s="32">
        <v>105.78890286130201</v>
      </c>
      <c r="L397" s="33">
        <v>-7.0119705275124705E-2</v>
      </c>
      <c r="M397" s="33">
        <v>-8.2735824593303503E-2</v>
      </c>
      <c r="N397">
        <v>30</v>
      </c>
      <c r="O397" t="s">
        <v>15</v>
      </c>
      <c r="P397">
        <f t="shared" si="16"/>
        <v>225</v>
      </c>
      <c r="Q397">
        <f t="shared" si="17"/>
        <v>0</v>
      </c>
      <c r="AH397" s="31">
        <v>45366</v>
      </c>
      <c r="AI397" s="33">
        <v>0.45455988032857442</v>
      </c>
      <c r="AJ397" s="33">
        <v>0.35050426264573548</v>
      </c>
      <c r="AK397" s="33">
        <v>0.1040556176828388</v>
      </c>
      <c r="BI397" s="34">
        <v>-8.0347318930026994E-3</v>
      </c>
      <c r="CP397" t="s">
        <v>1398</v>
      </c>
      <c r="CQ397">
        <v>0.9575569150904234</v>
      </c>
      <c r="CR397">
        <v>0.96357795184637041</v>
      </c>
      <c r="CS397">
        <v>0.95085010253853375</v>
      </c>
      <c r="CT397">
        <v>0.91340288055445262</v>
      </c>
      <c r="CU397">
        <v>0.93878638482294341</v>
      </c>
      <c r="CV397">
        <v>0.95543444358462981</v>
      </c>
      <c r="CW397">
        <v>0.94262713819351696</v>
      </c>
      <c r="CX397">
        <v>0.99898927913944335</v>
      </c>
      <c r="CY397">
        <v>0.99755258342959241</v>
      </c>
      <c r="CZ397">
        <v>1.004086171849619</v>
      </c>
      <c r="DA397">
        <v>0.99542285018770527</v>
      </c>
      <c r="DB397">
        <v>1.0004548102867921</v>
      </c>
      <c r="DC397">
        <v>0.92886692382142733</v>
      </c>
      <c r="DD397">
        <v>0.86379091107010075</v>
      </c>
      <c r="DE397">
        <v>0.88708084977258783</v>
      </c>
      <c r="DF397">
        <v>0.83995232352994265</v>
      </c>
      <c r="DG397">
        <v>0.83454500922733998</v>
      </c>
      <c r="DH397">
        <v>0.79619535790347618</v>
      </c>
      <c r="DI397">
        <v>0.79672236253745077</v>
      </c>
      <c r="DJ397">
        <v>0.84279680900985454</v>
      </c>
      <c r="DK397">
        <v>0.86650546082554236</v>
      </c>
      <c r="DL397">
        <v>0.87020901673555207</v>
      </c>
      <c r="DM397">
        <v>0.86984078326354541</v>
      </c>
      <c r="DN397">
        <v>0.85904772835974441</v>
      </c>
      <c r="DO397">
        <v>0.81271341043840017</v>
      </c>
      <c r="DP397">
        <v>0.81680684402411297</v>
      </c>
      <c r="DQ397">
        <v>0.83190991555517457</v>
      </c>
      <c r="DR397">
        <v>0.83919428288452513</v>
      </c>
      <c r="DS397">
        <v>0.8915857347354077</v>
      </c>
      <c r="DT397">
        <v>0.91530157778489696</v>
      </c>
      <c r="DU397">
        <v>0.92861424360628808</v>
      </c>
      <c r="DV397">
        <v>0.92613799159838284</v>
      </c>
      <c r="DW397">
        <v>0.94176080602732559</v>
      </c>
      <c r="DX397">
        <v>0.91910623398187918</v>
      </c>
      <c r="DY397">
        <v>0.9370393380229578</v>
      </c>
      <c r="DZ397">
        <v>0.9370393380229578</v>
      </c>
      <c r="EA397">
        <v>0.99078076776432156</v>
      </c>
      <c r="EB397">
        <v>1.0466014511063779</v>
      </c>
      <c r="EC397">
        <v>0.994917489757427</v>
      </c>
      <c r="ED397">
        <v>1.0109735407717571</v>
      </c>
      <c r="EE397">
        <v>0.99410170773472184</v>
      </c>
      <c r="EF397">
        <v>0.99009492146608669</v>
      </c>
      <c r="EG397">
        <v>1.029679067925857</v>
      </c>
      <c r="EH397">
        <v>1.041165230863986</v>
      </c>
      <c r="EI397">
        <v>0.99332921411940944</v>
      </c>
      <c r="EJ397">
        <v>1.0101504970129589</v>
      </c>
      <c r="EK397">
        <v>1.0005991989811569</v>
      </c>
      <c r="EL397">
        <v>0.95226508354239614</v>
      </c>
      <c r="EM397">
        <v>0.88819260041782477</v>
      </c>
      <c r="EN397">
        <v>0.93246937944446451</v>
      </c>
      <c r="EO397">
        <v>0.88934770997274659</v>
      </c>
      <c r="EP397">
        <v>0.94286536543876109</v>
      </c>
      <c r="EQ397">
        <v>0.99339421723279064</v>
      </c>
      <c r="ER397">
        <v>0.97382954914630182</v>
      </c>
      <c r="ES397">
        <v>0.96538281052593578</v>
      </c>
      <c r="ET397">
        <v>0.97476807565967583</v>
      </c>
      <c r="EU397">
        <v>0.95801898711330902</v>
      </c>
      <c r="EV397">
        <v>0.95383171497671737</v>
      </c>
      <c r="EW397">
        <v>0.92235497960509694</v>
      </c>
      <c r="EX397">
        <v>0.9232213117712883</v>
      </c>
      <c r="EY397">
        <v>0.92134425874454029</v>
      </c>
    </row>
    <row r="398" spans="9:155" x14ac:dyDescent="0.25">
      <c r="I398" s="31">
        <v>44998</v>
      </c>
      <c r="J398" s="32">
        <v>110.5145573710419</v>
      </c>
      <c r="K398" s="32">
        <v>104.1645798127056</v>
      </c>
      <c r="L398" s="33">
        <v>-9.0606132522249194E-2</v>
      </c>
      <c r="M398" s="33">
        <v>-9.6819847600123701E-2</v>
      </c>
      <c r="N398">
        <v>30</v>
      </c>
      <c r="O398" t="s">
        <v>15</v>
      </c>
      <c r="P398">
        <f t="shared" si="16"/>
        <v>225</v>
      </c>
      <c r="Q398">
        <f t="shared" si="17"/>
        <v>0</v>
      </c>
      <c r="AH398" s="31">
        <v>45369</v>
      </c>
      <c r="AI398" s="33">
        <v>0.48126376905190521</v>
      </c>
      <c r="AJ398" s="33">
        <v>0.37280214743556472</v>
      </c>
      <c r="AK398" s="33">
        <v>0.1084616216163405</v>
      </c>
      <c r="BI398" s="34">
        <v>0.1267478118771567</v>
      </c>
      <c r="CP398" t="s">
        <v>1399</v>
      </c>
      <c r="CQ398">
        <v>0.99114178239663231</v>
      </c>
      <c r="CR398">
        <v>0.97313850422449222</v>
      </c>
      <c r="CS398">
        <v>1.0154892257262229</v>
      </c>
      <c r="CT398">
        <v>0.96768860533962664</v>
      </c>
      <c r="CU398">
        <v>0.96780673063171163</v>
      </c>
      <c r="CV398">
        <v>0.94437037931024781</v>
      </c>
      <c r="CW398">
        <v>0.95086640751669005</v>
      </c>
      <c r="CX398">
        <v>0.94671571427311296</v>
      </c>
      <c r="CY398">
        <v>0.95901593095485249</v>
      </c>
      <c r="CZ398">
        <v>0.95353229431308029</v>
      </c>
      <c r="DA398">
        <v>0.96799233143760999</v>
      </c>
      <c r="DB398">
        <v>0.94047276238638244</v>
      </c>
      <c r="DC398">
        <v>0.91572037968808839</v>
      </c>
      <c r="DD398">
        <v>0.89986000993737347</v>
      </c>
      <c r="DE398">
        <v>0.87804341609072301</v>
      </c>
      <c r="DF398">
        <v>0.8619467957558381</v>
      </c>
      <c r="DG398">
        <v>0.87446643728620599</v>
      </c>
      <c r="DH398">
        <v>0.87028191999989901</v>
      </c>
      <c r="DI398">
        <v>0.88118171776963006</v>
      </c>
      <c r="DJ398">
        <v>0.8899556054251242</v>
      </c>
      <c r="DK398">
        <v>0.86643495285430527</v>
      </c>
      <c r="DL398">
        <v>0.83955657375595094</v>
      </c>
      <c r="DM398">
        <v>0.82774559769226985</v>
      </c>
      <c r="DN398">
        <v>0.8019302599368574</v>
      </c>
      <c r="DO398">
        <v>0.75834780830765147</v>
      </c>
      <c r="DP398">
        <v>0.76447263490229711</v>
      </c>
      <c r="DQ398">
        <v>0.75812846974484649</v>
      </c>
      <c r="DR398">
        <v>0.77879772099920008</v>
      </c>
      <c r="DS398">
        <v>0.79065917426950627</v>
      </c>
      <c r="DT398">
        <v>0.77690788889748663</v>
      </c>
      <c r="DU398">
        <v>0.76433768387467038</v>
      </c>
      <c r="DV398">
        <v>0.76867397792414582</v>
      </c>
      <c r="DW398">
        <v>0.75085638684372735</v>
      </c>
      <c r="DX398">
        <v>0.74414084750283349</v>
      </c>
      <c r="DY398">
        <v>0.74247052653557166</v>
      </c>
      <c r="DZ398">
        <v>0.74247052653557166</v>
      </c>
      <c r="EA398">
        <v>0.77137368876326606</v>
      </c>
      <c r="EB398">
        <v>0.77812279328942002</v>
      </c>
      <c r="EC398">
        <v>0.82000101362281075</v>
      </c>
      <c r="ED398">
        <v>0.83788616650286585</v>
      </c>
      <c r="EE398">
        <v>0.85524825472213251</v>
      </c>
      <c r="EF398">
        <v>0.84875222651569027</v>
      </c>
      <c r="EG398">
        <v>0.85315599607897896</v>
      </c>
      <c r="EH398">
        <v>0.84370726699952803</v>
      </c>
      <c r="EI398">
        <v>0.82567025107048131</v>
      </c>
      <c r="EJ398">
        <v>0.83500085485784725</v>
      </c>
      <c r="EK398">
        <v>0.80113729322081562</v>
      </c>
      <c r="EL398">
        <v>0.75225671946991257</v>
      </c>
      <c r="EM398">
        <v>0.70939980218584675</v>
      </c>
      <c r="EN398">
        <v>0.73190810633490733</v>
      </c>
      <c r="EO398">
        <v>0.71459671103682387</v>
      </c>
      <c r="EP398">
        <v>0.72909035648952536</v>
      </c>
      <c r="EQ398">
        <v>0.76592370359257722</v>
      </c>
      <c r="ER398">
        <v>0.76504634934135707</v>
      </c>
      <c r="ES398">
        <v>0.76727355901213734</v>
      </c>
      <c r="ET398">
        <v>0.80338132862713751</v>
      </c>
      <c r="EU398">
        <v>0.81050163476508819</v>
      </c>
      <c r="EV398">
        <v>0.84610325174066492</v>
      </c>
      <c r="EW398">
        <v>0.83287503102943361</v>
      </c>
      <c r="EX398">
        <v>0.85666567194132925</v>
      </c>
      <c r="EY398">
        <v>0.84478713407801154</v>
      </c>
    </row>
    <row r="399" spans="9:155" x14ac:dyDescent="0.25">
      <c r="I399" s="31">
        <v>44999</v>
      </c>
      <c r="J399" s="32">
        <v>109.6240237749562</v>
      </c>
      <c r="K399" s="32">
        <v>103.47348584482449</v>
      </c>
      <c r="L399" s="33">
        <v>-9.7934088316744397E-2</v>
      </c>
      <c r="M399" s="33">
        <v>-0.102812118258305</v>
      </c>
      <c r="N399">
        <v>30</v>
      </c>
      <c r="O399" t="s">
        <v>15</v>
      </c>
      <c r="P399">
        <f t="shared" si="16"/>
        <v>225</v>
      </c>
      <c r="Q399">
        <f t="shared" si="17"/>
        <v>0</v>
      </c>
      <c r="AH399" s="31">
        <v>45370</v>
      </c>
      <c r="AI399" s="33">
        <v>0.47350699543464292</v>
      </c>
      <c r="AJ399" s="33">
        <v>0.36577509567470251</v>
      </c>
      <c r="AK399" s="33">
        <v>0.1077318997599403</v>
      </c>
      <c r="BI399" s="34">
        <v>-0.13022457970204521</v>
      </c>
      <c r="CP399" t="s">
        <v>1400</v>
      </c>
      <c r="CQ399">
        <v>1.005186721991701</v>
      </c>
      <c r="CR399">
        <v>1.0309821407629891</v>
      </c>
      <c r="CS399">
        <v>1.0374135377857969</v>
      </c>
      <c r="CT399">
        <v>1.030497975640966</v>
      </c>
      <c r="CU399">
        <v>1.0520747086300191</v>
      </c>
      <c r="CV399">
        <v>1.035477307819777</v>
      </c>
      <c r="CW399">
        <v>1.0542186224435079</v>
      </c>
      <c r="CX399">
        <v>1.0558783711349731</v>
      </c>
      <c r="CY399">
        <v>1.056777387325448</v>
      </c>
      <c r="CZ399">
        <v>1.0476487695223871</v>
      </c>
      <c r="DA399">
        <v>1.0109959285162451</v>
      </c>
      <c r="DB399">
        <v>0.98077457063732543</v>
      </c>
      <c r="DC399">
        <v>0.94059472060961191</v>
      </c>
      <c r="DD399">
        <v>0.94142468105975907</v>
      </c>
      <c r="DE399">
        <v>0.93125867727232492</v>
      </c>
      <c r="DF399">
        <v>0.933264221291915</v>
      </c>
      <c r="DG399">
        <v>0.92959892858085935</v>
      </c>
      <c r="DH399">
        <v>0.95456438690199996</v>
      </c>
      <c r="DI399">
        <v>0.96113432592753478</v>
      </c>
      <c r="DJ399">
        <v>0.9491702036547367</v>
      </c>
      <c r="DK399">
        <v>0.93181198423908973</v>
      </c>
      <c r="DL399">
        <v>0.90843704666025837</v>
      </c>
      <c r="DM399">
        <v>0.888520062362671</v>
      </c>
      <c r="DN399">
        <v>0.87904564923148565</v>
      </c>
      <c r="DO399">
        <v>0.89529742692243186</v>
      </c>
      <c r="DP399">
        <v>0.88976487388127012</v>
      </c>
      <c r="DQ399">
        <v>0.91473033220241085</v>
      </c>
      <c r="DR399">
        <v>0.92019365729441605</v>
      </c>
      <c r="DS399">
        <v>0.92261413848687246</v>
      </c>
      <c r="DT399">
        <v>0.8950207734390494</v>
      </c>
      <c r="DU399">
        <v>0.93236511899702579</v>
      </c>
      <c r="DV399">
        <v>0.92489633598984489</v>
      </c>
      <c r="DW399">
        <v>0.9102351651456223</v>
      </c>
      <c r="DX399">
        <v>0.90670815612405076</v>
      </c>
      <c r="DY399">
        <v>0.90670815612405076</v>
      </c>
      <c r="DZ399">
        <v>0.96479944642976168</v>
      </c>
      <c r="EA399">
        <v>0.96030436547738762</v>
      </c>
      <c r="EB399">
        <v>0.962517421135618</v>
      </c>
      <c r="EC399">
        <v>0.97648691521917741</v>
      </c>
      <c r="ED399">
        <v>0.96154917699598685</v>
      </c>
      <c r="EE399">
        <v>0.94114811368079099</v>
      </c>
      <c r="EF399">
        <v>0.95228218939902753</v>
      </c>
      <c r="EG399">
        <v>0.94121725552553304</v>
      </c>
      <c r="EH399">
        <v>0.91715081339486726</v>
      </c>
      <c r="EI399">
        <v>0.94488246213217431</v>
      </c>
      <c r="EJ399">
        <v>0.94059472060961191</v>
      </c>
      <c r="EK399">
        <v>0.90449518657023475</v>
      </c>
      <c r="EL399">
        <v>0.84100971301726046</v>
      </c>
      <c r="EM399">
        <v>0.85968188579624871</v>
      </c>
      <c r="EN399">
        <v>0.84764870778312296</v>
      </c>
      <c r="EO399">
        <v>0.86251730416157146</v>
      </c>
      <c r="EP399">
        <v>0.91673587622200081</v>
      </c>
      <c r="EQ399">
        <v>0.9076764002636819</v>
      </c>
      <c r="ER399">
        <v>0.92586449402506166</v>
      </c>
      <c r="ES399">
        <v>0.93485482813863863</v>
      </c>
      <c r="ET399">
        <v>0.94744122701411471</v>
      </c>
      <c r="EU399">
        <v>0.95117574767432678</v>
      </c>
      <c r="EV399">
        <v>0.94121725552553304</v>
      </c>
      <c r="EW399">
        <v>0.90394196570788432</v>
      </c>
      <c r="EX399">
        <v>0.91825734122398239</v>
      </c>
      <c r="EY399">
        <v>0.91127246502558112</v>
      </c>
    </row>
    <row r="400" spans="9:155" x14ac:dyDescent="0.25">
      <c r="I400" s="31">
        <v>45000</v>
      </c>
      <c r="J400" s="32">
        <v>109.831358500061</v>
      </c>
      <c r="K400" s="32">
        <v>103.1978409619106</v>
      </c>
      <c r="L400" s="33">
        <v>-9.6227987943990498E-2</v>
      </c>
      <c r="M400" s="33">
        <v>-0.1052021532184243</v>
      </c>
      <c r="N400">
        <v>30</v>
      </c>
      <c r="O400" t="s">
        <v>15</v>
      </c>
      <c r="P400">
        <f t="shared" si="16"/>
        <v>225</v>
      </c>
      <c r="Q400">
        <f t="shared" si="17"/>
        <v>0</v>
      </c>
      <c r="AH400" s="31">
        <v>45371</v>
      </c>
      <c r="AI400" s="33">
        <v>0.47391322825558602</v>
      </c>
      <c r="AJ400" s="33">
        <v>0.37092449180533937</v>
      </c>
      <c r="AK400" s="33">
        <v>0.1029887364502466</v>
      </c>
      <c r="BI400" s="34">
        <v>3.5296144624681898E-2</v>
      </c>
      <c r="CP400" t="s">
        <v>1401</v>
      </c>
      <c r="CQ400">
        <v>1.0009249646462699</v>
      </c>
      <c r="CR400">
        <v>0.99672506147455342</v>
      </c>
      <c r="CS400">
        <v>1.0037999093711789</v>
      </c>
      <c r="CT400">
        <v>1.000499994255484</v>
      </c>
      <c r="CU400">
        <v>0.99522512247090078</v>
      </c>
      <c r="CV400">
        <v>1.0131496277759331</v>
      </c>
      <c r="CW400">
        <v>1.0231993916772151</v>
      </c>
      <c r="CX400">
        <v>0.99690004203139804</v>
      </c>
      <c r="CY400">
        <v>0.99952499692236474</v>
      </c>
      <c r="CZ400">
        <v>0.98105046467499979</v>
      </c>
      <c r="DA400">
        <v>0.96762583801549973</v>
      </c>
      <c r="DB400">
        <v>0.9643508849024538</v>
      </c>
      <c r="DC400">
        <v>0.95705107080911</v>
      </c>
      <c r="DD400">
        <v>0.93695154300654693</v>
      </c>
      <c r="DE400">
        <v>0.95572611236230176</v>
      </c>
      <c r="DF400">
        <v>0.94017651047971929</v>
      </c>
      <c r="DG400">
        <v>0.93352663297388039</v>
      </c>
      <c r="DH400">
        <v>0.94340135468374287</v>
      </c>
      <c r="DI400">
        <v>0.9419764249571877</v>
      </c>
      <c r="DJ400">
        <v>0.92552683501858368</v>
      </c>
      <c r="DK400">
        <v>0.9170020337581789</v>
      </c>
      <c r="DL400">
        <v>0.91262721166419181</v>
      </c>
      <c r="DM400">
        <v>0.90925228727139884</v>
      </c>
      <c r="DN400">
        <v>0.91285217786091</v>
      </c>
      <c r="DO400">
        <v>0.91440210250443621</v>
      </c>
      <c r="DP400">
        <v>0.92860172230298665</v>
      </c>
      <c r="DQ400">
        <v>0.93490157706056198</v>
      </c>
      <c r="DR400">
        <v>0.94285145101055956</v>
      </c>
      <c r="DS400">
        <v>0.93027670349805835</v>
      </c>
      <c r="DT400">
        <v>0.93890153767278473</v>
      </c>
      <c r="DU400">
        <v>0.93277666347205401</v>
      </c>
      <c r="DV400">
        <v>0.92697678838236275</v>
      </c>
      <c r="DW400">
        <v>0.94152643092917698</v>
      </c>
      <c r="DX400">
        <v>0.94152643092917698</v>
      </c>
      <c r="DY400">
        <v>0.94997622291248429</v>
      </c>
      <c r="DZ400">
        <v>0.94477636040499879</v>
      </c>
      <c r="EA400">
        <v>0.95780104031093638</v>
      </c>
      <c r="EB400">
        <v>0.96665077904780639</v>
      </c>
      <c r="EC400">
        <v>0.96540082987809583</v>
      </c>
      <c r="ED400">
        <v>0.96682575960465089</v>
      </c>
      <c r="EE400">
        <v>0.98202540037354435</v>
      </c>
      <c r="EF400">
        <v>0.97130073788210836</v>
      </c>
      <c r="EG400">
        <v>0.97607556836423259</v>
      </c>
      <c r="EH400">
        <v>0.98190040545657331</v>
      </c>
      <c r="EI400">
        <v>0.99740002169928221</v>
      </c>
      <c r="EJ400">
        <v>0.98312545425820874</v>
      </c>
      <c r="EK400">
        <v>0.96452586545929841</v>
      </c>
      <c r="EL400">
        <v>0.98675036848494391</v>
      </c>
      <c r="EM400">
        <v>0.99332511344453644</v>
      </c>
      <c r="EN400">
        <v>1.003649890816984</v>
      </c>
      <c r="EO400">
        <v>1.023424419508508</v>
      </c>
      <c r="EP400">
        <v>1.0296242413517609</v>
      </c>
      <c r="EQ400">
        <v>1.0308242048815981</v>
      </c>
      <c r="ER400">
        <v>1.044173760629427</v>
      </c>
      <c r="ES400">
        <v>1.0408240447775809</v>
      </c>
      <c r="ET400">
        <v>1.0259243178479289</v>
      </c>
      <c r="EU400">
        <v>1.0330741750216521</v>
      </c>
      <c r="EV400">
        <v>0.96897575846495743</v>
      </c>
      <c r="EW400">
        <v>0.96252594678776149</v>
      </c>
      <c r="EX400">
        <v>0.94607629521458303</v>
      </c>
      <c r="EY400">
        <v>0.94397640526329907</v>
      </c>
    </row>
    <row r="401" spans="9:155" x14ac:dyDescent="0.25">
      <c r="I401" s="31">
        <v>45001</v>
      </c>
      <c r="J401" s="32">
        <v>108.8411031557462</v>
      </c>
      <c r="K401" s="32">
        <v>103.27026530369579</v>
      </c>
      <c r="L401" s="33">
        <v>-0.1043765265508407</v>
      </c>
      <c r="M401" s="33">
        <v>-0.1045741832485105</v>
      </c>
      <c r="N401">
        <v>30</v>
      </c>
      <c r="O401" t="s">
        <v>15</v>
      </c>
      <c r="P401">
        <f t="shared" si="16"/>
        <v>225</v>
      </c>
      <c r="Q401">
        <f t="shared" si="17"/>
        <v>0</v>
      </c>
      <c r="AH401" s="31">
        <v>45372</v>
      </c>
      <c r="AI401" s="33">
        <v>0.51803655841909646</v>
      </c>
      <c r="AJ401" s="33">
        <v>0.38847969519237141</v>
      </c>
      <c r="AK401" s="33">
        <v>0.12955686322672499</v>
      </c>
      <c r="BI401" s="34">
        <v>-8.3200615689406704E-2</v>
      </c>
      <c r="CP401" t="s">
        <v>1402</v>
      </c>
      <c r="CQ401">
        <v>1.018483543795859</v>
      </c>
      <c r="CR401">
        <v>1.0338224436484289</v>
      </c>
      <c r="CS401">
        <v>1.0059398638642281</v>
      </c>
      <c r="CT401">
        <v>0.9926974659766431</v>
      </c>
      <c r="CU401">
        <v>1.01261358196189</v>
      </c>
      <c r="CV401">
        <v>1.0040531774418759</v>
      </c>
      <c r="CW401">
        <v>1.028301797280295</v>
      </c>
      <c r="CX401">
        <v>1.028825944527612</v>
      </c>
      <c r="CY401">
        <v>1.0194618707681879</v>
      </c>
      <c r="CZ401">
        <v>1.015478682380851</v>
      </c>
      <c r="DA401">
        <v>1.012718272172503</v>
      </c>
      <c r="DB401">
        <v>1.0287560640295881</v>
      </c>
      <c r="DC401">
        <v>1.019881153756329</v>
      </c>
      <c r="DD401">
        <v>1.030503076480175</v>
      </c>
      <c r="DE401">
        <v>1.0357092170950619</v>
      </c>
      <c r="DF401">
        <v>1.0231656241877121</v>
      </c>
      <c r="DG401">
        <v>1.0340320851425</v>
      </c>
      <c r="DH401">
        <v>1.0312717619584331</v>
      </c>
      <c r="DI401">
        <v>1.031970653962949</v>
      </c>
      <c r="DJ401">
        <v>1.0226064931792429</v>
      </c>
      <c r="DK401">
        <v>1.007092935593755</v>
      </c>
      <c r="DL401">
        <v>0.98357793044816055</v>
      </c>
      <c r="DM401">
        <v>0.98361282718503162</v>
      </c>
      <c r="DN401">
        <v>0.97959465503654242</v>
      </c>
      <c r="DO401">
        <v>0.99213833496817405</v>
      </c>
      <c r="DP401">
        <v>1.0214884052108679</v>
      </c>
      <c r="DQ401">
        <v>1.019182348776094</v>
      </c>
      <c r="DR401">
        <v>1.022187297215384</v>
      </c>
      <c r="DS401">
        <v>1.0103074385028341</v>
      </c>
      <c r="DT401">
        <v>1.0162822645959799</v>
      </c>
      <c r="DU401">
        <v>1.021593269470044</v>
      </c>
      <c r="DV401">
        <v>1.043046756411806</v>
      </c>
      <c r="DW401">
        <v>1.043046756411806</v>
      </c>
      <c r="DX401">
        <v>1.0476239725444829</v>
      </c>
      <c r="DY401">
        <v>1.0566387308380709</v>
      </c>
      <c r="DZ401">
        <v>1.06488471662912</v>
      </c>
      <c r="EA401">
        <v>1.0650244776251669</v>
      </c>
      <c r="EB401">
        <v>1.0560447030927309</v>
      </c>
      <c r="EC401">
        <v>1.0315861806873969</v>
      </c>
      <c r="ED401">
        <v>1.036268348103532</v>
      </c>
      <c r="EE401">
        <v>1.0078266373108611</v>
      </c>
      <c r="EF401">
        <v>1.0092592310324831</v>
      </c>
      <c r="EG401">
        <v>1.0149195513723821</v>
      </c>
      <c r="EH401">
        <v>1.0452130518505329</v>
      </c>
      <c r="EI401">
        <v>0.98899371255711876</v>
      </c>
      <c r="EJ401">
        <v>0.96764491582596934</v>
      </c>
      <c r="EK401">
        <v>1.001083212763739</v>
      </c>
      <c r="EL401">
        <v>0.98923825078806016</v>
      </c>
      <c r="EM401">
        <v>1.022396938709454</v>
      </c>
      <c r="EN401">
        <v>1.0354995756009919</v>
      </c>
      <c r="EO401">
        <v>1.0457023023609791</v>
      </c>
      <c r="EP401">
        <v>1.058839835989388</v>
      </c>
      <c r="EQ401">
        <v>1.0559747355704261</v>
      </c>
      <c r="ER401">
        <v>1.0679244747809991</v>
      </c>
      <c r="ES401">
        <v>1.071767989196571</v>
      </c>
      <c r="ET401">
        <v>1.0843465658650731</v>
      </c>
      <c r="EU401">
        <v>1.06631722332646</v>
      </c>
      <c r="EV401">
        <v>1.08672250279787</v>
      </c>
      <c r="EW401">
        <v>1.0772186680424001</v>
      </c>
      <c r="EX401">
        <v>1.0832284778966981</v>
      </c>
      <c r="EY401">
        <v>1.058350759527505</v>
      </c>
    </row>
    <row r="402" spans="9:155" x14ac:dyDescent="0.25">
      <c r="I402" s="31">
        <v>45002</v>
      </c>
      <c r="J402" s="32">
        <v>110.3123846292782</v>
      </c>
      <c r="K402" s="32">
        <v>103.92244469987141</v>
      </c>
      <c r="L402" s="33">
        <v>-9.2269756355204902E-2</v>
      </c>
      <c r="M402" s="33">
        <v>-9.8919329290581406E-2</v>
      </c>
      <c r="N402">
        <v>30</v>
      </c>
      <c r="O402" t="s">
        <v>15</v>
      </c>
      <c r="P402">
        <f t="shared" si="16"/>
        <v>225</v>
      </c>
      <c r="Q402">
        <f t="shared" si="17"/>
        <v>0</v>
      </c>
      <c r="AH402" s="31">
        <v>45373</v>
      </c>
      <c r="AI402" s="33">
        <v>0.51084751563867425</v>
      </c>
      <c r="AJ402" s="33">
        <v>0.38650634324606381</v>
      </c>
      <c r="AK402" s="33">
        <v>0.1243411723926104</v>
      </c>
      <c r="BI402" s="34">
        <v>-7.4987891606212997E-2</v>
      </c>
      <c r="CP402" t="s">
        <v>1403</v>
      </c>
      <c r="CQ402">
        <v>1.0178461162860579</v>
      </c>
      <c r="CR402">
        <v>1.0312307636887701</v>
      </c>
      <c r="CS402">
        <v>1.0373846201583989</v>
      </c>
      <c r="CT402">
        <v>1.0372308408155311</v>
      </c>
      <c r="CU402">
        <v>1.0429231676312061</v>
      </c>
      <c r="CV402">
        <v>1.0273846513015881</v>
      </c>
      <c r="CW402">
        <v>1.062461575690872</v>
      </c>
      <c r="CX402">
        <v>1.043230726316942</v>
      </c>
      <c r="CY402">
        <v>1.0367693111615759</v>
      </c>
      <c r="CZ402">
        <v>1.0098462370132839</v>
      </c>
      <c r="DA402">
        <v>0.97861542501118093</v>
      </c>
      <c r="DB402">
        <v>0.96784617618932911</v>
      </c>
      <c r="DC402">
        <v>0.9829231628649916</v>
      </c>
      <c r="DD402">
        <v>1.029230769917407</v>
      </c>
      <c r="DE402">
        <v>1.0303077043808599</v>
      </c>
      <c r="DF402">
        <v>0.99261547722339072</v>
      </c>
      <c r="DG402">
        <v>0.99215394756943598</v>
      </c>
      <c r="DH402">
        <v>1.0064615584673831</v>
      </c>
      <c r="DI402">
        <v>0.98092307328095474</v>
      </c>
      <c r="DJ402">
        <v>0.97523084227795453</v>
      </c>
      <c r="DK402">
        <v>0.95153847570734562</v>
      </c>
      <c r="DL402">
        <v>0.93830779927285157</v>
      </c>
      <c r="DM402">
        <v>0.97015382445910292</v>
      </c>
      <c r="DN402">
        <v>0.95461540394216049</v>
      </c>
      <c r="DO402">
        <v>0.97923082982067888</v>
      </c>
      <c r="DP402">
        <v>1.0221539499525429</v>
      </c>
      <c r="DQ402">
        <v>0.98123082359204106</v>
      </c>
      <c r="DR402">
        <v>0.97184616373205346</v>
      </c>
      <c r="DS402">
        <v>0.92323071678451452</v>
      </c>
      <c r="DT402">
        <v>0.92384621740668704</v>
      </c>
      <c r="DU402">
        <v>0.92153847332423866</v>
      </c>
      <c r="DV402">
        <v>0.90061547630270766</v>
      </c>
      <c r="DW402">
        <v>0.90061547630270766</v>
      </c>
      <c r="DX402">
        <v>0.89307693505853902</v>
      </c>
      <c r="DY402">
        <v>0.90876932654369935</v>
      </c>
      <c r="DZ402">
        <v>0.9700000451162345</v>
      </c>
      <c r="EA402">
        <v>1.0435384766280289</v>
      </c>
      <c r="EB402">
        <v>1.053384666141971</v>
      </c>
      <c r="EC402">
        <v>1.0167692776352799</v>
      </c>
      <c r="ED402">
        <v>1.0064615584673831</v>
      </c>
      <c r="EE402">
        <v>0.99969229718825514</v>
      </c>
      <c r="EF402">
        <v>1.026153841682593</v>
      </c>
      <c r="EG402">
        <v>1.0304615795364029</v>
      </c>
      <c r="EH402">
        <v>1.028461585765041</v>
      </c>
      <c r="EI402">
        <v>1.027846180955543</v>
      </c>
      <c r="EJ402">
        <v>1.0130769445909671</v>
      </c>
      <c r="EK402">
        <v>1.021692324485914</v>
      </c>
      <c r="EL402">
        <v>1.0306154546919459</v>
      </c>
      <c r="EM402">
        <v>1.030153829225317</v>
      </c>
      <c r="EN402">
        <v>1.020000081025638</v>
      </c>
      <c r="EO402">
        <v>1.0330769781172631</v>
      </c>
      <c r="EP402">
        <v>1.0543077254498801</v>
      </c>
      <c r="EQ402">
        <v>1.0375384953139419</v>
      </c>
      <c r="ER402">
        <v>1.041076953202712</v>
      </c>
      <c r="ES402">
        <v>1.0366154360060329</v>
      </c>
      <c r="ET402">
        <v>1.0564615943767861</v>
      </c>
      <c r="EU402">
        <v>1.0364615608504899</v>
      </c>
      <c r="EV402">
        <v>1.054153946107012</v>
      </c>
      <c r="EW402">
        <v>1.042153887666164</v>
      </c>
      <c r="EX402">
        <v>1.0384615546218521</v>
      </c>
      <c r="EY402">
        <v>1.001846166115161</v>
      </c>
    </row>
    <row r="403" spans="9:155" x14ac:dyDescent="0.25">
      <c r="I403" s="31">
        <v>45005</v>
      </c>
      <c r="J403" s="32">
        <v>108.8106930115683</v>
      </c>
      <c r="K403" s="32">
        <v>103.174780474974</v>
      </c>
      <c r="L403" s="33">
        <v>-0.1046267632552387</v>
      </c>
      <c r="M403" s="33">
        <v>-0.10540210385561059</v>
      </c>
      <c r="N403">
        <v>30</v>
      </c>
      <c r="O403" t="s">
        <v>15</v>
      </c>
      <c r="P403">
        <f t="shared" si="16"/>
        <v>225</v>
      </c>
      <c r="Q403">
        <f t="shared" si="17"/>
        <v>0</v>
      </c>
      <c r="AH403" s="31">
        <v>45377</v>
      </c>
      <c r="AI403" s="33">
        <v>0.55369264285679187</v>
      </c>
      <c r="AJ403" s="33">
        <v>0.39729763709131038</v>
      </c>
      <c r="AK403" s="33">
        <v>0.15639500576548149</v>
      </c>
      <c r="BI403" s="34">
        <v>-0.205114857484789</v>
      </c>
      <c r="CP403" t="s">
        <v>1404</v>
      </c>
      <c r="CQ403">
        <v>0.99845466796011906</v>
      </c>
      <c r="CR403">
        <v>0.999532327503171</v>
      </c>
      <c r="CS403">
        <v>1.039059783074753</v>
      </c>
      <c r="CT403">
        <v>1.0791769901322521</v>
      </c>
      <c r="CU403">
        <v>1.0753746687200001</v>
      </c>
      <c r="CV403">
        <v>1.064252425896123</v>
      </c>
      <c r="CW403">
        <v>1.053801269241462</v>
      </c>
      <c r="CX403">
        <v>1.0596164489907181</v>
      </c>
      <c r="CY403">
        <v>1.0404017553278631</v>
      </c>
      <c r="CZ403">
        <v>1.0105528269409281</v>
      </c>
      <c r="DA403">
        <v>1.0139890922570021</v>
      </c>
      <c r="DB403">
        <v>1.006648962227878</v>
      </c>
      <c r="DC403">
        <v>0.97655592974838368</v>
      </c>
      <c r="DD403">
        <v>0.9620381389714131</v>
      </c>
      <c r="DE403">
        <v>0.95713794939861063</v>
      </c>
      <c r="DF403">
        <v>0.96862604823334342</v>
      </c>
      <c r="DG403">
        <v>0.98381482513686891</v>
      </c>
      <c r="DH403">
        <v>0.94546667245179772</v>
      </c>
      <c r="DI403">
        <v>0.96071647537846294</v>
      </c>
      <c r="DJ403">
        <v>0.95998456327142911</v>
      </c>
      <c r="DK403">
        <v>0.95116000024009539</v>
      </c>
      <c r="DL403">
        <v>0.90502432674642319</v>
      </c>
      <c r="DM403">
        <v>0.94501948175764228</v>
      </c>
      <c r="DN403">
        <v>0.93283988805087314</v>
      </c>
      <c r="DO403">
        <v>0.94780506960732092</v>
      </c>
      <c r="DP403">
        <v>0.94325052742787574</v>
      </c>
      <c r="DQ403">
        <v>0.94869965108095355</v>
      </c>
      <c r="DR403">
        <v>0.91793583256022604</v>
      </c>
      <c r="DS403">
        <v>0.93078631235088916</v>
      </c>
      <c r="DT403">
        <v>0.91864743600710019</v>
      </c>
      <c r="DU403">
        <v>0.91535343135480463</v>
      </c>
      <c r="DV403">
        <v>0.9218193886131163</v>
      </c>
      <c r="DW403">
        <v>0.9218193886131163</v>
      </c>
      <c r="DX403">
        <v>0.94335207072867389</v>
      </c>
      <c r="DY403">
        <v>0.95435236154893199</v>
      </c>
      <c r="DZ403">
        <v>0.9816189887731066</v>
      </c>
      <c r="EA403">
        <v>0.99416443849073177</v>
      </c>
      <c r="EB403">
        <v>0.98472991535598287</v>
      </c>
      <c r="EC403">
        <v>0.99195759743427214</v>
      </c>
      <c r="ED403">
        <v>1.002758403188726</v>
      </c>
      <c r="EE403">
        <v>0.9881395693242615</v>
      </c>
      <c r="EF403">
        <v>0.99671492608733092</v>
      </c>
      <c r="EG403">
        <v>1.019276146799446</v>
      </c>
      <c r="EH403">
        <v>1.0110887554752881</v>
      </c>
      <c r="EI403">
        <v>1.006556022595916</v>
      </c>
      <c r="EJ403">
        <v>0.96702796676836833</v>
      </c>
      <c r="EK403">
        <v>0.99540806880819166</v>
      </c>
      <c r="EL403">
        <v>1.0107620161448381</v>
      </c>
      <c r="EM403">
        <v>1.0262996418068691</v>
      </c>
      <c r="EN403">
        <v>1.056190688154037</v>
      </c>
      <c r="EO403">
        <v>1.0675019115643249</v>
      </c>
      <c r="EP403">
        <v>1.0940853474573169</v>
      </c>
      <c r="EQ403">
        <v>1.117075351013985</v>
      </c>
      <c r="ER403">
        <v>1.118259455948218</v>
      </c>
      <c r="ES403">
        <v>1.1461087316293861</v>
      </c>
      <c r="ET403">
        <v>1.1327149201474569</v>
      </c>
      <c r="EU403">
        <v>1.118014451471711</v>
      </c>
      <c r="EV403">
        <v>1.140555263481005</v>
      </c>
      <c r="EW403">
        <v>1.103599804678113</v>
      </c>
      <c r="EX403">
        <v>1.09110437629093</v>
      </c>
      <c r="EY403">
        <v>1.1107050345394791</v>
      </c>
    </row>
    <row r="404" spans="9:155" x14ac:dyDescent="0.25">
      <c r="I404" s="31">
        <v>45006</v>
      </c>
      <c r="J404" s="32">
        <v>108.6714988508794</v>
      </c>
      <c r="K404" s="32">
        <v>103.85362355917</v>
      </c>
      <c r="L404" s="33">
        <v>-0.1057721536828025</v>
      </c>
      <c r="M404" s="33">
        <v>-9.9516056973434797E-2</v>
      </c>
      <c r="N404">
        <v>30</v>
      </c>
      <c r="O404" t="s">
        <v>15</v>
      </c>
      <c r="P404">
        <f t="shared" si="16"/>
        <v>225</v>
      </c>
      <c r="Q404">
        <f t="shared" si="17"/>
        <v>0</v>
      </c>
      <c r="AH404" s="31">
        <v>45378</v>
      </c>
      <c r="AI404" s="33">
        <v>0.56917410528243328</v>
      </c>
      <c r="AJ404" s="33">
        <v>0.39389229285352467</v>
      </c>
      <c r="AK404" s="33">
        <v>0.17528181242890861</v>
      </c>
      <c r="BI404" s="34">
        <v>-5.59112173652732E-2</v>
      </c>
      <c r="CP404" t="s">
        <v>1405</v>
      </c>
      <c r="CQ404">
        <v>1.0409333043981479</v>
      </c>
      <c r="CR404">
        <v>1.034488937870063</v>
      </c>
      <c r="CS404">
        <v>1.034000035820017</v>
      </c>
      <c r="CT404">
        <v>1.0294222737399279</v>
      </c>
      <c r="CU404">
        <v>1.029911103015033</v>
      </c>
      <c r="CV404">
        <v>1.0271110871806299</v>
      </c>
      <c r="CW404">
        <v>1.0192889454796561</v>
      </c>
      <c r="CX404">
        <v>0.98257777231180832</v>
      </c>
      <c r="CY404">
        <v>0.94084447327738963</v>
      </c>
      <c r="CZ404">
        <v>0.91208891105132928</v>
      </c>
      <c r="DA404">
        <v>0.91217784202857799</v>
      </c>
      <c r="DB404">
        <v>0.90382218723905272</v>
      </c>
      <c r="DC404">
        <v>0.87759999346553053</v>
      </c>
      <c r="DD404">
        <v>0.86564452624588839</v>
      </c>
      <c r="DE404">
        <v>0.91008898291240192</v>
      </c>
      <c r="DF404">
        <v>0.90400004919354993</v>
      </c>
      <c r="DG404">
        <v>0.89426669200607578</v>
      </c>
      <c r="DH404">
        <v>0.88644440475522079</v>
      </c>
      <c r="DI404">
        <v>0.86773338536206435</v>
      </c>
      <c r="DJ404">
        <v>0.87031114652828634</v>
      </c>
      <c r="DK404">
        <v>0.84182223168409087</v>
      </c>
      <c r="DL404">
        <v>0.83555558156062248</v>
      </c>
      <c r="DM404">
        <v>0.84293335947511538</v>
      </c>
      <c r="DN404">
        <v>0.85786670448365776</v>
      </c>
      <c r="DO404">
        <v>0.85173337805112181</v>
      </c>
      <c r="DP404">
        <v>0.8483111364757403</v>
      </c>
      <c r="DQ404">
        <v>0.85084450492827846</v>
      </c>
      <c r="DR404">
        <v>0.8469332885279105</v>
      </c>
      <c r="DS404">
        <v>0.86795556725530498</v>
      </c>
      <c r="DT404">
        <v>0.84484450218667495</v>
      </c>
      <c r="DU404">
        <v>0.83257777654666276</v>
      </c>
      <c r="DV404">
        <v>0.83257777654666276</v>
      </c>
      <c r="DW404">
        <v>0.84302229045236399</v>
      </c>
      <c r="DX404">
        <v>0.85088889764196229</v>
      </c>
      <c r="DY404">
        <v>0.85675557669263325</v>
      </c>
      <c r="DZ404">
        <v>0.8832000251343366</v>
      </c>
      <c r="EA404">
        <v>0.87053340119646738</v>
      </c>
      <c r="EB404">
        <v>0.86755552340756714</v>
      </c>
      <c r="EC404">
        <v>0.88302216317983928</v>
      </c>
      <c r="ED404">
        <v>0.86813335643486167</v>
      </c>
      <c r="EE404">
        <v>0.85195563271930286</v>
      </c>
      <c r="EF404">
        <v>0.87013335734872954</v>
      </c>
      <c r="EG404">
        <v>0.87635554198357357</v>
      </c>
      <c r="EH404">
        <v>0.84364451619334235</v>
      </c>
      <c r="EI404">
        <v>0.79631111271517718</v>
      </c>
      <c r="EJ404">
        <v>0.82128892778168294</v>
      </c>
      <c r="EK404">
        <v>0.80831119097332449</v>
      </c>
      <c r="EL404">
        <v>0.83075556481235169</v>
      </c>
      <c r="EM404">
        <v>0.86457771839360731</v>
      </c>
      <c r="EN404">
        <v>0.87391117728322454</v>
      </c>
      <c r="EO404">
        <v>0.87617782557895729</v>
      </c>
      <c r="EP404">
        <v>0.89644448209950034</v>
      </c>
      <c r="EQ404">
        <v>0.91893332142715178</v>
      </c>
      <c r="ER404">
        <v>0.93222224388093988</v>
      </c>
      <c r="ES404">
        <v>0.92213338110929266</v>
      </c>
      <c r="ET404">
        <v>0.9093333607055506</v>
      </c>
      <c r="EU404">
        <v>0.91102224874892923</v>
      </c>
      <c r="EV404">
        <v>0.90142228802732793</v>
      </c>
      <c r="EW404">
        <v>0.91431109385843778</v>
      </c>
      <c r="EX404">
        <v>0.87902223412704417</v>
      </c>
      <c r="EY404">
        <v>0.907288967077999</v>
      </c>
    </row>
    <row r="405" spans="9:155" x14ac:dyDescent="0.25">
      <c r="I405" s="31">
        <v>45007</v>
      </c>
      <c r="J405" s="32">
        <v>109.62422666998209</v>
      </c>
      <c r="K405" s="32">
        <v>104.2045753447363</v>
      </c>
      <c r="L405" s="33">
        <v>-9.7932418749434494E-2</v>
      </c>
      <c r="M405" s="33">
        <v>-9.6473058213753501E-2</v>
      </c>
      <c r="N405">
        <v>30</v>
      </c>
      <c r="O405" t="s">
        <v>15</v>
      </c>
      <c r="P405">
        <f t="shared" si="16"/>
        <v>225</v>
      </c>
      <c r="Q405">
        <f t="shared" si="17"/>
        <v>0</v>
      </c>
      <c r="AH405" s="31">
        <v>45379</v>
      </c>
      <c r="AI405" s="33">
        <v>0.56811898921149906</v>
      </c>
      <c r="AJ405" s="33">
        <v>0.400771092669433</v>
      </c>
      <c r="AK405" s="33">
        <v>0.167347896542066</v>
      </c>
      <c r="BI405" s="34">
        <v>-0.1158236293363851</v>
      </c>
      <c r="CP405" t="s">
        <v>1406</v>
      </c>
      <c r="CQ405">
        <v>1.003522481003853</v>
      </c>
      <c r="CR405">
        <v>0.9814090214347142</v>
      </c>
      <c r="CS405">
        <v>0.96898239080973925</v>
      </c>
      <c r="CT405">
        <v>1.005283799294832</v>
      </c>
      <c r="CU405">
        <v>1.021135001311011</v>
      </c>
      <c r="CV405">
        <v>1.006164458440322</v>
      </c>
      <c r="CW405">
        <v>1.0034246567595111</v>
      </c>
      <c r="CX405">
        <v>0.99168297655473892</v>
      </c>
      <c r="CY405">
        <v>0.97827786253993232</v>
      </c>
      <c r="CZ405">
        <v>0.98062624677016974</v>
      </c>
      <c r="DA405">
        <v>0.98336592797777378</v>
      </c>
      <c r="DB405">
        <v>0.95792560078856648</v>
      </c>
      <c r="DC405">
        <v>0.95557727679493276</v>
      </c>
      <c r="DD405">
        <v>0.95254400238109616</v>
      </c>
      <c r="DE405">
        <v>0.93913894860289326</v>
      </c>
      <c r="DF405">
        <v>0.94491196446093773</v>
      </c>
      <c r="DG405">
        <v>0.94315070640656151</v>
      </c>
      <c r="DH405">
        <v>0.92054794490590375</v>
      </c>
      <c r="DI405">
        <v>0.91829750539321542</v>
      </c>
      <c r="DJ405">
        <v>0.91937375279078493</v>
      </c>
      <c r="DK405">
        <v>0.90988263257190849</v>
      </c>
      <c r="DL405">
        <v>0.92328762611350768</v>
      </c>
      <c r="DM405">
        <v>0.92954994390307155</v>
      </c>
      <c r="DN405">
        <v>0.96105675968334836</v>
      </c>
      <c r="DO405">
        <v>0.97553818133232817</v>
      </c>
      <c r="DP405">
        <v>0.97808215381464525</v>
      </c>
      <c r="DQ405">
        <v>0.95812130951385344</v>
      </c>
      <c r="DR405">
        <v>0.96976516547428382</v>
      </c>
      <c r="DS405">
        <v>0.95733859508591257</v>
      </c>
      <c r="DT405">
        <v>0.95068492008237837</v>
      </c>
      <c r="DU405">
        <v>0.95998039181257133</v>
      </c>
      <c r="DV405">
        <v>0.95998039181257133</v>
      </c>
      <c r="DW405">
        <v>0.99227004249399642</v>
      </c>
      <c r="DX405">
        <v>0.98767127898767448</v>
      </c>
      <c r="DY405">
        <v>1.0068493486239221</v>
      </c>
      <c r="DZ405">
        <v>1.01624270483506</v>
      </c>
      <c r="EA405">
        <v>1.0186887928364321</v>
      </c>
      <c r="EB405">
        <v>1.0419766252305001</v>
      </c>
      <c r="EC405">
        <v>1.0622308217911089</v>
      </c>
      <c r="ED405">
        <v>1.0535225364733809</v>
      </c>
      <c r="EE405">
        <v>1.036986263563793</v>
      </c>
      <c r="EF405">
        <v>1.0451077238886779</v>
      </c>
      <c r="EG405">
        <v>1.0581213602163071</v>
      </c>
      <c r="EH405">
        <v>1.0336595164169311</v>
      </c>
      <c r="EI405">
        <v>1.0277887365511491</v>
      </c>
      <c r="EJ405">
        <v>1.050489262059545</v>
      </c>
      <c r="EK405">
        <v>1.072015655689426</v>
      </c>
      <c r="EL405">
        <v>1.073679029262856</v>
      </c>
      <c r="EM405">
        <v>1.092074324234559</v>
      </c>
      <c r="EN405">
        <v>1.1071428720594001</v>
      </c>
      <c r="EO405">
        <v>1.1150685634223949</v>
      </c>
      <c r="EP405">
        <v>1.13287679245484</v>
      </c>
      <c r="EQ405">
        <v>1.1309198256751769</v>
      </c>
      <c r="ER405">
        <v>1.1239724972288061</v>
      </c>
      <c r="ES405">
        <v>1.119373793959088</v>
      </c>
      <c r="ET405">
        <v>1.0737768535071981</v>
      </c>
      <c r="EU405">
        <v>1.066438348556668</v>
      </c>
      <c r="EV405">
        <v>1.0449119549267869</v>
      </c>
      <c r="EW405">
        <v>1.056164513909851</v>
      </c>
      <c r="EX405">
        <v>1.0341487581118469</v>
      </c>
      <c r="EY405">
        <v>1.059491140583505</v>
      </c>
    </row>
    <row r="406" spans="9:155" x14ac:dyDescent="0.25">
      <c r="I406" s="31">
        <v>45008</v>
      </c>
      <c r="J406" s="32">
        <v>109.30252504634601</v>
      </c>
      <c r="K406" s="32">
        <v>103.7981342624788</v>
      </c>
      <c r="L406" s="33">
        <v>-0.10057961284450841</v>
      </c>
      <c r="M406" s="33">
        <v>-9.9997188194164505E-2</v>
      </c>
      <c r="N406">
        <v>30</v>
      </c>
      <c r="O406" t="s">
        <v>15</v>
      </c>
      <c r="P406">
        <f t="shared" si="16"/>
        <v>225</v>
      </c>
      <c r="Q406">
        <f t="shared" si="17"/>
        <v>0</v>
      </c>
      <c r="AH406" s="31">
        <v>45383</v>
      </c>
      <c r="AI406" s="33">
        <v>0.60732486564304256</v>
      </c>
      <c r="AJ406" s="33">
        <v>0.42273806548362902</v>
      </c>
      <c r="AK406" s="33">
        <v>0.18458680015941351</v>
      </c>
      <c r="BI406" s="34">
        <v>-3.3500220683472498E-2</v>
      </c>
      <c r="CP406" t="s">
        <v>1407</v>
      </c>
      <c r="CQ406">
        <v>0.98545451130900352</v>
      </c>
      <c r="CR406">
        <v>0.99052451858495738</v>
      </c>
      <c r="CS406">
        <v>0.9885315543227936</v>
      </c>
      <c r="CT406">
        <v>0.99462631611454644</v>
      </c>
      <c r="CU406">
        <v>1.00271742964313</v>
      </c>
      <c r="CV406">
        <v>1.004959156147474</v>
      </c>
      <c r="CW406">
        <v>1.014241357883817</v>
      </c>
      <c r="CX406">
        <v>1.0073409851296951</v>
      </c>
      <c r="CY406">
        <v>0.96698990805149398</v>
      </c>
      <c r="CZ406">
        <v>0.94793527619372819</v>
      </c>
      <c r="DA406">
        <v>0.93896837017635026</v>
      </c>
      <c r="DB406">
        <v>0.94057959210108932</v>
      </c>
      <c r="DC406">
        <v>0.91798722067488026</v>
      </c>
      <c r="DD406">
        <v>0.93133248112795886</v>
      </c>
      <c r="DE406">
        <v>0.9360961390924003</v>
      </c>
      <c r="DF406">
        <v>0.94015928466746057</v>
      </c>
      <c r="DG406">
        <v>0.91777711038722831</v>
      </c>
      <c r="DH406">
        <v>0.89788168994555562</v>
      </c>
      <c r="DI406">
        <v>0.90054372388352877</v>
      </c>
      <c r="DJ406">
        <v>0.87704064292196193</v>
      </c>
      <c r="DK406">
        <v>0.83882619377511725</v>
      </c>
      <c r="DL406">
        <v>0.84418535241427628</v>
      </c>
      <c r="DM406">
        <v>0.8509105319273097</v>
      </c>
      <c r="DN406">
        <v>0.89791669385044348</v>
      </c>
      <c r="DO406">
        <v>0.92947605815235523</v>
      </c>
      <c r="DP406">
        <v>0.91448457186964971</v>
      </c>
      <c r="DQ406">
        <v>0.87847667160561205</v>
      </c>
      <c r="DR406">
        <v>0.88891478392817769</v>
      </c>
      <c r="DS406">
        <v>0.86439598171658927</v>
      </c>
      <c r="DT406">
        <v>0.84516598290108513</v>
      </c>
      <c r="DU406">
        <v>0.87584981528917638</v>
      </c>
      <c r="DV406">
        <v>0.87584981528917638</v>
      </c>
      <c r="DW406">
        <v>0.88485155149479255</v>
      </c>
      <c r="DX406">
        <v>0.89781168213577989</v>
      </c>
      <c r="DY406">
        <v>0.92709422917013451</v>
      </c>
      <c r="DZ406">
        <v>0.96993223380354443</v>
      </c>
      <c r="EA406">
        <v>0.94071969457896554</v>
      </c>
      <c r="EB406">
        <v>0.95739258431283536</v>
      </c>
      <c r="EC406">
        <v>0.93462501964553746</v>
      </c>
      <c r="ED406">
        <v>0.91592060055329994</v>
      </c>
      <c r="EE406">
        <v>0.89010569841928799</v>
      </c>
      <c r="EF406">
        <v>0.91907294973467746</v>
      </c>
      <c r="EG406">
        <v>0.84842360437210063</v>
      </c>
      <c r="EH406">
        <v>0.79441197112185613</v>
      </c>
      <c r="EI406">
        <v>0.74628490251738777</v>
      </c>
      <c r="EJ406">
        <v>0.7798407054144546</v>
      </c>
      <c r="EK406">
        <v>0.75542691491752978</v>
      </c>
      <c r="EL406">
        <v>0.78386884708462701</v>
      </c>
      <c r="EM406">
        <v>0.80688161280278947</v>
      </c>
      <c r="EN406">
        <v>0.80506010687374885</v>
      </c>
      <c r="EO406">
        <v>0.79595318523681946</v>
      </c>
      <c r="EP406">
        <v>0.81689924397507674</v>
      </c>
      <c r="EQ406">
        <v>0.81654894435122383</v>
      </c>
      <c r="ER406">
        <v>0.86089324605303397</v>
      </c>
      <c r="ES406">
        <v>0.85017501563304065</v>
      </c>
      <c r="ET406">
        <v>0.85535898103111085</v>
      </c>
      <c r="EU406">
        <v>0.86250446797777303</v>
      </c>
      <c r="EV406">
        <v>0.88604263970255248</v>
      </c>
      <c r="EW406">
        <v>0.87819655350818437</v>
      </c>
      <c r="EX406">
        <v>0.86621722707065552</v>
      </c>
      <c r="EY406">
        <v>0.88169920231341503</v>
      </c>
    </row>
    <row r="407" spans="9:155" x14ac:dyDescent="0.25">
      <c r="I407" s="31">
        <v>45009</v>
      </c>
      <c r="J407" s="32">
        <v>107.8103736277217</v>
      </c>
      <c r="K407" s="32">
        <v>102.9002165523852</v>
      </c>
      <c r="L407" s="33">
        <v>-0.112858116072724</v>
      </c>
      <c r="M407" s="33">
        <v>-0.1077827661296118</v>
      </c>
      <c r="N407">
        <v>30</v>
      </c>
      <c r="O407" t="s">
        <v>15</v>
      </c>
      <c r="P407">
        <f t="shared" si="16"/>
        <v>225</v>
      </c>
      <c r="Q407">
        <f t="shared" si="17"/>
        <v>0</v>
      </c>
      <c r="AH407" s="31">
        <v>45384</v>
      </c>
      <c r="AI407" s="33">
        <v>0.64524358622360012</v>
      </c>
      <c r="AJ407" s="33">
        <v>0.44055956299460752</v>
      </c>
      <c r="AK407" s="33">
        <v>0.2046840232289926</v>
      </c>
      <c r="BI407" s="34">
        <v>2.9641263389843402E-2</v>
      </c>
      <c r="CP407" t="s">
        <v>1408</v>
      </c>
      <c r="CQ407">
        <v>1.0435855881137059</v>
      </c>
      <c r="CR407">
        <v>1.015891338107928</v>
      </c>
      <c r="CS407">
        <v>1.02669123960867</v>
      </c>
      <c r="CT407">
        <v>1.02854275669012</v>
      </c>
      <c r="CU407">
        <v>1.022988394617375</v>
      </c>
      <c r="CV407">
        <v>1.030625536058372</v>
      </c>
      <c r="CW407">
        <v>1.026922691067077</v>
      </c>
      <c r="CX407">
        <v>1.025842804961385</v>
      </c>
      <c r="CY407">
        <v>0.99367426816015836</v>
      </c>
      <c r="CZ407">
        <v>0.97068575640823507</v>
      </c>
      <c r="DA407">
        <v>0.98958579685258896</v>
      </c>
      <c r="DB407">
        <v>0.97793708236135246</v>
      </c>
      <c r="DC407">
        <v>1.0019284873758361</v>
      </c>
      <c r="DD407">
        <v>1.0296999193963501</v>
      </c>
      <c r="DE407">
        <v>1.054771210516525</v>
      </c>
      <c r="DF407">
        <v>1.1015967632534589</v>
      </c>
      <c r="DG407">
        <v>1.038802667845115</v>
      </c>
      <c r="DH407">
        <v>1.0542311255849759</v>
      </c>
      <c r="DI407">
        <v>1.045436821437749</v>
      </c>
      <c r="DJ407">
        <v>1.0138856461686101</v>
      </c>
      <c r="DK407">
        <v>0.94993438805403607</v>
      </c>
      <c r="DL407">
        <v>0.93149725052649524</v>
      </c>
      <c r="DM407">
        <v>0.93103444219548459</v>
      </c>
      <c r="DN407">
        <v>0.95155435909127706</v>
      </c>
      <c r="DO407">
        <v>0.97832280326342913</v>
      </c>
      <c r="DP407">
        <v>0.97593148500783711</v>
      </c>
      <c r="DQ407">
        <v>0.93658870968242702</v>
      </c>
      <c r="DR407">
        <v>0.93211442288697854</v>
      </c>
      <c r="DS407">
        <v>0.91799730271121593</v>
      </c>
      <c r="DT407">
        <v>0.90226011691240993</v>
      </c>
      <c r="DU407">
        <v>0.89385162825306241</v>
      </c>
      <c r="DV407">
        <v>0.89385162825306241</v>
      </c>
      <c r="DW407">
        <v>0.94291441897352291</v>
      </c>
      <c r="DX407">
        <v>0.95888286705913062</v>
      </c>
      <c r="DY407">
        <v>0.96860288245418114</v>
      </c>
      <c r="DZ407">
        <v>0.97909424506758269</v>
      </c>
      <c r="EA407">
        <v>0.97045430494982854</v>
      </c>
      <c r="EB407">
        <v>0.94553718868752157</v>
      </c>
      <c r="EC407">
        <v>0.92902875025616682</v>
      </c>
      <c r="ED407">
        <v>0.92887438622669427</v>
      </c>
      <c r="EE407">
        <v>0.93203724087224227</v>
      </c>
      <c r="EF407">
        <v>0.95379150248900124</v>
      </c>
      <c r="EG407">
        <v>0.95872869220126278</v>
      </c>
      <c r="EH407">
        <v>0.94738870576897138</v>
      </c>
      <c r="EI407">
        <v>0.95872869220126278</v>
      </c>
      <c r="EJ407">
        <v>0.95541147352624223</v>
      </c>
      <c r="EK407">
        <v>0.95618291533039568</v>
      </c>
      <c r="EL407">
        <v>1.022525586286364</v>
      </c>
      <c r="EM407">
        <v>1.0370284273642041</v>
      </c>
      <c r="EN407">
        <v>1.0297770068252841</v>
      </c>
      <c r="EO407">
        <v>1.0290055650211309</v>
      </c>
      <c r="EP407">
        <v>1.03563990778537</v>
      </c>
      <c r="EQ407">
        <v>1.103602455192777</v>
      </c>
      <c r="ER407">
        <v>1.0886368057839271</v>
      </c>
      <c r="ES407">
        <v>1.0828509922527749</v>
      </c>
      <c r="ET407">
        <v>1.087325373634026</v>
      </c>
      <c r="EU407">
        <v>1.1229653039681411</v>
      </c>
      <c r="EV407">
        <v>1.147342335298899</v>
      </c>
      <c r="EW407">
        <v>1.1322995984611151</v>
      </c>
      <c r="EX407">
        <v>1.1212681509161639</v>
      </c>
      <c r="EY407">
        <v>1.1366196158128929</v>
      </c>
    </row>
    <row r="408" spans="9:155" x14ac:dyDescent="0.25">
      <c r="I408" s="31">
        <v>45012</v>
      </c>
      <c r="J408" s="32">
        <v>106.7532556084479</v>
      </c>
      <c r="K408" s="32">
        <v>102.78275219705191</v>
      </c>
      <c r="L408" s="33">
        <v>-0.1215568492242321</v>
      </c>
      <c r="M408" s="33">
        <v>-0.10880126468778011</v>
      </c>
      <c r="N408">
        <v>30</v>
      </c>
      <c r="O408" t="s">
        <v>15</v>
      </c>
      <c r="P408">
        <f t="shared" si="16"/>
        <v>225</v>
      </c>
      <c r="Q408">
        <f t="shared" si="17"/>
        <v>0</v>
      </c>
      <c r="AH408" s="31">
        <v>45385</v>
      </c>
      <c r="AI408" s="33">
        <v>0.66663850023751792</v>
      </c>
      <c r="AJ408" s="33">
        <v>0.44472645431790608</v>
      </c>
      <c r="AK408" s="33">
        <v>0.22191204591961169</v>
      </c>
      <c r="BI408" s="34">
        <v>-0.28123673780637859</v>
      </c>
      <c r="CP408" t="s">
        <v>1409</v>
      </c>
      <c r="CQ408">
        <v>0.98867624562295386</v>
      </c>
      <c r="CR408">
        <v>1.0802640978589899</v>
      </c>
      <c r="CS408">
        <v>1.062677162591499</v>
      </c>
      <c r="CT408">
        <v>1.0460886812561669</v>
      </c>
      <c r="CU408">
        <v>1.0458392345898899</v>
      </c>
      <c r="CV408">
        <v>1.0257107903324669</v>
      </c>
      <c r="CW408">
        <v>1.0198105926362391</v>
      </c>
      <c r="CX408">
        <v>1.0034265174411729</v>
      </c>
      <c r="CY408">
        <v>1.002223768579924</v>
      </c>
      <c r="CZ408">
        <v>1.0153401258101189</v>
      </c>
      <c r="DA408">
        <v>0.964531187345953</v>
      </c>
      <c r="DB408">
        <v>0.9271789679140956</v>
      </c>
      <c r="DC408">
        <v>0.88522010357192049</v>
      </c>
      <c r="DD408">
        <v>0.85812505765798108</v>
      </c>
      <c r="DE408">
        <v>0.91531073370468574</v>
      </c>
      <c r="DF408">
        <v>0.99652797702396168</v>
      </c>
      <c r="DG408">
        <v>0.95261746776583112</v>
      </c>
      <c r="DH408">
        <v>0.92375238478525856</v>
      </c>
      <c r="DI408">
        <v>0.92951634879170075</v>
      </c>
      <c r="DJ408">
        <v>0.94633170092471663</v>
      </c>
      <c r="DK408">
        <v>0.94086278016643843</v>
      </c>
      <c r="DL408">
        <v>0.93736808019270867</v>
      </c>
      <c r="DM408">
        <v>0.93094596845063338</v>
      </c>
      <c r="DN408">
        <v>0.95543144413533487</v>
      </c>
      <c r="DO408">
        <v>1.002677732597641</v>
      </c>
      <c r="DP408">
        <v>0.99616476132531728</v>
      </c>
      <c r="DQ408">
        <v>0.99496212367524373</v>
      </c>
      <c r="DR408">
        <v>0.99010586528188638</v>
      </c>
      <c r="DS408">
        <v>0.9865431040688516</v>
      </c>
      <c r="DT408">
        <v>0.99441752254962779</v>
      </c>
      <c r="DU408">
        <v>1.00499237078989</v>
      </c>
      <c r="DV408">
        <v>1.00499237078989</v>
      </c>
      <c r="DW408">
        <v>1.0312931464895869</v>
      </c>
      <c r="DX408">
        <v>1.037715258231662</v>
      </c>
      <c r="DY408">
        <v>1.047359602567896</v>
      </c>
      <c r="DZ408">
        <v>1.044591111569104</v>
      </c>
      <c r="EA408">
        <v>1.058524426093312</v>
      </c>
      <c r="EB408">
        <v>1.0669888198592401</v>
      </c>
      <c r="EC408">
        <v>1.078040207985814</v>
      </c>
      <c r="ED408">
        <v>1.1023894499807301</v>
      </c>
      <c r="EE408">
        <v>1.0562324749808309</v>
      </c>
      <c r="EF408">
        <v>1.075907177642887</v>
      </c>
      <c r="EG408">
        <v>1.074182403524615</v>
      </c>
      <c r="EH408">
        <v>1.0622461080759</v>
      </c>
      <c r="EI408">
        <v>1.0202644454427809</v>
      </c>
      <c r="EJ408">
        <v>1.0544398620456039</v>
      </c>
      <c r="EK408">
        <v>1.053305063212485</v>
      </c>
      <c r="EL408">
        <v>1.070960059719281</v>
      </c>
      <c r="EM408">
        <v>1.0948781359874229</v>
      </c>
      <c r="EN408">
        <v>1.106496923530556</v>
      </c>
      <c r="EO408">
        <v>1.116617807753101</v>
      </c>
      <c r="EP408">
        <v>1.1057253403960809</v>
      </c>
      <c r="EQ408">
        <v>1.140082142425876</v>
      </c>
      <c r="ER408">
        <v>1.130505748117772</v>
      </c>
      <c r="ES408">
        <v>1.1209747279692039</v>
      </c>
      <c r="ET408">
        <v>1.108221475226477</v>
      </c>
      <c r="EU408">
        <v>1.1206571088524471</v>
      </c>
      <c r="EV408">
        <v>1.1300065211516921</v>
      </c>
      <c r="EW408">
        <v>1.1145300403585361</v>
      </c>
      <c r="EX408">
        <v>1.111489304402524</v>
      </c>
      <c r="EY408">
        <v>1.149431554725121</v>
      </c>
    </row>
    <row r="409" spans="9:155" x14ac:dyDescent="0.25">
      <c r="I409" s="31">
        <v>45013</v>
      </c>
      <c r="J409" s="32">
        <v>106.0936760960907</v>
      </c>
      <c r="K409" s="32">
        <v>102.41594632671659</v>
      </c>
      <c r="L409" s="33">
        <v>-0.12698434744636961</v>
      </c>
      <c r="M409" s="33">
        <v>-0.11198172951052721</v>
      </c>
      <c r="N409">
        <v>30</v>
      </c>
      <c r="O409" t="s">
        <v>15</v>
      </c>
      <c r="P409">
        <f t="shared" si="16"/>
        <v>225</v>
      </c>
      <c r="Q409">
        <f t="shared" si="17"/>
        <v>0</v>
      </c>
      <c r="AH409" s="31">
        <v>45386</v>
      </c>
      <c r="AI409" s="33">
        <v>0.67513140945243078</v>
      </c>
      <c r="AJ409" s="33">
        <v>0.45404874822330749</v>
      </c>
      <c r="AK409" s="33">
        <v>0.22108266122912321</v>
      </c>
      <c r="BI409" s="34">
        <v>9.4670890861160997E-2</v>
      </c>
      <c r="CP409" t="s">
        <v>1410</v>
      </c>
      <c r="CQ409">
        <v>0.9521877890507946</v>
      </c>
      <c r="CR409">
        <v>0.92633876521175318</v>
      </c>
      <c r="CS409">
        <v>0.9613109493438371</v>
      </c>
      <c r="CT409">
        <v>0.97634725360264685</v>
      </c>
      <c r="CU409">
        <v>0.94526086770746109</v>
      </c>
      <c r="CV409">
        <v>0.9361377074144186</v>
      </c>
      <c r="CW409">
        <v>0.92397352852807257</v>
      </c>
      <c r="CX409">
        <v>0.89559027027137894</v>
      </c>
      <c r="CY409">
        <v>0.87565454716780222</v>
      </c>
      <c r="CZ409">
        <v>0.88376408685297614</v>
      </c>
      <c r="DA409">
        <v>0.84591982960499446</v>
      </c>
      <c r="DB409">
        <v>0.83966879468441558</v>
      </c>
      <c r="DC409">
        <v>0.82649094293363501</v>
      </c>
      <c r="DD409">
        <v>0.856225660496443</v>
      </c>
      <c r="DE409">
        <v>0.87937139992729485</v>
      </c>
      <c r="DF409">
        <v>0.86534887304605135</v>
      </c>
      <c r="DG409">
        <v>0.86619360043308014</v>
      </c>
      <c r="DH409">
        <v>0.86720716878438286</v>
      </c>
      <c r="DI409">
        <v>0.8530155919126019</v>
      </c>
      <c r="DJ409">
        <v>0.8320661436880249</v>
      </c>
      <c r="DK409">
        <v>0.86970764546049339</v>
      </c>
      <c r="DL409">
        <v>0.89444135741451447</v>
      </c>
      <c r="DM409">
        <v>0.92894061962562036</v>
      </c>
      <c r="DN409">
        <v>0.922284073754015</v>
      </c>
      <c r="DO409">
        <v>0.93593495193890541</v>
      </c>
      <c r="DP409">
        <v>0.92018910802893106</v>
      </c>
      <c r="DQ409">
        <v>0.94176427637304294</v>
      </c>
      <c r="DR409">
        <v>0.94057512596047099</v>
      </c>
      <c r="DS409">
        <v>0.95158359863639153</v>
      </c>
      <c r="DT409">
        <v>0.95110785486085725</v>
      </c>
      <c r="DU409">
        <v>0.95110785486085725</v>
      </c>
      <c r="DV409">
        <v>0.9853223187880592</v>
      </c>
      <c r="DW409">
        <v>1.0092757879573151</v>
      </c>
      <c r="DX409">
        <v>1.004824991730404</v>
      </c>
      <c r="DY409">
        <v>1.0264341268423209</v>
      </c>
      <c r="DZ409">
        <v>1.019400811130909</v>
      </c>
      <c r="EA409">
        <v>1.017736021455935</v>
      </c>
      <c r="EB409">
        <v>1.021507377813613</v>
      </c>
      <c r="EC409">
        <v>1.023783882848474</v>
      </c>
      <c r="ED409">
        <v>0.99211765809857255</v>
      </c>
      <c r="EE409">
        <v>0.95950005031073504</v>
      </c>
      <c r="EF409">
        <v>0.97682811852163465</v>
      </c>
      <c r="EG409">
        <v>0.95134562223549268</v>
      </c>
      <c r="EH409">
        <v>0.92450414169775341</v>
      </c>
      <c r="EI409">
        <v>0.95627237126420117</v>
      </c>
      <c r="EJ409">
        <v>0.95185533277883194</v>
      </c>
      <c r="EK409">
        <v>0.9683340227683418</v>
      </c>
      <c r="EL409">
        <v>0.99789368083553909</v>
      </c>
      <c r="EM409">
        <v>0.99755390864435689</v>
      </c>
      <c r="EN409">
        <v>1.0028203253511161</v>
      </c>
      <c r="EO409">
        <v>1.0191290769884691</v>
      </c>
      <c r="EP409">
        <v>1.030681122462402</v>
      </c>
      <c r="EQ409">
        <v>1.039175322728827</v>
      </c>
      <c r="ER409">
        <v>1.0386656121854869</v>
      </c>
      <c r="ES409">
        <v>1.011144587265383</v>
      </c>
      <c r="ET409">
        <v>1.036457040686237</v>
      </c>
      <c r="EU409">
        <v>1.0773991194146051</v>
      </c>
      <c r="EV409">
        <v>1.06720605819227</v>
      </c>
      <c r="EW409">
        <v>1.057182935322091</v>
      </c>
      <c r="EX409">
        <v>1.0712832199733251</v>
      </c>
      <c r="EY409">
        <v>1.0549743638228399</v>
      </c>
    </row>
    <row r="410" spans="9:155" x14ac:dyDescent="0.25">
      <c r="I410" s="31">
        <v>45014</v>
      </c>
      <c r="J410" s="32">
        <v>107.985939643892</v>
      </c>
      <c r="K410" s="32">
        <v>103.380162936753</v>
      </c>
      <c r="L410" s="33">
        <v>-0.11141343165973069</v>
      </c>
      <c r="M410" s="33">
        <v>-0.1036212934931688</v>
      </c>
      <c r="N410">
        <v>30</v>
      </c>
      <c r="O410" t="s">
        <v>15</v>
      </c>
      <c r="P410">
        <f t="shared" si="16"/>
        <v>225</v>
      </c>
      <c r="Q410">
        <f t="shared" si="17"/>
        <v>0</v>
      </c>
      <c r="AH410" s="31">
        <v>45387</v>
      </c>
      <c r="AI410" s="33">
        <v>0.64038656948192685</v>
      </c>
      <c r="AJ410" s="33">
        <v>0.44400373633727391</v>
      </c>
      <c r="AK410" s="33">
        <v>0.1963828331446528</v>
      </c>
      <c r="BI410" s="34">
        <v>-0.13087578028554531</v>
      </c>
      <c r="CP410" t="s">
        <v>1411</v>
      </c>
      <c r="CQ410">
        <v>1.0292656468842161</v>
      </c>
      <c r="CR410">
        <v>1.007492359219585</v>
      </c>
      <c r="CS410">
        <v>1.0011177745804349</v>
      </c>
      <c r="CT410">
        <v>0.96897510981818857</v>
      </c>
      <c r="CU410">
        <v>0.93287934638605441</v>
      </c>
      <c r="CV410">
        <v>0.91787404606643064</v>
      </c>
      <c r="CW410">
        <v>0.91994372167367366</v>
      </c>
      <c r="CX410">
        <v>0.8787152601225281</v>
      </c>
      <c r="CY410">
        <v>0.87167824132421245</v>
      </c>
      <c r="CZ410">
        <v>0.87503109146120828</v>
      </c>
      <c r="DA410">
        <v>0.91236863996874018</v>
      </c>
      <c r="DB410">
        <v>0.91139588634665147</v>
      </c>
      <c r="DC410">
        <v>0.91965399549318716</v>
      </c>
      <c r="DD410">
        <v>0.89165088483490884</v>
      </c>
      <c r="DE410">
        <v>0.90295152465551731</v>
      </c>
      <c r="DF410">
        <v>0.86491015253446457</v>
      </c>
      <c r="DG410">
        <v>0.84257810723603865</v>
      </c>
      <c r="DH410">
        <v>0.8466347302641849</v>
      </c>
      <c r="DI410">
        <v>0.8895190236013919</v>
      </c>
      <c r="DJ410">
        <v>0.91698407135305238</v>
      </c>
      <c r="DK410">
        <v>0.96046866394552166</v>
      </c>
      <c r="DL410">
        <v>0.94546326218115684</v>
      </c>
      <c r="DM410">
        <v>0.95351442405591635</v>
      </c>
      <c r="DN410">
        <v>0.91145797052818434</v>
      </c>
      <c r="DO410">
        <v>0.91890888387005221</v>
      </c>
      <c r="DP410">
        <v>0.9165700753647591</v>
      </c>
      <c r="DQ410">
        <v>0.91584575991354278</v>
      </c>
      <c r="DR410">
        <v>0.91584575991354278</v>
      </c>
      <c r="DS410">
        <v>0.93157547712912392</v>
      </c>
      <c r="DT410">
        <v>0.9281190519114989</v>
      </c>
      <c r="DU410">
        <v>0.95951650360586949</v>
      </c>
      <c r="DV410">
        <v>0.95018216720135706</v>
      </c>
      <c r="DW410">
        <v>0.9172531028063613</v>
      </c>
      <c r="DX410">
        <v>0.91168561252713798</v>
      </c>
      <c r="DY410">
        <v>0.91532829028936147</v>
      </c>
      <c r="DZ410">
        <v>0.92940232788599286</v>
      </c>
      <c r="EA410">
        <v>0.89084379047498208</v>
      </c>
      <c r="EB410">
        <v>0.90686323387104972</v>
      </c>
      <c r="EC410">
        <v>0.93501120761957135</v>
      </c>
      <c r="ED410">
        <v>0.85565869648340365</v>
      </c>
      <c r="EE410">
        <v>0.82573067186338445</v>
      </c>
      <c r="EF410">
        <v>0.84305413668349416</v>
      </c>
      <c r="EG410">
        <v>0.8431576103193823</v>
      </c>
      <c r="EH410">
        <v>0.88647659437206006</v>
      </c>
      <c r="EI410">
        <v>0.92813984808341765</v>
      </c>
      <c r="EJ410">
        <v>0.96050995195513578</v>
      </c>
      <c r="EK410">
        <v>0.99076909220999676</v>
      </c>
      <c r="EL410">
        <v>1.012625260228079</v>
      </c>
      <c r="EM410">
        <v>1.0150675423692599</v>
      </c>
      <c r="EN410">
        <v>1.013825655849121</v>
      </c>
      <c r="EO410">
        <v>1.0382482743714501</v>
      </c>
      <c r="EP410">
        <v>1.04917630765812</v>
      </c>
      <c r="EQ410">
        <v>1.0714877596741099</v>
      </c>
      <c r="ER410">
        <v>1.07140508221014</v>
      </c>
      <c r="ES410">
        <v>1.065485578679416</v>
      </c>
      <c r="ET410">
        <v>1.033280931180377</v>
      </c>
      <c r="EU410">
        <v>1.072563986932086</v>
      </c>
      <c r="EV410">
        <v>1.151295757697667</v>
      </c>
      <c r="EW410">
        <v>1.173607209713657</v>
      </c>
      <c r="EX410">
        <v>1.1072109165723061</v>
      </c>
      <c r="EY410">
        <v>1.04594762588419</v>
      </c>
    </row>
    <row r="411" spans="9:155" x14ac:dyDescent="0.25">
      <c r="I411" s="31">
        <v>45016</v>
      </c>
      <c r="J411" s="32">
        <v>109.19389731618649</v>
      </c>
      <c r="K411" s="32">
        <v>104.90972179684429</v>
      </c>
      <c r="L411" s="33">
        <v>-0.1014734805303136</v>
      </c>
      <c r="M411" s="33">
        <v>-9.0358942636036693E-2</v>
      </c>
      <c r="N411">
        <v>30</v>
      </c>
      <c r="O411" t="s">
        <v>15</v>
      </c>
      <c r="P411">
        <f t="shared" si="16"/>
        <v>225</v>
      </c>
      <c r="Q411">
        <f t="shared" si="17"/>
        <v>0</v>
      </c>
      <c r="AH411" s="31">
        <v>45390</v>
      </c>
      <c r="AI411" s="33">
        <v>0.62463751317802507</v>
      </c>
      <c r="AJ411" s="33">
        <v>0.43009441641451152</v>
      </c>
      <c r="AK411" s="33">
        <v>0.1945430967635135</v>
      </c>
      <c r="BI411" s="34">
        <v>-0.16437034200634151</v>
      </c>
      <c r="CP411" t="s">
        <v>1412</v>
      </c>
      <c r="CQ411">
        <v>0.98171796917206922</v>
      </c>
      <c r="CR411">
        <v>0.99135058767771045</v>
      </c>
      <c r="CS411">
        <v>0.95259319286517696</v>
      </c>
      <c r="CT411">
        <v>0.96777956036962354</v>
      </c>
      <c r="CU411">
        <v>0.95161536286892545</v>
      </c>
      <c r="CV411">
        <v>0.95757963988906103</v>
      </c>
      <c r="CW411">
        <v>0.93131810109172009</v>
      </c>
      <c r="CX411">
        <v>0.93022142291636489</v>
      </c>
      <c r="CY411">
        <v>0.94907623754914294</v>
      </c>
      <c r="CZ411">
        <v>0.96549429476040638</v>
      </c>
      <c r="DA411">
        <v>0.95629396669822464</v>
      </c>
      <c r="DB411">
        <v>0.95796322898979458</v>
      </c>
      <c r="DC411">
        <v>0.95841168278561217</v>
      </c>
      <c r="DD411">
        <v>0.94257149183185696</v>
      </c>
      <c r="DE411">
        <v>0.94117764038732987</v>
      </c>
      <c r="DF411">
        <v>0.97004866262648259</v>
      </c>
      <c r="DG411">
        <v>0.97659651061672348</v>
      </c>
      <c r="DH411">
        <v>0.9982008910784167</v>
      </c>
      <c r="DI411">
        <v>1.014246240400011</v>
      </c>
      <c r="DJ411">
        <v>1.025013462855495</v>
      </c>
      <c r="DK411">
        <v>1.062895606855697</v>
      </c>
      <c r="DL411">
        <v>1.055137725937942</v>
      </c>
      <c r="DM411">
        <v>1.056844914003999</v>
      </c>
      <c r="DN411">
        <v>1.0909940631092629</v>
      </c>
      <c r="DO411">
        <v>1.0900756043811499</v>
      </c>
      <c r="DP411">
        <v>1.0900756043811499</v>
      </c>
      <c r="DQ411">
        <v>1.1140788164898709</v>
      </c>
      <c r="DR411">
        <v>1.1263587385689851</v>
      </c>
      <c r="DS411">
        <v>1.1507996289052851</v>
      </c>
      <c r="DT411">
        <v>1.17453260666543</v>
      </c>
      <c r="DU411">
        <v>1.163987022858622</v>
      </c>
      <c r="DV411">
        <v>1.1865370122546759</v>
      </c>
      <c r="DW411">
        <v>1.1815342962356079</v>
      </c>
      <c r="DX411">
        <v>1.214910879355285</v>
      </c>
      <c r="DY411">
        <v>1.202765968807632</v>
      </c>
      <c r="DZ411">
        <v>1.2096110957098709</v>
      </c>
      <c r="EA411">
        <v>1.220270034268838</v>
      </c>
      <c r="EB411">
        <v>1.187152804286671</v>
      </c>
      <c r="EC411">
        <v>1.150216057935179</v>
      </c>
      <c r="ED411">
        <v>1.1810641856604871</v>
      </c>
      <c r="EE411">
        <v>1.174883763418622</v>
      </c>
      <c r="EF411">
        <v>1.2228038774473271</v>
      </c>
      <c r="EG411">
        <v>1.290653616219211</v>
      </c>
      <c r="EH411">
        <v>1.3104267839372761</v>
      </c>
      <c r="EI411">
        <v>1.321771978293093</v>
      </c>
      <c r="EJ411">
        <v>1.3479199510526241</v>
      </c>
      <c r="EK411">
        <v>1.3867098838555261</v>
      </c>
      <c r="EL411">
        <v>1.413722226216324</v>
      </c>
      <c r="EM411">
        <v>1.43133446993122</v>
      </c>
      <c r="EN411">
        <v>1.3783900887469691</v>
      </c>
      <c r="EO411">
        <v>1.4179363185402729</v>
      </c>
      <c r="EP411">
        <v>1.4534846012313569</v>
      </c>
      <c r="EQ411">
        <v>1.4232307144015679</v>
      </c>
      <c r="ER411">
        <v>1.412101559624654</v>
      </c>
      <c r="ES411">
        <v>1.4252835657938709</v>
      </c>
      <c r="ET411">
        <v>1.424959453604103</v>
      </c>
      <c r="EU411">
        <v>1.4365207931816499</v>
      </c>
      <c r="EV411">
        <v>1.417396061128775</v>
      </c>
      <c r="EW411">
        <v>1.457266403111847</v>
      </c>
      <c r="EX411">
        <v>1.435872463159287</v>
      </c>
      <c r="EY411">
        <v>1.468611491824839</v>
      </c>
    </row>
    <row r="412" spans="9:155" x14ac:dyDescent="0.25">
      <c r="I412" s="31">
        <v>45019</v>
      </c>
      <c r="J412" s="32">
        <v>108.9791781044724</v>
      </c>
      <c r="K412" s="32">
        <v>105.2275241324393</v>
      </c>
      <c r="L412" s="33">
        <v>-0.1032403458103949</v>
      </c>
      <c r="M412" s="33">
        <v>-8.7603372917311004E-2</v>
      </c>
      <c r="N412">
        <v>30</v>
      </c>
      <c r="O412" t="s">
        <v>15</v>
      </c>
      <c r="P412">
        <f t="shared" si="16"/>
        <v>225</v>
      </c>
      <c r="Q412">
        <f t="shared" si="17"/>
        <v>0</v>
      </c>
      <c r="AH412" s="31">
        <v>45391</v>
      </c>
      <c r="AI412" s="33">
        <v>0.62130219768871009</v>
      </c>
      <c r="AJ412" s="33">
        <v>0.42383037881926722</v>
      </c>
      <c r="AK412" s="33">
        <v>0.19747181886944279</v>
      </c>
      <c r="BI412" s="34">
        <v>0.15318170105417639</v>
      </c>
      <c r="CP412" t="s">
        <v>1413</v>
      </c>
      <c r="CQ412">
        <v>1.0790713324360699</v>
      </c>
      <c r="CR412">
        <v>1.045962412175125</v>
      </c>
      <c r="CS412">
        <v>1.047644722787749</v>
      </c>
      <c r="CT412">
        <v>1.0465006985380261</v>
      </c>
      <c r="CU412">
        <v>1.067631255667393</v>
      </c>
      <c r="CV412">
        <v>0.99259765012452605</v>
      </c>
      <c r="CW412">
        <v>0.98889643419390461</v>
      </c>
      <c r="CX412">
        <v>0.95531634763686157</v>
      </c>
      <c r="CY412">
        <v>0.97833115562922091</v>
      </c>
      <c r="CZ412">
        <v>1.035060538905068</v>
      </c>
      <c r="DA412">
        <v>1.047644722787749</v>
      </c>
      <c r="DB412">
        <v>1.0306191792254591</v>
      </c>
      <c r="DC412">
        <v>1.0260429993622839</v>
      </c>
      <c r="DD412">
        <v>1.0193809598428689</v>
      </c>
      <c r="DE412">
        <v>0.9917900548516152</v>
      </c>
      <c r="DF412">
        <v>0.93936745966465218</v>
      </c>
      <c r="DG412">
        <v>0.95376852575068238</v>
      </c>
      <c r="DH412">
        <v>1.019986532001133</v>
      </c>
      <c r="DI412">
        <v>1.0544414996264491</v>
      </c>
      <c r="DJ412">
        <v>1.070323018939016</v>
      </c>
      <c r="DK412">
        <v>1.067496684076668</v>
      </c>
      <c r="DL412">
        <v>1.098788804998543</v>
      </c>
      <c r="DM412">
        <v>1.1041723315417891</v>
      </c>
      <c r="DN412">
        <v>1.090309551818659</v>
      </c>
      <c r="DO412">
        <v>1.087685157206679</v>
      </c>
      <c r="DP412">
        <v>1.087685157206679</v>
      </c>
      <c r="DQ412">
        <v>1.0899057541822039</v>
      </c>
      <c r="DR412">
        <v>1.1737550418817679</v>
      </c>
      <c r="DS412">
        <v>1.183580176697463</v>
      </c>
      <c r="DT412">
        <v>1.168506086929247</v>
      </c>
      <c r="DU412">
        <v>1.1160162059469221</v>
      </c>
      <c r="DV412">
        <v>1.1129206450388429</v>
      </c>
      <c r="DW412">
        <v>1.1734858987003181</v>
      </c>
      <c r="DX412">
        <v>1.1706594809736901</v>
      </c>
      <c r="DY412">
        <v>1.1415882056201789</v>
      </c>
      <c r="DZ412">
        <v>1.1431359446420779</v>
      </c>
      <c r="EA412">
        <v>1.1555853912054741</v>
      </c>
      <c r="EB412">
        <v>1.0880215861834921</v>
      </c>
      <c r="EC412">
        <v>1.0668910290541249</v>
      </c>
      <c r="ED412">
        <v>1.0346568241328931</v>
      </c>
      <c r="EE412">
        <v>1.0108345037319031</v>
      </c>
      <c r="EF412">
        <v>1.020861413069406</v>
      </c>
      <c r="EG412">
        <v>1.045625900334032</v>
      </c>
      <c r="EH412">
        <v>1.072947579279556</v>
      </c>
      <c r="EI412">
        <v>1.048654175446748</v>
      </c>
      <c r="EJ412">
        <v>1.058882942170339</v>
      </c>
      <c r="EK412">
        <v>1.0465679014691081</v>
      </c>
      <c r="EL412">
        <v>1.034858764383261</v>
      </c>
      <c r="EM412">
        <v>1.057806286580258</v>
      </c>
      <c r="EN412">
        <v>1.0185733645699591</v>
      </c>
      <c r="EO412">
        <v>1.0479138659692</v>
      </c>
      <c r="EP412">
        <v>1.03694487263234</v>
      </c>
      <c r="EQ412">
        <v>1.0329744306559889</v>
      </c>
      <c r="ER412">
        <v>1.0240242597728471</v>
      </c>
      <c r="ES412">
        <v>1.0326380016791761</v>
      </c>
      <c r="ET412">
        <v>1.020861413069406</v>
      </c>
      <c r="EU412">
        <v>1.0234858905456661</v>
      </c>
      <c r="EV412">
        <v>1.0079408830741921</v>
      </c>
      <c r="EW412">
        <v>0.97846572721994607</v>
      </c>
      <c r="EX412">
        <v>1.0232840331595781</v>
      </c>
      <c r="EY412">
        <v>1.032368858497726</v>
      </c>
    </row>
    <row r="413" spans="9:155" x14ac:dyDescent="0.25">
      <c r="I413" s="31">
        <v>45021</v>
      </c>
      <c r="J413" s="32">
        <v>110.36980224970161</v>
      </c>
      <c r="K413" s="32">
        <v>106.0018520453571</v>
      </c>
      <c r="L413" s="33">
        <v>-9.1797282564056601E-2</v>
      </c>
      <c r="M413" s="33">
        <v>-8.0889405428034994E-2</v>
      </c>
      <c r="N413">
        <v>30</v>
      </c>
      <c r="O413" t="s">
        <v>15</v>
      </c>
      <c r="P413">
        <f t="shared" si="16"/>
        <v>225</v>
      </c>
      <c r="Q413">
        <f t="shared" si="17"/>
        <v>0</v>
      </c>
      <c r="AH413" s="31">
        <v>45392</v>
      </c>
      <c r="AI413" s="33">
        <v>0.6091223628500364</v>
      </c>
      <c r="AJ413" s="33">
        <v>0.42189348307884761</v>
      </c>
      <c r="AK413" s="33">
        <v>0.18722887977118871</v>
      </c>
      <c r="BI413" s="34">
        <v>-8.4505741255459704E-2</v>
      </c>
      <c r="CP413" t="s">
        <v>1414</v>
      </c>
      <c r="CQ413">
        <v>0.99432908065671788</v>
      </c>
      <c r="CR413">
        <v>0.96829087653675161</v>
      </c>
      <c r="CS413">
        <v>0.95271568805779372</v>
      </c>
      <c r="CT413">
        <v>0.9340256372835436</v>
      </c>
      <c r="CU413">
        <v>0.93734033086195812</v>
      </c>
      <c r="CV413">
        <v>0.92412139751885269</v>
      </c>
      <c r="CW413">
        <v>0.91745210674843414</v>
      </c>
      <c r="CX413">
        <v>0.91222053628489441</v>
      </c>
      <c r="CY413">
        <v>0.91936910891962986</v>
      </c>
      <c r="CZ413">
        <v>0.94041535218669692</v>
      </c>
      <c r="DA413">
        <v>0.96497612031530144</v>
      </c>
      <c r="DB413">
        <v>0.94009587270584283</v>
      </c>
      <c r="DC413">
        <v>0.92304318559248777</v>
      </c>
      <c r="DD413">
        <v>0.92152565805843067</v>
      </c>
      <c r="DE413">
        <v>0.90519173713396184</v>
      </c>
      <c r="DF413">
        <v>0.88654158997330068</v>
      </c>
      <c r="DG413">
        <v>0.89353042286760886</v>
      </c>
      <c r="DH413">
        <v>0.91497607812877912</v>
      </c>
      <c r="DI413">
        <v>0.93602244668191725</v>
      </c>
      <c r="DJ413">
        <v>0.94109427740502971</v>
      </c>
      <c r="DK413">
        <v>0.92124601954813012</v>
      </c>
      <c r="DL413">
        <v>0.92943290049564131</v>
      </c>
      <c r="DM413">
        <v>0.91082278223464008</v>
      </c>
      <c r="DN413">
        <v>0.89716453328384227</v>
      </c>
      <c r="DO413">
        <v>0.8987620559741839</v>
      </c>
      <c r="DP413">
        <v>0.8987620559741839</v>
      </c>
      <c r="DQ413">
        <v>0.94253199771190876</v>
      </c>
      <c r="DR413">
        <v>0.94768376094827034</v>
      </c>
      <c r="DS413">
        <v>0.97815496211571162</v>
      </c>
      <c r="DT413">
        <v>0.97296329526576109</v>
      </c>
      <c r="DU413">
        <v>0.94984024744403572</v>
      </c>
      <c r="DV413">
        <v>0.95075890755907999</v>
      </c>
      <c r="DW413">
        <v>0.92887387404718214</v>
      </c>
      <c r="DX413">
        <v>0.93011182571397388</v>
      </c>
      <c r="DY413">
        <v>0.94980040647348207</v>
      </c>
      <c r="DZ413">
        <v>0.95958474746829936</v>
      </c>
      <c r="EA413">
        <v>0.96972853420059524</v>
      </c>
      <c r="EB413">
        <v>0.95662943698432779</v>
      </c>
      <c r="EC413">
        <v>0.9383787018177695</v>
      </c>
      <c r="ED413">
        <v>0.97551925639866499</v>
      </c>
      <c r="EE413">
        <v>0.97779551637823303</v>
      </c>
      <c r="EF413">
        <v>0.99672530204919474</v>
      </c>
      <c r="EG413">
        <v>1.0216054870156179</v>
      </c>
      <c r="EH413">
        <v>1.037819571813249</v>
      </c>
      <c r="EI413">
        <v>1.030830676275905</v>
      </c>
      <c r="EJ413">
        <v>1.061022426862152</v>
      </c>
      <c r="EK413">
        <v>1.078075239261578</v>
      </c>
      <c r="EL413">
        <v>1.0700880016680829</v>
      </c>
      <c r="EM413">
        <v>1.061900932791465</v>
      </c>
      <c r="EN413">
        <v>1.0471645345573379</v>
      </c>
      <c r="EO413">
        <v>1.045167787802</v>
      </c>
      <c r="EP413">
        <v>1.065934643130908</v>
      </c>
      <c r="EQ413">
        <v>1.0270368887622801</v>
      </c>
      <c r="ER413">
        <v>1.0159745045579749</v>
      </c>
      <c r="ES413">
        <v>1.0199681233547231</v>
      </c>
      <c r="ET413">
        <v>1.011781242407211</v>
      </c>
      <c r="EU413">
        <v>1.017771670602333</v>
      </c>
      <c r="EV413">
        <v>1.0077876236104639</v>
      </c>
      <c r="EW413">
        <v>1.029353114998472</v>
      </c>
      <c r="EX413">
        <v>1.038937749996238</v>
      </c>
      <c r="EY413">
        <v>1.039536742701322</v>
      </c>
    </row>
    <row r="414" spans="9:155" x14ac:dyDescent="0.25">
      <c r="I414" s="31">
        <v>45022</v>
      </c>
      <c r="J414" s="32">
        <v>110.43242446767429</v>
      </c>
      <c r="K414" s="32">
        <v>106.3607308733079</v>
      </c>
      <c r="L414" s="33">
        <v>-9.1281981572522597E-2</v>
      </c>
      <c r="M414" s="33">
        <v>-7.7777673636820796E-2</v>
      </c>
      <c r="N414">
        <v>30</v>
      </c>
      <c r="O414" t="s">
        <v>15</v>
      </c>
      <c r="P414">
        <f t="shared" si="16"/>
        <v>225</v>
      </c>
      <c r="Q414">
        <f t="shared" si="17"/>
        <v>0</v>
      </c>
      <c r="AH414" s="31">
        <v>45394</v>
      </c>
      <c r="AI414" s="33">
        <v>0.59373047481201824</v>
      </c>
      <c r="AJ414" s="33">
        <v>0.40559786438289319</v>
      </c>
      <c r="AK414" s="33">
        <v>0.18813261042912499</v>
      </c>
      <c r="BI414" s="34">
        <v>-0.1610628659219884</v>
      </c>
      <c r="CP414" t="s">
        <v>1415</v>
      </c>
      <c r="CQ414">
        <v>0.96059803634075369</v>
      </c>
      <c r="CR414">
        <v>0.96678585248051663</v>
      </c>
      <c r="CS414">
        <v>0.94869046500829834</v>
      </c>
      <c r="CT414">
        <v>0.94019461260781068</v>
      </c>
      <c r="CU414">
        <v>0.93698364728491856</v>
      </c>
      <c r="CV414">
        <v>0.92065630331833082</v>
      </c>
      <c r="CW414">
        <v>0.91616207790159443</v>
      </c>
      <c r="CX414">
        <v>0.91466403077351088</v>
      </c>
      <c r="CY414">
        <v>0.90567557994003811</v>
      </c>
      <c r="CZ414">
        <v>0.94886718532637537</v>
      </c>
      <c r="DA414">
        <v>0.95477525732021418</v>
      </c>
      <c r="DB414">
        <v>0.95361376029859701</v>
      </c>
      <c r="DC414">
        <v>0.93861631445558857</v>
      </c>
      <c r="DD414">
        <v>0.94635898368397708</v>
      </c>
      <c r="DE414">
        <v>0.91498377438277545</v>
      </c>
      <c r="DF414">
        <v>0.95095430018138227</v>
      </c>
      <c r="DG414">
        <v>0.9631745563942774</v>
      </c>
      <c r="DH414">
        <v>0.97759974100756419</v>
      </c>
      <c r="DI414">
        <v>1.000878756411737</v>
      </c>
      <c r="DJ414">
        <v>0.97595026733969237</v>
      </c>
      <c r="DK414">
        <v>0.96430218832403292</v>
      </c>
      <c r="DL414">
        <v>0.9679381059286728</v>
      </c>
      <c r="DM414">
        <v>0.94891768885046679</v>
      </c>
      <c r="DN414">
        <v>0.95447232020815154</v>
      </c>
      <c r="DO414">
        <v>0.96351119053322976</v>
      </c>
      <c r="DP414">
        <v>0.96351119053322976</v>
      </c>
      <c r="DQ414">
        <v>1.0106750955657009</v>
      </c>
      <c r="DR414">
        <v>1.00677010594086</v>
      </c>
      <c r="DS414">
        <v>0.98897832784059259</v>
      </c>
      <c r="DT414">
        <v>1.028870733793728</v>
      </c>
      <c r="DU414">
        <v>0.99731023286087661</v>
      </c>
      <c r="DV414">
        <v>1.0116008814640629</v>
      </c>
      <c r="DW414">
        <v>1.0113989514001831</v>
      </c>
      <c r="DX414">
        <v>1.027389577195333</v>
      </c>
      <c r="DY414">
        <v>1.013334723747888</v>
      </c>
      <c r="DZ414">
        <v>1.0272884861146641</v>
      </c>
      <c r="EA414">
        <v>1.020959663463378</v>
      </c>
      <c r="EB414">
        <v>0.95773765454949145</v>
      </c>
      <c r="EC414">
        <v>0.91272834245829226</v>
      </c>
      <c r="ED414">
        <v>0.92442667290058511</v>
      </c>
      <c r="EE414">
        <v>0.93636071446613345</v>
      </c>
      <c r="EF414">
        <v>0.94763837828346498</v>
      </c>
      <c r="EG414">
        <v>0.98323848888374388</v>
      </c>
      <c r="EH414">
        <v>0.9747550732911856</v>
      </c>
      <c r="EI414">
        <v>0.97330752968719358</v>
      </c>
      <c r="EJ414">
        <v>0.98118507105562658</v>
      </c>
      <c r="EK414">
        <v>0.97509170743013784</v>
      </c>
      <c r="EL414">
        <v>0.99845483935280599</v>
      </c>
      <c r="EM414">
        <v>0.98835547905429344</v>
      </c>
      <c r="EN414">
        <v>0.9631745563942774</v>
      </c>
      <c r="EO414">
        <v>0.98320495992182633</v>
      </c>
      <c r="EP414">
        <v>0.97623631392206722</v>
      </c>
      <c r="EQ414">
        <v>0.974721376264296</v>
      </c>
      <c r="ER414">
        <v>0.97101823267084886</v>
      </c>
      <c r="ES414">
        <v>0.98980310669077143</v>
      </c>
      <c r="ET414">
        <v>0.93934008625758458</v>
      </c>
      <c r="EU414">
        <v>0.95724967790323678</v>
      </c>
      <c r="EV414">
        <v>0.9327418554561534</v>
      </c>
      <c r="EW414">
        <v>0.92116125452675923</v>
      </c>
      <c r="EX414">
        <v>0.96378051465088876</v>
      </c>
      <c r="EY414">
        <v>0.9693351460085734</v>
      </c>
    </row>
    <row r="415" spans="9:155" x14ac:dyDescent="0.25">
      <c r="I415" s="31">
        <v>45026</v>
      </c>
      <c r="J415" s="32">
        <v>110.384028763857</v>
      </c>
      <c r="K415" s="32">
        <v>106.5866515812648</v>
      </c>
      <c r="L415" s="33">
        <v>-9.1680216495691302E-2</v>
      </c>
      <c r="M415" s="33">
        <v>-7.5818782238135096E-2</v>
      </c>
      <c r="N415">
        <v>30</v>
      </c>
      <c r="O415" t="s">
        <v>15</v>
      </c>
      <c r="P415">
        <f t="shared" si="16"/>
        <v>225</v>
      </c>
      <c r="Q415">
        <f t="shared" si="17"/>
        <v>0</v>
      </c>
      <c r="AH415" s="31">
        <v>45397</v>
      </c>
      <c r="AI415" s="33">
        <v>0.5685371082509123</v>
      </c>
      <c r="AJ415" s="33">
        <v>0.38458339953551429</v>
      </c>
      <c r="AK415" s="33">
        <v>0.1839537087153979</v>
      </c>
      <c r="BI415" s="34">
        <v>0.1132342776401575</v>
      </c>
      <c r="CP415" t="s">
        <v>1416</v>
      </c>
      <c r="CQ415">
        <v>0.99658596883705863</v>
      </c>
      <c r="CR415">
        <v>0.99876387537834366</v>
      </c>
      <c r="CS415">
        <v>1.0074757216452059</v>
      </c>
      <c r="CT415">
        <v>1.009270944658806</v>
      </c>
      <c r="CU415">
        <v>1.0107131978772179</v>
      </c>
      <c r="CV415">
        <v>0.98628484140134631</v>
      </c>
      <c r="CW415">
        <v>0.98237047900629226</v>
      </c>
      <c r="CX415">
        <v>0.96841984491458732</v>
      </c>
      <c r="CY415">
        <v>0.96741911575093131</v>
      </c>
      <c r="CZ415">
        <v>0.96491743957627285</v>
      </c>
      <c r="DA415">
        <v>0.9425788022183198</v>
      </c>
      <c r="DB415">
        <v>0.96618302447899029</v>
      </c>
      <c r="DC415">
        <v>0.97148079956538569</v>
      </c>
      <c r="DD415">
        <v>0.92427235504404481</v>
      </c>
      <c r="DE415">
        <v>0.93934139935354832</v>
      </c>
      <c r="DF415">
        <v>0.92730381606406687</v>
      </c>
      <c r="DG415">
        <v>0.95255616002065879</v>
      </c>
      <c r="DH415">
        <v>0.95764784652782331</v>
      </c>
      <c r="DI415">
        <v>0.95988466696342034</v>
      </c>
      <c r="DJ415">
        <v>0.96003176828109849</v>
      </c>
      <c r="DK415">
        <v>0.97886800030073706</v>
      </c>
      <c r="DL415">
        <v>0.96703650559048659</v>
      </c>
      <c r="DM415">
        <v>0.96094416328690679</v>
      </c>
      <c r="DN415">
        <v>0.96485859904920157</v>
      </c>
      <c r="DO415">
        <v>0.96485859904920157</v>
      </c>
      <c r="DP415">
        <v>0.9636812749370911</v>
      </c>
      <c r="DQ415">
        <v>1.003767227727661</v>
      </c>
      <c r="DR415">
        <v>1.0158637249114539</v>
      </c>
      <c r="DS415">
        <v>1.011743273937169</v>
      </c>
      <c r="DT415">
        <v>1.0186302568251739</v>
      </c>
      <c r="DU415">
        <v>1.0233688268026699</v>
      </c>
      <c r="DV415">
        <v>1.0152161122774661</v>
      </c>
      <c r="DW415">
        <v>1.020337365782648</v>
      </c>
      <c r="DX415">
        <v>1.014892489378574</v>
      </c>
      <c r="DY415">
        <v>1.0328163263924051</v>
      </c>
      <c r="DZ415">
        <v>1.027754133516017</v>
      </c>
      <c r="EA415">
        <v>1.0262530397705329</v>
      </c>
      <c r="EB415">
        <v>0.99281870775968284</v>
      </c>
      <c r="EC415">
        <v>1.012685015839272</v>
      </c>
      <c r="ED415">
        <v>1.009830223134945</v>
      </c>
      <c r="EE415">
        <v>1.0339935771372739</v>
      </c>
      <c r="EF415">
        <v>1.0588339640371269</v>
      </c>
      <c r="EG415">
        <v>1.072843365288662</v>
      </c>
      <c r="EH415">
        <v>1.111987502809888</v>
      </c>
      <c r="EI415">
        <v>1.108632345523733</v>
      </c>
      <c r="EJ415">
        <v>1.0902669110879051</v>
      </c>
      <c r="EK415">
        <v>1.1075727758330061</v>
      </c>
      <c r="EL415">
        <v>1.0863819689563869</v>
      </c>
      <c r="EM415">
        <v>1.0696647295837209</v>
      </c>
      <c r="EN415">
        <v>1.072372567704851</v>
      </c>
      <c r="EO415">
        <v>1.073549818449721</v>
      </c>
      <c r="EP415">
        <v>1.0975071572400601</v>
      </c>
      <c r="EQ415">
        <v>1.087912409598166</v>
      </c>
      <c r="ER415">
        <v>1.098390131982333</v>
      </c>
      <c r="ES415">
        <v>1.118992313486517</v>
      </c>
      <c r="ET415">
        <v>1.116520057575394</v>
      </c>
      <c r="EU415">
        <v>1.1036289198071749</v>
      </c>
      <c r="EV415">
        <v>1.0880301640195491</v>
      </c>
      <c r="EW415">
        <v>1.1012155777903641</v>
      </c>
      <c r="EX415">
        <v>1.071666114543792</v>
      </c>
      <c r="EY415">
        <v>1.079671581016836</v>
      </c>
    </row>
    <row r="416" spans="9:155" x14ac:dyDescent="0.25">
      <c r="I416" s="31">
        <v>45027</v>
      </c>
      <c r="J416" s="32">
        <v>110.88583110683921</v>
      </c>
      <c r="K416" s="32">
        <v>107.1393826275263</v>
      </c>
      <c r="L416" s="33">
        <v>-8.75510231636141E-2</v>
      </c>
      <c r="M416" s="33">
        <v>-7.1026215403072399E-2</v>
      </c>
      <c r="N416">
        <v>30</v>
      </c>
      <c r="O416" t="s">
        <v>15</v>
      </c>
      <c r="P416">
        <f t="shared" si="16"/>
        <v>225</v>
      </c>
      <c r="Q416">
        <f t="shared" si="17"/>
        <v>0</v>
      </c>
      <c r="AH416" s="31">
        <v>45398</v>
      </c>
      <c r="AI416" s="33">
        <v>0.5569528753331372</v>
      </c>
      <c r="AJ416" s="33">
        <v>0.37369049420706579</v>
      </c>
      <c r="AK416" s="33">
        <v>0.18326238112607141</v>
      </c>
      <c r="BI416" s="34">
        <v>-4.7690774613026697E-2</v>
      </c>
      <c r="CP416" t="s">
        <v>1417</v>
      </c>
      <c r="CQ416">
        <v>0.94949705070129331</v>
      </c>
      <c r="CR416">
        <v>0.9067168098886681</v>
      </c>
      <c r="CS416">
        <v>0.90194082822834343</v>
      </c>
      <c r="CT416">
        <v>0.87460620419656709</v>
      </c>
      <c r="CU416">
        <v>0.85397825586150322</v>
      </c>
      <c r="CV416">
        <v>0.85397825586150322</v>
      </c>
      <c r="CW416">
        <v>0.83497615853022644</v>
      </c>
      <c r="CX416">
        <v>0.84656032274855308</v>
      </c>
      <c r="CY416">
        <v>0.85702675067725864</v>
      </c>
      <c r="CZ416">
        <v>0.83680515223608509</v>
      </c>
      <c r="DA416">
        <v>0.8251194166667225</v>
      </c>
      <c r="DB416">
        <v>0.80083315847120828</v>
      </c>
      <c r="DC416">
        <v>0.77746168733248333</v>
      </c>
      <c r="DD416">
        <v>0.73366521709152632</v>
      </c>
      <c r="DE416">
        <v>0.75154957813318213</v>
      </c>
      <c r="DF416">
        <v>0.76211764190267028</v>
      </c>
      <c r="DG416">
        <v>0.7865054069594738</v>
      </c>
      <c r="DH416">
        <v>0.79788642847572866</v>
      </c>
      <c r="DI416">
        <v>0.79412661175398902</v>
      </c>
      <c r="DJ416">
        <v>0.76221927774345288</v>
      </c>
      <c r="DK416">
        <v>0.73559597561766077</v>
      </c>
      <c r="DL416">
        <v>0.71303726875646256</v>
      </c>
      <c r="DM416">
        <v>0.72939741463511409</v>
      </c>
      <c r="DN416">
        <v>0.70460317070492728</v>
      </c>
      <c r="DO416">
        <v>0.70460317070492728</v>
      </c>
      <c r="DP416">
        <v>0.72208105287319968</v>
      </c>
      <c r="DQ416">
        <v>0.74108321469422322</v>
      </c>
      <c r="DR416">
        <v>0.76232091358423537</v>
      </c>
      <c r="DS416">
        <v>0.77238086263955763</v>
      </c>
      <c r="DT416">
        <v>0.75205769284734814</v>
      </c>
      <c r="DU416">
        <v>0.73173458754488507</v>
      </c>
      <c r="DV416">
        <v>0.72421501859115256</v>
      </c>
      <c r="DW416">
        <v>0.70257090531750366</v>
      </c>
      <c r="DX416">
        <v>0.7084644942879561</v>
      </c>
      <c r="DY416">
        <v>0.71445984807868446</v>
      </c>
      <c r="DZ416">
        <v>0.69342548535998405</v>
      </c>
      <c r="EA416">
        <v>0.65328732497947761</v>
      </c>
      <c r="EB416">
        <v>0.61192959899932753</v>
      </c>
      <c r="EC416">
        <v>0.62087187625477547</v>
      </c>
      <c r="ED416">
        <v>0.63550453528885742</v>
      </c>
      <c r="EE416">
        <v>0.64129661739802091</v>
      </c>
      <c r="EF416">
        <v>0.67757345419549853</v>
      </c>
      <c r="EG416">
        <v>0.68092666306436145</v>
      </c>
      <c r="EH416">
        <v>0.63956919504319809</v>
      </c>
      <c r="EI416">
        <v>0.65237273139192831</v>
      </c>
      <c r="EJ416">
        <v>0.6527792102653116</v>
      </c>
      <c r="EK416">
        <v>0.66639570436080853</v>
      </c>
      <c r="EL416">
        <v>0.72248759623632974</v>
      </c>
      <c r="EM416">
        <v>0.68671887415301813</v>
      </c>
      <c r="EN416">
        <v>0.73722182662144764</v>
      </c>
      <c r="EO416">
        <v>0.76414997177984079</v>
      </c>
      <c r="EP416">
        <v>0.85672184315491107</v>
      </c>
      <c r="EQ416">
        <v>0.87755306317153992</v>
      </c>
      <c r="ER416">
        <v>0.85824605831791545</v>
      </c>
      <c r="ES416">
        <v>0.78305049776008162</v>
      </c>
      <c r="ET416">
        <v>0.80723499113531993</v>
      </c>
      <c r="EU416">
        <v>0.79788642847572866</v>
      </c>
      <c r="EV416">
        <v>0.74321718041217599</v>
      </c>
      <c r="EW416">
        <v>0.80601574798440989</v>
      </c>
      <c r="EX416">
        <v>0.81292550189344748</v>
      </c>
      <c r="EY416">
        <v>0.79859781487145964</v>
      </c>
    </row>
    <row r="417" spans="9:155" x14ac:dyDescent="0.25">
      <c r="I417" s="31">
        <v>45028</v>
      </c>
      <c r="J417" s="32">
        <v>111.4834331217035</v>
      </c>
      <c r="K417" s="32">
        <v>107.6748183085853</v>
      </c>
      <c r="L417" s="33">
        <v>-8.2633520705677199E-2</v>
      </c>
      <c r="M417" s="33">
        <v>-6.6383611545899598E-2</v>
      </c>
      <c r="N417">
        <v>30</v>
      </c>
      <c r="O417" t="s">
        <v>15</v>
      </c>
      <c r="P417">
        <f t="shared" si="16"/>
        <v>225</v>
      </c>
      <c r="Q417">
        <f t="shared" si="17"/>
        <v>0</v>
      </c>
      <c r="AH417" s="31">
        <v>45400</v>
      </c>
      <c r="AI417" s="33">
        <v>0.54173752287552257</v>
      </c>
      <c r="AJ417" s="33">
        <v>0.36028055991513619</v>
      </c>
      <c r="AK417" s="33">
        <v>0.1814569629603863</v>
      </c>
      <c r="BI417" s="34">
        <v>2.3496290496526202E-2</v>
      </c>
      <c r="CP417" t="s">
        <v>1418</v>
      </c>
      <c r="CQ417">
        <v>1.0029742137082629</v>
      </c>
      <c r="CR417">
        <v>0.98411894161888103</v>
      </c>
      <c r="CS417">
        <v>0.97328846177110895</v>
      </c>
      <c r="CT417">
        <v>0.967227843514331</v>
      </c>
      <c r="CU417">
        <v>0.9479798191967761</v>
      </c>
      <c r="CV417">
        <v>0.96604938040782862</v>
      </c>
      <c r="CW417">
        <v>0.95420874017782009</v>
      </c>
      <c r="CX417">
        <v>0.96750843979787837</v>
      </c>
      <c r="CY417">
        <v>0.96531988511646771</v>
      </c>
      <c r="CZ417">
        <v>0.95662174436313752</v>
      </c>
      <c r="DA417">
        <v>0.95392814389427261</v>
      </c>
      <c r="DB417">
        <v>0.95437711170941408</v>
      </c>
      <c r="DC417">
        <v>0.94595956723963137</v>
      </c>
      <c r="DD417">
        <v>0.93041523496584977</v>
      </c>
      <c r="DE417">
        <v>0.94455665462922234</v>
      </c>
      <c r="DF417">
        <v>0.95005608031890543</v>
      </c>
      <c r="DG417">
        <v>0.96610545838014128</v>
      </c>
      <c r="DH417">
        <v>0.98350167107947351</v>
      </c>
      <c r="DI417">
        <v>0.97828291048066585</v>
      </c>
      <c r="DJ417">
        <v>0.96874298087669342</v>
      </c>
      <c r="DK417">
        <v>0.95920312008004904</v>
      </c>
      <c r="DL417">
        <v>0.92042640635406381</v>
      </c>
      <c r="DM417">
        <v>0.89960716670183383</v>
      </c>
      <c r="DN417">
        <v>0.93299661068276118</v>
      </c>
      <c r="DO417">
        <v>0.93299661068276118</v>
      </c>
      <c r="DP417">
        <v>0.9606621794700988</v>
      </c>
      <c r="DQ417">
        <v>0.95280582756741095</v>
      </c>
      <c r="DR417">
        <v>0.96054988591081747</v>
      </c>
      <c r="DS417">
        <v>0.96644213263600143</v>
      </c>
      <c r="DT417">
        <v>0.96801348558533251</v>
      </c>
      <c r="DU417">
        <v>0.95639736366655881</v>
      </c>
      <c r="DV417">
        <v>0.99074068363542589</v>
      </c>
      <c r="DW417">
        <v>1.0064533874408019</v>
      </c>
      <c r="DX417">
        <v>1.011391689370718</v>
      </c>
      <c r="DY417">
        <v>1.0287879020700501</v>
      </c>
      <c r="DZ417">
        <v>1.056565695609341</v>
      </c>
      <c r="EA417">
        <v>1.056733998333607</v>
      </c>
      <c r="EB417">
        <v>1.03383842875192</v>
      </c>
      <c r="EC417">
        <v>1.0481481511395589</v>
      </c>
      <c r="ED417">
        <v>1.056228952546153</v>
      </c>
      <c r="EE417">
        <v>1.051459022147831</v>
      </c>
      <c r="EF417">
        <v>1.087878809660811</v>
      </c>
      <c r="EG417">
        <v>1.0799102330061701</v>
      </c>
      <c r="EH417">
        <v>1.085690186172072</v>
      </c>
      <c r="EI417">
        <v>1.102132385268809</v>
      </c>
      <c r="EJ417">
        <v>1.09826039050077</v>
      </c>
      <c r="EK417">
        <v>1.0961840605713129</v>
      </c>
      <c r="EL417">
        <v>1.108361375057181</v>
      </c>
      <c r="EM417">
        <v>1.0871493143694499</v>
      </c>
      <c r="EN417">
        <v>1.0850729156326651</v>
      </c>
      <c r="EO417">
        <v>1.073905692721705</v>
      </c>
      <c r="EP417">
        <v>1.0590347777669711</v>
      </c>
      <c r="EQ417">
        <v>1.0547698931561029</v>
      </c>
      <c r="ER417">
        <v>1.0624579423345251</v>
      </c>
      <c r="ES417">
        <v>1.065656588590844</v>
      </c>
      <c r="ET417">
        <v>1.065095396023749</v>
      </c>
      <c r="EU417">
        <v>1.0673961754571131</v>
      </c>
      <c r="EV417">
        <v>1.0543770721206021</v>
      </c>
      <c r="EW417">
        <v>1.0687990192601939</v>
      </c>
      <c r="EX417">
        <v>1.095117891024092</v>
      </c>
      <c r="EY417">
        <v>1.1159371306763219</v>
      </c>
    </row>
    <row r="418" spans="9:155" x14ac:dyDescent="0.25">
      <c r="I418" s="31">
        <v>45029</v>
      </c>
      <c r="J418" s="32">
        <v>111.48071177168271</v>
      </c>
      <c r="K418" s="32">
        <v>107.766339616115</v>
      </c>
      <c r="L418" s="33">
        <v>-8.2655913945799395E-2</v>
      </c>
      <c r="M418" s="33">
        <v>-6.5590057454565906E-2</v>
      </c>
      <c r="N418">
        <v>30</v>
      </c>
      <c r="O418" t="s">
        <v>15</v>
      </c>
      <c r="P418">
        <f t="shared" si="16"/>
        <v>225</v>
      </c>
      <c r="Q418">
        <f t="shared" si="17"/>
        <v>0</v>
      </c>
      <c r="AH418" s="31">
        <v>45401</v>
      </c>
      <c r="AI418" s="33">
        <v>0.54156657506261174</v>
      </c>
      <c r="AJ418" s="33">
        <v>0.36317100489827298</v>
      </c>
      <c r="AK418" s="33">
        <v>0.17839557016433871</v>
      </c>
      <c r="BI418" s="34">
        <v>3.6830580956746998E-3</v>
      </c>
      <c r="CP418" t="s">
        <v>1419</v>
      </c>
      <c r="CQ418">
        <v>1.043497363796134</v>
      </c>
      <c r="CR418">
        <v>1.0270211560255329</v>
      </c>
      <c r="CS418">
        <v>0.99688036129894064</v>
      </c>
      <c r="CT418">
        <v>1.00197704455367</v>
      </c>
      <c r="CU418">
        <v>0.98024249496793936</v>
      </c>
      <c r="CV418">
        <v>0.97094064504971034</v>
      </c>
      <c r="CW418">
        <v>0.95984992168311134</v>
      </c>
      <c r="CX418">
        <v>1.028541494047341</v>
      </c>
      <c r="CY418">
        <v>1.022996044760053</v>
      </c>
      <c r="CZ418">
        <v>1.0051522803238619</v>
      </c>
      <c r="DA418">
        <v>0.99432968356521179</v>
      </c>
      <c r="DB418">
        <v>0.9846701173599679</v>
      </c>
      <c r="DC418">
        <v>1.013023206691372</v>
      </c>
      <c r="DD418">
        <v>0.98247873278504971</v>
      </c>
      <c r="DE418">
        <v>0.96825733487715504</v>
      </c>
      <c r="DF418">
        <v>0.99638697563482603</v>
      </c>
      <c r="DG418">
        <v>1.0606960124598559</v>
      </c>
      <c r="DH418">
        <v>1.092716321561749</v>
      </c>
      <c r="DI418">
        <v>1.096204478779423</v>
      </c>
      <c r="DJ418">
        <v>1.062484769102908</v>
      </c>
      <c r="DK418">
        <v>1.0819384612399729</v>
      </c>
      <c r="DL418">
        <v>1.083503769309291</v>
      </c>
      <c r="DM418">
        <v>1.0734415751721811</v>
      </c>
      <c r="DN418">
        <v>1.080015495286299</v>
      </c>
      <c r="DO418">
        <v>1.080015495286299</v>
      </c>
      <c r="DP418">
        <v>1.1321156898361739</v>
      </c>
      <c r="DQ418">
        <v>1.153223929305669</v>
      </c>
      <c r="DR418">
        <v>1.124244646663346</v>
      </c>
      <c r="DS418">
        <v>1.1238422523421161</v>
      </c>
      <c r="DT418">
        <v>1.0796131009650689</v>
      </c>
      <c r="DU418">
        <v>1.0484871701847021</v>
      </c>
      <c r="DV418">
        <v>1.0478163572422281</v>
      </c>
      <c r="DW418">
        <v>1.025142576092779</v>
      </c>
      <c r="DX418">
        <v>0.98972346584164173</v>
      </c>
      <c r="DY418">
        <v>0.99571616269235208</v>
      </c>
      <c r="DZ418">
        <v>1.0068069444616099</v>
      </c>
      <c r="EA418">
        <v>0.97469716248596927</v>
      </c>
      <c r="EB418">
        <v>0.93172016412012193</v>
      </c>
      <c r="EC418">
        <v>0.95958144465920792</v>
      </c>
      <c r="ED418">
        <v>0.9711194155892291</v>
      </c>
      <c r="EE418">
        <v>1.0120842087382911</v>
      </c>
      <c r="EF418">
        <v>1.046832389241636</v>
      </c>
      <c r="EG418">
        <v>1.059086084758982</v>
      </c>
      <c r="EH418">
        <v>1.0525567842764201</v>
      </c>
      <c r="EI418">
        <v>1.075185595378358</v>
      </c>
      <c r="EJ418">
        <v>1.082609390987765</v>
      </c>
      <c r="EK418">
        <v>1.099066793102133</v>
      </c>
      <c r="EL418">
        <v>1.0926268486880011</v>
      </c>
      <c r="EM418">
        <v>1.065794214183722</v>
      </c>
      <c r="EN418">
        <v>1.0653468498149821</v>
      </c>
      <c r="EO418">
        <v>1.0644525882987741</v>
      </c>
      <c r="EP418">
        <v>1.0642737593565961</v>
      </c>
      <c r="EQ418">
        <v>1.0688352406432919</v>
      </c>
      <c r="ER418">
        <v>1.0659731599312181</v>
      </c>
      <c r="ES418">
        <v>1.0711607177235141</v>
      </c>
      <c r="ET418">
        <v>1.0686562948957961</v>
      </c>
      <c r="EU418">
        <v>1.066151872068078</v>
      </c>
      <c r="EV418">
        <v>1.0543456577247901</v>
      </c>
      <c r="EW418">
        <v>1.0794787748491279</v>
      </c>
      <c r="EX418">
        <v>1.094236893194193</v>
      </c>
      <c r="EY418">
        <v>1.074112388114655</v>
      </c>
    </row>
    <row r="419" spans="9:155" x14ac:dyDescent="0.25">
      <c r="I419" s="31">
        <v>45033</v>
      </c>
      <c r="J419" s="32">
        <v>110.7652528328608</v>
      </c>
      <c r="K419" s="32">
        <v>107.406379827839</v>
      </c>
      <c r="L419" s="33">
        <v>-8.8543228584469905E-2</v>
      </c>
      <c r="M419" s="33">
        <v>-6.8711161931898093E-2</v>
      </c>
      <c r="N419">
        <v>30</v>
      </c>
      <c r="O419" t="s">
        <v>15</v>
      </c>
      <c r="P419">
        <f t="shared" si="16"/>
        <v>225</v>
      </c>
      <c r="Q419">
        <f t="shared" si="17"/>
        <v>0</v>
      </c>
      <c r="AH419" s="31">
        <v>45404</v>
      </c>
      <c r="AI419" s="33">
        <v>0.56078761561762502</v>
      </c>
      <c r="AJ419" s="33">
        <v>0.38046402715994709</v>
      </c>
      <c r="AK419" s="33">
        <v>0.1803235884576779</v>
      </c>
      <c r="BI419" s="34">
        <v>5.2500759527504999E-2</v>
      </c>
      <c r="CP419" t="s">
        <v>1420</v>
      </c>
      <c r="CQ419">
        <v>0.96015936163259685</v>
      </c>
      <c r="CR419">
        <v>0.97244171492788156</v>
      </c>
      <c r="CS419">
        <v>0.95105969194298312</v>
      </c>
      <c r="CT419">
        <v>0.90334515230128731</v>
      </c>
      <c r="CU419">
        <v>0.93689149696978857</v>
      </c>
      <c r="CV419">
        <v>0.91117189912870633</v>
      </c>
      <c r="CW419">
        <v>0.95443083230253656</v>
      </c>
      <c r="CX419">
        <v>0.96638295191292956</v>
      </c>
      <c r="CY419">
        <v>0.9570475664924305</v>
      </c>
      <c r="CZ419">
        <v>0.93113928023581383</v>
      </c>
      <c r="DA419">
        <v>0.92757962520696502</v>
      </c>
      <c r="DB419">
        <v>0.90629194642983391</v>
      </c>
      <c r="DC419">
        <v>0.85928478564244648</v>
      </c>
      <c r="DD419">
        <v>0.81237179531658721</v>
      </c>
      <c r="DE419">
        <v>0.85336756789685186</v>
      </c>
      <c r="DF419">
        <v>0.87019975603694333</v>
      </c>
      <c r="DG419">
        <v>0.91169047373665446</v>
      </c>
      <c r="DH419">
        <v>0.91598102127748726</v>
      </c>
      <c r="DI419">
        <v>0.89943186576069734</v>
      </c>
      <c r="DJ419">
        <v>0.90110556328081026</v>
      </c>
      <c r="DK419">
        <v>0.8746788182470715</v>
      </c>
      <c r="DL419">
        <v>0.86845511213591275</v>
      </c>
      <c r="DM419">
        <v>0.87192065461864632</v>
      </c>
      <c r="DN419">
        <v>0.87192065461864632</v>
      </c>
      <c r="DO419">
        <v>0.91100684020167344</v>
      </c>
      <c r="DP419">
        <v>0.92333622081230937</v>
      </c>
      <c r="DQ419">
        <v>0.94214859483807789</v>
      </c>
      <c r="DR419">
        <v>0.9671845012287662</v>
      </c>
      <c r="DS419">
        <v>0.96951843445701058</v>
      </c>
      <c r="DT419">
        <v>0.93856531032072743</v>
      </c>
      <c r="DU419">
        <v>0.94773569472960684</v>
      </c>
      <c r="DV419">
        <v>0.94287942943464886</v>
      </c>
      <c r="DW419">
        <v>0.93245951999042453</v>
      </c>
      <c r="DX419">
        <v>0.93234154629415578</v>
      </c>
      <c r="DY419">
        <v>0.96918849034918386</v>
      </c>
      <c r="DZ419">
        <v>0.91329363028374067</v>
      </c>
      <c r="EA419">
        <v>0.86970457925584477</v>
      </c>
      <c r="EB419">
        <v>0.87849781849530739</v>
      </c>
      <c r="EC419">
        <v>0.80803416254499028</v>
      </c>
      <c r="ED419">
        <v>0.88139752739308974</v>
      </c>
      <c r="EE419">
        <v>0.9078950450615072</v>
      </c>
      <c r="EF419">
        <v>0.92967772687349781</v>
      </c>
      <c r="EG419">
        <v>0.92746176734152219</v>
      </c>
      <c r="EH419">
        <v>0.89898389004118884</v>
      </c>
      <c r="EI419">
        <v>0.89059148337505767</v>
      </c>
      <c r="EJ419">
        <v>0.89016713714405082</v>
      </c>
      <c r="EK419">
        <v>0.88846981013543636</v>
      </c>
      <c r="EL419">
        <v>0.85183524189985715</v>
      </c>
      <c r="EM419">
        <v>0.8994082941876087</v>
      </c>
      <c r="EN419">
        <v>0.88120889689296844</v>
      </c>
      <c r="EO419">
        <v>0.88587664751863082</v>
      </c>
      <c r="EP419">
        <v>0.88903552788956142</v>
      </c>
      <c r="EQ419">
        <v>0.89884257643348353</v>
      </c>
      <c r="ER419">
        <v>0.87352369533490659</v>
      </c>
      <c r="ES419">
        <v>0.87814424489897902</v>
      </c>
      <c r="ET419">
        <v>0.89667370213227215</v>
      </c>
      <c r="EU419">
        <v>0.87738989664473255</v>
      </c>
      <c r="EV419">
        <v>0.91675894110482237</v>
      </c>
      <c r="EW419">
        <v>0.94462389958944049</v>
      </c>
      <c r="EX419">
        <v>0.95023457105405784</v>
      </c>
      <c r="EY419">
        <v>0.94325657460406565</v>
      </c>
    </row>
    <row r="420" spans="9:155" x14ac:dyDescent="0.25">
      <c r="I420" s="31">
        <v>45034</v>
      </c>
      <c r="J420" s="32">
        <v>110.4561002999298</v>
      </c>
      <c r="K420" s="32">
        <v>107.353773092015</v>
      </c>
      <c r="L420" s="33">
        <v>-9.1087159666949802E-2</v>
      </c>
      <c r="M420" s="33">
        <v>-6.91672993229797E-2</v>
      </c>
      <c r="N420">
        <v>30</v>
      </c>
      <c r="O420" t="s">
        <v>15</v>
      </c>
      <c r="P420">
        <f t="shared" si="16"/>
        <v>225</v>
      </c>
      <c r="Q420">
        <f t="shared" si="17"/>
        <v>0</v>
      </c>
      <c r="AH420" s="31">
        <v>45405</v>
      </c>
      <c r="AI420" s="33">
        <v>0.5680207748447661</v>
      </c>
      <c r="AJ420" s="33">
        <v>0.38636302611264028</v>
      </c>
      <c r="AK420" s="33">
        <v>0.18165774873212581</v>
      </c>
      <c r="BI420" s="34">
        <v>-3.2550494121672401E-2</v>
      </c>
      <c r="CP420" t="s">
        <v>1421</v>
      </c>
      <c r="CQ420">
        <v>0.98147288867341231</v>
      </c>
      <c r="CR420">
        <v>0.94706519526627408</v>
      </c>
      <c r="CS420">
        <v>0.94659821645871378</v>
      </c>
      <c r="CT420">
        <v>0.92075371995261224</v>
      </c>
      <c r="CU420">
        <v>0.9028491994560135</v>
      </c>
      <c r="CV420">
        <v>0.88401061855344987</v>
      </c>
      <c r="CW420">
        <v>0.93243045154019855</v>
      </c>
      <c r="CX420">
        <v>0.89848983973146512</v>
      </c>
      <c r="CY420">
        <v>0.86766307098181528</v>
      </c>
      <c r="CZ420">
        <v>0.84789037827786473</v>
      </c>
      <c r="DA420">
        <v>0.85629779565372899</v>
      </c>
      <c r="DB420">
        <v>0.83854900328688009</v>
      </c>
      <c r="DC420">
        <v>0.78576996476185013</v>
      </c>
      <c r="DD420">
        <v>0.777206973442503</v>
      </c>
      <c r="DE420">
        <v>0.76957809392454324</v>
      </c>
      <c r="DF420">
        <v>0.79993772968036558</v>
      </c>
      <c r="DG420">
        <v>0.81799787551586933</v>
      </c>
      <c r="DH420">
        <v>0.82531524737890716</v>
      </c>
      <c r="DI420">
        <v>0.80772228593265272</v>
      </c>
      <c r="DJ420">
        <v>0.81099185712148647</v>
      </c>
      <c r="DK420">
        <v>0.80912353072786725</v>
      </c>
      <c r="DL420">
        <v>0.80507552447197384</v>
      </c>
      <c r="DM420">
        <v>0.79635685641829923</v>
      </c>
      <c r="DN420">
        <v>0.79635685641829923</v>
      </c>
      <c r="DO420">
        <v>0.83450109982183129</v>
      </c>
      <c r="DP420">
        <v>0.83854900328688009</v>
      </c>
      <c r="DQ420">
        <v>0.85256114286649043</v>
      </c>
      <c r="DR420">
        <v>0.84944729980740652</v>
      </c>
      <c r="DS420">
        <v>0.83356693662502168</v>
      </c>
      <c r="DT420">
        <v>0.81161451266337414</v>
      </c>
      <c r="DU420">
        <v>0.80383000780650915</v>
      </c>
      <c r="DV420">
        <v>0.81971042238431657</v>
      </c>
      <c r="DW420">
        <v>0.84898026960442408</v>
      </c>
      <c r="DX420">
        <v>0.85318390119922272</v>
      </c>
      <c r="DY420">
        <v>0.85723180466427151</v>
      </c>
      <c r="DZ420">
        <v>0.83325553176094425</v>
      </c>
      <c r="EA420">
        <v>0.82173442551226317</v>
      </c>
      <c r="EB420">
        <v>0.83201006649090203</v>
      </c>
      <c r="EC420">
        <v>0.83636937482002816</v>
      </c>
      <c r="ED420">
        <v>0.85224978939783547</v>
      </c>
      <c r="EE420">
        <v>0.90035806333423962</v>
      </c>
      <c r="EF420">
        <v>0.9036277373139181</v>
      </c>
      <c r="EG420">
        <v>0.91623852930746918</v>
      </c>
      <c r="EH420">
        <v>0.95811932270739508</v>
      </c>
      <c r="EI420">
        <v>1.009341542493728</v>
      </c>
      <c r="EJ420">
        <v>1.021485252888874</v>
      </c>
      <c r="EK420">
        <v>1.0291141838022559</v>
      </c>
      <c r="EL420">
        <v>0.94270593833257033</v>
      </c>
      <c r="EM420">
        <v>0.91888529076814829</v>
      </c>
      <c r="EN420">
        <v>0.93025066888707952</v>
      </c>
      <c r="EO420">
        <v>0.90409471612147818</v>
      </c>
      <c r="EP420">
        <v>0.89786713279415498</v>
      </c>
      <c r="EQ420">
        <v>0.89506474599457098</v>
      </c>
      <c r="ER420">
        <v>0.87684887202931727</v>
      </c>
      <c r="ES420">
        <v>0.8801183404273063</v>
      </c>
      <c r="ET420">
        <v>0.87451356682813786</v>
      </c>
      <c r="EU420">
        <v>0.85256114286649043</v>
      </c>
      <c r="EV420">
        <v>0.88681300535303409</v>
      </c>
      <c r="EW420">
        <v>0.88930414147480807</v>
      </c>
      <c r="EX420">
        <v>0.89584318106163074</v>
      </c>
      <c r="EY420">
        <v>0.90191503625920388</v>
      </c>
    </row>
    <row r="421" spans="9:155" x14ac:dyDescent="0.25">
      <c r="I421" s="31">
        <v>45035</v>
      </c>
      <c r="J421" s="32">
        <v>111.1726073569688</v>
      </c>
      <c r="K421" s="32">
        <v>107.0647963650907</v>
      </c>
      <c r="L421" s="33">
        <v>-8.5191220352021396E-2</v>
      </c>
      <c r="M421" s="33">
        <v>-7.1672930745222296E-2</v>
      </c>
      <c r="N421">
        <v>29</v>
      </c>
      <c r="O421" t="s">
        <v>15</v>
      </c>
      <c r="P421">
        <f t="shared" si="16"/>
        <v>225</v>
      </c>
      <c r="Q421">
        <f t="shared" si="17"/>
        <v>0</v>
      </c>
      <c r="AH421" s="31">
        <v>45406</v>
      </c>
      <c r="AI421" s="33">
        <v>0.56875523384770243</v>
      </c>
      <c r="AJ421" s="33">
        <v>0.39535502022629232</v>
      </c>
      <c r="AK421" s="33">
        <v>0.17340021362141009</v>
      </c>
      <c r="BI421" s="34">
        <v>-7.1292677652021699E-2</v>
      </c>
      <c r="CP421" t="s">
        <v>1422</v>
      </c>
      <c r="CQ421">
        <v>1.004422927880174</v>
      </c>
      <c r="CR421">
        <v>0.98631003782320603</v>
      </c>
      <c r="CS421">
        <v>1.02611629113411</v>
      </c>
      <c r="CT421">
        <v>1.02253574993841</v>
      </c>
      <c r="CU421">
        <v>1.0147430273319</v>
      </c>
      <c r="CV421">
        <v>1.0130581547675761</v>
      </c>
      <c r="CW421">
        <v>1.016849220035402</v>
      </c>
      <c r="CX421">
        <v>1.017270472175849</v>
      </c>
      <c r="CY421">
        <v>1.0180285900311901</v>
      </c>
      <c r="CZ421">
        <v>1.0259899494913409</v>
      </c>
      <c r="DA421">
        <v>1.015964692538561</v>
      </c>
      <c r="DB421">
        <v>1.0279696645546119</v>
      </c>
      <c r="DC421">
        <v>1.0175653146747961</v>
      </c>
      <c r="DD421">
        <v>1.0194186880952989</v>
      </c>
      <c r="DE421">
        <v>1.083740592003033</v>
      </c>
      <c r="DF421">
        <v>1.0596883527600589</v>
      </c>
      <c r="DG421">
        <v>1.065459133091156</v>
      </c>
      <c r="DH421">
        <v>1.08074987180269</v>
      </c>
      <c r="DI421">
        <v>1.071229981420984</v>
      </c>
      <c r="DJ421">
        <v>1.060446538614132</v>
      </c>
      <c r="DK421">
        <v>1.051853470940139</v>
      </c>
      <c r="DL421">
        <v>1.0569503158452529</v>
      </c>
      <c r="DM421">
        <v>1.035973115229442</v>
      </c>
      <c r="DN421">
        <v>1.041954555630128</v>
      </c>
      <c r="DO421">
        <v>1.0540860052864089</v>
      </c>
      <c r="DP421">
        <v>1.0457034616845431</v>
      </c>
      <c r="DQ421">
        <v>1.042249330130343</v>
      </c>
      <c r="DR421">
        <v>1.053664685147232</v>
      </c>
      <c r="DS421">
        <v>1.051684970083961</v>
      </c>
      <c r="DT421">
        <v>1.043302494480826</v>
      </c>
      <c r="DU421">
        <v>1.0371524852252301</v>
      </c>
      <c r="DV421">
        <v>1.039848362926626</v>
      </c>
      <c r="DW421">
        <v>1.044397682047256</v>
      </c>
      <c r="DX421">
        <v>1.0471356509633309</v>
      </c>
      <c r="DY421">
        <v>1.05850891476554</v>
      </c>
      <c r="DZ421">
        <v>1.0735889254087541</v>
      </c>
      <c r="EA421">
        <v>1.090648787112702</v>
      </c>
      <c r="EB421">
        <v>1.093555120887493</v>
      </c>
      <c r="EC421">
        <v>1.096082565731441</v>
      </c>
      <c r="ED421">
        <v>1.1073715791055609</v>
      </c>
      <c r="EE421">
        <v>1.107455829533651</v>
      </c>
      <c r="EF421">
        <v>1.10189557327468</v>
      </c>
      <c r="EG421">
        <v>1.118702615695629</v>
      </c>
      <c r="EH421">
        <v>1.1227465002464541</v>
      </c>
      <c r="EI421">
        <v>1.108845859599028</v>
      </c>
      <c r="EJ421">
        <v>1.1161331476357319</v>
      </c>
      <c r="EK421">
        <v>1.1348357226905941</v>
      </c>
      <c r="EL421">
        <v>1.1310866806387161</v>
      </c>
      <c r="EM421">
        <v>1.116470081349358</v>
      </c>
      <c r="EN421">
        <v>1.1203876242574149</v>
      </c>
      <c r="EO421">
        <v>1.1143638206471249</v>
      </c>
      <c r="EP421">
        <v>1.124684124095046</v>
      </c>
      <c r="EQ421">
        <v>1.124894716165904</v>
      </c>
      <c r="ER421">
        <v>1.1375316683907211</v>
      </c>
      <c r="ES421">
        <v>1.1278432771528359</v>
      </c>
      <c r="ET421">
        <v>1.135846591830203</v>
      </c>
      <c r="EU421">
        <v>1.1280538692236941</v>
      </c>
      <c r="EV421">
        <v>1.116470081349358</v>
      </c>
      <c r="EW421">
        <v>1.088037023841933</v>
      </c>
      <c r="EX421">
        <v>1.070977230136716</v>
      </c>
      <c r="EY421">
        <v>1.084246026572838</v>
      </c>
    </row>
    <row r="422" spans="9:155" x14ac:dyDescent="0.25">
      <c r="I422" s="31">
        <v>45036</v>
      </c>
      <c r="J422" s="32">
        <v>110.75721951803141</v>
      </c>
      <c r="K422" s="32">
        <v>107.099747415604</v>
      </c>
      <c r="L422" s="33">
        <v>-8.8609332520595593E-2</v>
      </c>
      <c r="M422" s="33">
        <v>-7.1369880560736496E-2</v>
      </c>
      <c r="N422">
        <v>30</v>
      </c>
      <c r="O422" t="s">
        <v>15</v>
      </c>
      <c r="P422">
        <f t="shared" si="16"/>
        <v>225</v>
      </c>
      <c r="Q422">
        <f t="shared" si="17"/>
        <v>0</v>
      </c>
      <c r="AH422" s="31">
        <v>45407</v>
      </c>
      <c r="AI422" s="33">
        <v>0.58734888926289308</v>
      </c>
      <c r="AJ422" s="33">
        <v>0.40413477551432381</v>
      </c>
      <c r="AK422" s="33">
        <v>0.18321411374856919</v>
      </c>
      <c r="BI422" s="34">
        <v>-1.78544394524646E-2</v>
      </c>
      <c r="CP422" t="s">
        <v>1423</v>
      </c>
      <c r="CQ422">
        <v>0.9649793136218362</v>
      </c>
      <c r="CR422">
        <v>0.96291321352582826</v>
      </c>
      <c r="CS422">
        <v>0.94152893213008293</v>
      </c>
      <c r="CT422">
        <v>0.93419421989279527</v>
      </c>
      <c r="CU422">
        <v>0.95361569987550421</v>
      </c>
      <c r="CV422">
        <v>0.90433887752878672</v>
      </c>
      <c r="CW422">
        <v>0.89328515983136958</v>
      </c>
      <c r="CX422">
        <v>0.91095043576698509</v>
      </c>
      <c r="CY422">
        <v>0.88863640300620739</v>
      </c>
      <c r="CZ422">
        <v>0.87892563140570878</v>
      </c>
      <c r="DA422">
        <v>0.88956615437123976</v>
      </c>
      <c r="DB422">
        <v>0.85609510523007315</v>
      </c>
      <c r="DC422">
        <v>0.910433879133839</v>
      </c>
      <c r="DD422">
        <v>0.92004135205136606</v>
      </c>
      <c r="DE422">
        <v>0.92262394556223193</v>
      </c>
      <c r="DF422">
        <v>0.93481407520891291</v>
      </c>
      <c r="DG422">
        <v>0.95433885387459361</v>
      </c>
      <c r="DH422">
        <v>0.95702480928671918</v>
      </c>
      <c r="DI422">
        <v>0.95671485001951628</v>
      </c>
      <c r="DJ422">
        <v>0.96095047533108013</v>
      </c>
      <c r="DK422">
        <v>0.98078521326396362</v>
      </c>
      <c r="DL422">
        <v>0.98099206350305967</v>
      </c>
      <c r="DM422">
        <v>0.98730169119666067</v>
      </c>
      <c r="DN422">
        <v>0.99112879992966751</v>
      </c>
      <c r="DO422">
        <v>0.98502602247516258</v>
      </c>
      <c r="DP422">
        <v>0.98492266057390276</v>
      </c>
      <c r="DQ422">
        <v>0.97726831667131264</v>
      </c>
      <c r="DR422">
        <v>0.96051155075588324</v>
      </c>
      <c r="DS422">
        <v>0.9781992691838215</v>
      </c>
      <c r="DT422">
        <v>0.99785219131974889</v>
      </c>
      <c r="DU422">
        <v>1.028779715852177</v>
      </c>
      <c r="DV422">
        <v>1.026917810827159</v>
      </c>
      <c r="DW422">
        <v>1.028779715852177</v>
      </c>
      <c r="DX422">
        <v>1.0144020437777941</v>
      </c>
      <c r="DY422">
        <v>1.0078855658450969</v>
      </c>
      <c r="DZ422">
        <v>0.98595697498767143</v>
      </c>
      <c r="EA422">
        <v>0.97116560243509598</v>
      </c>
      <c r="EB422">
        <v>0.97054492528123126</v>
      </c>
      <c r="EC422">
        <v>0.94727174465139308</v>
      </c>
      <c r="ED422">
        <v>0.93185969494495302</v>
      </c>
      <c r="EE422">
        <v>0.90589708189713636</v>
      </c>
      <c r="EF422">
        <v>0.90920706503240312</v>
      </c>
      <c r="EG422">
        <v>0.91179300911254524</v>
      </c>
      <c r="EH422">
        <v>0.91034486778400792</v>
      </c>
      <c r="EI422">
        <v>0.93641090595137266</v>
      </c>
      <c r="EJ422">
        <v>0.92875662526707059</v>
      </c>
      <c r="EK422">
        <v>1.0450192297332901</v>
      </c>
      <c r="EL422">
        <v>1.071188629801914</v>
      </c>
      <c r="EM422">
        <v>1.040364593607322</v>
      </c>
      <c r="EN422">
        <v>1.021849474223</v>
      </c>
      <c r="EO422">
        <v>1.0420195851749561</v>
      </c>
      <c r="EP422">
        <v>1.0330206514999529</v>
      </c>
      <c r="EQ422">
        <v>1.0158501218880429</v>
      </c>
      <c r="ER422">
        <v>1.0198841440784341</v>
      </c>
      <c r="ES422">
        <v>1.0549491791390899</v>
      </c>
      <c r="ET422">
        <v>1.0551560293781861</v>
      </c>
      <c r="EU422">
        <v>1.03271031292302</v>
      </c>
      <c r="EV422">
        <v>1.068809725615733</v>
      </c>
      <c r="EW422">
        <v>1.0614656570717871</v>
      </c>
      <c r="EX422">
        <v>1.0636378374554489</v>
      </c>
      <c r="EY422">
        <v>1.070981779562818</v>
      </c>
    </row>
    <row r="423" spans="9:155" x14ac:dyDescent="0.25">
      <c r="I423" s="31">
        <v>45037</v>
      </c>
      <c r="J423" s="32">
        <v>110.760352862174</v>
      </c>
      <c r="K423" s="32">
        <v>106.9941736238474</v>
      </c>
      <c r="L423" s="33">
        <v>-8.8583549094269007E-2</v>
      </c>
      <c r="M423" s="33">
        <v>-7.2285279571605798E-2</v>
      </c>
      <c r="N423">
        <v>30</v>
      </c>
      <c r="O423" t="s">
        <v>15</v>
      </c>
      <c r="P423">
        <f t="shared" si="16"/>
        <v>225</v>
      </c>
      <c r="Q423">
        <f t="shared" si="17"/>
        <v>0</v>
      </c>
      <c r="AH423" s="31">
        <v>45408</v>
      </c>
      <c r="AI423" s="33">
        <v>0.59996681581688649</v>
      </c>
      <c r="AJ423" s="33">
        <v>0.4035973355065971</v>
      </c>
      <c r="AK423" s="33">
        <v>0.19636948031028931</v>
      </c>
      <c r="BI423" s="34">
        <v>0.39051639187973708</v>
      </c>
      <c r="CP423" t="s">
        <v>1424</v>
      </c>
      <c r="CQ423">
        <v>1.006761363818736</v>
      </c>
      <c r="CR423">
        <v>0.98265817232964381</v>
      </c>
      <c r="CS423">
        <v>0.98985790824878461</v>
      </c>
      <c r="CT423">
        <v>0.98885614256418697</v>
      </c>
      <c r="CU423">
        <v>0.99630626120268306</v>
      </c>
      <c r="CV423">
        <v>0.97464475127439265</v>
      </c>
      <c r="CW423">
        <v>0.99611841546137248</v>
      </c>
      <c r="CX423">
        <v>0.96763286109656244</v>
      </c>
      <c r="CY423">
        <v>0.9663807126926095</v>
      </c>
      <c r="CZ423">
        <v>0.94378013059588384</v>
      </c>
      <c r="DA423">
        <v>0.94897641341488825</v>
      </c>
      <c r="DB423">
        <v>0.98128087170054279</v>
      </c>
      <c r="DC423">
        <v>0.97996618631854526</v>
      </c>
      <c r="DD423">
        <v>1.0040693778076379</v>
      </c>
      <c r="DE423">
        <v>1.0111438049635131</v>
      </c>
      <c r="DF423">
        <v>1.0219119838150841</v>
      </c>
      <c r="DG423">
        <v>1.0289237957238551</v>
      </c>
      <c r="DH423">
        <v>1.023164053949978</v>
      </c>
      <c r="DI423">
        <v>1.0421961148452139</v>
      </c>
      <c r="DJ423">
        <v>1.043886569978892</v>
      </c>
      <c r="DK423">
        <v>1.0483941633488161</v>
      </c>
      <c r="DL423">
        <v>1.058473652751307</v>
      </c>
      <c r="DM423">
        <v>1.0567207389086439</v>
      </c>
      <c r="DN423">
        <v>1.0580980395377451</v>
      </c>
      <c r="DO423">
        <v>1.057033736875103</v>
      </c>
      <c r="DP423">
        <v>1.049395850764355</v>
      </c>
      <c r="DQ423">
        <v>1.049395850764355</v>
      </c>
      <c r="DR423">
        <v>1.0412570426767791</v>
      </c>
      <c r="DS423">
        <v>1.053465215673614</v>
      </c>
      <c r="DT423">
        <v>1.0724973548379091</v>
      </c>
      <c r="DU423">
        <v>1.0724973548379091</v>
      </c>
      <c r="DV423">
        <v>1.092218105182226</v>
      </c>
      <c r="DW423">
        <v>1.086207980688993</v>
      </c>
      <c r="DX423">
        <v>1.0723095090965979</v>
      </c>
      <c r="DY423">
        <v>1.0647342382329541</v>
      </c>
      <c r="DZ423">
        <v>1.068052298446029</v>
      </c>
      <c r="EA423">
        <v>1.070869593220394</v>
      </c>
      <c r="EB423">
        <v>1.0703060559964619</v>
      </c>
      <c r="EC423">
        <v>1.064108085761919</v>
      </c>
      <c r="ED423">
        <v>1.0475876789661229</v>
      </c>
      <c r="EE423">
        <v>1.0512729776034599</v>
      </c>
      <c r="EF423">
        <v>1.044410659597149</v>
      </c>
      <c r="EG423">
        <v>1.0458085449887351</v>
      </c>
      <c r="EH423">
        <v>1.0625196152119609</v>
      </c>
      <c r="EI423">
        <v>1.063027972749383</v>
      </c>
      <c r="EJ423">
        <v>1.066713349655779</v>
      </c>
      <c r="EK423">
        <v>1.0742110558820741</v>
      </c>
      <c r="EL423">
        <v>1.0965772221474559</v>
      </c>
      <c r="EM423">
        <v>1.1484895667945221</v>
      </c>
      <c r="EN423">
        <v>1.1297452229597269</v>
      </c>
      <c r="EO423">
        <v>1.119832916267002</v>
      </c>
      <c r="EP423">
        <v>1.1235818476492081</v>
      </c>
      <c r="EQ423">
        <v>1.1205318589627951</v>
      </c>
      <c r="ER423">
        <v>1.1190704190953991</v>
      </c>
      <c r="ES423">
        <v>1.1141143440180949</v>
      </c>
      <c r="ET423">
        <v>1.087681630529574</v>
      </c>
      <c r="EU423">
        <v>1.0886981890662999</v>
      </c>
      <c r="EV423">
        <v>1.098419832331595</v>
      </c>
      <c r="EW423">
        <v>1.0954970308658609</v>
      </c>
      <c r="EX423">
        <v>1.1002625207847929</v>
      </c>
      <c r="EY423">
        <v>1.120722522390226</v>
      </c>
    </row>
    <row r="424" spans="9:155" x14ac:dyDescent="0.25">
      <c r="I424" s="31">
        <v>45040</v>
      </c>
      <c r="J424" s="32">
        <v>111.0874597879917</v>
      </c>
      <c r="K424" s="32">
        <v>107.5926653238737</v>
      </c>
      <c r="L424" s="33">
        <v>-8.5891876255645302E-2</v>
      </c>
      <c r="M424" s="33">
        <v>-6.7095935690876296E-2</v>
      </c>
      <c r="N424">
        <v>30</v>
      </c>
      <c r="O424" t="s">
        <v>15</v>
      </c>
      <c r="P424">
        <f t="shared" si="16"/>
        <v>225</v>
      </c>
      <c r="Q424">
        <f t="shared" si="17"/>
        <v>0</v>
      </c>
      <c r="AH424" s="31">
        <v>45411</v>
      </c>
      <c r="AI424" s="33">
        <v>0.60699794105431004</v>
      </c>
      <c r="AJ424" s="33">
        <v>0.4060274009303324</v>
      </c>
      <c r="AK424" s="33">
        <v>0.20097054012397761</v>
      </c>
      <c r="BI424" s="34">
        <v>4.9705531650936101E-2</v>
      </c>
      <c r="CP424" t="s">
        <v>1425</v>
      </c>
      <c r="CQ424">
        <v>0.99612135822324877</v>
      </c>
      <c r="CR424">
        <v>0.9956904782612831</v>
      </c>
      <c r="CS424">
        <v>1.0074987911857041</v>
      </c>
      <c r="CT424">
        <v>1.0048269292335099</v>
      </c>
      <c r="CU424">
        <v>0.99525949140773673</v>
      </c>
      <c r="CV424">
        <v>1.001120677454489</v>
      </c>
      <c r="CW424">
        <v>0.99577673976694081</v>
      </c>
      <c r="CX424">
        <v>0.98776083323561792</v>
      </c>
      <c r="CY424">
        <v>0.96190322539654838</v>
      </c>
      <c r="CZ424">
        <v>0.95992070724855139</v>
      </c>
      <c r="DA424">
        <v>0.98741610788772927</v>
      </c>
      <c r="DB424">
        <v>0.96414420738677631</v>
      </c>
      <c r="DC424">
        <v>0.96569573868122704</v>
      </c>
      <c r="DD424">
        <v>0.98879511617086457</v>
      </c>
      <c r="DE424">
        <v>1.0067230789842689</v>
      </c>
      <c r="DF424">
        <v>0.99060521819912695</v>
      </c>
      <c r="DG424">
        <v>0.97267725538572258</v>
      </c>
      <c r="DH424">
        <v>0.9815550287325574</v>
      </c>
      <c r="DI424">
        <v>0.97112572409127185</v>
      </c>
      <c r="DJ424">
        <v>0.98327897614674276</v>
      </c>
      <c r="DK424">
        <v>0.98801951086101036</v>
      </c>
      <c r="DL424">
        <v>0.98121030338466875</v>
      </c>
      <c r="DM424">
        <v>0.96655760549673897</v>
      </c>
      <c r="DN424">
        <v>0.96364876491004337</v>
      </c>
      <c r="DO424">
        <v>0.96060973037800568</v>
      </c>
      <c r="DP424">
        <v>0.97285287825287947</v>
      </c>
      <c r="DQ424">
        <v>0.96781657453470249</v>
      </c>
      <c r="DR424">
        <v>0.97632610638588579</v>
      </c>
      <c r="DS424">
        <v>0.9654722283858983</v>
      </c>
      <c r="DT424">
        <v>0.96868496173663965</v>
      </c>
      <c r="DU424">
        <v>0.97354745974453227</v>
      </c>
      <c r="DV424">
        <v>0.96825076813567101</v>
      </c>
      <c r="DW424">
        <v>0.95887306286571217</v>
      </c>
      <c r="DX424">
        <v>0.94220150369233346</v>
      </c>
      <c r="DY424">
        <v>0.93638392941052306</v>
      </c>
      <c r="DZ424">
        <v>0.94072543785388574</v>
      </c>
      <c r="EA424">
        <v>0.93047934538198973</v>
      </c>
      <c r="EB424">
        <v>0.9249221589908635</v>
      </c>
      <c r="EC424">
        <v>0.94498015033368699</v>
      </c>
      <c r="ED424">
        <v>0.95531293187756372</v>
      </c>
      <c r="EE424">
        <v>0.96330147416421696</v>
      </c>
      <c r="EF424">
        <v>0.96182530143418843</v>
      </c>
      <c r="EG424">
        <v>0.97814956986174073</v>
      </c>
      <c r="EH424">
        <v>0.99456052736127354</v>
      </c>
      <c r="EI424">
        <v>0.97623931042232437</v>
      </c>
      <c r="EJ424">
        <v>0.95418426367652309</v>
      </c>
      <c r="EK424">
        <v>0.95131871418002745</v>
      </c>
      <c r="EL424">
        <v>0.95149251989031169</v>
      </c>
      <c r="EM424">
        <v>0.94593533349918557</v>
      </c>
      <c r="EN424">
        <v>0.94619572138986974</v>
      </c>
      <c r="EO424">
        <v>0.95678910460759226</v>
      </c>
      <c r="EP424">
        <v>0.95505254398687944</v>
      </c>
      <c r="EQ424">
        <v>0.95331587647458593</v>
      </c>
      <c r="ER424">
        <v>0.94550113989821694</v>
      </c>
      <c r="ES424">
        <v>0.93499465953563665</v>
      </c>
      <c r="ET424">
        <v>0.93065304420069328</v>
      </c>
      <c r="EU424">
        <v>0.93933616797899933</v>
      </c>
      <c r="EV424">
        <v>0.93907567319673435</v>
      </c>
      <c r="EW424">
        <v>0.96017553677703704</v>
      </c>
      <c r="EX424">
        <v>0.95157931585387312</v>
      </c>
      <c r="EY424">
        <v>0.9467168178459805</v>
      </c>
    </row>
    <row r="425" spans="9:155" x14ac:dyDescent="0.25">
      <c r="I425" s="31">
        <v>45041</v>
      </c>
      <c r="J425" s="32">
        <v>111.521131572542</v>
      </c>
      <c r="K425" s="32">
        <v>107.77678889925809</v>
      </c>
      <c r="L425" s="33">
        <v>-8.2323310532271293E-2</v>
      </c>
      <c r="M425" s="33">
        <v>-6.54994548220907E-2</v>
      </c>
      <c r="N425">
        <v>30</v>
      </c>
      <c r="O425" t="s">
        <v>15</v>
      </c>
      <c r="P425">
        <f t="shared" si="16"/>
        <v>225</v>
      </c>
      <c r="Q425">
        <f t="shared" si="17"/>
        <v>0</v>
      </c>
      <c r="AH425" s="31">
        <v>45412</v>
      </c>
      <c r="AI425" s="33">
        <v>0.60512459790936224</v>
      </c>
      <c r="AJ425" s="33">
        <v>0.4039596942971575</v>
      </c>
      <c r="AK425" s="33">
        <v>0.20116490361220471</v>
      </c>
      <c r="BI425" s="34">
        <v>0.210050421969976</v>
      </c>
      <c r="CP425" t="s">
        <v>1426</v>
      </c>
      <c r="CQ425">
        <v>0.99877207896476805</v>
      </c>
      <c r="CR425">
        <v>1.020874718168435</v>
      </c>
      <c r="CS425">
        <v>1.005289588342835</v>
      </c>
      <c r="CT425">
        <v>1.021347054103612</v>
      </c>
      <c r="CU425">
        <v>1.0452443090562531</v>
      </c>
      <c r="CV425">
        <v>1.024841837043432</v>
      </c>
      <c r="CW425">
        <v>1.039765920106668</v>
      </c>
      <c r="CX425">
        <v>1.0332484107286011</v>
      </c>
      <c r="CY425">
        <v>1.0282422645696581</v>
      </c>
      <c r="CZ425">
        <v>1.1101352188617239</v>
      </c>
      <c r="DA425">
        <v>1.0883160184769769</v>
      </c>
      <c r="DB425">
        <v>1.087843682541801</v>
      </c>
      <c r="DC425">
        <v>1.0680079950222841</v>
      </c>
      <c r="DD425">
        <v>1.07660346582371</v>
      </c>
      <c r="DE425">
        <v>1.071030628315996</v>
      </c>
      <c r="DF425">
        <v>1.066780163766615</v>
      </c>
      <c r="DG425">
        <v>1.0711251700186599</v>
      </c>
      <c r="DH425">
        <v>1.0545953683227061</v>
      </c>
      <c r="DI425">
        <v>1.069613806799536</v>
      </c>
      <c r="DJ425">
        <v>1.075092288893656</v>
      </c>
      <c r="DK425">
        <v>1.0664967249476951</v>
      </c>
      <c r="DL425">
        <v>1.054878713997091</v>
      </c>
      <c r="DM425">
        <v>1.0711251700186599</v>
      </c>
      <c r="DN425">
        <v>1.065079903431235</v>
      </c>
      <c r="DO425">
        <v>1.042599469995054</v>
      </c>
      <c r="DP425">
        <v>1.0361765954641851</v>
      </c>
      <c r="DQ425">
        <v>1.039765920106668</v>
      </c>
      <c r="DR425">
        <v>1.0622463535428479</v>
      </c>
      <c r="DS425">
        <v>1.072353001274329</v>
      </c>
      <c r="DT425">
        <v>1.0938888559846911</v>
      </c>
      <c r="DU425">
        <v>1.1232644067423829</v>
      </c>
      <c r="DV425">
        <v>1.1269481799429939</v>
      </c>
      <c r="DW425">
        <v>1.1187305965186161</v>
      </c>
      <c r="DX425">
        <v>1.1112686947038</v>
      </c>
      <c r="DY425">
        <v>1.1370550139635429</v>
      </c>
      <c r="DZ425">
        <v>1.1463116246718681</v>
      </c>
      <c r="EA425">
        <v>1.1382828452192131</v>
      </c>
      <c r="EB425">
        <v>1.1142912348529781</v>
      </c>
      <c r="EC425">
        <v>1.153584722514962</v>
      </c>
      <c r="ED425">
        <v>1.148578483211484</v>
      </c>
      <c r="EE425">
        <v>1.1490508191466611</v>
      </c>
      <c r="EF425">
        <v>1.1539626098920099</v>
      </c>
      <c r="EG425">
        <v>1.1439503175741239</v>
      </c>
      <c r="EH425">
        <v>1.135449202186291</v>
      </c>
      <c r="EI425">
        <v>1.1413054785129251</v>
      </c>
      <c r="EJ425">
        <v>1.140738787164155</v>
      </c>
      <c r="EK425">
        <v>1.1362049769403879</v>
      </c>
      <c r="EL425">
        <v>1.124114630054607</v>
      </c>
      <c r="EM425">
        <v>1.113818992062336</v>
      </c>
      <c r="EN425">
        <v>1.103334363809273</v>
      </c>
      <c r="EO425">
        <v>1.0926609315844871</v>
      </c>
      <c r="EP425">
        <v>1.0813262663082679</v>
      </c>
      <c r="EQ425">
        <v>1.0731086828838901</v>
      </c>
      <c r="ER425">
        <v>1.0538396867131441</v>
      </c>
      <c r="ES425">
        <v>1.061700619714373</v>
      </c>
      <c r="ET425">
        <v>1.0572492424037649</v>
      </c>
      <c r="EU425">
        <v>1.0593328856437381</v>
      </c>
      <c r="EV425">
        <v>1.040769645611985</v>
      </c>
      <c r="EW425">
        <v>1.050808949844918</v>
      </c>
      <c r="EX425">
        <v>1.0946598132979339</v>
      </c>
      <c r="EY425">
        <v>1.082252774994366</v>
      </c>
    </row>
    <row r="426" spans="9:155" x14ac:dyDescent="0.25">
      <c r="I426" s="31">
        <v>45042</v>
      </c>
      <c r="J426" s="32">
        <v>112.843278968169</v>
      </c>
      <c r="K426" s="32">
        <v>108.05567666314759</v>
      </c>
      <c r="L426" s="33">
        <v>-7.1443723606468806E-2</v>
      </c>
      <c r="M426" s="33">
        <v>-6.3081301803617207E-2</v>
      </c>
      <c r="N426">
        <v>30</v>
      </c>
      <c r="O426" t="s">
        <v>15</v>
      </c>
      <c r="P426">
        <f t="shared" si="16"/>
        <v>225</v>
      </c>
      <c r="Q426">
        <f t="shared" si="17"/>
        <v>0</v>
      </c>
      <c r="AH426" s="31">
        <v>45414</v>
      </c>
      <c r="AI426" s="33">
        <v>0.59887970943605362</v>
      </c>
      <c r="AJ426" s="33">
        <v>0.40609827668996412</v>
      </c>
      <c r="AK426" s="33">
        <v>0.1927814327460895</v>
      </c>
      <c r="BI426" s="34">
        <v>-5.5004155837065902E-2</v>
      </c>
      <c r="CP426" t="s">
        <v>1427</v>
      </c>
      <c r="CQ426">
        <v>1.001358547994518</v>
      </c>
      <c r="CR426">
        <v>0.98689357307941272</v>
      </c>
      <c r="CS426">
        <v>0.96515608354416005</v>
      </c>
      <c r="CT426">
        <v>0.98985049408347869</v>
      </c>
      <c r="CU426">
        <v>0.98745287683059557</v>
      </c>
      <c r="CV426">
        <v>0.97914151543550343</v>
      </c>
      <c r="CW426">
        <v>0.97610473583809265</v>
      </c>
      <c r="CX426">
        <v>0.93782457783784701</v>
      </c>
      <c r="CY426">
        <v>0.94238610851897231</v>
      </c>
      <c r="CZ426">
        <v>0.94982851838182425</v>
      </c>
      <c r="DA426">
        <v>0.952709397563551</v>
      </c>
      <c r="DB426">
        <v>0.96983505333314513</v>
      </c>
      <c r="DC426">
        <v>0.96623378309062113</v>
      </c>
      <c r="DD426">
        <v>0.96519346832682873</v>
      </c>
      <c r="DE426">
        <v>0.97207569364518898</v>
      </c>
      <c r="DF426">
        <v>0.94950830108105955</v>
      </c>
      <c r="DG426">
        <v>0.95559037461120089</v>
      </c>
      <c r="DH426">
        <v>0.9453471398918134</v>
      </c>
      <c r="DI426">
        <v>0.94958845327217389</v>
      </c>
      <c r="DJ426">
        <v>0.95238927812870955</v>
      </c>
      <c r="DK426">
        <v>0.96319279525851198</v>
      </c>
      <c r="DL426">
        <v>0.97711735454561477</v>
      </c>
      <c r="DM426">
        <v>0.98351944964467442</v>
      </c>
      <c r="DN426">
        <v>0.97567686602178982</v>
      </c>
      <c r="DO426">
        <v>0.97807771285013911</v>
      </c>
      <c r="DP426">
        <v>0.9916820548364772</v>
      </c>
      <c r="DQ426">
        <v>0.99768397617550419</v>
      </c>
      <c r="DR426">
        <v>1.0253730839652511</v>
      </c>
      <c r="DS426">
        <v>1.027613724277294</v>
      </c>
      <c r="DT426">
        <v>1.0681069243992369</v>
      </c>
      <c r="DU426">
        <v>1.066666533741335</v>
      </c>
      <c r="DV426">
        <v>1.082671722556023</v>
      </c>
      <c r="DW426">
        <v>1.067146663960636</v>
      </c>
      <c r="DX426">
        <v>1.066906500985062</v>
      </c>
      <c r="DY426">
        <v>1.088753600354317</v>
      </c>
      <c r="DZ426">
        <v>1.057223352944243</v>
      </c>
      <c r="EA426">
        <v>1.0633053286084611</v>
      </c>
      <c r="EB426">
        <v>1.034335938811195</v>
      </c>
      <c r="EC426">
        <v>1.041938359458507</v>
      </c>
      <c r="ED426">
        <v>1.066426370765762</v>
      </c>
      <c r="EE426">
        <v>1.0716280424506459</v>
      </c>
      <c r="EF426">
        <v>1.072268281320329</v>
      </c>
      <c r="EG426">
        <v>1.088913611138776</v>
      </c>
      <c r="EH426">
        <v>1.1232448791372329</v>
      </c>
      <c r="EI426">
        <v>1.1601368090166511</v>
      </c>
      <c r="EJ426">
        <v>1.194067805389152</v>
      </c>
      <c r="EK426">
        <v>1.211193363292822</v>
      </c>
      <c r="EL426">
        <v>1.2140743403404719</v>
      </c>
      <c r="EM426">
        <v>1.242003317508023</v>
      </c>
      <c r="EN426">
        <v>1.242403491268055</v>
      </c>
      <c r="EO426">
        <v>1.245684544209815</v>
      </c>
      <c r="EP426">
        <v>1.271453033256436</v>
      </c>
      <c r="EQ426">
        <v>1.2700124468666869</v>
      </c>
      <c r="ER426">
        <v>1.2647308187225339</v>
      </c>
      <c r="ES426">
        <v>1.318588295721165</v>
      </c>
      <c r="ET426">
        <v>1.3237098152149349</v>
      </c>
      <c r="EU426">
        <v>1.316507568327657</v>
      </c>
      <c r="EV426">
        <v>1.314827014694181</v>
      </c>
      <c r="EW426">
        <v>1.323629858755667</v>
      </c>
      <c r="EX426">
        <v>1.3275511505671089</v>
      </c>
      <c r="EY426">
        <v>1.317787948201099</v>
      </c>
    </row>
    <row r="427" spans="9:155" x14ac:dyDescent="0.25">
      <c r="I427" s="31">
        <v>45043</v>
      </c>
      <c r="J427" s="32">
        <v>113.0358029990342</v>
      </c>
      <c r="K427" s="32">
        <v>108.63687299797139</v>
      </c>
      <c r="L427" s="33">
        <v>-6.9859496359164802E-2</v>
      </c>
      <c r="M427" s="33">
        <v>-5.8041920900777699E-2</v>
      </c>
      <c r="N427">
        <v>30</v>
      </c>
      <c r="O427" t="s">
        <v>15</v>
      </c>
      <c r="P427">
        <f t="shared" si="16"/>
        <v>225</v>
      </c>
      <c r="Q427">
        <f t="shared" si="17"/>
        <v>0</v>
      </c>
      <c r="AH427" s="31">
        <v>45415</v>
      </c>
      <c r="AI427" s="33">
        <v>0.60517220561848184</v>
      </c>
      <c r="AJ427" s="33">
        <v>0.39034696402333657</v>
      </c>
      <c r="AK427" s="33">
        <v>0.21482524159514521</v>
      </c>
      <c r="BI427" s="34">
        <v>2.65188584977257E-2</v>
      </c>
      <c r="CP427" t="s">
        <v>1428</v>
      </c>
      <c r="CQ427">
        <v>0.97982365038029107</v>
      </c>
      <c r="CR427">
        <v>0.9767549371478097</v>
      </c>
      <c r="CS427">
        <v>0.98218713409081393</v>
      </c>
      <c r="CT427">
        <v>0.97301583239996414</v>
      </c>
      <c r="CU427">
        <v>0.99040567305495686</v>
      </c>
      <c r="CV427">
        <v>1.0061024215147909</v>
      </c>
      <c r="CW427">
        <v>0.9789419606795684</v>
      </c>
      <c r="CX427">
        <v>0.97862440220843272</v>
      </c>
      <c r="CY427">
        <v>0.99015883835660645</v>
      </c>
      <c r="CZ427">
        <v>0.98052922915544838</v>
      </c>
      <c r="DA427">
        <v>0.98991174171835672</v>
      </c>
      <c r="DB427">
        <v>0.98507938714453103</v>
      </c>
      <c r="DC427">
        <v>0.98751333268793995</v>
      </c>
      <c r="DD427">
        <v>0.98567896757381035</v>
      </c>
      <c r="DE427">
        <v>0.99516756579589649</v>
      </c>
      <c r="DF427">
        <v>1.0000705568292081</v>
      </c>
      <c r="DG427">
        <v>0.99477954549187475</v>
      </c>
      <c r="DH427">
        <v>1.0052205571874691</v>
      </c>
      <c r="DI427">
        <v>1.0101940973669661</v>
      </c>
      <c r="DJ427">
        <v>1.00486772414324</v>
      </c>
      <c r="DK427">
        <v>0.99710775462930479</v>
      </c>
      <c r="DL427">
        <v>0.99802471890312028</v>
      </c>
      <c r="DM427">
        <v>0.98292790012576448</v>
      </c>
      <c r="DN427">
        <v>0.97569669995502328</v>
      </c>
      <c r="DO427">
        <v>0.99604943012321856</v>
      </c>
      <c r="DP427">
        <v>1.0054321173127261</v>
      </c>
      <c r="DQ427">
        <v>1.007760239136857</v>
      </c>
      <c r="DR427">
        <v>1.006063654409709</v>
      </c>
      <c r="DS427">
        <v>1.016137513679918</v>
      </c>
      <c r="DT427">
        <v>1.046324515423849</v>
      </c>
      <c r="DU427">
        <v>1.0551613198634151</v>
      </c>
      <c r="DV427">
        <v>1.050389386093006</v>
      </c>
      <c r="DW427">
        <v>1.043956142168541</v>
      </c>
      <c r="DX427">
        <v>1.041693854572411</v>
      </c>
      <c r="DY427">
        <v>1.035048526642891</v>
      </c>
      <c r="DZ427">
        <v>1.029145449074417</v>
      </c>
      <c r="EA427">
        <v>1.01790499680645</v>
      </c>
      <c r="EB427">
        <v>1.0294282568522579</v>
      </c>
      <c r="EC427">
        <v>0.99111142645671368</v>
      </c>
      <c r="ED427">
        <v>0.96756992726890167</v>
      </c>
      <c r="EE427">
        <v>0.97813885294860725</v>
      </c>
      <c r="EF427">
        <v>0.97184705656971337</v>
      </c>
      <c r="EG427">
        <v>0.97873974307738254</v>
      </c>
      <c r="EH427">
        <v>0.98842514547707105</v>
      </c>
      <c r="EI427">
        <v>0.98054250077700811</v>
      </c>
      <c r="EJ427">
        <v>0.98011833276689619</v>
      </c>
      <c r="EK427">
        <v>0.97442742651677761</v>
      </c>
      <c r="EL427">
        <v>1.007053263348904</v>
      </c>
      <c r="EM427">
        <v>1.0090679304269861</v>
      </c>
      <c r="EN427">
        <v>1.0180110824656281</v>
      </c>
      <c r="EO427">
        <v>1.0475969321408849</v>
      </c>
      <c r="EP427">
        <v>1.035508056539395</v>
      </c>
      <c r="EQ427">
        <v>1.034447636514116</v>
      </c>
      <c r="ER427">
        <v>1.024196967811944</v>
      </c>
      <c r="ES427">
        <v>1.0513438077724071</v>
      </c>
      <c r="ET427">
        <v>1.0553380419820779</v>
      </c>
      <c r="EU427">
        <v>1.05417162361092</v>
      </c>
      <c r="EV427">
        <v>1.061665374873964</v>
      </c>
      <c r="EW427">
        <v>1.051096449194258</v>
      </c>
      <c r="EX427">
        <v>1.061842009679328</v>
      </c>
      <c r="EY427">
        <v>1.066507770477259</v>
      </c>
    </row>
    <row r="428" spans="9:155" x14ac:dyDescent="0.25">
      <c r="I428" s="31">
        <v>45044</v>
      </c>
      <c r="J428" s="32">
        <v>114.2010590397561</v>
      </c>
      <c r="K428" s="32">
        <v>109.67819811120199</v>
      </c>
      <c r="L428" s="33">
        <v>-6.0270925200017499E-2</v>
      </c>
      <c r="M428" s="33">
        <v>-4.9012899940327301E-2</v>
      </c>
      <c r="N428">
        <v>30</v>
      </c>
      <c r="O428" t="s">
        <v>15</v>
      </c>
      <c r="P428">
        <f t="shared" si="16"/>
        <v>225</v>
      </c>
      <c r="Q428">
        <f t="shared" si="17"/>
        <v>0</v>
      </c>
      <c r="AH428" s="31">
        <v>45418</v>
      </c>
      <c r="AI428" s="33">
        <v>0.58658125285039286</v>
      </c>
      <c r="AJ428" s="33">
        <v>0.37093080938661149</v>
      </c>
      <c r="AK428" s="33">
        <v>0.21565044346378129</v>
      </c>
      <c r="BI428" s="34">
        <v>0.46276149182483911</v>
      </c>
      <c r="CP428" t="s">
        <v>1429</v>
      </c>
      <c r="CQ428">
        <v>0.98550887656422859</v>
      </c>
      <c r="CR428">
        <v>0.97168139458696201</v>
      </c>
      <c r="CS428">
        <v>0.94823010295058063</v>
      </c>
      <c r="CT428">
        <v>0.9474557274988582</v>
      </c>
      <c r="CU428">
        <v>0.91471235114560201</v>
      </c>
      <c r="CV428">
        <v>0.93517699642503682</v>
      </c>
      <c r="CW428">
        <v>0.90564155662481882</v>
      </c>
      <c r="CX428">
        <v>0.9034292156022955</v>
      </c>
      <c r="CY428">
        <v>0.96227873488934046</v>
      </c>
      <c r="CZ428">
        <v>0.94889376318695817</v>
      </c>
      <c r="DA428">
        <v>0.97112830933133121</v>
      </c>
      <c r="DB428">
        <v>0.97511062133609194</v>
      </c>
      <c r="DC428">
        <v>0.97853977796792291</v>
      </c>
      <c r="DD428">
        <v>0.9915929546107658</v>
      </c>
      <c r="DE428">
        <v>0.96305304022376381</v>
      </c>
      <c r="DF428">
        <v>0.97798669271229199</v>
      </c>
      <c r="DG428">
        <v>0.97876099804671524</v>
      </c>
      <c r="DH428">
        <v>0.98904860817680595</v>
      </c>
      <c r="DI428">
        <v>0.99767703265730323</v>
      </c>
      <c r="DJ428">
        <v>0.99889377814931157</v>
      </c>
      <c r="DK428">
        <v>1.001327409367927</v>
      </c>
      <c r="DL428">
        <v>1.0282079277534379</v>
      </c>
      <c r="DM428">
        <v>1.0137167855397939</v>
      </c>
      <c r="DN428">
        <v>1.002544154859935</v>
      </c>
      <c r="DO428">
        <v>1.037057502195428</v>
      </c>
      <c r="DP428">
        <v>1.035398176311237</v>
      </c>
      <c r="DQ428">
        <v>1.0876106024134129</v>
      </c>
      <c r="DR428">
        <v>1.11117253914784</v>
      </c>
      <c r="DS428">
        <v>1.1615044192870321</v>
      </c>
      <c r="DT428">
        <v>1.1815264140569841</v>
      </c>
      <c r="DU428">
        <v>1.1516592493145259</v>
      </c>
      <c r="DV428">
        <v>1.1443583556586809</v>
      </c>
      <c r="DW428">
        <v>1.1377211923565129</v>
      </c>
      <c r="DX428">
        <v>1.134845120980313</v>
      </c>
      <c r="DY428">
        <v>1.097389231069033</v>
      </c>
      <c r="DZ428">
        <v>1.021687720106238</v>
      </c>
      <c r="EA428">
        <v>0.98705236867023771</v>
      </c>
      <c r="EB428">
        <v>0.98964719955957992</v>
      </c>
      <c r="EC428">
        <v>0.99404713019802937</v>
      </c>
      <c r="ED428">
        <v>0.99934961071103268</v>
      </c>
      <c r="EE428">
        <v>0.9975445109619252</v>
      </c>
      <c r="EF428">
        <v>1.0128878588293391</v>
      </c>
      <c r="EG428">
        <v>1.0179647018737039</v>
      </c>
      <c r="EH428">
        <v>1.0172878595850881</v>
      </c>
      <c r="EI428">
        <v>1.016159672241896</v>
      </c>
      <c r="EJ428">
        <v>1.009052091979785</v>
      </c>
      <c r="EK428">
        <v>1.0053290036299509</v>
      </c>
      <c r="EL428">
        <v>1.004313635021078</v>
      </c>
      <c r="EM428">
        <v>0.98716518740455694</v>
      </c>
      <c r="EN428">
        <v>0.98423190031225738</v>
      </c>
      <c r="EO428">
        <v>0.95896043370745288</v>
      </c>
      <c r="EP428">
        <v>0.95399640939740726</v>
      </c>
      <c r="EQ428">
        <v>0.95873479623881441</v>
      </c>
      <c r="ER428">
        <v>0.98457035651521496</v>
      </c>
      <c r="ES428">
        <v>0.98705236867023771</v>
      </c>
      <c r="ET428">
        <v>0.98197552562587298</v>
      </c>
      <c r="EU428">
        <v>0.98626263753000321</v>
      </c>
      <c r="EV428">
        <v>0.98265243803178814</v>
      </c>
      <c r="EW428">
        <v>1.003298266412205</v>
      </c>
      <c r="EX428">
        <v>1.0000265932342469</v>
      </c>
      <c r="EY428">
        <v>1.00826236083955</v>
      </c>
    </row>
    <row r="429" spans="9:155" x14ac:dyDescent="0.25">
      <c r="I429" s="31">
        <v>45048</v>
      </c>
      <c r="J429" s="32">
        <v>114.6670614983817</v>
      </c>
      <c r="K429" s="32">
        <v>110.2633579672181</v>
      </c>
      <c r="L429" s="33">
        <v>-5.6436319260449799E-2</v>
      </c>
      <c r="M429" s="33">
        <v>-4.3939152521721203E-2</v>
      </c>
      <c r="N429">
        <v>30</v>
      </c>
      <c r="O429" t="s">
        <v>15</v>
      </c>
      <c r="P429">
        <f t="shared" si="16"/>
        <v>225</v>
      </c>
      <c r="Q429">
        <f t="shared" si="17"/>
        <v>0</v>
      </c>
      <c r="AH429" s="31">
        <v>45419</v>
      </c>
      <c r="AI429" s="33">
        <v>0.56370299237266952</v>
      </c>
      <c r="AJ429" s="33">
        <v>0.348695325392546</v>
      </c>
      <c r="AK429" s="33">
        <v>0.2150076669801235</v>
      </c>
      <c r="BI429" s="34">
        <v>-0.22346042387795581</v>
      </c>
      <c r="CP429" t="s">
        <v>1430</v>
      </c>
      <c r="CQ429">
        <v>0.98786444096606574</v>
      </c>
      <c r="CR429">
        <v>0.97438915395077774</v>
      </c>
      <c r="CS429">
        <v>0.99180449537650162</v>
      </c>
      <c r="CT429">
        <v>0.97825055578470221</v>
      </c>
      <c r="CU429">
        <v>1.011032265739229</v>
      </c>
      <c r="CV429">
        <v>1.0033095597764441</v>
      </c>
      <c r="CW429">
        <v>0.98045702924477451</v>
      </c>
      <c r="CX429">
        <v>1.044208020216824</v>
      </c>
      <c r="CY429">
        <v>1.06075642460977</v>
      </c>
      <c r="CZ429">
        <v>1.0650116755566359</v>
      </c>
      <c r="DA429">
        <v>1.0978722334978019</v>
      </c>
      <c r="DB429">
        <v>1.0754924977707769</v>
      </c>
      <c r="DC429">
        <v>1.0603624777917651</v>
      </c>
      <c r="DD429">
        <v>1.0383765911776821</v>
      </c>
      <c r="DE429">
        <v>1.0493300127863401</v>
      </c>
      <c r="DF429">
        <v>1.0403466183829</v>
      </c>
      <c r="DG429">
        <v>1.047281235299546</v>
      </c>
      <c r="DH429">
        <v>1.0524034232791899</v>
      </c>
      <c r="DI429">
        <v>1.04791172607747</v>
      </c>
      <c r="DJ429">
        <v>1.049408860772979</v>
      </c>
      <c r="DK429">
        <v>1.060914120583049</v>
      </c>
      <c r="DL429">
        <v>1.0542158522161931</v>
      </c>
      <c r="DM429">
        <v>1.0493300127863401</v>
      </c>
      <c r="DN429">
        <v>1.0410558594423991</v>
      </c>
      <c r="DO429">
        <v>1.0388494836873901</v>
      </c>
      <c r="DP429">
        <v>1.0405830646377541</v>
      </c>
      <c r="DQ429">
        <v>1.0391645825187561</v>
      </c>
      <c r="DR429">
        <v>1.066509005662273</v>
      </c>
      <c r="DS429">
        <v>1.079353704194574</v>
      </c>
      <c r="DT429">
        <v>1.089046437362577</v>
      </c>
      <c r="DU429">
        <v>1.0727344792244851</v>
      </c>
      <c r="DV429">
        <v>1.0657997646027739</v>
      </c>
      <c r="DW429">
        <v>1.107801412920659</v>
      </c>
      <c r="DX429">
        <v>1.10370356483188</v>
      </c>
      <c r="DY429">
        <v>1.1204098606082331</v>
      </c>
      <c r="DZ429">
        <v>1.097714635229587</v>
      </c>
      <c r="EA429">
        <v>1.0988966710937309</v>
      </c>
      <c r="EB429">
        <v>1.095587009756154</v>
      </c>
      <c r="EC429">
        <v>1.0292355985060271</v>
      </c>
      <c r="ED429">
        <v>1.0208037491888069</v>
      </c>
      <c r="EE429">
        <v>1.0054372829549409</v>
      </c>
      <c r="EF429">
        <v>0.99850266603829396</v>
      </c>
      <c r="EG429">
        <v>0.99188324565807706</v>
      </c>
      <c r="EH429">
        <v>0.98289985125463708</v>
      </c>
      <c r="EI429">
        <v>0.97840815405291715</v>
      </c>
      <c r="EJ429">
        <v>0.99416856710478885</v>
      </c>
      <c r="EK429">
        <v>0.99590224576021646</v>
      </c>
      <c r="EL429">
        <v>0.99984239787571638</v>
      </c>
      <c r="EM429">
        <v>1.001812522785998</v>
      </c>
      <c r="EN429">
        <v>0.99259248671757605</v>
      </c>
      <c r="EO429">
        <v>0.98754924442963599</v>
      </c>
      <c r="EP429">
        <v>0.99952710363422259</v>
      </c>
      <c r="EQ429">
        <v>0.99858141631986941</v>
      </c>
      <c r="ER429">
        <v>1.018045730642515</v>
      </c>
      <c r="ES429">
        <v>1.01371163170901</v>
      </c>
      <c r="ET429">
        <v>1.0103229269746661</v>
      </c>
      <c r="EU429">
        <v>1.003782452286152</v>
      </c>
      <c r="EV429">
        <v>0.99653263883307597</v>
      </c>
      <c r="EW429">
        <v>0.98975562018464425</v>
      </c>
      <c r="EX429">
        <v>1.004018800835943</v>
      </c>
      <c r="EY429">
        <v>0.98739164616142105</v>
      </c>
    </row>
    <row r="430" spans="9:155" x14ac:dyDescent="0.25">
      <c r="I430" s="31">
        <v>45049</v>
      </c>
      <c r="J430" s="32">
        <v>114.78972376957491</v>
      </c>
      <c r="K430" s="32">
        <v>110.0878820744349</v>
      </c>
      <c r="L430" s="33">
        <v>-5.5426965200247202E-2</v>
      </c>
      <c r="M430" s="33">
        <v>-4.5460651901561899E-2</v>
      </c>
      <c r="N430">
        <v>28</v>
      </c>
      <c r="O430" t="s">
        <v>15</v>
      </c>
      <c r="P430">
        <f t="shared" si="16"/>
        <v>225</v>
      </c>
      <c r="Q430">
        <f t="shared" si="17"/>
        <v>0</v>
      </c>
      <c r="AH430" s="31">
        <v>45420</v>
      </c>
      <c r="AI430" s="33">
        <v>0.57848526331120098</v>
      </c>
      <c r="AJ430" s="33">
        <v>0.35535204629362949</v>
      </c>
      <c r="AK430" s="33">
        <v>0.22313321701757149</v>
      </c>
      <c r="BI430" s="34">
        <v>6.8262388114654599E-2</v>
      </c>
      <c r="CP430" t="s">
        <v>1431</v>
      </c>
      <c r="CQ430">
        <v>0.98050344521639454</v>
      </c>
      <c r="CR430">
        <v>0.9704086316721362</v>
      </c>
      <c r="CS430">
        <v>0.9571508765488298</v>
      </c>
      <c r="CT430">
        <v>0.98448937159454353</v>
      </c>
      <c r="CU430">
        <v>0.993631091631756</v>
      </c>
      <c r="CV430">
        <v>0.97725394968048152</v>
      </c>
      <c r="CW430">
        <v>0.99354442656583208</v>
      </c>
      <c r="CX430">
        <v>1.018326635493966</v>
      </c>
      <c r="CY430">
        <v>0.98947183512175918</v>
      </c>
      <c r="CZ430">
        <v>1.0097049058522971</v>
      </c>
      <c r="DA430">
        <v>1.0182400815371</v>
      </c>
      <c r="DB430">
        <v>1.032580927766338</v>
      </c>
      <c r="DC430">
        <v>1.0240457520815349</v>
      </c>
      <c r="DD430">
        <v>1.0362635264137541</v>
      </c>
      <c r="DE430">
        <v>1.0366535192104109</v>
      </c>
      <c r="DF430">
        <v>1.0259953827376469</v>
      </c>
      <c r="DG430">
        <v>1.010441447803591</v>
      </c>
      <c r="DH430">
        <v>0.9996966462649034</v>
      </c>
      <c r="DI430">
        <v>1.004635888368216</v>
      </c>
      <c r="DJ430">
        <v>1.007755275196184</v>
      </c>
      <c r="DK430">
        <v>1.010571445402477</v>
      </c>
      <c r="DL430">
        <v>1.006888735646003</v>
      </c>
      <c r="DM430">
        <v>1.023222545064316</v>
      </c>
      <c r="DN430">
        <v>1.03110773275469</v>
      </c>
      <c r="DO430">
        <v>1.0561934916316751</v>
      </c>
      <c r="DP430">
        <v>1.074019273492586</v>
      </c>
      <c r="DQ430">
        <v>1.093481802899813</v>
      </c>
      <c r="DR430">
        <v>1.100824445055691</v>
      </c>
      <c r="DS430">
        <v>1.104982368256981</v>
      </c>
      <c r="DT430">
        <v>1.103080292278068</v>
      </c>
      <c r="DU430">
        <v>1.091977830678855</v>
      </c>
      <c r="DV430">
        <v>1.101620652571603</v>
      </c>
      <c r="DW430">
        <v>1.097330065154013</v>
      </c>
      <c r="DX430">
        <v>1.093260584763589</v>
      </c>
      <c r="DY430">
        <v>1.0801233829691641</v>
      </c>
      <c r="DZ430">
        <v>1.1015763200571109</v>
      </c>
      <c r="EA430">
        <v>1.1107768167864689</v>
      </c>
      <c r="EB430">
        <v>1.10356683884689</v>
      </c>
      <c r="EC430">
        <v>1.1768608184074909</v>
      </c>
      <c r="ED430">
        <v>1.1665545643241899</v>
      </c>
      <c r="EE430">
        <v>1.1537270234768551</v>
      </c>
      <c r="EF430">
        <v>1.149170996517608</v>
      </c>
      <c r="EG430">
        <v>1.1490825537067419</v>
      </c>
      <c r="EH430">
        <v>1.1365645626974381</v>
      </c>
      <c r="EI430">
        <v>1.141253364982042</v>
      </c>
      <c r="EJ430">
        <v>1.1264795267503609</v>
      </c>
      <c r="EK430">
        <v>1.122808150117893</v>
      </c>
      <c r="EL430">
        <v>1.12953158148865</v>
      </c>
      <c r="EM430">
        <v>1.1446149695583621</v>
      </c>
      <c r="EN430">
        <v>1.143951537367808</v>
      </c>
      <c r="EO430">
        <v>1.152090387039598</v>
      </c>
      <c r="EP430">
        <v>1.2126894899691629</v>
      </c>
      <c r="EQ430">
        <v>1.2001272775544261</v>
      </c>
      <c r="ER430">
        <v>1.1761088322970119</v>
      </c>
      <c r="ES430">
        <v>1.161865762039586</v>
      </c>
      <c r="ET430">
        <v>1.1733222171003801</v>
      </c>
      <c r="EU430">
        <v>1.1501440896552519</v>
      </c>
      <c r="EV430">
        <v>1.128823816783604</v>
      </c>
      <c r="EW430">
        <v>1.146074720373887</v>
      </c>
      <c r="EX430">
        <v>1.159344586384611</v>
      </c>
      <c r="EY430">
        <v>1.132583636226939</v>
      </c>
    </row>
    <row r="431" spans="9:155" x14ac:dyDescent="0.25">
      <c r="I431" s="31">
        <v>45050</v>
      </c>
      <c r="J431" s="32">
        <v>115.3351172635202</v>
      </c>
      <c r="K431" s="32">
        <v>111.0182285942832</v>
      </c>
      <c r="L431" s="33">
        <v>-5.0939072287724402E-2</v>
      </c>
      <c r="M431" s="33">
        <v>-3.7393893382571201E-2</v>
      </c>
      <c r="N431">
        <v>26</v>
      </c>
      <c r="O431" t="s">
        <v>15</v>
      </c>
      <c r="P431">
        <f t="shared" si="16"/>
        <v>225</v>
      </c>
      <c r="Q431">
        <f t="shared" si="17"/>
        <v>0</v>
      </c>
      <c r="AH431" s="31">
        <v>45421</v>
      </c>
      <c r="AI431" s="33">
        <v>0.54198445480990864</v>
      </c>
      <c r="AJ431" s="33">
        <v>0.3206192593554249</v>
      </c>
      <c r="AK431" s="33">
        <v>0.22136519545448369</v>
      </c>
      <c r="BI431" s="34">
        <v>4.2257714473840002E-3</v>
      </c>
      <c r="CP431" t="s">
        <v>1432</v>
      </c>
      <c r="CQ431">
        <v>1.0105984330759961</v>
      </c>
      <c r="CR431">
        <v>0.96473457067815682</v>
      </c>
      <c r="CS431">
        <v>0.96154258594626796</v>
      </c>
      <c r="CT431">
        <v>0.91769958112089856</v>
      </c>
      <c r="CU431">
        <v>0.93178193778951302</v>
      </c>
      <c r="CV431">
        <v>0.96482837134003352</v>
      </c>
      <c r="CW431">
        <v>0.95525253223720374</v>
      </c>
      <c r="CX431">
        <v>0.95778733687177209</v>
      </c>
      <c r="CY431">
        <v>0.95121565099140437</v>
      </c>
      <c r="CZ431">
        <v>0.94192127142062321</v>
      </c>
      <c r="DA431">
        <v>0.92905930164551787</v>
      </c>
      <c r="DB431">
        <v>0.90183345812333116</v>
      </c>
      <c r="DC431">
        <v>0.89967414386836142</v>
      </c>
      <c r="DD431">
        <v>0.88164876416224258</v>
      </c>
      <c r="DE431">
        <v>0.91769958112089856</v>
      </c>
      <c r="DF431">
        <v>0.90633986059627936</v>
      </c>
      <c r="DG431">
        <v>0.91169110203671944</v>
      </c>
      <c r="DH431">
        <v>0.90859297551312579</v>
      </c>
      <c r="DI431">
        <v>0.90699698314718136</v>
      </c>
      <c r="DJ431">
        <v>0.89366572233060071</v>
      </c>
      <c r="DK431">
        <v>0.90436826275789961</v>
      </c>
      <c r="DL431">
        <v>0.89075536977001557</v>
      </c>
      <c r="DM431">
        <v>0.87836286367564043</v>
      </c>
      <c r="DN431">
        <v>0.87892624311108414</v>
      </c>
      <c r="DO431">
        <v>0.89563732016898034</v>
      </c>
      <c r="DP431">
        <v>0.89488616677052824</v>
      </c>
      <c r="DQ431">
        <v>0.89422904421962612</v>
      </c>
      <c r="DR431">
        <v>0.89206972996465628</v>
      </c>
      <c r="DS431">
        <v>0.89488616677052824</v>
      </c>
      <c r="DT431">
        <v>0.88230594425956321</v>
      </c>
      <c r="DU431">
        <v>0.88840828155203722</v>
      </c>
      <c r="DV431">
        <v>0.88315095586631043</v>
      </c>
      <c r="DW431">
        <v>0.88136707444452078</v>
      </c>
      <c r="DX431">
        <v>0.84240602001811626</v>
      </c>
      <c r="DY431">
        <v>0.86296626190522174</v>
      </c>
      <c r="DZ431">
        <v>0.86709700135931622</v>
      </c>
      <c r="EA431">
        <v>0.86888076768826905</v>
      </c>
      <c r="EB431">
        <v>0.86428056455344437</v>
      </c>
      <c r="EC431">
        <v>0.86071303189553861</v>
      </c>
      <c r="ED431">
        <v>0.86672151097971761</v>
      </c>
      <c r="EE431">
        <v>0.85911703952959428</v>
      </c>
      <c r="EF431">
        <v>0.84794509296798326</v>
      </c>
      <c r="EG431">
        <v>0.85066761401914182</v>
      </c>
      <c r="EH431">
        <v>0.84625518484732565</v>
      </c>
      <c r="EI431">
        <v>0.85648831914031254</v>
      </c>
      <c r="EJ431">
        <v>0.8713217716609607</v>
      </c>
      <c r="EK431">
        <v>0.86024362576122659</v>
      </c>
      <c r="EL431">
        <v>0.87451369884643126</v>
      </c>
      <c r="EM431">
        <v>0.86324783653010695</v>
      </c>
      <c r="EN431">
        <v>0.84916553740791079</v>
      </c>
      <c r="EO431">
        <v>0.8659704726741021</v>
      </c>
      <c r="EP431">
        <v>0.88211817029655459</v>
      </c>
      <c r="EQ431">
        <v>0.90145802529015095</v>
      </c>
      <c r="ER431">
        <v>0.920328243963762</v>
      </c>
      <c r="ES431">
        <v>0.91037685693491521</v>
      </c>
      <c r="ET431">
        <v>0.91873230914423587</v>
      </c>
      <c r="EU431">
        <v>0.91112778014769413</v>
      </c>
      <c r="EV431">
        <v>0.91582189903723232</v>
      </c>
      <c r="EW431">
        <v>0.91253611364346676</v>
      </c>
      <c r="EX431">
        <v>0.89591889479386566</v>
      </c>
      <c r="EY431">
        <v>0.91394433204640269</v>
      </c>
    </row>
    <row r="432" spans="9:155" x14ac:dyDescent="0.25">
      <c r="I432" s="31">
        <v>45051</v>
      </c>
      <c r="J432" s="32">
        <v>114.7239586392798</v>
      </c>
      <c r="K432" s="32">
        <v>110.10373615920381</v>
      </c>
      <c r="L432" s="33">
        <v>-5.5968128352024998E-2</v>
      </c>
      <c r="M432" s="33">
        <v>-4.5323185838496101E-2</v>
      </c>
      <c r="N432">
        <v>28</v>
      </c>
      <c r="O432" t="s">
        <v>15</v>
      </c>
      <c r="P432">
        <f t="shared" si="16"/>
        <v>225</v>
      </c>
      <c r="Q432">
        <f t="shared" si="17"/>
        <v>0</v>
      </c>
      <c r="AH432" s="31">
        <v>45422</v>
      </c>
      <c r="AI432" s="33">
        <v>0.56154026383323186</v>
      </c>
      <c r="AJ432" s="33">
        <v>0.3397235348788501</v>
      </c>
      <c r="AK432" s="33">
        <v>0.2218167289543817</v>
      </c>
      <c r="BI432" s="34">
        <v>-0.20725218512854029</v>
      </c>
      <c r="CP432" t="s">
        <v>1433</v>
      </c>
      <c r="CQ432">
        <v>0.97837040653935181</v>
      </c>
      <c r="CR432">
        <v>0.99125926349080773</v>
      </c>
      <c r="CS432">
        <v>0.9874815249647082</v>
      </c>
      <c r="CT432">
        <v>0.96762973803579588</v>
      </c>
      <c r="CU432">
        <v>1.0089629532171349</v>
      </c>
      <c r="CV432">
        <v>1.0142222419207201</v>
      </c>
      <c r="CW432">
        <v>1.0161482480269211</v>
      </c>
      <c r="CX432">
        <v>1.041629688392461</v>
      </c>
      <c r="CY432">
        <v>1.0425186002498901</v>
      </c>
      <c r="CZ432">
        <v>1.0357779438594481</v>
      </c>
      <c r="DA432">
        <v>1.02562973118532</v>
      </c>
      <c r="DB432">
        <v>1.02562973118532</v>
      </c>
      <c r="DC432">
        <v>1.015851883244234</v>
      </c>
      <c r="DD432">
        <v>1.033629664166233</v>
      </c>
      <c r="DE432">
        <v>1.0371852203506331</v>
      </c>
      <c r="DF432">
        <v>1.04014822946029</v>
      </c>
      <c r="DG432">
        <v>1.045185244576861</v>
      </c>
      <c r="DH432">
        <v>1.065629669825831</v>
      </c>
      <c r="DI432">
        <v>1.06133347542066</v>
      </c>
      <c r="DJ432">
        <v>1.0874074628609429</v>
      </c>
      <c r="DK432">
        <v>1.060963110687617</v>
      </c>
      <c r="DL432">
        <v>1.063851937356288</v>
      </c>
      <c r="DM432">
        <v>1.0790370739016719</v>
      </c>
      <c r="DN432">
        <v>1.0901481983835859</v>
      </c>
      <c r="DO432">
        <v>1.0867407333452139</v>
      </c>
      <c r="DP432">
        <v>1.091703839756744</v>
      </c>
      <c r="DQ432">
        <v>1.0788148915599729</v>
      </c>
      <c r="DR432">
        <v>1.0709630497250879</v>
      </c>
      <c r="DS432">
        <v>1.0458041615475999</v>
      </c>
      <c r="DT432">
        <v>1.0425290934611</v>
      </c>
      <c r="DU432">
        <v>1.036351055682124</v>
      </c>
      <c r="DV432">
        <v>1.021687386111201</v>
      </c>
      <c r="DW432">
        <v>0.99593312225421027</v>
      </c>
      <c r="DX432">
        <v>1.004344206623911</v>
      </c>
      <c r="DY432">
        <v>1.0084381101660229</v>
      </c>
      <c r="DZ432">
        <v>1.0342668301999449</v>
      </c>
      <c r="EA432">
        <v>1.036946431361627</v>
      </c>
      <c r="EB432">
        <v>1.0638918115588849</v>
      </c>
      <c r="EC432">
        <v>1.072005071220862</v>
      </c>
      <c r="ED432">
        <v>1.0794484990264051</v>
      </c>
      <c r="EE432">
        <v>1.077066631327132</v>
      </c>
      <c r="EF432">
        <v>1.0747592198047899</v>
      </c>
      <c r="EG432">
        <v>1.065231566517068</v>
      </c>
      <c r="EH432">
        <v>1.060244462587729</v>
      </c>
      <c r="EI432">
        <v>1.0685810907805</v>
      </c>
      <c r="EJ432">
        <v>1.078183200245153</v>
      </c>
      <c r="EK432">
        <v>1.0740892967030411</v>
      </c>
      <c r="EL432">
        <v>1.074163661634657</v>
      </c>
      <c r="EM432">
        <v>1.0656781210880251</v>
      </c>
      <c r="EN432">
        <v>1.066645868897498</v>
      </c>
      <c r="EO432">
        <v>1.075652420192017</v>
      </c>
      <c r="EP432">
        <v>1.0842867818471971</v>
      </c>
      <c r="EQ432">
        <v>1.0811605348692439</v>
      </c>
      <c r="ER432">
        <v>1.074163661634657</v>
      </c>
      <c r="ES432">
        <v>1.0796718675571979</v>
      </c>
      <c r="ET432">
        <v>1.0574904052491161</v>
      </c>
      <c r="EU432">
        <v>1.0575648614260471</v>
      </c>
      <c r="EV432">
        <v>1.0507168093000081</v>
      </c>
      <c r="EW432">
        <v>1.0393283903062149</v>
      </c>
      <c r="EX432">
        <v>1.0242181661643359</v>
      </c>
      <c r="EY432">
        <v>1.0390306568438059</v>
      </c>
    </row>
    <row r="433" spans="9:155" x14ac:dyDescent="0.25">
      <c r="I433" s="31">
        <v>45054</v>
      </c>
      <c r="J433" s="32">
        <v>115.6031604171916</v>
      </c>
      <c r="K433" s="32">
        <v>111.1738868811052</v>
      </c>
      <c r="L433" s="33">
        <v>-4.8733418969584302E-2</v>
      </c>
      <c r="M433" s="33">
        <v>-3.6044226581562699E-2</v>
      </c>
      <c r="N433">
        <v>28</v>
      </c>
      <c r="O433" t="s">
        <v>15</v>
      </c>
      <c r="P433">
        <f t="shared" si="16"/>
        <v>225</v>
      </c>
      <c r="Q433">
        <f t="shared" si="17"/>
        <v>0</v>
      </c>
      <c r="AH433" s="31">
        <v>45425</v>
      </c>
      <c r="AI433" s="33">
        <v>0.55013153626635547</v>
      </c>
      <c r="AJ433" s="33">
        <v>0.32954346571941578</v>
      </c>
      <c r="AK433" s="33">
        <v>0.2205880705469396</v>
      </c>
      <c r="BI433" s="34">
        <v>0.1156116617659953</v>
      </c>
      <c r="CP433" t="s">
        <v>1434</v>
      </c>
      <c r="CQ433">
        <v>1.017839052226909</v>
      </c>
      <c r="CR433">
        <v>1.079435940749411</v>
      </c>
      <c r="CS433">
        <v>1.069740203794326</v>
      </c>
      <c r="CT433">
        <v>1.088117865935863</v>
      </c>
      <c r="CU433">
        <v>1.10532315329758</v>
      </c>
      <c r="CV433">
        <v>1.127408106946362</v>
      </c>
      <c r="CW433">
        <v>1.104531035392166</v>
      </c>
      <c r="CX433">
        <v>1.1019011512725989</v>
      </c>
      <c r="CY433">
        <v>1.0789607164828641</v>
      </c>
      <c r="CZ433">
        <v>1.068409343464489</v>
      </c>
      <c r="DA433">
        <v>1.0823510368900751</v>
      </c>
      <c r="DB433">
        <v>1.085329573727446</v>
      </c>
      <c r="DC433">
        <v>1.0847591496852531</v>
      </c>
      <c r="DD433">
        <v>1.073922719568118</v>
      </c>
      <c r="DE433">
        <v>1.07820028019522</v>
      </c>
      <c r="DF433">
        <v>1.0872940664126789</v>
      </c>
      <c r="DG433">
        <v>1.0866920382138849</v>
      </c>
      <c r="DH433">
        <v>1.0800697280271441</v>
      </c>
      <c r="DI433">
        <v>1.0783270066663</v>
      </c>
      <c r="DJ433">
        <v>1.0850443617063501</v>
      </c>
      <c r="DK433">
        <v>1.075031731112398</v>
      </c>
      <c r="DL433">
        <v>1.076584285305455</v>
      </c>
      <c r="DM433">
        <v>1.077376403210869</v>
      </c>
      <c r="DN433">
        <v>1.076647648540995</v>
      </c>
      <c r="DO433">
        <v>1.091096325312066</v>
      </c>
      <c r="DP433">
        <v>1.1012357598382649</v>
      </c>
      <c r="DQ433">
        <v>1.1655576547948121</v>
      </c>
      <c r="DR433">
        <v>1.160361249791217</v>
      </c>
      <c r="DS433">
        <v>1.1556083874364</v>
      </c>
      <c r="DT433">
        <v>1.171989875274934</v>
      </c>
      <c r="DU433">
        <v>1.150316860118328</v>
      </c>
      <c r="DV433">
        <v>1.1472750375065841</v>
      </c>
      <c r="DW433">
        <v>1.1265843074231789</v>
      </c>
      <c r="DX433">
        <v>1.126901123600877</v>
      </c>
      <c r="DY433">
        <v>1.170342198767399</v>
      </c>
      <c r="DZ433">
        <v>1.1452471041246439</v>
      </c>
      <c r="EA433">
        <v>1.1136882623063331</v>
      </c>
      <c r="EB433">
        <v>1.098732602189777</v>
      </c>
      <c r="EC433">
        <v>1.085678071522914</v>
      </c>
      <c r="ED433">
        <v>1.0885931676635781</v>
      </c>
      <c r="EE433">
        <v>1.0796577895349679</v>
      </c>
      <c r="EF433">
        <v>1.040747805398875</v>
      </c>
      <c r="EG433">
        <v>1.0105195915268961</v>
      </c>
      <c r="EH433">
        <v>1.001901107037152</v>
      </c>
      <c r="EI433">
        <v>1.0048795664133561</v>
      </c>
      <c r="EJ433">
        <v>0.99594418828474585</v>
      </c>
      <c r="EK433">
        <v>1.00665396939197</v>
      </c>
      <c r="EL433">
        <v>0.99911281482873615</v>
      </c>
      <c r="EM433">
        <v>0.96983528187335655</v>
      </c>
      <c r="EN433">
        <v>0.97122935051639658</v>
      </c>
      <c r="EO433">
        <v>0.98694552438176453</v>
      </c>
      <c r="EP433">
        <v>0.99404305883505262</v>
      </c>
      <c r="EQ433">
        <v>0.99569073534258734</v>
      </c>
      <c r="ER433">
        <v>0.99790868096997876</v>
      </c>
      <c r="ES433">
        <v>0.98352344489561572</v>
      </c>
      <c r="ET433">
        <v>0.96514578275407892</v>
      </c>
      <c r="EU433">
        <v>0.96799743819803474</v>
      </c>
      <c r="EV433">
        <v>1.0232572285548931</v>
      </c>
      <c r="EW433">
        <v>1.0190747902422681</v>
      </c>
      <c r="EX433">
        <v>1.008365009135044</v>
      </c>
      <c r="EY433">
        <v>1.010139412113658</v>
      </c>
    </row>
    <row r="434" spans="9:155" x14ac:dyDescent="0.25">
      <c r="I434" s="31">
        <v>45055</v>
      </c>
      <c r="J434" s="32">
        <v>114.8656936068512</v>
      </c>
      <c r="K434" s="32">
        <v>111.12704526701521</v>
      </c>
      <c r="L434" s="33">
        <v>-5.4801830324120497E-2</v>
      </c>
      <c r="M434" s="33">
        <v>-3.6450376313347597E-2</v>
      </c>
      <c r="N434">
        <v>27</v>
      </c>
      <c r="O434" t="s">
        <v>15</v>
      </c>
      <c r="P434">
        <f t="shared" si="16"/>
        <v>225</v>
      </c>
      <c r="Q434">
        <f t="shared" si="17"/>
        <v>0</v>
      </c>
      <c r="AH434" s="31">
        <v>45426</v>
      </c>
      <c r="AI434" s="33">
        <v>0.59275422213438445</v>
      </c>
      <c r="AJ434" s="33">
        <v>0.34130967666627748</v>
      </c>
      <c r="AK434" s="33">
        <v>0.25144454546810691</v>
      </c>
      <c r="BI434" s="34">
        <v>7.3434055742881296E-2</v>
      </c>
      <c r="CP434" t="s">
        <v>1435</v>
      </c>
      <c r="CQ434">
        <v>0.98851518110795444</v>
      </c>
      <c r="CR434">
        <v>0.97954549999561535</v>
      </c>
      <c r="CS434">
        <v>1.02606061982501</v>
      </c>
      <c r="CT434">
        <v>1.0379697532399741</v>
      </c>
      <c r="CU434">
        <v>1.0298181709227081</v>
      </c>
      <c r="CV434">
        <v>1.060303072614615</v>
      </c>
      <c r="CW434">
        <v>1.049454541883821</v>
      </c>
      <c r="CX434">
        <v>1.0490000507831809</v>
      </c>
      <c r="CY434">
        <v>1.048848504369897</v>
      </c>
      <c r="CZ434">
        <v>1.039818160250481</v>
      </c>
      <c r="DA434">
        <v>1.047939374029405</v>
      </c>
      <c r="DB434">
        <v>1.0425757716710859</v>
      </c>
      <c r="DC434">
        <v>1.0595151201490649</v>
      </c>
      <c r="DD434">
        <v>1.0707879215813689</v>
      </c>
      <c r="DE434">
        <v>1.1024546038323879</v>
      </c>
      <c r="DF434">
        <v>1.1106969954862549</v>
      </c>
      <c r="DG434">
        <v>1.09400000275816</v>
      </c>
      <c r="DH434">
        <v>1.0896970030840101</v>
      </c>
      <c r="DI434">
        <v>1.071363664626557</v>
      </c>
      <c r="DJ434">
        <v>1.0995758145368411</v>
      </c>
      <c r="DK434">
        <v>1.1034545435094809</v>
      </c>
      <c r="DL434">
        <v>1.1356970428752939</v>
      </c>
      <c r="DM434">
        <v>1.155394002773878</v>
      </c>
      <c r="DN434">
        <v>1.149757602057726</v>
      </c>
      <c r="DO434">
        <v>1.1495454667069711</v>
      </c>
      <c r="DP434">
        <v>1.114181896365332</v>
      </c>
      <c r="DQ434">
        <v>1.1123333412156129</v>
      </c>
      <c r="DR434">
        <v>1.116727298365576</v>
      </c>
      <c r="DS434">
        <v>1.094757586685368</v>
      </c>
      <c r="DT434">
        <v>1.0880909518233881</v>
      </c>
      <c r="DU434">
        <v>1.091151582000955</v>
      </c>
      <c r="DV434">
        <v>1.0831818405657081</v>
      </c>
      <c r="DW434">
        <v>1.1390606177402169</v>
      </c>
      <c r="DX434">
        <v>1.1635152165528031</v>
      </c>
      <c r="DY434">
        <v>1.15333338634301</v>
      </c>
      <c r="DZ434">
        <v>1.1437878881158769</v>
      </c>
      <c r="EA434">
        <v>1.1454546023835761</v>
      </c>
      <c r="EB434">
        <v>1.149272816488351</v>
      </c>
      <c r="EC434">
        <v>1.154787965259954</v>
      </c>
      <c r="ED434">
        <v>1.1406060800633679</v>
      </c>
      <c r="EE434">
        <v>1.1638485297785</v>
      </c>
      <c r="EF434">
        <v>1.146000050960029</v>
      </c>
      <c r="EG434">
        <v>1.15351522722503</v>
      </c>
      <c r="EH434">
        <v>1.142757653970049</v>
      </c>
      <c r="EI434">
        <v>1.119393952310368</v>
      </c>
      <c r="EJ434">
        <v>1.1201819047759169</v>
      </c>
      <c r="EK434">
        <v>1.0946364088104259</v>
      </c>
      <c r="EL434">
        <v>1.1310909503745761</v>
      </c>
      <c r="EM434">
        <v>1.179515140221556</v>
      </c>
      <c r="EN434">
        <v>1.179121312127992</v>
      </c>
      <c r="EO434">
        <v>1.1919091332755001</v>
      </c>
      <c r="EP434">
        <v>1.190545511834368</v>
      </c>
      <c r="EQ434">
        <v>1.203757603683387</v>
      </c>
      <c r="ER434">
        <v>1.209181869048783</v>
      </c>
      <c r="ES434">
        <v>1.2031212717007269</v>
      </c>
      <c r="ET434">
        <v>1.183575784145821</v>
      </c>
      <c r="EU434">
        <v>1.1763031117699161</v>
      </c>
      <c r="EV434">
        <v>1.1844545459479709</v>
      </c>
      <c r="EW434">
        <v>1.1884848954035001</v>
      </c>
      <c r="EX434">
        <v>1.182242457173424</v>
      </c>
      <c r="EY434">
        <v>1.1649091324626699</v>
      </c>
    </row>
    <row r="435" spans="9:155" x14ac:dyDescent="0.25">
      <c r="I435" s="31">
        <v>45056</v>
      </c>
      <c r="J435" s="32">
        <v>115.0275172198841</v>
      </c>
      <c r="K435" s="32">
        <v>111.4545762455365</v>
      </c>
      <c r="L435" s="33">
        <v>-5.34702283632029E-2</v>
      </c>
      <c r="M435" s="33">
        <v>-3.3610452419558901E-2</v>
      </c>
      <c r="N435">
        <v>24</v>
      </c>
      <c r="O435" t="s">
        <v>15</v>
      </c>
      <c r="P435">
        <f t="shared" si="16"/>
        <v>225</v>
      </c>
      <c r="Q435">
        <f t="shared" si="17"/>
        <v>0</v>
      </c>
      <c r="AH435" s="31">
        <v>45427</v>
      </c>
      <c r="AI435" s="33">
        <v>0.60908453137076979</v>
      </c>
      <c r="AJ435" s="33">
        <v>0.34112135936454369</v>
      </c>
      <c r="AK435" s="33">
        <v>0.2679631720062261</v>
      </c>
      <c r="BI435" s="34">
        <v>0.117747461285148</v>
      </c>
      <c r="CP435" t="s">
        <v>1436</v>
      </c>
      <c r="CQ435">
        <v>1.012975829378582</v>
      </c>
      <c r="CR435">
        <v>1.002374235618289</v>
      </c>
      <c r="CS435">
        <v>1.0355710045450359</v>
      </c>
      <c r="CT435">
        <v>1.060130990634889</v>
      </c>
      <c r="CU435">
        <v>1.0530904098009011</v>
      </c>
      <c r="CV435">
        <v>1.0602128368604991</v>
      </c>
      <c r="CW435">
        <v>1.0526402555600409</v>
      </c>
      <c r="CX435">
        <v>1.059680736092282</v>
      </c>
      <c r="CY435">
        <v>1.0481784326432799</v>
      </c>
      <c r="CZ435">
        <v>0.99852635969535675</v>
      </c>
      <c r="DA435">
        <v>1.0128529597384179</v>
      </c>
      <c r="DB435">
        <v>1.003929614810138</v>
      </c>
      <c r="DC435">
        <v>0.99877199867393662</v>
      </c>
      <c r="DD435">
        <v>1.0018419342465761</v>
      </c>
      <c r="DE435">
        <v>1.005198532212348</v>
      </c>
      <c r="DF435">
        <v>1.02198112083422</v>
      </c>
      <c r="DG435">
        <v>1.036758176023383</v>
      </c>
      <c r="DH435">
        <v>1.0433483017112699</v>
      </c>
      <c r="DI435">
        <v>1.09324611393952</v>
      </c>
      <c r="DJ435">
        <v>1.1147769872677911</v>
      </c>
      <c r="DK435">
        <v>1.1064675893333391</v>
      </c>
      <c r="DL435">
        <v>1.0767089636927329</v>
      </c>
      <c r="DM435">
        <v>1.084731899837547</v>
      </c>
      <c r="DN435">
        <v>1.08673763387375</v>
      </c>
      <c r="DO435">
        <v>1.0458863371191851</v>
      </c>
      <c r="DP435">
        <v>1.059926375070861</v>
      </c>
      <c r="DQ435">
        <v>1.0675399797858729</v>
      </c>
      <c r="DR435">
        <v>1.0710192467883139</v>
      </c>
      <c r="DS435">
        <v>1.0659025537649189</v>
      </c>
      <c r="DT435">
        <v>1.0870650187761941</v>
      </c>
      <c r="DU435">
        <v>1.08673763387375</v>
      </c>
      <c r="DV435">
        <v>1.077732242116364</v>
      </c>
      <c r="DW435">
        <v>1.085018461928932</v>
      </c>
      <c r="DX435">
        <v>1.0983627066611681</v>
      </c>
      <c r="DY435">
        <v>1.1011871035569749</v>
      </c>
      <c r="DZ435">
        <v>1.094228469250345</v>
      </c>
      <c r="EA435">
        <v>1.059680736092282</v>
      </c>
      <c r="EB435">
        <v>1.0713058088797001</v>
      </c>
      <c r="EC435">
        <v>1.0516577999474681</v>
      </c>
      <c r="ED435">
        <v>1.031109281930022</v>
      </c>
      <c r="EE435">
        <v>1.0566516233307</v>
      </c>
      <c r="EF435">
        <v>1.076913579256761</v>
      </c>
      <c r="EG435">
        <v>1.078305466600882</v>
      </c>
      <c r="EH435">
        <v>1.079574283701346</v>
      </c>
      <c r="EI435">
        <v>1.095333593899587</v>
      </c>
      <c r="EJ435">
        <v>1.104543500919253</v>
      </c>
      <c r="EK435">
        <v>1.112689407005977</v>
      </c>
      <c r="EL435">
        <v>1.1249284267872239</v>
      </c>
      <c r="EM435">
        <v>1.1241097639276201</v>
      </c>
      <c r="EN435">
        <v>1.121571828821452</v>
      </c>
      <c r="EO435">
        <v>1.120712242849043</v>
      </c>
      <c r="EP435">
        <v>1.112689407005977</v>
      </c>
      <c r="EQ435">
        <v>1.1166189285510251</v>
      </c>
      <c r="ER435">
        <v>1.129021741085241</v>
      </c>
      <c r="ES435">
        <v>1.1306181436916429</v>
      </c>
      <c r="ET435">
        <v>1.1175824271334009</v>
      </c>
      <c r="EU435">
        <v>1.107662283442717</v>
      </c>
      <c r="EV435">
        <v>1.0983979125743899</v>
      </c>
      <c r="EW435">
        <v>1.101513385140201</v>
      </c>
      <c r="EX435">
        <v>1.1115565990745431</v>
      </c>
      <c r="EY435">
        <v>1.120943839583032</v>
      </c>
    </row>
    <row r="436" spans="9:155" x14ac:dyDescent="0.25">
      <c r="I436" s="31">
        <v>45057</v>
      </c>
      <c r="J436" s="32">
        <v>116.0104010886142</v>
      </c>
      <c r="K436" s="32">
        <v>111.5842914845549</v>
      </c>
      <c r="L436" s="33">
        <v>-4.5382347599540199E-2</v>
      </c>
      <c r="M436" s="33">
        <v>-3.2485730085385203E-2</v>
      </c>
      <c r="N436">
        <v>19</v>
      </c>
      <c r="O436" t="s">
        <v>15</v>
      </c>
      <c r="P436">
        <f t="shared" si="16"/>
        <v>225</v>
      </c>
      <c r="Q436">
        <f t="shared" si="17"/>
        <v>0</v>
      </c>
      <c r="AH436" s="31">
        <v>45428</v>
      </c>
      <c r="AI436" s="33">
        <v>0.6066682060143942</v>
      </c>
      <c r="AJ436" s="33">
        <v>0.35165218402162218</v>
      </c>
      <c r="AK436" s="33">
        <v>0.2550160219927719</v>
      </c>
      <c r="BI436" s="34">
        <v>-5.9558993281434103E-2</v>
      </c>
      <c r="CP436" t="s">
        <v>1437</v>
      </c>
      <c r="CQ436">
        <v>0.9600861625370154</v>
      </c>
      <c r="CR436">
        <v>0.9069634586503601</v>
      </c>
      <c r="CS436">
        <v>0.89059591857888221</v>
      </c>
      <c r="CT436">
        <v>0.87024409654749957</v>
      </c>
      <c r="CU436">
        <v>0.84422108976235222</v>
      </c>
      <c r="CV436">
        <v>0.84946159838957269</v>
      </c>
      <c r="CW436">
        <v>0.86834176772547245</v>
      </c>
      <c r="CX436">
        <v>0.87648960410155174</v>
      </c>
      <c r="CY436">
        <v>0.87943299745741288</v>
      </c>
      <c r="CZ436">
        <v>0.89368278267869627</v>
      </c>
      <c r="DA436">
        <v>0.87864324862895826</v>
      </c>
      <c r="DB436">
        <v>0.86367549393364418</v>
      </c>
      <c r="DC436">
        <v>0.87401295247923716</v>
      </c>
      <c r="DD436">
        <v>0.85369710808996158</v>
      </c>
      <c r="DE436">
        <v>0.84551329407177511</v>
      </c>
      <c r="DF436">
        <v>0.82010058772902228</v>
      </c>
      <c r="DG436">
        <v>0.81069643672073211</v>
      </c>
      <c r="DH436">
        <v>0.80642494937823606</v>
      </c>
      <c r="DI436">
        <v>0.80771715368765895</v>
      </c>
      <c r="DJ436">
        <v>0.80305105582562097</v>
      </c>
      <c r="DK436">
        <v>0.80301516614840895</v>
      </c>
      <c r="DL436">
        <v>0.80147155816871163</v>
      </c>
      <c r="DM436">
        <v>0.81618808512354157</v>
      </c>
      <c r="DN436">
        <v>0.81661884921498096</v>
      </c>
      <c r="DO436">
        <v>0.81241922919180409</v>
      </c>
      <c r="DP436">
        <v>0.80204596893389424</v>
      </c>
      <c r="DQ436">
        <v>0.797164445043689</v>
      </c>
      <c r="DR436">
        <v>0.78815516844962608</v>
      </c>
      <c r="DS436">
        <v>0.77473075783932388</v>
      </c>
      <c r="DT436">
        <v>0.76654711975092771</v>
      </c>
      <c r="DU436">
        <v>0.7365398310058755</v>
      </c>
      <c r="DV436">
        <v>0.73955491575126553</v>
      </c>
      <c r="DW436">
        <v>0.76503948941333755</v>
      </c>
      <c r="DX436">
        <v>0.75954775304563282</v>
      </c>
      <c r="DY436">
        <v>0.7870783022034753</v>
      </c>
      <c r="DZ436">
        <v>0.78564253918520432</v>
      </c>
      <c r="EA436">
        <v>0.77045944642661812</v>
      </c>
      <c r="EB436">
        <v>0.79813355429330857</v>
      </c>
      <c r="EC436">
        <v>0.81450109436478646</v>
      </c>
      <c r="ED436">
        <v>0.81478821178248262</v>
      </c>
      <c r="EE436">
        <v>0.80445084120178478</v>
      </c>
      <c r="EF436">
        <v>0.80473795861948094</v>
      </c>
      <c r="EG436">
        <v>0.79648245321176547</v>
      </c>
      <c r="EH436">
        <v>0.79328792008031535</v>
      </c>
      <c r="EI436">
        <v>0.79838478203379271</v>
      </c>
      <c r="EJ436">
        <v>0.79669787923993274</v>
      </c>
      <c r="EK436">
        <v>0.79648245321176547</v>
      </c>
      <c r="EL436">
        <v>0.79472368309858632</v>
      </c>
      <c r="EM436">
        <v>0.77997126646654447</v>
      </c>
      <c r="EN436">
        <v>0.75599423517716746</v>
      </c>
      <c r="EO436">
        <v>0.7662599143683364</v>
      </c>
      <c r="EP436">
        <v>0.75441500141494355</v>
      </c>
      <c r="EQ436">
        <v>0.74942572052820711</v>
      </c>
      <c r="ER436">
        <v>0.73916012930193331</v>
      </c>
      <c r="ES436">
        <v>0.74842080956627066</v>
      </c>
      <c r="ET436">
        <v>0.74300076458809494</v>
      </c>
      <c r="EU436">
        <v>0.7384781374700099</v>
      </c>
      <c r="EV436">
        <v>0.70681983560830974</v>
      </c>
      <c r="EW436">
        <v>0.70947593561668443</v>
      </c>
      <c r="EX436">
        <v>0.71708547081703111</v>
      </c>
      <c r="EY436">
        <v>0.69554924545520436</v>
      </c>
    </row>
    <row r="437" spans="9:155" x14ac:dyDescent="0.25">
      <c r="I437" s="31">
        <v>45058</v>
      </c>
      <c r="J437" s="32">
        <v>115.9189605226584</v>
      </c>
      <c r="K437" s="32">
        <v>111.5360085900314</v>
      </c>
      <c r="L437" s="33">
        <v>-4.6134786842812997E-2</v>
      </c>
      <c r="M437" s="33">
        <v>-3.2904376731994298E-2</v>
      </c>
      <c r="N437">
        <v>21</v>
      </c>
      <c r="O437" t="s">
        <v>15</v>
      </c>
      <c r="P437">
        <f t="shared" si="16"/>
        <v>225</v>
      </c>
      <c r="Q437">
        <f t="shared" si="17"/>
        <v>0</v>
      </c>
      <c r="AH437" s="31">
        <v>45429</v>
      </c>
      <c r="AI437" s="33">
        <v>0.61691799875265385</v>
      </c>
      <c r="AJ437" s="33">
        <v>0.36099203028942289</v>
      </c>
      <c r="AK437" s="33">
        <v>0.2559259684632309</v>
      </c>
      <c r="BI437" s="34">
        <v>-1.5918522300487001E-2</v>
      </c>
      <c r="CP437" t="s">
        <v>1438</v>
      </c>
      <c r="CQ437">
        <v>0.99638583239238887</v>
      </c>
      <c r="CR437">
        <v>0.99759037000040995</v>
      </c>
      <c r="CS437">
        <v>1.0356596420703099</v>
      </c>
      <c r="CT437">
        <v>1.0209855611332499</v>
      </c>
      <c r="CU437">
        <v>1.033643885256887</v>
      </c>
      <c r="CV437">
        <v>1.040416739492152</v>
      </c>
      <c r="CW437">
        <v>1.047753779960682</v>
      </c>
      <c r="CX437">
        <v>1.041303720848878</v>
      </c>
      <c r="CY437">
        <v>1.016551057339786</v>
      </c>
      <c r="CZ437">
        <v>1.032031420852707</v>
      </c>
      <c r="DA437">
        <v>1.019131000386474</v>
      </c>
      <c r="DB437">
        <v>1.0299352675010429</v>
      </c>
      <c r="DC437">
        <v>1.0356596420703099</v>
      </c>
      <c r="DD437">
        <v>1.0236462029608031</v>
      </c>
      <c r="DE437">
        <v>1.015099688254711</v>
      </c>
      <c r="DF437">
        <v>1.0046986128018429</v>
      </c>
      <c r="DG437">
        <v>0.99284657125406661</v>
      </c>
      <c r="DH437">
        <v>1.0208241635715189</v>
      </c>
      <c r="DI437">
        <v>0.99857104657087481</v>
      </c>
      <c r="DJ437">
        <v>0.98946014413643413</v>
      </c>
      <c r="DK437">
        <v>0.9795428583785909</v>
      </c>
      <c r="DL437">
        <v>0.97567294380855851</v>
      </c>
      <c r="DM437">
        <v>0.98171991200620279</v>
      </c>
      <c r="DN437">
        <v>0.97873667655027163</v>
      </c>
      <c r="DO437">
        <v>0.98671880352801533</v>
      </c>
      <c r="DP437">
        <v>0.97067395153920422</v>
      </c>
      <c r="DQ437">
        <v>0.95849921561550877</v>
      </c>
      <c r="DR437">
        <v>0.95785412910629508</v>
      </c>
      <c r="DS437">
        <v>0.96398179608480461</v>
      </c>
      <c r="DT437">
        <v>0.96478817940820716</v>
      </c>
      <c r="DU437">
        <v>0.96269182456146041</v>
      </c>
      <c r="DV437">
        <v>0.9589830053105336</v>
      </c>
      <c r="DW437">
        <v>0.94414742606420132</v>
      </c>
      <c r="DX437">
        <v>0.94640507772513682</v>
      </c>
      <c r="DY437">
        <v>0.95567727697376648</v>
      </c>
      <c r="DZ437">
        <v>0.95487099439790557</v>
      </c>
      <c r="EA437">
        <v>0.94850143257188357</v>
      </c>
      <c r="EB437">
        <v>0.95011389697606374</v>
      </c>
      <c r="EC437">
        <v>0.94221246877918519</v>
      </c>
      <c r="ED437">
        <v>0.94705006348680898</v>
      </c>
      <c r="EE437">
        <v>0.94430872287839018</v>
      </c>
      <c r="EF437">
        <v>0.961804943952276</v>
      </c>
      <c r="EG437">
        <v>1.022678623570753</v>
      </c>
      <c r="EH437">
        <v>1.0299352675010429</v>
      </c>
      <c r="EI437">
        <v>1.04315808010057</v>
      </c>
      <c r="EJ437">
        <v>1.0374334032886789</v>
      </c>
      <c r="EK437">
        <v>1.0360629344795531</v>
      </c>
      <c r="EL437">
        <v>1.0212274559807619</v>
      </c>
      <c r="EM437">
        <v>1.0240491931274209</v>
      </c>
      <c r="EN437">
        <v>1.0197760868956871</v>
      </c>
      <c r="EO437">
        <v>1.030580051767632</v>
      </c>
      <c r="EP437">
        <v>1.0088914232428781</v>
      </c>
      <c r="EQ437">
        <v>0.99873224263752203</v>
      </c>
      <c r="ER437">
        <v>1.001715679588536</v>
      </c>
      <c r="ES437">
        <v>0.99373345186325102</v>
      </c>
      <c r="ET437">
        <v>0.98720259322304027</v>
      </c>
      <c r="EU437">
        <v>0.98131672034450146</v>
      </c>
      <c r="EV437">
        <v>0.97962365790699779</v>
      </c>
      <c r="EW437">
        <v>0.97607603472271809</v>
      </c>
      <c r="EX437">
        <v>0.98091362943034188</v>
      </c>
      <c r="EY437">
        <v>1.015099688254711</v>
      </c>
    </row>
    <row r="438" spans="9:155" x14ac:dyDescent="0.25">
      <c r="I438" s="31">
        <v>45061</v>
      </c>
      <c r="J438" s="32">
        <v>115.7626010191623</v>
      </c>
      <c r="K438" s="32">
        <v>112.0573917868635</v>
      </c>
      <c r="L438" s="33">
        <v>-4.7421426150644298E-2</v>
      </c>
      <c r="M438" s="33">
        <v>-2.8383617794357E-2</v>
      </c>
      <c r="N438">
        <v>23</v>
      </c>
      <c r="O438" t="s">
        <v>15</v>
      </c>
      <c r="P438">
        <f t="shared" si="16"/>
        <v>225</v>
      </c>
      <c r="Q438">
        <f t="shared" si="17"/>
        <v>0</v>
      </c>
      <c r="AH438" s="31">
        <v>45430</v>
      </c>
      <c r="AI438" s="33">
        <v>0.61910195534358192</v>
      </c>
      <c r="AJ438" s="33">
        <v>0.3597979382238885</v>
      </c>
      <c r="AK438" s="33">
        <v>0.25930401711969342</v>
      </c>
      <c r="BI438" s="34">
        <v>0.31193794820109921</v>
      </c>
      <c r="CP438" t="s">
        <v>1439</v>
      </c>
      <c r="CQ438">
        <v>0.97086561131694182</v>
      </c>
      <c r="CR438">
        <v>0.97111818187646626</v>
      </c>
      <c r="CS438">
        <v>1.009178155806598</v>
      </c>
      <c r="CT438">
        <v>1.011704193731527</v>
      </c>
      <c r="CU438">
        <v>1.0072415045755081</v>
      </c>
      <c r="CV438">
        <v>1.0175143135896401</v>
      </c>
      <c r="CW438">
        <v>1.026355695574152</v>
      </c>
      <c r="CX438">
        <v>1.0277029601114049</v>
      </c>
      <c r="CY438">
        <v>1.0127146421344659</v>
      </c>
      <c r="CZ438">
        <v>1.019703618462676</v>
      </c>
      <c r="DA438">
        <v>1.0016840383593391</v>
      </c>
      <c r="DB438">
        <v>0.99082184265136919</v>
      </c>
      <c r="DC438">
        <v>1.0019366089188639</v>
      </c>
      <c r="DD438">
        <v>1.004378567433845</v>
      </c>
      <c r="DE438">
        <v>1.0201245970893571</v>
      </c>
      <c r="DF438">
        <v>1.0108622364781641</v>
      </c>
      <c r="DG438">
        <v>1.008925585247074</v>
      </c>
      <c r="DH438">
        <v>0.99806330645668262</v>
      </c>
      <c r="DI438">
        <v>0.98871678335312196</v>
      </c>
      <c r="DJ438">
        <v>0.99309531001677298</v>
      </c>
      <c r="DK438">
        <v>1.0071573420831399</v>
      </c>
      <c r="DL438">
        <v>1.028713408514345</v>
      </c>
      <c r="DM438">
        <v>1.0346917702747731</v>
      </c>
      <c r="DN438">
        <v>1.033681321871833</v>
      </c>
      <c r="DO438">
        <v>1.0384809933270069</v>
      </c>
      <c r="DP438">
        <v>1.0188614950444721</v>
      </c>
      <c r="DQ438">
        <v>1.01557766235855</v>
      </c>
      <c r="DR438">
        <v>1.028460754872399</v>
      </c>
      <c r="DS438">
        <v>1.0174301510972721</v>
      </c>
      <c r="DT438">
        <v>1.0085886860303399</v>
      </c>
      <c r="DU438">
        <v>0.98046478806244786</v>
      </c>
      <c r="DV438">
        <v>1.010525420343851</v>
      </c>
      <c r="DW438">
        <v>1.0591950194224291</v>
      </c>
      <c r="DX438">
        <v>1.0742670844796309</v>
      </c>
      <c r="DY438">
        <v>1.090778635561281</v>
      </c>
      <c r="DZ438">
        <v>1.095435737582197</v>
      </c>
      <c r="EA438">
        <v>1.0983993706179851</v>
      </c>
      <c r="EB438">
        <v>1.109407043644945</v>
      </c>
      <c r="EC438">
        <v>1.128543500732389</v>
      </c>
      <c r="ED438">
        <v>1.146155810808493</v>
      </c>
      <c r="EE438">
        <v>1.15284510884453</v>
      </c>
      <c r="EF438">
        <v>1.137603721813542</v>
      </c>
      <c r="EG438">
        <v>1.134640088777753</v>
      </c>
      <c r="EH438">
        <v>1.1428535338251311</v>
      </c>
      <c r="EI438">
        <v>1.137349655770441</v>
      </c>
      <c r="EJ438">
        <v>1.1483573287974</v>
      </c>
      <c r="EK438">
        <v>1.13557152579842</v>
      </c>
      <c r="EL438">
        <v>1.150982317885616</v>
      </c>
      <c r="EM438">
        <v>1.1760459579622169</v>
      </c>
      <c r="EN438">
        <v>1.17663866795289</v>
      </c>
      <c r="EO438">
        <v>1.166139043929711</v>
      </c>
      <c r="EP438">
        <v>1.172913002952642</v>
      </c>
      <c r="EQ438">
        <v>1.192557509043866</v>
      </c>
      <c r="ER438">
        <v>1.1787555249549051</v>
      </c>
      <c r="ES438">
        <v>1.1659697219559251</v>
      </c>
      <c r="ET438">
        <v>1.158518308873006</v>
      </c>
      <c r="EU438">
        <v>1.1404826107800159</v>
      </c>
      <c r="EV438">
        <v>1.1579255988823329</v>
      </c>
      <c r="EW438">
        <v>1.179094251984899</v>
      </c>
      <c r="EX438">
        <v>1.173759778986416</v>
      </c>
      <c r="EY438">
        <v>1.155131370902752</v>
      </c>
    </row>
    <row r="439" spans="9:155" x14ac:dyDescent="0.25">
      <c r="I439" s="31">
        <v>45062</v>
      </c>
      <c r="J439" s="32">
        <v>116.0830248446162</v>
      </c>
      <c r="K439" s="32">
        <v>111.64446494265501</v>
      </c>
      <c r="L439" s="33">
        <v>-4.4784746705029403E-2</v>
      </c>
      <c r="M439" s="33">
        <v>-3.1963983891476803E-2</v>
      </c>
      <c r="N439">
        <v>26</v>
      </c>
      <c r="O439" t="s">
        <v>15</v>
      </c>
      <c r="P439">
        <f t="shared" si="16"/>
        <v>225</v>
      </c>
      <c r="Q439">
        <f t="shared" si="17"/>
        <v>0</v>
      </c>
      <c r="AH439" s="31">
        <v>45433</v>
      </c>
      <c r="AI439" s="33">
        <v>0.62037930398320396</v>
      </c>
      <c r="AJ439" s="33">
        <v>0.36761573416643012</v>
      </c>
      <c r="AK439" s="33">
        <v>0.25276356981677378</v>
      </c>
      <c r="BI439" s="34">
        <v>6.3147568194940995E-2</v>
      </c>
      <c r="CP439" t="s">
        <v>1440</v>
      </c>
      <c r="CQ439">
        <v>0.95518075481730746</v>
      </c>
      <c r="CR439">
        <v>0.94934047974740887</v>
      </c>
      <c r="CS439">
        <v>0.95544332010377631</v>
      </c>
      <c r="CT439">
        <v>0.94474700497333131</v>
      </c>
      <c r="CU439">
        <v>0.95669012039959733</v>
      </c>
      <c r="CV439">
        <v>0.95163729814811204</v>
      </c>
      <c r="CW439">
        <v>0.99901570938931172</v>
      </c>
      <c r="CX439">
        <v>0.99501282422904413</v>
      </c>
      <c r="CY439">
        <v>1.090229075202515</v>
      </c>
      <c r="CZ439">
        <v>1.057024814692755</v>
      </c>
      <c r="DA439">
        <v>1.0642431321948771</v>
      </c>
      <c r="DB439">
        <v>1.0526280410959521</v>
      </c>
      <c r="DC439">
        <v>1.0563686040107441</v>
      </c>
      <c r="DD439">
        <v>1.104731250261296</v>
      </c>
      <c r="DE439">
        <v>1.0715926108197369</v>
      </c>
      <c r="DF439">
        <v>1.0692958734326981</v>
      </c>
      <c r="DG439">
        <v>1.160377997109499</v>
      </c>
      <c r="DH439">
        <v>1.167858798884426</v>
      </c>
      <c r="DI439">
        <v>1.1693680834530511</v>
      </c>
      <c r="DJ439">
        <v>1.16753069354342</v>
      </c>
      <c r="DK439">
        <v>1.178030064455597</v>
      </c>
      <c r="DL439">
        <v>1.1490911733789091</v>
      </c>
      <c r="DM439">
        <v>1.1454163935596471</v>
      </c>
      <c r="DN439">
        <v>1.1202178223567569</v>
      </c>
      <c r="DO439">
        <v>1.118183650256187</v>
      </c>
      <c r="DP439">
        <v>1.090097671038784</v>
      </c>
      <c r="DQ439">
        <v>1.094166339294582</v>
      </c>
      <c r="DR439">
        <v>1.0631931140899951</v>
      </c>
      <c r="DS439">
        <v>1.058993365725124</v>
      </c>
      <c r="DT439">
        <v>1.046984710244321</v>
      </c>
      <c r="DU439">
        <v>1.0447535939254839</v>
      </c>
      <c r="DV439">
        <v>1.031891864558067</v>
      </c>
      <c r="DW439">
        <v>1.076448569866618</v>
      </c>
      <c r="DX439">
        <v>1.116018155005551</v>
      </c>
      <c r="DY439">
        <v>1.111293438095071</v>
      </c>
      <c r="DZ439">
        <v>1.099284782614268</v>
      </c>
      <c r="EA439">
        <v>1.115165081118936</v>
      </c>
      <c r="EB439">
        <v>1.114968136900669</v>
      </c>
      <c r="EC439">
        <v>1.0998752912144141</v>
      </c>
      <c r="ED439">
        <v>1.1229739882348679</v>
      </c>
      <c r="EE439">
        <v>1.161427934200717</v>
      </c>
      <c r="EF439">
        <v>1.160706102450505</v>
      </c>
      <c r="EG439">
        <v>1.1701554552578</v>
      </c>
      <c r="EH439">
        <v>1.1725178947267041</v>
      </c>
      <c r="EI439">
        <v>1.168252525293632</v>
      </c>
      <c r="EJ439">
        <v>1.15650627307197</v>
      </c>
      <c r="EK439">
        <v>1.165496359415521</v>
      </c>
      <c r="EL439">
        <v>1.150797240138473</v>
      </c>
      <c r="EM439">
        <v>1.165824545770191</v>
      </c>
      <c r="EN439">
        <v>1.156703136276573</v>
      </c>
      <c r="EO439">
        <v>1.1662181911657341</v>
      </c>
      <c r="EP439">
        <v>1.1439070279773571</v>
      </c>
      <c r="EQ439">
        <v>1.1389853668486101</v>
      </c>
      <c r="ER439">
        <v>1.1278298662680859</v>
      </c>
      <c r="ES439">
        <v>1.1246145149398961</v>
      </c>
      <c r="ET439">
        <v>1.1080123846850161</v>
      </c>
      <c r="EU439">
        <v>1.1037469342382791</v>
      </c>
      <c r="EV439">
        <v>1.1059780505571171</v>
      </c>
      <c r="EW439">
        <v>1.125205023540041</v>
      </c>
      <c r="EX439">
        <v>1.1099810167310491</v>
      </c>
      <c r="EY439">
        <v>1.119299046388277</v>
      </c>
    </row>
    <row r="440" spans="9:155" x14ac:dyDescent="0.25">
      <c r="I440" s="31">
        <v>45063</v>
      </c>
      <c r="J440" s="32">
        <v>115.9378913322536</v>
      </c>
      <c r="K440" s="32">
        <v>111.1684820794794</v>
      </c>
      <c r="L440" s="33">
        <v>-4.5979010422386703E-2</v>
      </c>
      <c r="M440" s="33">
        <v>-3.6091090012153201E-2</v>
      </c>
      <c r="N440">
        <v>28</v>
      </c>
      <c r="O440" t="s">
        <v>15</v>
      </c>
      <c r="P440">
        <f t="shared" si="16"/>
        <v>225</v>
      </c>
      <c r="Q440">
        <f t="shared" si="17"/>
        <v>0</v>
      </c>
      <c r="AH440" s="31">
        <v>45434</v>
      </c>
      <c r="AI440" s="33">
        <v>0.63244178905721493</v>
      </c>
      <c r="AJ440" s="33">
        <v>0.37671905538251099</v>
      </c>
      <c r="AK440" s="33">
        <v>0.25572273367470388</v>
      </c>
      <c r="BI440" s="34">
        <v>2.9223489903129701E-2</v>
      </c>
      <c r="CP440" t="s">
        <v>1441</v>
      </c>
      <c r="CQ440">
        <v>0.99345917247949211</v>
      </c>
      <c r="CR440">
        <v>1.0028951362623511</v>
      </c>
      <c r="CS440">
        <v>1.015547955070669</v>
      </c>
      <c r="CT440">
        <v>1.0258417993300699</v>
      </c>
      <c r="CU440">
        <v>1.0141540304706711</v>
      </c>
      <c r="CV440">
        <v>1.0442848522447079</v>
      </c>
      <c r="CW440">
        <v>1.024555044202448</v>
      </c>
      <c r="CX440">
        <v>1.0223033047130989</v>
      </c>
      <c r="CY440">
        <v>1.0135106857004561</v>
      </c>
      <c r="CZ440">
        <v>1.0268067836917969</v>
      </c>
      <c r="DA440">
        <v>1.029809168598121</v>
      </c>
      <c r="DB440">
        <v>1.049217271461677</v>
      </c>
      <c r="DC440">
        <v>1.05318470631692</v>
      </c>
      <c r="DD440">
        <v>1.088247947307925</v>
      </c>
      <c r="DE440">
        <v>1.0569376710530261</v>
      </c>
      <c r="DF440">
        <v>1.0457860119042739</v>
      </c>
      <c r="DG440">
        <v>1.0511473713595141</v>
      </c>
      <c r="DH440">
        <v>1.0611194448530199</v>
      </c>
      <c r="DI440">
        <v>1.0509329012403781</v>
      </c>
      <c r="DJ440">
        <v>1.049753446759516</v>
      </c>
      <c r="DK440">
        <v>1.149796345983622</v>
      </c>
      <c r="DL440">
        <v>1.139073627073141</v>
      </c>
      <c r="DM440">
        <v>1.1592322441792879</v>
      </c>
      <c r="DN440">
        <v>1.1330688572604939</v>
      </c>
      <c r="DO440">
        <v>1.141968776919897</v>
      </c>
      <c r="DP440">
        <v>1.135213427277467</v>
      </c>
      <c r="DQ440">
        <v>1.1001501862864611</v>
      </c>
      <c r="DR440">
        <v>1.0887841226057651</v>
      </c>
      <c r="DS440">
        <v>1.0453571372531949</v>
      </c>
      <c r="DT440">
        <v>1.0469655319723279</v>
      </c>
      <c r="DU440">
        <v>1.043963147066004</v>
      </c>
      <c r="DV440">
        <v>1.0480378169808151</v>
      </c>
      <c r="DW440">
        <v>1.0695904242741521</v>
      </c>
      <c r="DX440">
        <v>1.0961827514312179</v>
      </c>
      <c r="DY440">
        <v>1.098220020801431</v>
      </c>
      <c r="DZ440">
        <v>1.095432171601435</v>
      </c>
      <c r="EA440">
        <v>1.1032597406651601</v>
      </c>
      <c r="EB440">
        <v>1.085352863048362</v>
      </c>
      <c r="EC440">
        <v>1.0861034428781451</v>
      </c>
      <c r="ED440">
        <v>1.0773108238655009</v>
      </c>
      <c r="EE440">
        <v>1.0799915035931209</v>
      </c>
      <c r="EF440">
        <v>1.075595128499607</v>
      </c>
      <c r="EG440">
        <v>1.081278193133552</v>
      </c>
      <c r="EH440">
        <v>1.0636929551082639</v>
      </c>
      <c r="EI440">
        <v>1.0562942606956189</v>
      </c>
      <c r="EJ440">
        <v>1.0506111960616751</v>
      </c>
      <c r="EK440">
        <v>1.069268784682641</v>
      </c>
      <c r="EL440">
        <v>1.0777396985165799</v>
      </c>
      <c r="EM440">
        <v>1.0668025750741561</v>
      </c>
      <c r="EN440">
        <v>1.0438559120064359</v>
      </c>
      <c r="EO440">
        <v>1.048359456572326</v>
      </c>
      <c r="EP440">
        <v>1.0422475172873029</v>
      </c>
      <c r="EQ440">
        <v>1.0264851441002849</v>
      </c>
      <c r="ER440">
        <v>1.017049114730235</v>
      </c>
      <c r="ES440">
        <v>0.99624708726668021</v>
      </c>
      <c r="ET440">
        <v>0.9914218375220869</v>
      </c>
      <c r="EU440">
        <v>1.016727475138723</v>
      </c>
      <c r="EV440">
        <v>1.032060973674662</v>
      </c>
      <c r="EW440">
        <v>1.0317392684959581</v>
      </c>
      <c r="EX440">
        <v>0.98380873857749784</v>
      </c>
      <c r="EY440">
        <v>1.0366716877129269</v>
      </c>
    </row>
    <row r="441" spans="9:155" x14ac:dyDescent="0.25">
      <c r="I441" s="31">
        <v>45064</v>
      </c>
      <c r="J441" s="32">
        <v>115.1691121765144</v>
      </c>
      <c r="K441" s="32">
        <v>110.70186753912181</v>
      </c>
      <c r="L441" s="33">
        <v>-5.2305082446787297E-2</v>
      </c>
      <c r="M441" s="33">
        <v>-4.0136966186472701E-2</v>
      </c>
      <c r="N441">
        <v>29</v>
      </c>
      <c r="O441" t="s">
        <v>15</v>
      </c>
      <c r="P441">
        <f t="shared" si="16"/>
        <v>225</v>
      </c>
      <c r="Q441">
        <f t="shared" si="17"/>
        <v>0</v>
      </c>
      <c r="AH441" s="31">
        <v>45435</v>
      </c>
      <c r="AI441" s="33">
        <v>0.65669846731752668</v>
      </c>
      <c r="AJ441" s="33">
        <v>0.39891352463285051</v>
      </c>
      <c r="AK441" s="33">
        <v>0.25778494268467611</v>
      </c>
      <c r="BI441" s="34">
        <v>3.0800034291066699E-2</v>
      </c>
      <c r="CP441" t="s">
        <v>1442</v>
      </c>
      <c r="CQ441">
        <v>1.002782477532044</v>
      </c>
      <c r="CR441">
        <v>1.0153457077628389</v>
      </c>
      <c r="CS441">
        <v>1.0150927894365509</v>
      </c>
      <c r="CT441">
        <v>1.0431702877098661</v>
      </c>
      <c r="CU441">
        <v>1.0269815059962379</v>
      </c>
      <c r="CV441">
        <v>1.0247892231633779</v>
      </c>
      <c r="CW441">
        <v>1.063828005998984</v>
      </c>
      <c r="CX441">
        <v>1.0662732071581329</v>
      </c>
      <c r="CY441">
        <v>1.0590219097894491</v>
      </c>
      <c r="CZ441">
        <v>1.0988197716089509</v>
      </c>
      <c r="DA441">
        <v>1.11542995426438</v>
      </c>
      <c r="DB441">
        <v>1.126053949590615</v>
      </c>
      <c r="DC441">
        <v>1.104131380466032</v>
      </c>
      <c r="DD441">
        <v>1.1276560896621359</v>
      </c>
      <c r="DE441">
        <v>1.122765687343839</v>
      </c>
      <c r="DF441">
        <v>1.1210793059645601</v>
      </c>
      <c r="DG441">
        <v>1.1765598536410891</v>
      </c>
      <c r="DH441">
        <v>1.1507588147073851</v>
      </c>
      <c r="DI441">
        <v>1.1453625757365109</v>
      </c>
      <c r="DJ441">
        <v>1.1581787890946</v>
      </c>
      <c r="DK441">
        <v>1.2875210785961591</v>
      </c>
      <c r="DL441">
        <v>1.2515176396810399</v>
      </c>
      <c r="DM441">
        <v>1.2588533727604989</v>
      </c>
      <c r="DN441">
        <v>1.2398821006516649</v>
      </c>
      <c r="DO441">
        <v>1.195952721094742</v>
      </c>
      <c r="DP441">
        <v>1.17740317393274</v>
      </c>
      <c r="DQ441">
        <v>1.1424115379247859</v>
      </c>
      <c r="DR441">
        <v>1.1672850152590819</v>
      </c>
      <c r="DS441">
        <v>1.2524450716784361</v>
      </c>
      <c r="DT441">
        <v>1.253794358224676</v>
      </c>
      <c r="DU441">
        <v>1.258431777415679</v>
      </c>
      <c r="DV441">
        <v>1.254721790222072</v>
      </c>
      <c r="DW441">
        <v>1.3295109640444971</v>
      </c>
      <c r="DX441">
        <v>1.3317875529861209</v>
      </c>
      <c r="DY441">
        <v>1.3108769163707139</v>
      </c>
      <c r="DZ441">
        <v>1.3077572663414641</v>
      </c>
      <c r="EA441">
        <v>1.317959407118855</v>
      </c>
      <c r="EB441">
        <v>1.31745370006829</v>
      </c>
      <c r="EC441">
        <v>1.3741146628695089</v>
      </c>
      <c r="ED441">
        <v>1.356492418102891</v>
      </c>
      <c r="EE441">
        <v>1.3150927402168979</v>
      </c>
      <c r="EF441">
        <v>1.296711546068398</v>
      </c>
      <c r="EG441">
        <v>1.296964658797704</v>
      </c>
      <c r="EH441">
        <v>1.2913998076093041</v>
      </c>
      <c r="EI441">
        <v>1.300590275081543</v>
      </c>
      <c r="EJ441">
        <v>1.3333895634556301</v>
      </c>
      <c r="EK441">
        <v>1.3200673838429531</v>
      </c>
      <c r="EL441">
        <v>1.3553120029782011</v>
      </c>
      <c r="EM441">
        <v>1.366104610521961</v>
      </c>
      <c r="EN441">
        <v>1.337436775084289</v>
      </c>
      <c r="EO441">
        <v>1.3224283436943449</v>
      </c>
      <c r="EP441">
        <v>1.292738337188553</v>
      </c>
      <c r="EQ441">
        <v>1.299336246014074</v>
      </c>
      <c r="ER441">
        <v>1.3120241533803489</v>
      </c>
      <c r="ES441">
        <v>1.315492303219689</v>
      </c>
      <c r="ET441">
        <v>1.5493744267910501</v>
      </c>
      <c r="EU441">
        <v>1.491517237419685</v>
      </c>
      <c r="EV441">
        <v>1.4695245536066459</v>
      </c>
      <c r="EW441">
        <v>1.5206995928447331</v>
      </c>
      <c r="EX441">
        <v>1.5150322264648941</v>
      </c>
      <c r="EY441">
        <v>1.4657181425161601</v>
      </c>
    </row>
    <row r="442" spans="9:155" x14ac:dyDescent="0.25">
      <c r="I442" s="31">
        <v>45065</v>
      </c>
      <c r="J442" s="32">
        <v>115.2211247006793</v>
      </c>
      <c r="K442" s="32">
        <v>111.03300171872689</v>
      </c>
      <c r="L442" s="33">
        <v>-5.1877085704703799E-2</v>
      </c>
      <c r="M442" s="33">
        <v>-3.7265800005623698E-2</v>
      </c>
      <c r="N442">
        <v>30</v>
      </c>
      <c r="O442" t="s">
        <v>15</v>
      </c>
      <c r="P442">
        <f t="shared" si="16"/>
        <v>225</v>
      </c>
      <c r="Q442">
        <f t="shared" si="17"/>
        <v>0</v>
      </c>
      <c r="AH442" s="31">
        <v>45436</v>
      </c>
      <c r="AI442" s="33">
        <v>0.66134843451213077</v>
      </c>
      <c r="AJ442" s="33">
        <v>0.39436510022683691</v>
      </c>
      <c r="AK442" s="33">
        <v>0.26698333428529381</v>
      </c>
      <c r="BI442" s="34">
        <v>0.15581507612210699</v>
      </c>
      <c r="CP442" t="s">
        <v>1443</v>
      </c>
      <c r="CQ442">
        <v>1.018394972420255</v>
      </c>
      <c r="CR442">
        <v>1.1188909658407671</v>
      </c>
      <c r="CS442">
        <v>1.1194318890395201</v>
      </c>
      <c r="CT442">
        <v>1.0795310772453099</v>
      </c>
      <c r="CU442">
        <v>1.1273669855815149</v>
      </c>
      <c r="CV442">
        <v>1.2426511033608529</v>
      </c>
      <c r="CW442">
        <v>1.2538773162658301</v>
      </c>
      <c r="CX442">
        <v>1.229621368471379</v>
      </c>
      <c r="CY442">
        <v>1.2691614536359239</v>
      </c>
      <c r="CZ442">
        <v>1.3037872081859081</v>
      </c>
      <c r="DA442">
        <v>1.3931470314040719</v>
      </c>
      <c r="DB442">
        <v>1.3540126942205071</v>
      </c>
      <c r="DC442">
        <v>1.337240740144267</v>
      </c>
      <c r="DD442">
        <v>1.4204237451259569</v>
      </c>
      <c r="DE442">
        <v>1.5133002361189949</v>
      </c>
      <c r="DF442">
        <v>1.535392268790774</v>
      </c>
      <c r="DG442">
        <v>1.466275934908579</v>
      </c>
      <c r="DH442">
        <v>1.4747971983283019</v>
      </c>
      <c r="DI442">
        <v>1.458701453832419</v>
      </c>
      <c r="DJ442">
        <v>1.3970244258086111</v>
      </c>
      <c r="DK442">
        <v>1.342786258987869</v>
      </c>
      <c r="DL442">
        <v>1.383814160858559</v>
      </c>
      <c r="DM442">
        <v>1.3834986779078691</v>
      </c>
      <c r="DN442">
        <v>1.4309287270992641</v>
      </c>
      <c r="DO442">
        <v>1.4557260427477881</v>
      </c>
      <c r="DP442">
        <v>1.4151939315607069</v>
      </c>
      <c r="DQ442">
        <v>1.4822362818590289</v>
      </c>
      <c r="DR442">
        <v>1.5747069137072569</v>
      </c>
      <c r="DS442">
        <v>1.4349865404005511</v>
      </c>
      <c r="DT442">
        <v>1.353967561705363</v>
      </c>
      <c r="DU442">
        <v>1.3448601314079121</v>
      </c>
      <c r="DV442">
        <v>1.367267869358042</v>
      </c>
      <c r="DW442">
        <v>1.359422926682506</v>
      </c>
      <c r="DX442">
        <v>1.344995528953346</v>
      </c>
      <c r="DY442">
        <v>1.3405771001862239</v>
      </c>
      <c r="DZ442">
        <v>1.326465407735415</v>
      </c>
      <c r="EA442">
        <v>1.340802540434286</v>
      </c>
      <c r="EB442">
        <v>1.303832340701053</v>
      </c>
      <c r="EC442">
        <v>1.2776826058918169</v>
      </c>
      <c r="ED442">
        <v>1.344138789312411</v>
      </c>
      <c r="EE442">
        <v>1.3060414995026981</v>
      </c>
      <c r="EF442">
        <v>1.263120032944884</v>
      </c>
      <c r="EG442">
        <v>1.2033362361167099</v>
      </c>
      <c r="EH442">
        <v>1.205320176997954</v>
      </c>
      <c r="EI442">
        <v>1.183228144326175</v>
      </c>
      <c r="EJ442">
        <v>1.1931469594217541</v>
      </c>
      <c r="EK442">
        <v>1.1804328186468021</v>
      </c>
      <c r="EL442">
        <v>1.166005420917642</v>
      </c>
      <c r="EM442">
        <v>1.185888183623945</v>
      </c>
      <c r="EN442">
        <v>1.1932822458033581</v>
      </c>
      <c r="EO442">
        <v>1.1802975322651981</v>
      </c>
      <c r="EP442">
        <v>1.1606852311582709</v>
      </c>
      <c r="EQ442">
        <v>1.124887254016663</v>
      </c>
      <c r="ER442">
        <v>1.1238954503217859</v>
      </c>
      <c r="ES442">
        <v>1.1525248055320441</v>
      </c>
      <c r="ET442">
        <v>1.177592360452284</v>
      </c>
      <c r="EU442">
        <v>1.1635255781889591</v>
      </c>
      <c r="EV442">
        <v>1.1833184093564639</v>
      </c>
      <c r="EW442">
        <v>1.195942396264958</v>
      </c>
      <c r="EX442">
        <v>1.1702885633031599</v>
      </c>
      <c r="EY442">
        <v>1.1483769495281291</v>
      </c>
    </row>
    <row r="443" spans="9:155" x14ac:dyDescent="0.25">
      <c r="I443" s="31">
        <v>45068</v>
      </c>
      <c r="J443" s="32">
        <v>115.5047612149565</v>
      </c>
      <c r="K443" s="32">
        <v>111.7280592078002</v>
      </c>
      <c r="L443" s="33">
        <v>-4.9543118915057402E-2</v>
      </c>
      <c r="M443" s="33">
        <v>-3.1239162831675899E-2</v>
      </c>
      <c r="N443">
        <v>30</v>
      </c>
      <c r="O443" t="s">
        <v>15</v>
      </c>
      <c r="P443">
        <f t="shared" si="16"/>
        <v>225</v>
      </c>
      <c r="Q443">
        <f t="shared" si="17"/>
        <v>0</v>
      </c>
      <c r="AH443" s="31">
        <v>45439</v>
      </c>
      <c r="AI443" s="33">
        <v>0.65845551601329366</v>
      </c>
      <c r="AJ443" s="33">
        <v>0.38628740970072228</v>
      </c>
      <c r="AK443" s="33">
        <v>0.27216810631257138</v>
      </c>
      <c r="BI443" s="34">
        <v>5.6018508995788197E-2</v>
      </c>
      <c r="CP443" t="s">
        <v>1444</v>
      </c>
      <c r="CQ443">
        <v>1.009351817141195</v>
      </c>
      <c r="CR443">
        <v>0.98059347202538405</v>
      </c>
      <c r="CS443">
        <v>0.98291796399290143</v>
      </c>
      <c r="CT443">
        <v>0.97783662455190834</v>
      </c>
      <c r="CU443">
        <v>0.98518835256766779</v>
      </c>
      <c r="CV443">
        <v>0.98999944455122002</v>
      </c>
      <c r="CW443">
        <v>0.99016155259973726</v>
      </c>
      <c r="CX443">
        <v>0.99864857596774803</v>
      </c>
      <c r="CY443">
        <v>0.9967025382431739</v>
      </c>
      <c r="CZ443">
        <v>1.0033514611657981</v>
      </c>
      <c r="DA443">
        <v>1.0074057794166209</v>
      </c>
      <c r="DB443">
        <v>1.0034054971819699</v>
      </c>
      <c r="DC443">
        <v>1.002270336582876</v>
      </c>
      <c r="DD443">
        <v>0.99535109882623285</v>
      </c>
      <c r="DE443">
        <v>1.013784522258383</v>
      </c>
      <c r="DF443">
        <v>1.015622420574033</v>
      </c>
      <c r="DG443">
        <v>1.0109735713921559</v>
      </c>
      <c r="DH443">
        <v>1.0082166565421009</v>
      </c>
      <c r="DI443">
        <v>1.003892023457259</v>
      </c>
      <c r="DJ443">
        <v>1.005567813724392</v>
      </c>
      <c r="DK443">
        <v>0.99691868230786362</v>
      </c>
      <c r="DL443">
        <v>0.99486457255094463</v>
      </c>
      <c r="DM443">
        <v>1.006162479408603</v>
      </c>
      <c r="DN443">
        <v>1.0026487908258199</v>
      </c>
      <c r="DO443">
        <v>1.0086491468012171</v>
      </c>
      <c r="DP443">
        <v>1.014649435400035</v>
      </c>
      <c r="DQ443">
        <v>1.0469214017220509</v>
      </c>
      <c r="DR443">
        <v>1.0467051902807829</v>
      </c>
      <c r="DS443">
        <v>1.045245678831497</v>
      </c>
      <c r="DT443">
        <v>1.062543874287974</v>
      </c>
      <c r="DU443">
        <v>1.088869722780502</v>
      </c>
      <c r="DV443">
        <v>1.095788893160567</v>
      </c>
      <c r="DW443">
        <v>1.0863289519951369</v>
      </c>
      <c r="DX443">
        <v>1.091626570253978</v>
      </c>
      <c r="DY443">
        <v>1.0991404736948329</v>
      </c>
      <c r="DZ443">
        <v>1.0915725342378051</v>
      </c>
      <c r="EA443">
        <v>1.090437306262132</v>
      </c>
      <c r="EB443">
        <v>1.0994648245450249</v>
      </c>
      <c r="EC443">
        <v>1.097356544018776</v>
      </c>
      <c r="ED443">
        <v>1.091788678302495</v>
      </c>
      <c r="EE443">
        <v>1.0619492759803411</v>
      </c>
      <c r="EF443">
        <v>1.038920972005908</v>
      </c>
      <c r="EG443">
        <v>1.0383804097144469</v>
      </c>
      <c r="EH443">
        <v>1.04556996230511</v>
      </c>
      <c r="EI443">
        <v>1.0468673657058789</v>
      </c>
      <c r="EJ443">
        <v>1.0432456050907499</v>
      </c>
      <c r="EK443">
        <v>1.0362139158241419</v>
      </c>
      <c r="EL443">
        <v>1.0406836106830739</v>
      </c>
      <c r="EM443">
        <v>1.039375494406281</v>
      </c>
      <c r="EN443">
        <v>1.0595437299885651</v>
      </c>
      <c r="EO443">
        <v>1.055346506014174</v>
      </c>
      <c r="EP443">
        <v>1.0563277111307809</v>
      </c>
      <c r="EQ443">
        <v>1.030381529659615</v>
      </c>
      <c r="ER443">
        <v>1.0456440091651771</v>
      </c>
      <c r="ES443">
        <v>1.0534387381863399</v>
      </c>
      <c r="ET443">
        <v>1.0434636356996461</v>
      </c>
      <c r="EU443">
        <v>1.027165443425252</v>
      </c>
      <c r="EV443">
        <v>1.0436270912797381</v>
      </c>
      <c r="EW443">
        <v>1.0530026769685501</v>
      </c>
      <c r="EX443">
        <v>1.0518579488952711</v>
      </c>
      <c r="EY443">
        <v>1.047987838210801</v>
      </c>
    </row>
    <row r="444" spans="9:155" x14ac:dyDescent="0.25">
      <c r="I444" s="31">
        <v>45069</v>
      </c>
      <c r="J444" s="32">
        <v>115.7729693046242</v>
      </c>
      <c r="K444" s="32">
        <v>112.02172009613339</v>
      </c>
      <c r="L444" s="33">
        <v>-4.7336108384011401E-2</v>
      </c>
      <c r="M444" s="33">
        <v>-2.8692916436254799E-2</v>
      </c>
      <c r="N444">
        <v>30</v>
      </c>
      <c r="O444" t="s">
        <v>15</v>
      </c>
      <c r="P444">
        <f t="shared" si="16"/>
        <v>225</v>
      </c>
      <c r="Q444">
        <f t="shared" si="17"/>
        <v>0</v>
      </c>
      <c r="AH444" s="31">
        <v>45440</v>
      </c>
      <c r="AI444" s="33">
        <v>0.64401261353302064</v>
      </c>
      <c r="AJ444" s="33">
        <v>0.37585680052750908</v>
      </c>
      <c r="AK444" s="33">
        <v>0.2681558130055115</v>
      </c>
      <c r="BI444" s="34">
        <v>0.15542737902049331</v>
      </c>
      <c r="CP444" t="s">
        <v>1445</v>
      </c>
      <c r="CQ444">
        <v>1.0048160208507519</v>
      </c>
      <c r="CR444">
        <v>1.003277574794373</v>
      </c>
      <c r="CS444">
        <v>0.9977257079007853</v>
      </c>
      <c r="CT444">
        <v>0.97284284856516956</v>
      </c>
      <c r="CU444">
        <v>0.99157184037644031</v>
      </c>
      <c r="CV444">
        <v>0.9822741917803639</v>
      </c>
      <c r="CW444">
        <v>0.99277592493678268</v>
      </c>
      <c r="CX444">
        <v>0.99277592493678268</v>
      </c>
      <c r="CY444">
        <v>0.99030095015595321</v>
      </c>
      <c r="CZ444">
        <v>0.9822741917803639</v>
      </c>
      <c r="DA444">
        <v>0.98789303093175296</v>
      </c>
      <c r="DB444">
        <v>0.98040121763029153</v>
      </c>
      <c r="DC444">
        <v>0.983411304082905</v>
      </c>
      <c r="DD444">
        <v>0.98541797285209531</v>
      </c>
      <c r="DE444">
        <v>0.98454849968427438</v>
      </c>
      <c r="DF444">
        <v>0.99652178993809926</v>
      </c>
      <c r="DG444">
        <v>1.006153800030213</v>
      </c>
      <c r="DH444">
        <v>1.007759135045565</v>
      </c>
      <c r="DI444">
        <v>1.0105685546212591</v>
      </c>
      <c r="DJ444">
        <v>1.017859534448146</v>
      </c>
      <c r="DK444">
        <v>1.0052173546045911</v>
      </c>
      <c r="DL444">
        <v>1.006822689619943</v>
      </c>
      <c r="DM444">
        <v>1.021404649273715</v>
      </c>
      <c r="DN444">
        <v>1.0056856606162301</v>
      </c>
      <c r="DO444">
        <v>1.002073573532859</v>
      </c>
      <c r="DP444">
        <v>0.99264214701883657</v>
      </c>
      <c r="DQ444">
        <v>1.003143796876427</v>
      </c>
      <c r="DR444">
        <v>1.0027423798237609</v>
      </c>
      <c r="DS444">
        <v>1.0049498820675269</v>
      </c>
      <c r="DT444">
        <v>1.0100334429494751</v>
      </c>
      <c r="DU444">
        <v>1.012575306689278</v>
      </c>
      <c r="DV444">
        <v>1.01568510183914</v>
      </c>
      <c r="DW444">
        <v>1.018051205051629</v>
      </c>
      <c r="DX444">
        <v>1.024676377345425</v>
      </c>
      <c r="DY444">
        <v>1.0124400293924261</v>
      </c>
      <c r="DZ444">
        <v>1.019944087621619</v>
      </c>
      <c r="EA444">
        <v>1.02305396607031</v>
      </c>
      <c r="EB444">
        <v>1.021161000201491</v>
      </c>
      <c r="EC444">
        <v>1.006152883743104</v>
      </c>
      <c r="ED444">
        <v>1.008451348307166</v>
      </c>
      <c r="EE444">
        <v>0.99905449080680953</v>
      </c>
      <c r="EF444">
        <v>1.0039218912298109</v>
      </c>
      <c r="EG444">
        <v>1.0032458379408631</v>
      </c>
      <c r="EH444">
        <v>1.007910572315071</v>
      </c>
      <c r="EI444">
        <v>0.99770238422891433</v>
      </c>
      <c r="EJ444">
        <v>1.0021642026578439</v>
      </c>
      <c r="EK444">
        <v>1.002096647308246</v>
      </c>
      <c r="EL444">
        <v>0.99641783300061693</v>
      </c>
      <c r="EM444">
        <v>0.98999549335327064</v>
      </c>
      <c r="EN444">
        <v>0.99614744500456909</v>
      </c>
      <c r="EO444">
        <v>1.005882495747056</v>
      </c>
      <c r="EP444">
        <v>1.036033922661854</v>
      </c>
      <c r="EQ444">
        <v>1.062737527782317</v>
      </c>
      <c r="ER444">
        <v>1.064089634360212</v>
      </c>
      <c r="ES444">
        <v>1.0542194729185299</v>
      </c>
      <c r="ET444">
        <v>1.050974400471816</v>
      </c>
      <c r="EU444">
        <v>1.0159554898351879</v>
      </c>
      <c r="EV444">
        <v>1.024270795351353</v>
      </c>
      <c r="EW444">
        <v>1.0139273299683449</v>
      </c>
      <c r="EX444">
        <v>1.0050711651612561</v>
      </c>
      <c r="EY444">
        <v>1.007978210963496</v>
      </c>
    </row>
    <row r="445" spans="9:155" x14ac:dyDescent="0.25">
      <c r="I445" s="31">
        <v>45070</v>
      </c>
      <c r="J445" s="32">
        <v>116.3268144990284</v>
      </c>
      <c r="K445" s="32">
        <v>111.8141757137041</v>
      </c>
      <c r="L445" s="33">
        <v>-4.2778668755201997E-2</v>
      </c>
      <c r="M445" s="33">
        <v>-3.0492472170932702E-2</v>
      </c>
      <c r="N445">
        <v>30</v>
      </c>
      <c r="O445" t="s">
        <v>15</v>
      </c>
      <c r="P445">
        <f t="shared" si="16"/>
        <v>225</v>
      </c>
      <c r="Q445">
        <f t="shared" si="17"/>
        <v>0</v>
      </c>
      <c r="AH445" s="31">
        <v>45441</v>
      </c>
      <c r="AI445" s="33">
        <v>0.63904124409177321</v>
      </c>
      <c r="AJ445" s="33">
        <v>0.36996445593083238</v>
      </c>
      <c r="AK445" s="33">
        <v>0.26907678816094083</v>
      </c>
      <c r="BI445" s="34">
        <v>1.1805258314708701E-2</v>
      </c>
      <c r="CP445" t="s">
        <v>1446</v>
      </c>
      <c r="CQ445">
        <v>1.0337008258489171</v>
      </c>
      <c r="CR445">
        <v>1.058425046244756</v>
      </c>
      <c r="CS445">
        <v>1.0492912416862279</v>
      </c>
      <c r="CT445">
        <v>1.0517322091644461</v>
      </c>
      <c r="CU445">
        <v>1.042834630407445</v>
      </c>
      <c r="CV445">
        <v>1.0433070820104999</v>
      </c>
      <c r="CW445">
        <v>1.0475590490252951</v>
      </c>
      <c r="CX445">
        <v>1.067795271430215</v>
      </c>
      <c r="CY445">
        <v>1.0745668179734671</v>
      </c>
      <c r="CZ445">
        <v>1.0547243377086599</v>
      </c>
      <c r="DA445">
        <v>1.0633857880768349</v>
      </c>
      <c r="DB445">
        <v>1.0814172688050649</v>
      </c>
      <c r="DC445">
        <v>1.059212530524982</v>
      </c>
      <c r="DD445">
        <v>1.032440792552934</v>
      </c>
      <c r="DE445">
        <v>1.0290551166940101</v>
      </c>
      <c r="DF445">
        <v>1.0251967944066269</v>
      </c>
      <c r="DG445">
        <v>1.0294487614214209</v>
      </c>
      <c r="DH445">
        <v>1.042755920944503</v>
      </c>
      <c r="DI445">
        <v>1.042834630407445</v>
      </c>
      <c r="DJ445">
        <v>1.0617323048788441</v>
      </c>
      <c r="DK445">
        <v>1.0629133364737799</v>
      </c>
      <c r="DL445">
        <v>1.034645631642326</v>
      </c>
      <c r="DM445">
        <v>1.0290551166940101</v>
      </c>
      <c r="DN445">
        <v>1.050944724884219</v>
      </c>
      <c r="DO445">
        <v>1.0459841778775441</v>
      </c>
      <c r="DP445">
        <v>1.0397637924002889</v>
      </c>
      <c r="DQ445">
        <v>1.0531496613863129</v>
      </c>
      <c r="DR445">
        <v>1.055590531451829</v>
      </c>
      <c r="DS445">
        <v>1.0698423993556181</v>
      </c>
      <c r="DT445">
        <v>1.0794488503426041</v>
      </c>
      <c r="DU445">
        <v>1.06952756150385</v>
      </c>
      <c r="DV445">
        <v>1.078897591863905</v>
      </c>
      <c r="DW445">
        <v>1.084251881010694</v>
      </c>
      <c r="DX445">
        <v>1.0556691435020691</v>
      </c>
      <c r="DY445">
        <v>1.05251959603197</v>
      </c>
      <c r="DZ445">
        <v>1.080078623458842</v>
      </c>
      <c r="EA445">
        <v>1.0860629779599731</v>
      </c>
      <c r="EB445">
        <v>1.085984171084329</v>
      </c>
      <c r="EC445">
        <v>1.0786613660623781</v>
      </c>
      <c r="ED445">
        <v>1.073228270039946</v>
      </c>
      <c r="EE445">
        <v>1.07338568896583</v>
      </c>
      <c r="EF445">
        <v>1.0518897255030311</v>
      </c>
      <c r="EG445">
        <v>1.0497636932892831</v>
      </c>
      <c r="EH445">
        <v>1.065354206539296</v>
      </c>
      <c r="EI445">
        <v>1.071732205767838</v>
      </c>
      <c r="EJ445">
        <v>1.074881850650639</v>
      </c>
      <c r="EK445">
        <v>1.067684902839233</v>
      </c>
      <c r="EL445">
        <v>1.058906167578259</v>
      </c>
      <c r="EM445">
        <v>1.034151651832204</v>
      </c>
      <c r="EN445">
        <v>1.0361288374378139</v>
      </c>
      <c r="EO445">
        <v>1.0354962393532281</v>
      </c>
      <c r="EP445">
        <v>1.0161987831542141</v>
      </c>
      <c r="EQ445">
        <v>0.98922988187400407</v>
      </c>
      <c r="ER445">
        <v>0.98369372321321469</v>
      </c>
      <c r="ES445">
        <v>0.99405414851105611</v>
      </c>
      <c r="ET445">
        <v>0.97768296986993353</v>
      </c>
      <c r="EU445">
        <v>0.96724344545834351</v>
      </c>
      <c r="EV445">
        <v>0.97388679688621016</v>
      </c>
      <c r="EW445">
        <v>0.95901830658090792</v>
      </c>
      <c r="EX445">
        <v>0.94248892971228815</v>
      </c>
      <c r="EY445">
        <v>0.9727005050053843</v>
      </c>
    </row>
    <row r="446" spans="9:155" x14ac:dyDescent="0.25">
      <c r="I446" s="31">
        <v>45071</v>
      </c>
      <c r="J446" s="32">
        <v>116.92750638877349</v>
      </c>
      <c r="K446" s="32">
        <v>112.09738731889411</v>
      </c>
      <c r="L446" s="33">
        <v>-3.78357405675257E-2</v>
      </c>
      <c r="M446" s="33">
        <v>-2.80368284079868E-2</v>
      </c>
      <c r="N446">
        <v>30</v>
      </c>
      <c r="O446" t="s">
        <v>15</v>
      </c>
      <c r="P446">
        <f t="shared" si="16"/>
        <v>225</v>
      </c>
      <c r="Q446">
        <f t="shared" si="17"/>
        <v>0</v>
      </c>
      <c r="AH446" s="31">
        <v>45442</v>
      </c>
      <c r="AI446" s="33">
        <v>0.60877035640305333</v>
      </c>
      <c r="AJ446" s="33">
        <v>0.35250478134391922</v>
      </c>
      <c r="AK446" s="33">
        <v>0.256265575059134</v>
      </c>
      <c r="BI446" s="34">
        <v>6.7063197979558301E-2</v>
      </c>
      <c r="CP446" t="s">
        <v>1447</v>
      </c>
      <c r="CQ446">
        <v>1.059270144501592</v>
      </c>
      <c r="CR446">
        <v>1.064242133563406</v>
      </c>
      <c r="CS446">
        <v>1.0746266597315099</v>
      </c>
      <c r="CT446">
        <v>1.038844187164673</v>
      </c>
      <c r="CU446">
        <v>1.044281213116081</v>
      </c>
      <c r="CV446">
        <v>1.0473426327153419</v>
      </c>
      <c r="CW446">
        <v>1.055302574841066</v>
      </c>
      <c r="CX446">
        <v>1.067695563060282</v>
      </c>
      <c r="CY446">
        <v>1.0625032999762301</v>
      </c>
      <c r="CZ446">
        <v>1.068381250723577</v>
      </c>
      <c r="DA446">
        <v>1.0670097498131661</v>
      </c>
      <c r="DB446">
        <v>1.0554250190666541</v>
      </c>
      <c r="DC446">
        <v>1.036566285025355</v>
      </c>
      <c r="DD446">
        <v>1.030761800813361</v>
      </c>
      <c r="DE446">
        <v>1.0288024420363051</v>
      </c>
      <c r="DF446">
        <v>1.0234877347266651</v>
      </c>
      <c r="DG446">
        <v>1.045309932986755</v>
      </c>
      <c r="DH446">
        <v>1.065246176213231</v>
      </c>
      <c r="DI446">
        <v>1.072495753454809</v>
      </c>
      <c r="DJ446">
        <v>1.0801617666472101</v>
      </c>
      <c r="DK446">
        <v>1.0685280582104619</v>
      </c>
      <c r="DL446">
        <v>1.06142553962341</v>
      </c>
      <c r="DM446">
        <v>1.068944494161284</v>
      </c>
      <c r="DN446">
        <v>1.0705365202615751</v>
      </c>
      <c r="DO446">
        <v>1.0673281047996961</v>
      </c>
      <c r="DP446">
        <v>1.073793913413688</v>
      </c>
      <c r="DQ446">
        <v>1.0625766409277619</v>
      </c>
      <c r="DR446">
        <v>1.041660781104669</v>
      </c>
      <c r="DS446">
        <v>1.0513104535435109</v>
      </c>
      <c r="DT446">
        <v>1.0533431532720989</v>
      </c>
      <c r="DU446">
        <v>1.047759068666164</v>
      </c>
      <c r="DV446">
        <v>1.05811904319724</v>
      </c>
      <c r="DW446">
        <v>1.037742000758646</v>
      </c>
      <c r="DX446">
        <v>1.0350234249910319</v>
      </c>
      <c r="DY446">
        <v>1.039358515704055</v>
      </c>
      <c r="DZ446">
        <v>1.0557433740531841</v>
      </c>
      <c r="EA446">
        <v>1.064168667028053</v>
      </c>
      <c r="EB446">
        <v>1.0548617756289469</v>
      </c>
      <c r="EC446">
        <v>1.053245260683539</v>
      </c>
      <c r="ED446">
        <v>1.0612541177075869</v>
      </c>
      <c r="EE446">
        <v>1.0583640572322379</v>
      </c>
      <c r="EF446">
        <v>1.0332355509217099</v>
      </c>
      <c r="EG446">
        <v>1.0413178116891999</v>
      </c>
      <c r="EH446">
        <v>1.090864647801844</v>
      </c>
      <c r="EI446">
        <v>1.0836395594053829</v>
      </c>
      <c r="EJ446">
        <v>1.0883175567419641</v>
      </c>
      <c r="EK446">
        <v>1.0768310325435639</v>
      </c>
      <c r="EL446">
        <v>1.079647500899739</v>
      </c>
      <c r="EM446">
        <v>1.063531705887351</v>
      </c>
      <c r="EN446">
        <v>1.0687485834003421</v>
      </c>
      <c r="EO446">
        <v>1.069544156907114</v>
      </c>
      <c r="EP446">
        <v>1.051842426609759</v>
      </c>
      <c r="EQ446">
        <v>1.0668590492278269</v>
      </c>
      <c r="ER446">
        <v>1.075337087407565</v>
      </c>
      <c r="ES446">
        <v>1.056963797626792</v>
      </c>
      <c r="ET446">
        <v>1.0593010381215859</v>
      </c>
      <c r="EU446">
        <v>1.071955868607831</v>
      </c>
      <c r="EV446">
        <v>1.1277216155421519</v>
      </c>
      <c r="EW446">
        <v>1.130431463234199</v>
      </c>
      <c r="EX446">
        <v>1.112555610968867</v>
      </c>
      <c r="EY446">
        <v>1.1587496102253489</v>
      </c>
    </row>
    <row r="447" spans="9:155" x14ac:dyDescent="0.25">
      <c r="I447" s="31">
        <v>45072</v>
      </c>
      <c r="J447" s="32">
        <v>117.7691964530253</v>
      </c>
      <c r="K447" s="32">
        <v>113.1170932256216</v>
      </c>
      <c r="L447" s="33">
        <v>-3.0909704749659098E-2</v>
      </c>
      <c r="M447" s="33">
        <v>-1.9195261169898701E-2</v>
      </c>
      <c r="N447">
        <v>30</v>
      </c>
      <c r="O447" t="s">
        <v>15</v>
      </c>
      <c r="P447">
        <f t="shared" si="16"/>
        <v>225</v>
      </c>
      <c r="Q447">
        <f t="shared" si="17"/>
        <v>0</v>
      </c>
      <c r="AH447" s="31">
        <v>45443</v>
      </c>
      <c r="AI447" s="33">
        <v>0.59406998575673775</v>
      </c>
      <c r="AJ447" s="33">
        <v>0.34443754280344652</v>
      </c>
      <c r="AK447" s="33">
        <v>0.24963244295329121</v>
      </c>
      <c r="BI447" s="34">
        <v>1.30533328854295E-2</v>
      </c>
      <c r="CP447" t="s">
        <v>1448</v>
      </c>
      <c r="CQ447">
        <v>1.039937023252953</v>
      </c>
      <c r="CR447">
        <v>1.0341416554889371</v>
      </c>
      <c r="CS447">
        <v>1.059275591462483</v>
      </c>
      <c r="CT447">
        <v>1.0739842220727669</v>
      </c>
      <c r="CU447">
        <v>1.0642519875008341</v>
      </c>
      <c r="CV447">
        <v>1.0572598682515879</v>
      </c>
      <c r="CW447">
        <v>1.059275591462483</v>
      </c>
      <c r="CX447">
        <v>1.0731968025372469</v>
      </c>
      <c r="CY447">
        <v>1.0592125640387551</v>
      </c>
      <c r="CZ447">
        <v>1.1053858851837679</v>
      </c>
      <c r="DA447">
        <v>1.1156220313192839</v>
      </c>
      <c r="DB447">
        <v>1.0914645201958819</v>
      </c>
      <c r="DC447">
        <v>1.1110235689536201</v>
      </c>
      <c r="DD447">
        <v>1.103055101810791</v>
      </c>
      <c r="DE447">
        <v>1.1252283649568819</v>
      </c>
      <c r="DF447">
        <v>1.135842521721647</v>
      </c>
      <c r="DG447">
        <v>1.1489133627937229</v>
      </c>
      <c r="DH447">
        <v>1.1617951985511741</v>
      </c>
      <c r="DI447">
        <v>1.157826779553113</v>
      </c>
      <c r="DJ447">
        <v>1.1586455973656551</v>
      </c>
      <c r="DK447">
        <v>1.1265511712895691</v>
      </c>
      <c r="DL447">
        <v>1.1365353616432929</v>
      </c>
      <c r="DM447">
        <v>1.14195271877806</v>
      </c>
      <c r="DN447">
        <v>1.139149652988207</v>
      </c>
      <c r="DO447">
        <v>1.0937323531016909</v>
      </c>
      <c r="DP447">
        <v>1.0677795223590409</v>
      </c>
      <c r="DQ447">
        <v>1.096598369358712</v>
      </c>
      <c r="DR447">
        <v>1.1049448471307901</v>
      </c>
      <c r="DS447">
        <v>1.105480233927957</v>
      </c>
      <c r="DT447">
        <v>1.106645741049288</v>
      </c>
      <c r="DU447">
        <v>1.1053858851837679</v>
      </c>
      <c r="DV447">
        <v>1.102740118605271</v>
      </c>
      <c r="DW447">
        <v>1.0937323531016909</v>
      </c>
      <c r="DX447">
        <v>1.0831811468040931</v>
      </c>
      <c r="DY447">
        <v>1.075401531062766</v>
      </c>
      <c r="DZ447">
        <v>1.0729133715218711</v>
      </c>
      <c r="EA447">
        <v>1.075181050514558</v>
      </c>
      <c r="EB447">
        <v>1.061039358891587</v>
      </c>
      <c r="EC447">
        <v>1.0620472589753149</v>
      </c>
      <c r="ED447">
        <v>1.0741101999636631</v>
      </c>
      <c r="EE447">
        <v>1.096440916234233</v>
      </c>
      <c r="EF447">
        <v>1.131338562013295</v>
      </c>
      <c r="EG447">
        <v>1.1222676921294259</v>
      </c>
      <c r="EH447">
        <v>1.125039359642257</v>
      </c>
      <c r="EI447">
        <v>1.155622051027593</v>
      </c>
      <c r="EJ447">
        <v>1.170299206404293</v>
      </c>
      <c r="EK447">
        <v>1.169196803663253</v>
      </c>
      <c r="EL447">
        <v>1.1766929114326441</v>
      </c>
      <c r="EM447">
        <v>1.1596220222158</v>
      </c>
      <c r="EN447">
        <v>1.1524409746084909</v>
      </c>
      <c r="EO447">
        <v>1.148598456544764</v>
      </c>
      <c r="EP447">
        <v>1.1886929789103859</v>
      </c>
      <c r="EQ447">
        <v>1.172283454381605</v>
      </c>
      <c r="ER447">
        <v>1.1918425800959049</v>
      </c>
      <c r="ES447">
        <v>1.1865196486618881</v>
      </c>
      <c r="ET447">
        <v>1.196598418629486</v>
      </c>
      <c r="EU447">
        <v>1.287338592701766</v>
      </c>
      <c r="EV447">
        <v>1.2526299522373281</v>
      </c>
      <c r="EW447">
        <v>1.24459845767077</v>
      </c>
      <c r="EX447">
        <v>1.2959055510220521</v>
      </c>
      <c r="EY447">
        <v>1.294267607570722</v>
      </c>
    </row>
    <row r="448" spans="9:155" x14ac:dyDescent="0.25">
      <c r="I448" s="31">
        <v>45075</v>
      </c>
      <c r="J448" s="32">
        <v>118.0207991463633</v>
      </c>
      <c r="K448" s="32">
        <v>113.66189722949871</v>
      </c>
      <c r="L448" s="33">
        <v>-2.88393354534743E-2</v>
      </c>
      <c r="M448" s="33">
        <v>-1.4471427366368901E-2</v>
      </c>
      <c r="N448">
        <v>30</v>
      </c>
      <c r="O448" t="s">
        <v>15</v>
      </c>
      <c r="P448">
        <f t="shared" si="16"/>
        <v>225</v>
      </c>
      <c r="Q448">
        <f t="shared" si="17"/>
        <v>0</v>
      </c>
      <c r="AH448" s="31">
        <v>45446</v>
      </c>
      <c r="AI448" s="33">
        <v>0.6323801589164515</v>
      </c>
      <c r="AJ448" s="33">
        <v>0.38200077984574271</v>
      </c>
      <c r="AK448" s="33">
        <v>0.25037937907070867</v>
      </c>
      <c r="BI448" s="34">
        <v>7.81312295153401E-2</v>
      </c>
      <c r="CP448" t="s">
        <v>1449</v>
      </c>
      <c r="CQ448">
        <v>1.0009992732558139</v>
      </c>
      <c r="CR448">
        <v>1.0047238320917731</v>
      </c>
      <c r="CS448">
        <v>0.97883362154027231</v>
      </c>
      <c r="CT448">
        <v>0.98273979087119456</v>
      </c>
      <c r="CU448">
        <v>0.97874272548754304</v>
      </c>
      <c r="CV448">
        <v>0.98110466077979075</v>
      </c>
      <c r="CW448">
        <v>0.98610103791197889</v>
      </c>
      <c r="CX448">
        <v>0.97919693333544677</v>
      </c>
      <c r="CY448">
        <v>0.96775075027987778</v>
      </c>
      <c r="CZ448">
        <v>0.9772892058911028</v>
      </c>
      <c r="DA448">
        <v>0.96902247777085959</v>
      </c>
      <c r="DB448">
        <v>0.97401885490304774</v>
      </c>
      <c r="DC448">
        <v>0.97274712741206582</v>
      </c>
      <c r="DD448">
        <v>0.96647884117840088</v>
      </c>
      <c r="DE448">
        <v>0.96448039929182261</v>
      </c>
      <c r="DF448">
        <v>0.9800145437837724</v>
      </c>
      <c r="DG448">
        <v>0.9794694398831395</v>
      </c>
      <c r="DH448">
        <v>0.97701669934341007</v>
      </c>
      <c r="DI448">
        <v>0.97238372481164392</v>
      </c>
      <c r="DJ448">
        <v>0.96575212678280453</v>
      </c>
      <c r="DK448">
        <v>0.96638803593091915</v>
      </c>
      <c r="DL448">
        <v>0.97474556929864409</v>
      </c>
      <c r="DM448">
        <v>0.97038519211981811</v>
      </c>
      <c r="DN448">
        <v>0.97983275167831396</v>
      </c>
      <c r="DO448">
        <v>0.99809232486818078</v>
      </c>
      <c r="DP448">
        <v>1.0038154163959649</v>
      </c>
      <c r="DQ448">
        <v>1.008811793528154</v>
      </c>
      <c r="DR448">
        <v>1.0227108079286991</v>
      </c>
      <c r="DS448">
        <v>1.0130813654594979</v>
      </c>
      <c r="DT448">
        <v>1.019531171382879</v>
      </c>
      <c r="DU448">
        <v>1.0283430034037551</v>
      </c>
      <c r="DV448">
        <v>1.027707185060887</v>
      </c>
      <c r="DW448">
        <v>1.0384265629156131</v>
      </c>
      <c r="DX448">
        <v>1.0396983812118421</v>
      </c>
      <c r="DY448">
        <v>1.0385174589683419</v>
      </c>
      <c r="DZ448">
        <v>1.0227108079286991</v>
      </c>
      <c r="EA448">
        <v>1.0324309648401351</v>
      </c>
      <c r="EB448">
        <v>1.0318859517447501</v>
      </c>
      <c r="EC448">
        <v>1.034702004079654</v>
      </c>
      <c r="ED448">
        <v>1.0268895746125619</v>
      </c>
      <c r="EE448">
        <v>1.01971287268309</v>
      </c>
      <c r="EF448">
        <v>1.006631559536117</v>
      </c>
      <c r="EG448">
        <v>1.0158067033521669</v>
      </c>
      <c r="EH448">
        <v>1.022256509275548</v>
      </c>
      <c r="EI448">
        <v>1.0265261720121399</v>
      </c>
      <c r="EJ448">
        <v>1.022438210575759</v>
      </c>
      <c r="EK448">
        <v>1.0098110144714429</v>
      </c>
      <c r="EL448">
        <v>0.98828118109876806</v>
      </c>
      <c r="EM448">
        <v>0.98864458369919006</v>
      </c>
      <c r="EN448">
        <v>0.99364096083137821</v>
      </c>
      <c r="EO448">
        <v>0.98710025885526798</v>
      </c>
      <c r="EP448">
        <v>0.97856102418733215</v>
      </c>
      <c r="EQ448">
        <v>0.99391355818431837</v>
      </c>
      <c r="ER448">
        <v>0.99582119482341491</v>
      </c>
      <c r="ES448">
        <v>0.99355015558389637</v>
      </c>
      <c r="ET448">
        <v>1.0173835364746879</v>
      </c>
      <c r="EU448">
        <v>1.034499417572522</v>
      </c>
      <c r="EV448">
        <v>1.0455419713030349</v>
      </c>
      <c r="EW448">
        <v>1.043149434642386</v>
      </c>
      <c r="EX448">
        <v>1.0456339570187341</v>
      </c>
      <c r="EY448">
        <v>1.0422292142644061</v>
      </c>
    </row>
    <row r="449" spans="9:155" x14ac:dyDescent="0.25">
      <c r="I449" s="31">
        <v>45076</v>
      </c>
      <c r="J449" s="32">
        <v>117.8991978081083</v>
      </c>
      <c r="K449" s="32">
        <v>113.857190728243</v>
      </c>
      <c r="L449" s="33">
        <v>-2.9839959388607801E-2</v>
      </c>
      <c r="M449" s="33">
        <v>-1.2778095407696199E-2</v>
      </c>
      <c r="N449">
        <v>30</v>
      </c>
      <c r="O449" t="s">
        <v>15</v>
      </c>
      <c r="P449">
        <f t="shared" si="16"/>
        <v>225</v>
      </c>
      <c r="Q449">
        <f t="shared" si="17"/>
        <v>0</v>
      </c>
      <c r="AH449" s="31">
        <v>45447</v>
      </c>
      <c r="AI449" s="33">
        <v>0.51350145522391144</v>
      </c>
      <c r="AJ449" s="33">
        <v>0.28636439876071629</v>
      </c>
      <c r="AK449" s="33">
        <v>0.2271370564631951</v>
      </c>
      <c r="BI449" s="34">
        <v>0.15905913246267009</v>
      </c>
      <c r="CP449" t="s">
        <v>1450</v>
      </c>
      <c r="CQ449">
        <v>1.0197260342885821</v>
      </c>
      <c r="CR449">
        <v>1.025505731516144</v>
      </c>
      <c r="CS449">
        <v>1.002512913848765</v>
      </c>
      <c r="CT449">
        <v>1.009800229943556</v>
      </c>
      <c r="CU449">
        <v>0.99409472837096813</v>
      </c>
      <c r="CV449">
        <v>1.010302795438063</v>
      </c>
      <c r="CW449">
        <v>1.0116849087601769</v>
      </c>
      <c r="CX449">
        <v>1.0106797777711629</v>
      </c>
      <c r="CY449">
        <v>0.99597940718758893</v>
      </c>
      <c r="CZ449">
        <v>0.99836657388242411</v>
      </c>
      <c r="DA449">
        <v>0.98705857859899204</v>
      </c>
      <c r="DB449">
        <v>0.99723585973200279</v>
      </c>
      <c r="DC449">
        <v>0.98379194169284268</v>
      </c>
      <c r="DD449">
        <v>0.98919457897101259</v>
      </c>
      <c r="DE449">
        <v>0.98894325741561284</v>
      </c>
      <c r="DF449">
        <v>1.0040205327159939</v>
      </c>
      <c r="DG449">
        <v>1.0207312428938891</v>
      </c>
      <c r="DH449">
        <v>1.038321423283098</v>
      </c>
      <c r="DI449">
        <v>1.0354315358611701</v>
      </c>
      <c r="DJ449">
        <v>1.009297664449049</v>
      </c>
      <c r="DK449">
        <v>0.99811540755960948</v>
      </c>
      <c r="DL449">
        <v>1.003643705615479</v>
      </c>
      <c r="DM449">
        <v>0.99522552013768206</v>
      </c>
      <c r="DN449">
        <v>0.98856635269880566</v>
      </c>
      <c r="DO449">
        <v>0.96632734446504132</v>
      </c>
      <c r="DP449">
        <v>0.98604320225935638</v>
      </c>
      <c r="DQ449">
        <v>0.99337344016394824</v>
      </c>
      <c r="DR449">
        <v>1.007149245470214</v>
      </c>
      <c r="DS449">
        <v>1.0187764765650611</v>
      </c>
      <c r="DT449">
        <v>1.025348403291068</v>
      </c>
      <c r="DU449">
        <v>1.0334370299905371</v>
      </c>
      <c r="DV449">
        <v>1.0248429659937359</v>
      </c>
      <c r="DW449">
        <v>1.0276233368268211</v>
      </c>
      <c r="DX449">
        <v>1.0278761330917801</v>
      </c>
      <c r="DY449">
        <v>1.01081436442251</v>
      </c>
      <c r="DZ449">
        <v>1.013594812871889</v>
      </c>
      <c r="EA449">
        <v>1.0141003277855141</v>
      </c>
      <c r="EB449">
        <v>1.013215657282597</v>
      </c>
      <c r="EC449">
        <v>1.012710064752679</v>
      </c>
      <c r="ED449">
        <v>1.01081436442251</v>
      </c>
      <c r="EE449">
        <v>1.0031049709286259</v>
      </c>
      <c r="EF449">
        <v>1.0175126504728511</v>
      </c>
      <c r="EG449">
        <v>1.0209249731601879</v>
      </c>
      <c r="EH449">
        <v>1.0482238651240541</v>
      </c>
      <c r="EI449">
        <v>1.045064261085384</v>
      </c>
      <c r="EJ449">
        <v>1.0310356595141581</v>
      </c>
      <c r="EK449">
        <v>1.0157433094670161</v>
      </c>
      <c r="EL449">
        <v>1.008918586476049</v>
      </c>
      <c r="EM449">
        <v>1.0173862911485181</v>
      </c>
      <c r="EN449">
        <v>1.012836501693305</v>
      </c>
      <c r="EO449">
        <v>0.9993134926519972</v>
      </c>
      <c r="EP449">
        <v>1.009045023416675</v>
      </c>
      <c r="EQ449">
        <v>1.010688005098177</v>
      </c>
      <c r="ER449">
        <v>1.0144794833748061</v>
      </c>
      <c r="ES449">
        <v>1.005379904464379</v>
      </c>
      <c r="ET449">
        <v>0.98402106498856245</v>
      </c>
      <c r="EU449">
        <v>0.97846024570609813</v>
      </c>
      <c r="EV449">
        <v>0.9745422528725507</v>
      </c>
      <c r="EW449">
        <v>0.9745422528725507</v>
      </c>
      <c r="EX449">
        <v>0.9745422528725507</v>
      </c>
      <c r="EY449">
        <v>0.95748056181957319</v>
      </c>
    </row>
    <row r="450" spans="9:155" x14ac:dyDescent="0.25">
      <c r="I450" s="31">
        <v>45077</v>
      </c>
      <c r="J450" s="32">
        <v>118.1361139943288</v>
      </c>
      <c r="K450" s="32">
        <v>113.619019136601</v>
      </c>
      <c r="L450" s="33">
        <v>-2.78904413162353E-2</v>
      </c>
      <c r="M450" s="33">
        <v>-1.48432105823875E-2</v>
      </c>
      <c r="N450">
        <v>30</v>
      </c>
      <c r="O450" t="s">
        <v>15</v>
      </c>
      <c r="P450">
        <f t="shared" si="16"/>
        <v>225</v>
      </c>
      <c r="Q450">
        <f t="shared" si="17"/>
        <v>0</v>
      </c>
      <c r="AH450" s="31">
        <v>45448</v>
      </c>
      <c r="AI450" s="33">
        <v>0.55142137311603467</v>
      </c>
      <c r="AJ450" s="33">
        <v>0.33539679318043442</v>
      </c>
      <c r="AK450" s="33">
        <v>0.2160245799356002</v>
      </c>
      <c r="BI450" s="34">
        <v>0.1492813709027517</v>
      </c>
      <c r="CP450" t="s">
        <v>1451</v>
      </c>
      <c r="CQ450">
        <v>0.98401046892918587</v>
      </c>
      <c r="CR450">
        <v>0.97568806671848507</v>
      </c>
      <c r="CS450">
        <v>0.96336833387143572</v>
      </c>
      <c r="CT450">
        <v>0.95550456006821793</v>
      </c>
      <c r="CU450">
        <v>0.93184799579471123</v>
      </c>
      <c r="CV450">
        <v>0.93387944324152128</v>
      </c>
      <c r="CW450">
        <v>0.95491488349454634</v>
      </c>
      <c r="CX450">
        <v>0.97352557110548632</v>
      </c>
      <c r="CY450">
        <v>0.94600264401346501</v>
      </c>
      <c r="CZ450">
        <v>1.0031455099015889</v>
      </c>
      <c r="DA450">
        <v>0.98066845947213477</v>
      </c>
      <c r="DB450">
        <v>0.98420708135264601</v>
      </c>
      <c r="DC450">
        <v>0.95838802146614044</v>
      </c>
      <c r="DD450">
        <v>0.95799479661922005</v>
      </c>
      <c r="DE450">
        <v>0.96120583825843697</v>
      </c>
      <c r="DF450">
        <v>0.97306694269800331</v>
      </c>
      <c r="DG450">
        <v>0.96736566450778438</v>
      </c>
      <c r="DH450">
        <v>0.96841421053400245</v>
      </c>
      <c r="DI450">
        <v>0.99796858507283392</v>
      </c>
      <c r="DJ450">
        <v>0.98158587698380972</v>
      </c>
      <c r="DK450">
        <v>0.97083888282773301</v>
      </c>
      <c r="DL450">
        <v>0.97712983759162364</v>
      </c>
      <c r="DM450">
        <v>0.98328966384097105</v>
      </c>
      <c r="DN450">
        <v>1.0108780748419099</v>
      </c>
      <c r="DO450">
        <v>0.96782445361197633</v>
      </c>
      <c r="DP450">
        <v>0.93184799579471123</v>
      </c>
      <c r="DQ450">
        <v>0.91716907456284835</v>
      </c>
      <c r="DR450">
        <v>0.90642200005841711</v>
      </c>
      <c r="DS450">
        <v>0.91579294829533586</v>
      </c>
      <c r="DT450">
        <v>0.94213628119495052</v>
      </c>
      <c r="DU450">
        <v>0.96133688642462556</v>
      </c>
      <c r="DV450">
        <v>0.99495415585707725</v>
      </c>
      <c r="DW450">
        <v>1.0567496735608479</v>
      </c>
      <c r="DX450">
        <v>1.0885321079699499</v>
      </c>
      <c r="DY450">
        <v>1.0944954021441911</v>
      </c>
      <c r="DZ450">
        <v>1.111205770822864</v>
      </c>
      <c r="EA450">
        <v>1.068414245925309</v>
      </c>
      <c r="EB450">
        <v>1.066448282387416</v>
      </c>
      <c r="EC450">
        <v>1.0619921626468749</v>
      </c>
      <c r="ED450">
        <v>1.066120621797767</v>
      </c>
      <c r="EE450">
        <v>1.1162516474854309</v>
      </c>
      <c r="EF450">
        <v>1.0954783839131379</v>
      </c>
      <c r="EG450">
        <v>1.105897797827921</v>
      </c>
      <c r="EH450">
        <v>1.11494108547519</v>
      </c>
      <c r="EI450">
        <v>1.14423328333329</v>
      </c>
      <c r="EJ450">
        <v>1.103538689791461</v>
      </c>
      <c r="EK450">
        <v>1.092464035045736</v>
      </c>
      <c r="EL450">
        <v>1.1024902241135981</v>
      </c>
      <c r="EM450">
        <v>1.1192660767011879</v>
      </c>
      <c r="EN450">
        <v>1.111664559927056</v>
      </c>
      <c r="EO450">
        <v>1.096068140835164</v>
      </c>
      <c r="EP450">
        <v>1.092660647469196</v>
      </c>
      <c r="EQ450">
        <v>1.0901703305698389</v>
      </c>
      <c r="ER450">
        <v>1.1128440737711089</v>
      </c>
      <c r="ES450">
        <v>1.1009830496798969</v>
      </c>
      <c r="ET450">
        <v>1.0678898925638449</v>
      </c>
      <c r="EU450">
        <v>1.0880733992141121</v>
      </c>
      <c r="EV450">
        <v>1.100327648152245</v>
      </c>
      <c r="EW450">
        <v>1.085190098512899</v>
      </c>
      <c r="EX450">
        <v>1.0954783839131379</v>
      </c>
      <c r="EY450">
        <v>1.0825688137957079</v>
      </c>
    </row>
    <row r="451" spans="9:155" x14ac:dyDescent="0.25">
      <c r="I451" s="31">
        <v>45078</v>
      </c>
      <c r="J451" s="32">
        <v>118.9899201822096</v>
      </c>
      <c r="K451" s="32">
        <v>113.5754204034865</v>
      </c>
      <c r="L451" s="33">
        <v>-2.0864705252645999E-2</v>
      </c>
      <c r="M451" s="33">
        <v>-1.52212422558181E-2</v>
      </c>
      <c r="N451">
        <v>30</v>
      </c>
      <c r="O451" t="s">
        <v>15</v>
      </c>
      <c r="P451">
        <f t="shared" si="16"/>
        <v>225</v>
      </c>
      <c r="Q451">
        <f t="shared" si="17"/>
        <v>0</v>
      </c>
      <c r="AH451" s="31">
        <v>45449</v>
      </c>
      <c r="AI451" s="33">
        <v>0.58054917247601034</v>
      </c>
      <c r="AJ451" s="33">
        <v>0.35561710241206579</v>
      </c>
      <c r="AK451" s="33">
        <v>0.2249320700639445</v>
      </c>
      <c r="BI451" s="34">
        <v>0.10139143475712641</v>
      </c>
      <c r="CP451" t="s">
        <v>1452</v>
      </c>
      <c r="CQ451">
        <v>0.98874824191279886</v>
      </c>
      <c r="CR451">
        <v>0.99212375588304524</v>
      </c>
      <c r="CS451">
        <v>1.0184246645492161</v>
      </c>
      <c r="CT451">
        <v>1.0195498938353</v>
      </c>
      <c r="CU451">
        <v>1.019971833081581</v>
      </c>
      <c r="CV451">
        <v>1.0043599940251879</v>
      </c>
      <c r="CW451">
        <v>1.032770685866766</v>
      </c>
      <c r="CX451">
        <v>1.0053445479145111</v>
      </c>
      <c r="CY451">
        <v>1.018284076096458</v>
      </c>
      <c r="CZ451">
        <v>1.0694795741812011</v>
      </c>
      <c r="DA451">
        <v>1.0682137564423591</v>
      </c>
      <c r="DB451">
        <v>1.0589310930241811</v>
      </c>
      <c r="DC451">
        <v>1.032770685866766</v>
      </c>
      <c r="DD451">
        <v>1.071308006563086</v>
      </c>
      <c r="DE451">
        <v>1.0558368429034539</v>
      </c>
      <c r="DF451">
        <v>1.048804464169439</v>
      </c>
      <c r="DG451">
        <v>1.0292544964997581</v>
      </c>
      <c r="DH451">
        <v>1.0064696902565919</v>
      </c>
      <c r="DI451">
        <v>1.0126581904980461</v>
      </c>
      <c r="DJ451">
        <v>1.0428973147215079</v>
      </c>
      <c r="DK451">
        <v>1.0686356956886389</v>
      </c>
      <c r="DL451">
        <v>1.0673698779497971</v>
      </c>
      <c r="DM451">
        <v>1.0668072633067549</v>
      </c>
      <c r="DN451">
        <v>1.0544303497678511</v>
      </c>
      <c r="DO451">
        <v>1.0561181067529739</v>
      </c>
      <c r="DP451">
        <v>1.0319268073742041</v>
      </c>
      <c r="DQ451">
        <v>1.0634317493365091</v>
      </c>
      <c r="DR451">
        <v>1.0718705342621251</v>
      </c>
      <c r="DS451">
        <v>1.030239050389081</v>
      </c>
      <c r="DT451">
        <v>0.96061881392074089</v>
      </c>
      <c r="DU451">
        <v>0.979746755400138</v>
      </c>
      <c r="DV451">
        <v>0.99521791905976897</v>
      </c>
      <c r="DW451">
        <v>1.004782020215472</v>
      </c>
      <c r="DX451">
        <v>1.022081529312985</v>
      </c>
      <c r="DY451">
        <v>1.0163149683178121</v>
      </c>
      <c r="DZ451">
        <v>1.004782020215472</v>
      </c>
      <c r="EA451">
        <v>1.0168775829608541</v>
      </c>
      <c r="EB451">
        <v>0.97580862678684954</v>
      </c>
      <c r="EC451">
        <v>0.95822776689581446</v>
      </c>
      <c r="ED451">
        <v>0.94233466398990251</v>
      </c>
      <c r="EE451">
        <v>0.93544296065264854</v>
      </c>
      <c r="EF451">
        <v>0.9465541433967134</v>
      </c>
      <c r="EG451">
        <v>0.954289725226529</v>
      </c>
      <c r="EH451">
        <v>0.95105479970904094</v>
      </c>
      <c r="EI451">
        <v>0.9556961314181297</v>
      </c>
      <c r="EJ451">
        <v>0.94430377176854818</v>
      </c>
      <c r="EK451">
        <v>0.92081576242958185</v>
      </c>
      <c r="EL451">
        <v>0.92419118945582535</v>
      </c>
      <c r="EM451">
        <v>0.89789028078965472</v>
      </c>
      <c r="EN451">
        <v>0.89732766614661263</v>
      </c>
      <c r="EO451">
        <v>0.86708854192315077</v>
      </c>
      <c r="EP451">
        <v>0.87552741379276955</v>
      </c>
      <c r="EQ451">
        <v>0.85752461465545371</v>
      </c>
      <c r="ER451">
        <v>0.86976093974159974</v>
      </c>
      <c r="ES451">
        <v>0.87679323153161182</v>
      </c>
      <c r="ET451">
        <v>0.86779183196295406</v>
      </c>
      <c r="EU451">
        <v>0.85977489933961593</v>
      </c>
      <c r="EV451">
        <v>0.84275665409162281</v>
      </c>
      <c r="EW451">
        <v>0.85358648604216525</v>
      </c>
      <c r="EX451">
        <v>0.85105476362047749</v>
      </c>
      <c r="EY451">
        <v>0.82911392281387608</v>
      </c>
    </row>
    <row r="452" spans="9:155" x14ac:dyDescent="0.25">
      <c r="I452" s="31">
        <v>45079</v>
      </c>
      <c r="J452" s="32">
        <v>119.5152807454171</v>
      </c>
      <c r="K452" s="32">
        <v>113.9418659537133</v>
      </c>
      <c r="L452" s="33">
        <v>-1.6541657812013E-2</v>
      </c>
      <c r="M452" s="33">
        <v>-1.20439016617772E-2</v>
      </c>
      <c r="N452">
        <v>30</v>
      </c>
      <c r="O452" t="s">
        <v>15</v>
      </c>
      <c r="P452">
        <f t="shared" ref="P452:P515" si="18">IF(O452="Discovery",$Q$2,0)</f>
        <v>225</v>
      </c>
      <c r="Q452">
        <f t="shared" ref="Q452:Q515" si="19">IF(O452="Holdout",$Q$2,0)</f>
        <v>0</v>
      </c>
      <c r="AH452" s="31">
        <v>45450</v>
      </c>
      <c r="AI452" s="33">
        <v>0.60395653952195683</v>
      </c>
      <c r="AJ452" s="33">
        <v>0.37650209977737292</v>
      </c>
      <c r="AK452" s="33">
        <v>0.2274544397445839</v>
      </c>
      <c r="BI452" s="34">
        <v>-4.4044909231193197E-2</v>
      </c>
      <c r="CP452" t="s">
        <v>1453</v>
      </c>
      <c r="CQ452">
        <v>1.0125089863407619</v>
      </c>
      <c r="CR452">
        <v>1.00079078171463</v>
      </c>
      <c r="CS452">
        <v>0.98993533840403558</v>
      </c>
      <c r="CT452">
        <v>0.98360891586241683</v>
      </c>
      <c r="CU452">
        <v>0.96829618984660992</v>
      </c>
      <c r="CV452">
        <v>0.98310569133253056</v>
      </c>
      <c r="CW452">
        <v>1.0010783688198091</v>
      </c>
      <c r="CX452">
        <v>0.99654927751193079</v>
      </c>
      <c r="CY452">
        <v>0.98073332696623761</v>
      </c>
      <c r="CZ452">
        <v>0.96304816604523513</v>
      </c>
      <c r="DA452">
        <v>0.99489577510023131</v>
      </c>
      <c r="DB452">
        <v>0.99575846587686556</v>
      </c>
      <c r="DC452">
        <v>0.98130843063769291</v>
      </c>
      <c r="DD452">
        <v>0.98936016419367778</v>
      </c>
      <c r="DE452">
        <v>0.96923075976481321</v>
      </c>
      <c r="DF452">
        <v>0.97160319467000866</v>
      </c>
      <c r="DG452">
        <v>0.97821713377790387</v>
      </c>
      <c r="DH452">
        <v>1.0015815933496961</v>
      </c>
      <c r="DI452">
        <v>1.0021567675600529</v>
      </c>
      <c r="DJ452">
        <v>1.0189791671655191</v>
      </c>
      <c r="DK452">
        <v>1.0232926210486899</v>
      </c>
      <c r="DL452">
        <v>1.02918762766309</v>
      </c>
      <c r="DM452">
        <v>1.018619700918771</v>
      </c>
      <c r="DN452">
        <v>1.0209201861434949</v>
      </c>
      <c r="DO452">
        <v>1.0167505610823639</v>
      </c>
      <c r="DP452">
        <v>1.0156721623421201</v>
      </c>
      <c r="DQ452">
        <v>1.0217828769201289</v>
      </c>
      <c r="DR452">
        <v>1.019554270836974</v>
      </c>
      <c r="DS452">
        <v>1.027246608685114</v>
      </c>
      <c r="DT452">
        <v>1.03213516623974</v>
      </c>
      <c r="DU452">
        <v>1.0402588494761971</v>
      </c>
      <c r="DV452">
        <v>1.043422025477555</v>
      </c>
      <c r="DW452">
        <v>1.039252329877522</v>
      </c>
      <c r="DX452">
        <v>1.0531272614452389</v>
      </c>
      <c r="DY452">
        <v>1.0342200140397571</v>
      </c>
      <c r="DZ452">
        <v>1.036520499264481</v>
      </c>
      <c r="EA452">
        <v>1.040043141512587</v>
      </c>
      <c r="EB452">
        <v>1.0430625592308069</v>
      </c>
      <c r="EC452">
        <v>1.042415576417782</v>
      </c>
      <c r="ED452">
        <v>1.06326384280124</v>
      </c>
      <c r="EE452">
        <v>1.0580876981414351</v>
      </c>
      <c r="EF452">
        <v>1.069805902767567</v>
      </c>
      <c r="EG452">
        <v>1.085406215888552</v>
      </c>
      <c r="EH452">
        <v>1.100934579329067</v>
      </c>
      <c r="EI452">
        <v>1.095614676386123</v>
      </c>
      <c r="EJ452">
        <v>1.083033780983357</v>
      </c>
      <c r="EK452">
        <v>1.065061103496078</v>
      </c>
      <c r="EL452">
        <v>1.0528396743400601</v>
      </c>
      <c r="EM452">
        <v>1.0464414431957749</v>
      </c>
      <c r="EN452">
        <v>1.047591650538686</v>
      </c>
      <c r="EO452">
        <v>1.0569374907985241</v>
      </c>
      <c r="EP452">
        <v>1.0629763262349641</v>
      </c>
      <c r="EQ452">
        <v>1.094967693573099</v>
      </c>
      <c r="ER452">
        <v>1.0920920341380169</v>
      </c>
      <c r="ES452">
        <v>1.0910137059366749</v>
      </c>
      <c r="ET452">
        <v>1.097196299656253</v>
      </c>
      <c r="EU452">
        <v>1.1114306269318159</v>
      </c>
      <c r="EV452">
        <v>1.105032395787531</v>
      </c>
      <c r="EW452">
        <v>1.093889294832854</v>
      </c>
      <c r="EX452">
        <v>1.1011502872926771</v>
      </c>
      <c r="EY452">
        <v>1.089575840949683</v>
      </c>
    </row>
    <row r="453" spans="9:155" x14ac:dyDescent="0.25">
      <c r="I453" s="31">
        <v>45082</v>
      </c>
      <c r="J453" s="32">
        <v>119.98774242202281</v>
      </c>
      <c r="K453" s="32">
        <v>114.28993517841251</v>
      </c>
      <c r="L453" s="33">
        <v>-1.2653900745937099E-2</v>
      </c>
      <c r="M453" s="33">
        <v>-9.0258967317443008E-3</v>
      </c>
      <c r="N453">
        <v>30</v>
      </c>
      <c r="O453" t="s">
        <v>15</v>
      </c>
      <c r="P453">
        <f t="shared" si="18"/>
        <v>225</v>
      </c>
      <c r="Q453">
        <f t="shared" si="19"/>
        <v>0</v>
      </c>
      <c r="AH453" s="31">
        <v>45453</v>
      </c>
      <c r="AI453" s="33">
        <v>0.61415209028283813</v>
      </c>
      <c r="AJ453" s="33">
        <v>0.37509063967968709</v>
      </c>
      <c r="AK453" s="33">
        <v>0.2390614506031509</v>
      </c>
      <c r="BI453" s="34">
        <v>3.0821687712926499E-2</v>
      </c>
      <c r="CP453" t="s">
        <v>1454</v>
      </c>
      <c r="CQ453">
        <v>0.98977163000124602</v>
      </c>
      <c r="CR453">
        <v>0.99803841325122911</v>
      </c>
      <c r="CS453">
        <v>0.98283597844342818</v>
      </c>
      <c r="CT453">
        <v>0.97498944361258899</v>
      </c>
      <c r="CU453">
        <v>0.97211705601868637</v>
      </c>
      <c r="CV453">
        <v>0.99278401414364426</v>
      </c>
      <c r="CW453">
        <v>0.98787999456778408</v>
      </c>
      <c r="CX453">
        <v>0.97393856379107202</v>
      </c>
      <c r="CY453">
        <v>0.97639061670794502</v>
      </c>
      <c r="CZ453">
        <v>0.98886083298611038</v>
      </c>
      <c r="DA453">
        <v>0.97498944361258899</v>
      </c>
      <c r="DB453">
        <v>0.97576007156345768</v>
      </c>
      <c r="DC453">
        <v>0.97337823256554679</v>
      </c>
      <c r="DD453">
        <v>0.95824575290305081</v>
      </c>
      <c r="DE453">
        <v>0.97113630385824579</v>
      </c>
      <c r="DF453">
        <v>0.96707303989433058</v>
      </c>
      <c r="DG453">
        <v>0.96861420953818222</v>
      </c>
      <c r="DH453">
        <v>0.96629318234969175</v>
      </c>
      <c r="DI453">
        <v>0.97184974283089354</v>
      </c>
      <c r="DJ453">
        <v>0.99885924329157683</v>
      </c>
      <c r="DK453">
        <v>0.99386534299881435</v>
      </c>
      <c r="DL453">
        <v>1.002165163019022</v>
      </c>
      <c r="DM453">
        <v>0.99119246989454224</v>
      </c>
      <c r="DN453">
        <v>0.99358396977565189</v>
      </c>
      <c r="DO453">
        <v>0.9741005561004219</v>
      </c>
      <c r="DP453">
        <v>0.974803989158328</v>
      </c>
      <c r="DQ453">
        <v>0.95461714242519191</v>
      </c>
      <c r="DR453">
        <v>0.95229602897881582</v>
      </c>
      <c r="DS453">
        <v>0.96115850918746226</v>
      </c>
      <c r="DT453">
        <v>0.96544906268020436</v>
      </c>
      <c r="DU453">
        <v>0.95609422245996634</v>
      </c>
      <c r="DV453">
        <v>0.96713721576129341</v>
      </c>
      <c r="DW453">
        <v>0.96959901581925079</v>
      </c>
      <c r="DX453">
        <v>0.96798116291500946</v>
      </c>
      <c r="DY453">
        <v>0.96854390936133439</v>
      </c>
      <c r="DZ453">
        <v>0.97297523572354339</v>
      </c>
      <c r="EA453">
        <v>0.98120466930901717</v>
      </c>
      <c r="EB453">
        <v>0.98422912955541386</v>
      </c>
      <c r="EC453">
        <v>0.98844938287130812</v>
      </c>
      <c r="ED453">
        <v>0.99442808944513927</v>
      </c>
      <c r="EE453">
        <v>0.99527203659885521</v>
      </c>
      <c r="EF453">
        <v>0.98992646290608255</v>
      </c>
      <c r="EG453">
        <v>0.97810973637000143</v>
      </c>
      <c r="EH453">
        <v>0.97754716243944784</v>
      </c>
      <c r="EI453">
        <v>0.97276416267722865</v>
      </c>
      <c r="EJ453">
        <v>0.9653084623265088</v>
      </c>
      <c r="EK453">
        <v>0.96896596919607814</v>
      </c>
      <c r="EL453">
        <v>0.96558974929178554</v>
      </c>
      <c r="EM453">
        <v>0.95940005592952537</v>
      </c>
      <c r="EN453">
        <v>0.96270588939908452</v>
      </c>
      <c r="EO453">
        <v>0.95897808235266746</v>
      </c>
      <c r="EP453">
        <v>0.96713721576129341</v>
      </c>
      <c r="EQ453">
        <v>0.97403025592357406</v>
      </c>
      <c r="ER453">
        <v>0.96179155581063502</v>
      </c>
      <c r="ES453">
        <v>0.96910665580765931</v>
      </c>
      <c r="ET453">
        <v>0.97184974283089354</v>
      </c>
      <c r="EU453">
        <v>0.96713721576129341</v>
      </c>
      <c r="EV453">
        <v>0.96777026238446617</v>
      </c>
      <c r="EW453">
        <v>0.96664485574970194</v>
      </c>
      <c r="EX453">
        <v>0.98352578275539337</v>
      </c>
      <c r="EY453">
        <v>0.99653821610308635</v>
      </c>
    </row>
    <row r="454" spans="9:155" x14ac:dyDescent="0.25">
      <c r="I454" s="31">
        <v>45083</v>
      </c>
      <c r="J454" s="32">
        <v>119.8078913866941</v>
      </c>
      <c r="K454" s="32">
        <v>114.4261361793818</v>
      </c>
      <c r="L454" s="33">
        <v>-1.41338454019006E-2</v>
      </c>
      <c r="M454" s="33">
        <v>-7.8449382808619007E-3</v>
      </c>
      <c r="N454">
        <v>30</v>
      </c>
      <c r="O454" t="s">
        <v>15</v>
      </c>
      <c r="P454">
        <f t="shared" si="18"/>
        <v>225</v>
      </c>
      <c r="Q454">
        <f t="shared" si="19"/>
        <v>0</v>
      </c>
      <c r="AH454" s="31">
        <v>45454</v>
      </c>
      <c r="AI454" s="33">
        <v>0.63311363502416484</v>
      </c>
      <c r="AJ454" s="33">
        <v>0.37620918984280521</v>
      </c>
      <c r="AK454" s="33">
        <v>0.25690444518135958</v>
      </c>
      <c r="BI454" s="34">
        <v>1.6072573203394499E-2</v>
      </c>
      <c r="CP454" t="s">
        <v>1455</v>
      </c>
      <c r="CQ454">
        <v>0.98372963552676607</v>
      </c>
      <c r="CR454">
        <v>0.97768495005627287</v>
      </c>
      <c r="CS454">
        <v>0.9844600188608319</v>
      </c>
      <c r="CT454">
        <v>0.98780984593066745</v>
      </c>
      <c r="CU454">
        <v>0.9826214401123593</v>
      </c>
      <c r="CV454">
        <v>0.96821483816208098</v>
      </c>
      <c r="CW454">
        <v>0.96118785359530023</v>
      </c>
      <c r="CX454">
        <v>0.97806270057362188</v>
      </c>
      <c r="CY454">
        <v>0.96128857064979545</v>
      </c>
      <c r="CZ454">
        <v>0.95960106748306584</v>
      </c>
      <c r="DA454">
        <v>0.96776142672787702</v>
      </c>
      <c r="DB454">
        <v>0.96738367621052801</v>
      </c>
      <c r="DC454">
        <v>0.95970178453756105</v>
      </c>
      <c r="DD454">
        <v>0.94819165978590603</v>
      </c>
      <c r="DE454">
        <v>0.95803952219744692</v>
      </c>
      <c r="DF454">
        <v>0.96063378666959276</v>
      </c>
      <c r="DG454">
        <v>0.9826214401123593</v>
      </c>
      <c r="DH454">
        <v>0.99400573010888704</v>
      </c>
      <c r="DI454">
        <v>1.0040298473657949</v>
      </c>
      <c r="DJ454">
        <v>0.99569317171262495</v>
      </c>
      <c r="DK454">
        <v>0.99607098379296577</v>
      </c>
      <c r="DL454">
        <v>0.99302343101259949</v>
      </c>
      <c r="DM454">
        <v>0.97592184753568001</v>
      </c>
      <c r="DN454">
        <v>0.97307579042729597</v>
      </c>
      <c r="DO454">
        <v>0.95975220462780042</v>
      </c>
      <c r="DP454">
        <v>0.98738167532307908</v>
      </c>
      <c r="DQ454">
        <v>0.99821183683090764</v>
      </c>
      <c r="DR454">
        <v>1.0128450521537999</v>
      </c>
      <c r="DS454">
        <v>1.039139590936075</v>
      </c>
      <c r="DT454">
        <v>1.016950441821326</v>
      </c>
      <c r="DU454">
        <v>1.0214840020964391</v>
      </c>
      <c r="DV454">
        <v>1.0143058803849241</v>
      </c>
      <c r="DW454">
        <v>1.0280828160556319</v>
      </c>
      <c r="DX454">
        <v>1.028611765280707</v>
      </c>
      <c r="DY454">
        <v>1.03916483176269</v>
      </c>
      <c r="DZ454">
        <v>1.031608897970834</v>
      </c>
      <c r="EA454">
        <v>1.0527152156237749</v>
      </c>
      <c r="EB454">
        <v>1.043270344556199</v>
      </c>
      <c r="EC454">
        <v>1.045083620915064</v>
      </c>
      <c r="ED454">
        <v>1.0578280220882199</v>
      </c>
      <c r="EE454">
        <v>1.0405501222029421</v>
      </c>
      <c r="EF454">
        <v>1.0553848331978171</v>
      </c>
      <c r="EG454">
        <v>1.027428032075429</v>
      </c>
      <c r="EH454">
        <v>1.0472245355159979</v>
      </c>
      <c r="EI454">
        <v>1.0198720982835729</v>
      </c>
      <c r="EJ454">
        <v>1.021106190016098</v>
      </c>
      <c r="EK454">
        <v>1.023146325999545</v>
      </c>
      <c r="EL454">
        <v>1.0160185628152769</v>
      </c>
      <c r="EM454">
        <v>1.016824545503207</v>
      </c>
      <c r="EN454">
        <v>1.0406257215568051</v>
      </c>
      <c r="EO454">
        <v>1.0582057726055689</v>
      </c>
      <c r="EP454">
        <v>1.0716553162861751</v>
      </c>
      <c r="EQ454">
        <v>1.0706226586626399</v>
      </c>
      <c r="ER454">
        <v>1.0775237469113019</v>
      </c>
      <c r="ES454">
        <v>1.0859359603553429</v>
      </c>
      <c r="ET454">
        <v>1.0985795213480201</v>
      </c>
      <c r="EU454">
        <v>1.113389114642263</v>
      </c>
      <c r="EV454">
        <v>1.050926933839559</v>
      </c>
      <c r="EW454">
        <v>1.040474522849079</v>
      </c>
      <c r="EX454">
        <v>1.0441014449447601</v>
      </c>
      <c r="EY454">
        <v>1.0436732127741799</v>
      </c>
    </row>
    <row r="455" spans="9:155" x14ac:dyDescent="0.25">
      <c r="I455" s="31">
        <v>45084</v>
      </c>
      <c r="J455" s="32">
        <v>120.7565005884081</v>
      </c>
      <c r="K455" s="32">
        <v>115.3507175774959</v>
      </c>
      <c r="L455" s="33">
        <v>-6.3280014371516003E-3</v>
      </c>
      <c r="M455" s="33">
        <v>0</v>
      </c>
      <c r="N455">
        <v>30</v>
      </c>
      <c r="O455" t="s">
        <v>15</v>
      </c>
      <c r="P455">
        <f t="shared" si="18"/>
        <v>225</v>
      </c>
      <c r="Q455">
        <f t="shared" si="19"/>
        <v>0</v>
      </c>
      <c r="AH455" s="31">
        <v>45455</v>
      </c>
      <c r="AI455" s="33">
        <v>0.63669934165184783</v>
      </c>
      <c r="AJ455" s="33">
        <v>0.37198485634140699</v>
      </c>
      <c r="AK455" s="33">
        <v>0.26471448531044078</v>
      </c>
      <c r="BI455" s="34">
        <v>0.16302107451475659</v>
      </c>
      <c r="CP455" t="s">
        <v>1456</v>
      </c>
      <c r="CQ455">
        <v>1.008488932291667</v>
      </c>
      <c r="CR455">
        <v>0.9912887920826744</v>
      </c>
      <c r="CS455">
        <v>0.98013334702715704</v>
      </c>
      <c r="CT455">
        <v>0.97715564696156387</v>
      </c>
      <c r="CU455">
        <v>0.99533345318381716</v>
      </c>
      <c r="CV455">
        <v>0.9935555118792283</v>
      </c>
      <c r="CW455">
        <v>0.97973331841082434</v>
      </c>
      <c r="CX455">
        <v>0.98968889567600626</v>
      </c>
      <c r="CY455">
        <v>0.99675552275122714</v>
      </c>
      <c r="CZ455">
        <v>1.0003556712688899</v>
      </c>
      <c r="DA455">
        <v>1.0076001251833691</v>
      </c>
      <c r="DB455">
        <v>0.99706669246259627</v>
      </c>
      <c r="DC455">
        <v>0.98871122966274505</v>
      </c>
      <c r="DD455">
        <v>1.0015111641214089</v>
      </c>
      <c r="DE455">
        <v>1.009244505557185</v>
      </c>
      <c r="DF455">
        <v>1.00902230378011</v>
      </c>
      <c r="DG455">
        <v>1.0359112264807311</v>
      </c>
      <c r="DH455">
        <v>1.0428888856216569</v>
      </c>
      <c r="DI455">
        <v>1.0419554855168811</v>
      </c>
      <c r="DJ455">
        <v>1.043955628598545</v>
      </c>
      <c r="DK455">
        <v>1.0339555673662151</v>
      </c>
      <c r="DL455">
        <v>1.043333289175806</v>
      </c>
      <c r="DM455">
        <v>1.048088930545988</v>
      </c>
      <c r="DN455">
        <v>1.045066637483917</v>
      </c>
      <c r="DO455">
        <v>1.0673333707157979</v>
      </c>
      <c r="DP455">
        <v>1.0681334279484631</v>
      </c>
      <c r="DQ455">
        <v>1.0676444313978359</v>
      </c>
      <c r="DR455">
        <v>1.0718223263417579</v>
      </c>
      <c r="DS455">
        <v>1.0704890066499799</v>
      </c>
      <c r="DT455">
        <v>1.071244470886167</v>
      </c>
      <c r="DU455">
        <v>1.0711111280140559</v>
      </c>
      <c r="DV455">
        <v>1.071377922787609</v>
      </c>
      <c r="DW455">
        <v>1.0673333707157979</v>
      </c>
      <c r="DX455">
        <v>1.0710222691090929</v>
      </c>
      <c r="DY455">
        <v>1.0717333584074631</v>
      </c>
      <c r="DZ455">
        <v>1.073333363843463</v>
      </c>
      <c r="EA455">
        <v>1.0790666712269059</v>
      </c>
      <c r="EB455">
        <v>1.1005333472261221</v>
      </c>
      <c r="EC455">
        <v>1.0880888483873119</v>
      </c>
      <c r="ED455">
        <v>1.071066644046909</v>
      </c>
      <c r="EE455">
        <v>1.0571111077063939</v>
      </c>
      <c r="EF455">
        <v>1.039644499811843</v>
      </c>
      <c r="EG455">
        <v>1.031466645792587</v>
      </c>
      <c r="EH455">
        <v>1.0054667482589259</v>
      </c>
      <c r="EI455">
        <v>0.98462230265311734</v>
      </c>
      <c r="EJ455">
        <v>0.99080012262004069</v>
      </c>
      <c r="EK455">
        <v>0.98986672251526453</v>
      </c>
      <c r="EL455">
        <v>0.99084438852852563</v>
      </c>
      <c r="EM455">
        <v>1.00164450699352</v>
      </c>
      <c r="EN455">
        <v>1.0005333890788171</v>
      </c>
      <c r="EO455">
        <v>0.99702220849544887</v>
      </c>
      <c r="EP455">
        <v>0.9918222726004492</v>
      </c>
      <c r="EQ455">
        <v>0.993199967230043</v>
      </c>
      <c r="ER455">
        <v>0.99008892429233886</v>
      </c>
      <c r="ES455">
        <v>0.99324456022652163</v>
      </c>
      <c r="ET455">
        <v>0.98355555967623032</v>
      </c>
      <c r="EU455">
        <v>0.98631105796474905</v>
      </c>
      <c r="EV455">
        <v>0.98862226172845036</v>
      </c>
      <c r="EW455">
        <v>0.99782237475744551</v>
      </c>
      <c r="EX455">
        <v>0.97595556111256576</v>
      </c>
      <c r="EY455">
        <v>0.97128888767667843</v>
      </c>
    </row>
    <row r="456" spans="9:155" x14ac:dyDescent="0.25">
      <c r="I456" s="31">
        <v>45085</v>
      </c>
      <c r="J456" s="32">
        <v>120.2392512883896</v>
      </c>
      <c r="K456" s="32">
        <v>114.7334892318335</v>
      </c>
      <c r="L456" s="33">
        <v>-1.0584303526067901E-2</v>
      </c>
      <c r="M456" s="33">
        <v>-5.3508843171921998E-3</v>
      </c>
      <c r="N456">
        <v>30</v>
      </c>
      <c r="O456" t="s">
        <v>15</v>
      </c>
      <c r="P456">
        <f t="shared" si="18"/>
        <v>225</v>
      </c>
      <c r="Q456">
        <f t="shared" si="19"/>
        <v>0</v>
      </c>
      <c r="AH456" s="31">
        <v>45456</v>
      </c>
      <c r="AI456" s="33">
        <v>0.65900072295189238</v>
      </c>
      <c r="AJ456" s="33">
        <v>0.38648518784879138</v>
      </c>
      <c r="AK456" s="33">
        <v>0.272515535103101</v>
      </c>
      <c r="BI456" s="34">
        <v>0.45986814251615982</v>
      </c>
      <c r="CP456" t="s">
        <v>1457</v>
      </c>
      <c r="CQ456">
        <v>0.99545805952841127</v>
      </c>
      <c r="CR456">
        <v>0.99526484406169125</v>
      </c>
      <c r="CS456">
        <v>1.0004832773359951</v>
      </c>
      <c r="CT456">
        <v>0.99777740544569316</v>
      </c>
      <c r="CU456">
        <v>0.99739087947267302</v>
      </c>
      <c r="CV456">
        <v>0.97825675085299835</v>
      </c>
      <c r="CW456">
        <v>1.000676492802715</v>
      </c>
      <c r="CX456">
        <v>1.003382364693018</v>
      </c>
      <c r="CY456">
        <v>0.97545422370954604</v>
      </c>
      <c r="CZ456">
        <v>1.001642855255056</v>
      </c>
      <c r="DA456">
        <v>0.9867607974573448</v>
      </c>
      <c r="DB456">
        <v>0.9994201645909242</v>
      </c>
      <c r="DC456">
        <v>1.011306574818043</v>
      </c>
      <c r="DD456">
        <v>1.0142056621750659</v>
      </c>
      <c r="DE456">
        <v>1.022226622592822</v>
      </c>
      <c r="DF456">
        <v>1.011306574818043</v>
      </c>
      <c r="DG456">
        <v>1.0120797218036639</v>
      </c>
      <c r="DH456">
        <v>1.03304992007487</v>
      </c>
      <c r="DI456">
        <v>1.03353310130104</v>
      </c>
      <c r="DJ456">
        <v>1.037688516869854</v>
      </c>
      <c r="DK456">
        <v>1.053343721653186</v>
      </c>
      <c r="DL456">
        <v>1.0391380605483651</v>
      </c>
      <c r="DM456">
        <v>1.026961779601375</v>
      </c>
      <c r="DN456">
        <v>1.0254155806697141</v>
      </c>
      <c r="DO456">
        <v>1.047545546939141</v>
      </c>
      <c r="DP456">
        <v>1.0441631833163689</v>
      </c>
      <c r="DQ456">
        <v>1.0373019908968339</v>
      </c>
      <c r="DR456">
        <v>1.023096329792013</v>
      </c>
      <c r="DS456">
        <v>0.99188257547849878</v>
      </c>
      <c r="DT456">
        <v>0.96849637603686078</v>
      </c>
      <c r="DU456">
        <v>0.99168926497219856</v>
      </c>
      <c r="DV456">
        <v>1.0473522364328409</v>
      </c>
      <c r="DW456">
        <v>1.0451295457687091</v>
      </c>
      <c r="DX456">
        <v>1.0458059424616</v>
      </c>
      <c r="DY456">
        <v>1.0366254991643631</v>
      </c>
      <c r="DZ456">
        <v>1.061171276525062</v>
      </c>
      <c r="EA456">
        <v>1.0698686336357079</v>
      </c>
      <c r="EB456">
        <v>1.0760534293623529</v>
      </c>
      <c r="EC456">
        <v>1.0641670191352339</v>
      </c>
      <c r="ED456">
        <v>1.018747603716899</v>
      </c>
      <c r="EE456">
        <v>1.0128527737497051</v>
      </c>
      <c r="EF456">
        <v>1.003382364693018</v>
      </c>
      <c r="EG456">
        <v>0.98618096097802432</v>
      </c>
      <c r="EH456">
        <v>0.95689993156919195</v>
      </c>
      <c r="EI456">
        <v>0.94134138203901008</v>
      </c>
      <c r="EJ456">
        <v>0.93206418844904282</v>
      </c>
      <c r="EK456">
        <v>0.95775034573358453</v>
      </c>
      <c r="EL456">
        <v>0.97966751838275301</v>
      </c>
      <c r="EM456">
        <v>1.002957062571241</v>
      </c>
      <c r="EN456">
        <v>1.018786379865656</v>
      </c>
      <c r="EO456">
        <v>1.017317353073186</v>
      </c>
      <c r="EP456">
        <v>1.0331077991792641</v>
      </c>
      <c r="EQ456">
        <v>1.0355046023544781</v>
      </c>
      <c r="ER456">
        <v>1.030092858573874</v>
      </c>
      <c r="ES456">
        <v>1.0316777386147109</v>
      </c>
      <c r="ET456">
        <v>1.1064167695114739</v>
      </c>
      <c r="EU456">
        <v>1.1290105289326939</v>
      </c>
      <c r="EV456">
        <v>1.112427642806197</v>
      </c>
      <c r="EW456">
        <v>1.12962904652119</v>
      </c>
      <c r="EX456">
        <v>1.121008956589316</v>
      </c>
      <c r="EY456">
        <v>1.1279281231528251</v>
      </c>
    </row>
    <row r="457" spans="9:155" x14ac:dyDescent="0.25">
      <c r="I457" s="31">
        <v>45086</v>
      </c>
      <c r="J457" s="32">
        <v>120.3235656191836</v>
      </c>
      <c r="K457" s="32">
        <v>114.4189297772141</v>
      </c>
      <c r="L457" s="33">
        <v>-9.8905041100583995E-3</v>
      </c>
      <c r="M457" s="33">
        <v>-8.0778673930292002E-3</v>
      </c>
      <c r="N457">
        <v>30</v>
      </c>
      <c r="O457" t="s">
        <v>15</v>
      </c>
      <c r="P457">
        <f t="shared" si="18"/>
        <v>225</v>
      </c>
      <c r="Q457">
        <f t="shared" si="19"/>
        <v>0</v>
      </c>
      <c r="AH457" s="31">
        <v>45457</v>
      </c>
      <c r="AI457" s="33">
        <v>0.69392474714205932</v>
      </c>
      <c r="AJ457" s="33">
        <v>0.39911446458488159</v>
      </c>
      <c r="AK457" s="33">
        <v>0.29481028255717762</v>
      </c>
      <c r="BI457" s="34">
        <v>8.9978101276546693E-2</v>
      </c>
      <c r="CP457" t="s">
        <v>1458</v>
      </c>
      <c r="CQ457">
        <v>0.99030190499479265</v>
      </c>
      <c r="CR457">
        <v>0.94064151910066218</v>
      </c>
      <c r="CS457">
        <v>0.95671696703210973</v>
      </c>
      <c r="CT457">
        <v>0.98139631561556406</v>
      </c>
      <c r="CU457">
        <v>1.0006792651620471</v>
      </c>
      <c r="CV457">
        <v>0.99683023506826707</v>
      </c>
      <c r="CW457">
        <v>1.0210566282248259</v>
      </c>
      <c r="CX457">
        <v>0.99683023506826707</v>
      </c>
      <c r="CY457">
        <v>1.0159999985500341</v>
      </c>
      <c r="CZ457">
        <v>1.0168302408593159</v>
      </c>
      <c r="DA457">
        <v>1.009358482411844</v>
      </c>
      <c r="DB457">
        <v>1.0031698513112051</v>
      </c>
      <c r="DC457">
        <v>1.0192452992426519</v>
      </c>
      <c r="DD457">
        <v>1.0386415756325389</v>
      </c>
      <c r="DE457">
        <v>1.0443018643191491</v>
      </c>
      <c r="DF457">
        <v>1.05652835254616</v>
      </c>
      <c r="DG457">
        <v>1.045886750782548</v>
      </c>
      <c r="DH457">
        <v>1.0117736111845239</v>
      </c>
      <c r="DI457">
        <v>1.011320726146973</v>
      </c>
      <c r="DJ457">
        <v>0.95977362428353441</v>
      </c>
      <c r="DK457">
        <v>0.95494343712751806</v>
      </c>
      <c r="DL457">
        <v>0.95615089592984248</v>
      </c>
      <c r="DM457">
        <v>0.96467926881602817</v>
      </c>
      <c r="DN457">
        <v>0.95494343712751806</v>
      </c>
      <c r="DO457">
        <v>0.97366038596107762</v>
      </c>
      <c r="DP457">
        <v>1.0047547377746029</v>
      </c>
      <c r="DQ457">
        <v>0.98233960321087421</v>
      </c>
      <c r="DR457">
        <v>1.0119245259374789</v>
      </c>
      <c r="DS457">
        <v>1.0014339797055081</v>
      </c>
      <c r="DT457">
        <v>0.99766033659886122</v>
      </c>
      <c r="DU457">
        <v>0.9810566166427287</v>
      </c>
      <c r="DV457">
        <v>0.97615097211023505</v>
      </c>
      <c r="DW457">
        <v>0.94686794927888374</v>
      </c>
      <c r="DX457">
        <v>0.92354718541873981</v>
      </c>
      <c r="DY457">
        <v>0.89796234831755783</v>
      </c>
      <c r="DZ457">
        <v>0.89969814953391092</v>
      </c>
      <c r="EA457">
        <v>0.91199995435871195</v>
      </c>
      <c r="EB457">
        <v>0.90166039326903957</v>
      </c>
      <c r="EC457">
        <v>0.91011323838940428</v>
      </c>
      <c r="ED457">
        <v>0.91984907007791417</v>
      </c>
      <c r="EE457">
        <v>0.90581139364741636</v>
      </c>
      <c r="EF457">
        <v>0.91041513828465714</v>
      </c>
      <c r="EG457">
        <v>0.9052830512333877</v>
      </c>
      <c r="EH457">
        <v>0.84845287717638207</v>
      </c>
      <c r="EI457">
        <v>0.88747173169624338</v>
      </c>
      <c r="EJ457">
        <v>0.87592457102555932</v>
      </c>
      <c r="EK457">
        <v>0.86701884086764325</v>
      </c>
      <c r="EL457">
        <v>0.88943397543137215</v>
      </c>
      <c r="EM457">
        <v>0.91290572443381446</v>
      </c>
      <c r="EN457">
        <v>0.92000005522021255</v>
      </c>
      <c r="EO457">
        <v>0.92905662974173941</v>
      </c>
      <c r="EP457">
        <v>0.91064158080343272</v>
      </c>
      <c r="EQ457">
        <v>0.95396228006528183</v>
      </c>
      <c r="ER457">
        <v>0.95215095108310777</v>
      </c>
      <c r="ES457">
        <v>0.9544150947134894</v>
      </c>
      <c r="ET457">
        <v>0.9348679035706482</v>
      </c>
      <c r="EU457">
        <v>0.9627924824573767</v>
      </c>
      <c r="EV457">
        <v>0.93879246143024941</v>
      </c>
      <c r="EW457">
        <v>0.9375849322385813</v>
      </c>
      <c r="EX457">
        <v>0.9489056503904898</v>
      </c>
      <c r="EY457">
        <v>0.94483017777793399</v>
      </c>
    </row>
    <row r="458" spans="9:155" x14ac:dyDescent="0.25">
      <c r="I458" s="31">
        <v>45089</v>
      </c>
      <c r="J458" s="32">
        <v>120.6515552645548</v>
      </c>
      <c r="K458" s="32">
        <v>114.7915007692834</v>
      </c>
      <c r="L458" s="33">
        <v>-7.1915676152454E-3</v>
      </c>
      <c r="M458" s="33">
        <v>-4.8479699125991002E-3</v>
      </c>
      <c r="N458">
        <v>30</v>
      </c>
      <c r="O458" t="s">
        <v>15</v>
      </c>
      <c r="P458">
        <f t="shared" si="18"/>
        <v>225</v>
      </c>
      <c r="Q458">
        <f t="shared" si="19"/>
        <v>0</v>
      </c>
      <c r="AH458" s="31">
        <v>45461</v>
      </c>
      <c r="AI458" s="33">
        <v>0.70752195011759111</v>
      </c>
      <c r="AJ458" s="33">
        <v>0.40181177844322641</v>
      </c>
      <c r="AK458" s="33">
        <v>0.30571017167436459</v>
      </c>
      <c r="BI458" s="34">
        <v>0.32580682279146622</v>
      </c>
      <c r="CP458" t="s">
        <v>1459</v>
      </c>
      <c r="CQ458">
        <v>1.0246518197335059</v>
      </c>
      <c r="CR458">
        <v>1.01050683068445</v>
      </c>
      <c r="CS458">
        <v>1.027366771906552</v>
      </c>
      <c r="CT458">
        <v>1.0227784118531591</v>
      </c>
      <c r="CU458">
        <v>1.031466298608779</v>
      </c>
      <c r="CV458">
        <v>1.109684212010879</v>
      </c>
      <c r="CW458">
        <v>1.079765408549145</v>
      </c>
      <c r="CX458">
        <v>1.0728422705574101</v>
      </c>
      <c r="CY458">
        <v>1.117068919069979</v>
      </c>
      <c r="CZ458">
        <v>1.11565701392054</v>
      </c>
      <c r="DA458">
        <v>1.115548487476991</v>
      </c>
      <c r="DB458">
        <v>1.111584685165657</v>
      </c>
      <c r="DC458">
        <v>1.0830775878439911</v>
      </c>
      <c r="DD458">
        <v>1.085222378169667</v>
      </c>
      <c r="DE458">
        <v>1.0622267790361251</v>
      </c>
      <c r="DF458">
        <v>1.0971682473348161</v>
      </c>
      <c r="DG458">
        <v>1.083240510182228</v>
      </c>
      <c r="DH458">
        <v>1.085575420793484</v>
      </c>
      <c r="DI458">
        <v>1.058419066407962</v>
      </c>
      <c r="DJ458">
        <v>1.151103634338803</v>
      </c>
      <c r="DK458">
        <v>1.2097885789865399</v>
      </c>
      <c r="DL458">
        <v>1.152814584236113</v>
      </c>
      <c r="DM458">
        <v>1.1463512905638631</v>
      </c>
      <c r="DN458">
        <v>1.221167006099054</v>
      </c>
      <c r="DO458">
        <v>1.2314049768439119</v>
      </c>
      <c r="DP458">
        <v>1.1970522446005341</v>
      </c>
      <c r="DQ458">
        <v>1.2054707390045341</v>
      </c>
      <c r="DR458">
        <v>1.165170678050959</v>
      </c>
      <c r="DS458">
        <v>1.1499359800238049</v>
      </c>
      <c r="DT458">
        <v>1.178097132722546</v>
      </c>
      <c r="DU458">
        <v>1.215247008009114</v>
      </c>
      <c r="DV458">
        <v>1.224507312051641</v>
      </c>
      <c r="DW458">
        <v>1.202836518299581</v>
      </c>
      <c r="DX458">
        <v>1.186787208581245</v>
      </c>
      <c r="DY458">
        <v>1.188036324065362</v>
      </c>
      <c r="DZ458">
        <v>1.1933588960241299</v>
      </c>
      <c r="EA458">
        <v>1.1973238260552319</v>
      </c>
      <c r="EB458">
        <v>1.159657853133697</v>
      </c>
      <c r="EC458">
        <v>1.157974233856645</v>
      </c>
      <c r="ED458">
        <v>1.1543895443967029</v>
      </c>
      <c r="EE458">
        <v>1.1132748717519449</v>
      </c>
      <c r="EF458">
        <v>1.153330549198166</v>
      </c>
      <c r="EG458">
        <v>1.128862612402916</v>
      </c>
      <c r="EH458">
        <v>1.099615200221838</v>
      </c>
      <c r="EI458">
        <v>1.090517818517547</v>
      </c>
      <c r="EJ458">
        <v>1.079057863899459</v>
      </c>
      <c r="EK458">
        <v>1.066701703748157</v>
      </c>
      <c r="EL458">
        <v>1.0913596944925299</v>
      </c>
      <c r="EM458">
        <v>1.088942725684044</v>
      </c>
      <c r="EN458">
        <v>1.102819649110619</v>
      </c>
      <c r="EO458">
        <v>1.0778358136897721</v>
      </c>
      <c r="EP458">
        <v>1.1090928224972889</v>
      </c>
      <c r="EQ458">
        <v>1.125468043228554</v>
      </c>
      <c r="ER458">
        <v>1.0946728024977741</v>
      </c>
      <c r="ES458">
        <v>1.1094457987846491</v>
      </c>
      <c r="ET458">
        <v>1.1166694409263069</v>
      </c>
      <c r="EU458">
        <v>1.105182288360874</v>
      </c>
      <c r="EV458">
        <v>1.1716338390502949</v>
      </c>
      <c r="EW458">
        <v>1.2056879245645451</v>
      </c>
      <c r="EX458">
        <v>1.1796178296613611</v>
      </c>
      <c r="EY458">
        <v>1.2075345988527471</v>
      </c>
    </row>
    <row r="459" spans="9:155" x14ac:dyDescent="0.25">
      <c r="I459" s="31">
        <v>45090</v>
      </c>
      <c r="J459" s="32">
        <v>121.17807725944211</v>
      </c>
      <c r="K459" s="32">
        <v>115.64978326745479</v>
      </c>
      <c r="L459" s="33">
        <v>-2.8589630730669001E-3</v>
      </c>
      <c r="M459" s="33">
        <v>0</v>
      </c>
      <c r="N459">
        <v>30</v>
      </c>
      <c r="O459" t="s">
        <v>15</v>
      </c>
      <c r="P459">
        <f t="shared" si="18"/>
        <v>225</v>
      </c>
      <c r="Q459">
        <f t="shared" si="19"/>
        <v>0</v>
      </c>
      <c r="AH459" s="31">
        <v>45462</v>
      </c>
      <c r="AI459" s="33">
        <v>0.66891521207947546</v>
      </c>
      <c r="AJ459" s="33">
        <v>0.38488428608815939</v>
      </c>
      <c r="AK459" s="33">
        <v>0.28403092599131607</v>
      </c>
      <c r="BI459" s="34">
        <v>-3.93053991865858E-2</v>
      </c>
      <c r="CP459" t="s">
        <v>1460</v>
      </c>
      <c r="CQ459">
        <v>0.99693752544429615</v>
      </c>
      <c r="CR459">
        <v>1.006859977333687</v>
      </c>
      <c r="CS459">
        <v>1.009718311479509</v>
      </c>
      <c r="CT459">
        <v>0.98101269068792851</v>
      </c>
      <c r="CU459">
        <v>1.003593336544307</v>
      </c>
      <c r="CV459">
        <v>1.0006942217717081</v>
      </c>
      <c r="CW459">
        <v>0.97488777829970019</v>
      </c>
      <c r="CX459">
        <v>0.99097598575106938</v>
      </c>
      <c r="CY459">
        <v>0.95120461693995417</v>
      </c>
      <c r="CZ459">
        <v>0.9669253609215166</v>
      </c>
      <c r="DA459">
        <v>0.97141692164156823</v>
      </c>
      <c r="DB459">
        <v>0.95888125719583195</v>
      </c>
      <c r="DC459">
        <v>0.95475709739861336</v>
      </c>
      <c r="DD459">
        <v>0.97537770874378493</v>
      </c>
      <c r="DE459">
        <v>0.9773785864287422</v>
      </c>
      <c r="DF459">
        <v>0.97852188255888684</v>
      </c>
      <c r="DG459">
        <v>0.99158844571640548</v>
      </c>
      <c r="DH459">
        <v>0.97064115152820407</v>
      </c>
      <c r="DI459">
        <v>0.96096369613434285</v>
      </c>
      <c r="DJ459">
        <v>0.94695799016845794</v>
      </c>
      <c r="DK459">
        <v>0.92895065392660614</v>
      </c>
      <c r="DL459">
        <v>0.88693353602895175</v>
      </c>
      <c r="DM459">
        <v>0.90583917190541918</v>
      </c>
      <c r="DN459">
        <v>0.9217640692087602</v>
      </c>
      <c r="DO459">
        <v>0.91939572805399616</v>
      </c>
      <c r="DP459">
        <v>0.92503064745116625</v>
      </c>
      <c r="DQ459">
        <v>0.91461826511769118</v>
      </c>
      <c r="DR459">
        <v>0.90841166638196191</v>
      </c>
      <c r="DS459">
        <v>0.90820745051320961</v>
      </c>
      <c r="DT459">
        <v>0.90477749957580178</v>
      </c>
      <c r="DU459">
        <v>0.91086163133725329</v>
      </c>
      <c r="DV459">
        <v>0.90057171597805585</v>
      </c>
      <c r="DW459">
        <v>0.90820745051320961</v>
      </c>
      <c r="DX459">
        <v>0.92413234781655074</v>
      </c>
      <c r="DY459">
        <v>0.93413642350646842</v>
      </c>
      <c r="DZ459">
        <v>0.92568401313722648</v>
      </c>
      <c r="EA459">
        <v>0.89652924252833832</v>
      </c>
      <c r="EB459">
        <v>0.91216830016239991</v>
      </c>
      <c r="EC459">
        <v>0.95888125719583195</v>
      </c>
      <c r="ED459">
        <v>0.93968971910311128</v>
      </c>
      <c r="EE459">
        <v>0.9541854180600543</v>
      </c>
      <c r="EF459">
        <v>0.91878320554168658</v>
      </c>
      <c r="EG459">
        <v>0.8935484414082383</v>
      </c>
      <c r="EH459">
        <v>0.89554925654622197</v>
      </c>
      <c r="EI459">
        <v>0.91069825864225151</v>
      </c>
      <c r="EJ459">
        <v>0.91759906623779119</v>
      </c>
      <c r="EK459">
        <v>0.90930996601657765</v>
      </c>
      <c r="EL459">
        <v>0.91449579814341353</v>
      </c>
      <c r="EM459">
        <v>0.90273584126406781</v>
      </c>
      <c r="EN459">
        <v>0.90473671894902485</v>
      </c>
      <c r="EO459">
        <v>0.90391998056796297</v>
      </c>
      <c r="EP459">
        <v>0.89567178606747333</v>
      </c>
      <c r="EQ459">
        <v>0.87705186476633823</v>
      </c>
      <c r="ER459">
        <v>0.88027772492894107</v>
      </c>
      <c r="ES459">
        <v>0.878726059608265</v>
      </c>
      <c r="ET459">
        <v>0.8757452584881652</v>
      </c>
      <c r="EU459">
        <v>0.87162116123792044</v>
      </c>
      <c r="EV459">
        <v>0.88068603157249847</v>
      </c>
      <c r="EW459">
        <v>0.87464274298479727</v>
      </c>
      <c r="EX459">
        <v>0.87047774001382838</v>
      </c>
      <c r="EY459">
        <v>0.86945691085796128</v>
      </c>
    </row>
    <row r="460" spans="9:155" x14ac:dyDescent="0.25">
      <c r="I460" s="31">
        <v>45091</v>
      </c>
      <c r="J460" s="32">
        <v>121.49400127886371</v>
      </c>
      <c r="K460" s="32">
        <v>115.9081327851663</v>
      </c>
      <c r="L460" s="33">
        <v>-2.5931129247499997E-4</v>
      </c>
      <c r="M460" s="33">
        <v>0</v>
      </c>
      <c r="N460">
        <v>30</v>
      </c>
      <c r="O460" t="s">
        <v>15</v>
      </c>
      <c r="P460">
        <f t="shared" si="18"/>
        <v>225</v>
      </c>
      <c r="Q460">
        <f t="shared" si="19"/>
        <v>0</v>
      </c>
      <c r="AH460" s="31">
        <v>45463</v>
      </c>
      <c r="AI460" s="33">
        <v>0.66822129119123064</v>
      </c>
      <c r="AJ460" s="33">
        <v>0.3867838013435671</v>
      </c>
      <c r="AK460" s="33">
        <v>0.28143748984766348</v>
      </c>
      <c r="BI460" s="34">
        <v>9.8377515682793806E-2</v>
      </c>
      <c r="CP460" t="s">
        <v>1461</v>
      </c>
      <c r="CQ460">
        <v>0.98617467920441215</v>
      </c>
      <c r="CR460">
        <v>0.98916177802808725</v>
      </c>
      <c r="CS460">
        <v>0.97232286948425062</v>
      </c>
      <c r="CT460">
        <v>0.95503450928210654</v>
      </c>
      <c r="CU460">
        <v>0.94879590149649962</v>
      </c>
      <c r="CV460">
        <v>0.93158697502217469</v>
      </c>
      <c r="CW460">
        <v>0.95077848921132824</v>
      </c>
      <c r="CX460">
        <v>0.94456638103819868</v>
      </c>
      <c r="CY460">
        <v>0.95558963384225848</v>
      </c>
      <c r="CZ460">
        <v>0.95855036327268217</v>
      </c>
      <c r="DA460">
        <v>0.9563562995349385</v>
      </c>
      <c r="DB460">
        <v>0.95773089368388631</v>
      </c>
      <c r="DC460">
        <v>0.96529122661271227</v>
      </c>
      <c r="DD460">
        <v>0.96529122661271227</v>
      </c>
      <c r="DE460">
        <v>0.96851623596216674</v>
      </c>
      <c r="DF460">
        <v>0.96418091238279535</v>
      </c>
      <c r="DG460">
        <v>0.9741997191876216</v>
      </c>
      <c r="DH460">
        <v>0.97134479287826847</v>
      </c>
      <c r="DI460">
        <v>0.95291974905295607</v>
      </c>
      <c r="DJ460">
        <v>0.94554445764418082</v>
      </c>
      <c r="DK460">
        <v>0.94102415765437164</v>
      </c>
      <c r="DL460">
        <v>0.94750067596575793</v>
      </c>
      <c r="DM460">
        <v>0.94713052781604368</v>
      </c>
      <c r="DN460">
        <v>0.95342200460737925</v>
      </c>
      <c r="DO460">
        <v>0.95146585139541506</v>
      </c>
      <c r="DP460">
        <v>0.9461260167071972</v>
      </c>
      <c r="DQ460">
        <v>0.95506094378497086</v>
      </c>
      <c r="DR460">
        <v>0.9630971628749686</v>
      </c>
      <c r="DS460">
        <v>0.94945682917772212</v>
      </c>
      <c r="DT460">
        <v>0.94731563444570732</v>
      </c>
      <c r="DU460">
        <v>0.94271596583769202</v>
      </c>
      <c r="DV460">
        <v>0.9335695627370032</v>
      </c>
      <c r="DW460">
        <v>0.93460044323910108</v>
      </c>
      <c r="DX460">
        <v>0.93798412471535486</v>
      </c>
      <c r="DY460">
        <v>0.94303311476245166</v>
      </c>
      <c r="DZ460">
        <v>0.95936983286147792</v>
      </c>
      <c r="EA460">
        <v>0.96642784512626767</v>
      </c>
      <c r="EB460">
        <v>0.96526479210984795</v>
      </c>
      <c r="EC460">
        <v>0.95551039544327832</v>
      </c>
      <c r="ED460">
        <v>0.9335695627370032</v>
      </c>
      <c r="EE460">
        <v>0.94134130657913129</v>
      </c>
      <c r="EF460">
        <v>0.94810866953163875</v>
      </c>
      <c r="EG460">
        <v>0.95249679700712597</v>
      </c>
      <c r="EH460">
        <v>0.9429538763634715</v>
      </c>
      <c r="EI460">
        <v>0.92910200153369693</v>
      </c>
      <c r="EJ460">
        <v>0.93208923057659787</v>
      </c>
      <c r="EK460">
        <v>0.93497052627920241</v>
      </c>
      <c r="EL460">
        <v>0.94345613191789468</v>
      </c>
      <c r="EM460">
        <v>0.93856574888798416</v>
      </c>
      <c r="EN460">
        <v>0.93388671166176285</v>
      </c>
      <c r="EO460">
        <v>0.93002727424356324</v>
      </c>
      <c r="EP460">
        <v>0.93103178535240971</v>
      </c>
      <c r="EQ460">
        <v>0.93388671166176285</v>
      </c>
      <c r="ER460">
        <v>0.93415112180001958</v>
      </c>
      <c r="ES460">
        <v>0.94750067596575793</v>
      </c>
      <c r="ET460">
        <v>0.94382621495799601</v>
      </c>
      <c r="EU460">
        <v>0.94924528804519415</v>
      </c>
      <c r="EV460">
        <v>0.95537822292895647</v>
      </c>
      <c r="EW460">
        <v>0.94673394516346498</v>
      </c>
      <c r="EX460">
        <v>0.95069925081234807</v>
      </c>
      <c r="EY460">
        <v>0.9454387196327233</v>
      </c>
    </row>
    <row r="461" spans="9:155" x14ac:dyDescent="0.25">
      <c r="I461" s="31">
        <v>45092</v>
      </c>
      <c r="J461" s="32">
        <v>122.82654476029821</v>
      </c>
      <c r="K461" s="32">
        <v>115.7222076092401</v>
      </c>
      <c r="L461" s="33">
        <v>0</v>
      </c>
      <c r="M461" s="33">
        <v>-1.6040736008654001E-3</v>
      </c>
      <c r="N461">
        <v>30</v>
      </c>
      <c r="O461" t="s">
        <v>15</v>
      </c>
      <c r="P461">
        <f t="shared" si="18"/>
        <v>225</v>
      </c>
      <c r="Q461">
        <f t="shared" si="19"/>
        <v>0</v>
      </c>
      <c r="AH461" s="31">
        <v>45464</v>
      </c>
      <c r="AI461" s="33">
        <v>0.64422110309499714</v>
      </c>
      <c r="AJ461" s="33">
        <v>0.38472124920212342</v>
      </c>
      <c r="AK461" s="33">
        <v>0.25949985389287361</v>
      </c>
      <c r="BI461" s="34">
        <v>-6.2480913929531097E-2</v>
      </c>
      <c r="CP461" t="s">
        <v>1462</v>
      </c>
      <c r="CQ461">
        <v>0.98861743939612745</v>
      </c>
      <c r="CR461">
        <v>0.97992068254132991</v>
      </c>
      <c r="CS461">
        <v>0.96482921450228865</v>
      </c>
      <c r="CT461">
        <v>0.99641896501025373</v>
      </c>
      <c r="CU461">
        <v>0.98900108744758763</v>
      </c>
      <c r="CV461">
        <v>0.99680261306171392</v>
      </c>
      <c r="CW461">
        <v>0.99181479498824932</v>
      </c>
      <c r="CX461">
        <v>0.98375747777951761</v>
      </c>
      <c r="CY461">
        <v>0.98196693661727819</v>
      </c>
      <c r="CZ461">
        <v>0.97288661039191715</v>
      </c>
      <c r="DA461">
        <v>0.994628502528911</v>
      </c>
      <c r="DB461">
        <v>0.98680880162768725</v>
      </c>
      <c r="DC461">
        <v>0.98065571947667451</v>
      </c>
      <c r="DD461">
        <v>0.9743743874643247</v>
      </c>
      <c r="DE461">
        <v>0.95335116663619801</v>
      </c>
      <c r="DF461">
        <v>0.9593761562876667</v>
      </c>
      <c r="DG461">
        <v>0.96104261767608457</v>
      </c>
      <c r="DH461">
        <v>0.95386385135796059</v>
      </c>
      <c r="DI461">
        <v>0.93796834323732159</v>
      </c>
      <c r="DJ461">
        <v>0.93284070921073037</v>
      </c>
      <c r="DK461">
        <v>0.94706983462384808</v>
      </c>
      <c r="DL461">
        <v>0.95860697184322974</v>
      </c>
      <c r="DM461">
        <v>0.96552923843867933</v>
      </c>
      <c r="DN461">
        <v>0.97091329350704814</v>
      </c>
      <c r="DO461">
        <v>0.95501762802461587</v>
      </c>
      <c r="DP461">
        <v>0.95065917844246184</v>
      </c>
      <c r="DQ461">
        <v>0.95347933781663863</v>
      </c>
      <c r="DR461">
        <v>0.95360758767797582</v>
      </c>
      <c r="DS461">
        <v>0.99488476620889577</v>
      </c>
      <c r="DT461">
        <v>0.98744973621078702</v>
      </c>
      <c r="DU461">
        <v>1.02372760925735</v>
      </c>
      <c r="DV461">
        <v>1.0215483844662729</v>
      </c>
      <c r="DW461">
        <v>1.032957350505213</v>
      </c>
      <c r="DX461">
        <v>1.0568007307075169</v>
      </c>
      <c r="DY461">
        <v>1.0509039909173861</v>
      </c>
      <c r="DZ461">
        <v>1.048340095223194</v>
      </c>
      <c r="EA461">
        <v>1.0419305920304029</v>
      </c>
      <c r="EB461">
        <v>1.036931286546046</v>
      </c>
      <c r="EC461">
        <v>1.013857012107283</v>
      </c>
      <c r="ED461">
        <v>1.033598285088313</v>
      </c>
      <c r="EE461">
        <v>1.015010710093041</v>
      </c>
      <c r="EF461">
        <v>1.0253941493266641</v>
      </c>
      <c r="EG461">
        <v>1.03564933869895</v>
      </c>
      <c r="EH461">
        <v>1.0421870130721811</v>
      </c>
      <c r="EI461">
        <v>1.057954428693276</v>
      </c>
      <c r="EJ461">
        <v>1.0594927189012531</v>
      </c>
      <c r="EK461">
        <v>1.051929439041807</v>
      </c>
      <c r="EL461">
        <v>1.034880154254513</v>
      </c>
      <c r="EM461">
        <v>1.049493871889849</v>
      </c>
      <c r="EN461">
        <v>1.0601336534843531</v>
      </c>
      <c r="EO461">
        <v>1.0496220430702901</v>
      </c>
      <c r="EP461">
        <v>1.0316754026581181</v>
      </c>
      <c r="EQ461">
        <v>1.0462891202934539</v>
      </c>
      <c r="ER461">
        <v>1.0557751252213019</v>
      </c>
      <c r="ES461">
        <v>1.0583389422345979</v>
      </c>
      <c r="ET461">
        <v>1.067825025843343</v>
      </c>
      <c r="EU461">
        <v>1.070901684940194</v>
      </c>
      <c r="EV461">
        <v>1.0733372520921529</v>
      </c>
      <c r="EW461">
        <v>1.082054151256461</v>
      </c>
      <c r="EX461">
        <v>1.06436385320517</v>
      </c>
      <c r="EY461">
        <v>1.0602618246647939</v>
      </c>
    </row>
    <row r="462" spans="9:155" x14ac:dyDescent="0.25">
      <c r="I462" s="31">
        <v>45093</v>
      </c>
      <c r="J462" s="32">
        <v>123.36614154646379</v>
      </c>
      <c r="K462" s="32">
        <v>116.61003635629891</v>
      </c>
      <c r="L462" s="33">
        <v>0</v>
      </c>
      <c r="M462" s="33">
        <v>0</v>
      </c>
      <c r="N462">
        <v>30</v>
      </c>
      <c r="O462" t="s">
        <v>15</v>
      </c>
      <c r="P462">
        <f t="shared" si="18"/>
        <v>225</v>
      </c>
      <c r="Q462">
        <f t="shared" si="19"/>
        <v>0</v>
      </c>
      <c r="AH462" s="31">
        <v>45467</v>
      </c>
      <c r="AI462" s="33">
        <v>0.65242172759072314</v>
      </c>
      <c r="AJ462" s="33">
        <v>0.3774476329377156</v>
      </c>
      <c r="AK462" s="33">
        <v>0.27497409465300748</v>
      </c>
      <c r="BI462" s="34">
        <v>-1.5272776652599599E-2</v>
      </c>
      <c r="CP462" t="s">
        <v>1463</v>
      </c>
      <c r="CQ462">
        <v>1.003172413793104</v>
      </c>
      <c r="CR462">
        <v>0.98960006013375235</v>
      </c>
      <c r="CS462">
        <v>1.0016827892719791</v>
      </c>
      <c r="CT462">
        <v>1.007613880550323</v>
      </c>
      <c r="CU462">
        <v>1.000937909004453</v>
      </c>
      <c r="CV462">
        <v>1.0045793418470219</v>
      </c>
      <c r="CW462">
        <v>0.99520002550845532</v>
      </c>
      <c r="CX462">
        <v>1.0119724468194471</v>
      </c>
      <c r="CY462">
        <v>1.0168552107606319</v>
      </c>
      <c r="CZ462">
        <v>1.018951729421024</v>
      </c>
      <c r="DA462">
        <v>1.014344869729392</v>
      </c>
      <c r="DB462">
        <v>1.0027862702562631</v>
      </c>
      <c r="DC462">
        <v>0.99668971803654327</v>
      </c>
      <c r="DD462">
        <v>0.99097937736062647</v>
      </c>
      <c r="DE462">
        <v>0.99657934273532955</v>
      </c>
      <c r="DF462">
        <v>0.99194487221665317</v>
      </c>
      <c r="DG462">
        <v>0.99395869440983908</v>
      </c>
      <c r="DH462">
        <v>0.97691036884929505</v>
      </c>
      <c r="DI462">
        <v>0.98209657986011378</v>
      </c>
      <c r="DJ462">
        <v>0.99337934309065257</v>
      </c>
      <c r="DK462">
        <v>0.99266207365017134</v>
      </c>
      <c r="DL462">
        <v>0.98617930988664793</v>
      </c>
      <c r="DM462">
        <v>0.99332418944352729</v>
      </c>
      <c r="DN462">
        <v>0.99106214183479602</v>
      </c>
      <c r="DO462">
        <v>0.98030350826935531</v>
      </c>
      <c r="DP462">
        <v>0.97368282638453707</v>
      </c>
      <c r="DQ462">
        <v>0.97241381645191349</v>
      </c>
      <c r="DR462">
        <v>0.97931040258628432</v>
      </c>
      <c r="DS462">
        <v>0.97646900365836653</v>
      </c>
      <c r="DT462">
        <v>0.98753108429344105</v>
      </c>
      <c r="DU462">
        <v>0.98929654505715536</v>
      </c>
      <c r="DV462">
        <v>1.011806917871108</v>
      </c>
      <c r="DW462">
        <v>1.016689681812293</v>
      </c>
      <c r="DX462">
        <v>1.016827599933587</v>
      </c>
      <c r="DY462">
        <v>1.0139034365315001</v>
      </c>
      <c r="DZ462">
        <v>1.00537930775471</v>
      </c>
      <c r="EA462">
        <v>1.0089931297702339</v>
      </c>
      <c r="EB462">
        <v>1.013462139347534</v>
      </c>
      <c r="EC462">
        <v>1.005351696927665</v>
      </c>
      <c r="ED462">
        <v>1.028827632604608</v>
      </c>
      <c r="EE462">
        <v>1.01748964771998</v>
      </c>
      <c r="EF462">
        <v>1.0093793413140371</v>
      </c>
      <c r="EG462">
        <v>1.0124965764845451</v>
      </c>
      <c r="EH462">
        <v>1.0298207382876781</v>
      </c>
      <c r="EI462">
        <v>1.0308966084449189</v>
      </c>
      <c r="EJ462">
        <v>1.0288827862517329</v>
      </c>
      <c r="EK462">
        <v>1.028910397078777</v>
      </c>
      <c r="EL462">
        <v>1.0397793379384681</v>
      </c>
      <c r="EM462">
        <v>1.0438620679650019</v>
      </c>
      <c r="EN462">
        <v>1.039862102412638</v>
      </c>
      <c r="EO462">
        <v>1.032910362631142</v>
      </c>
      <c r="EP462">
        <v>1.0561930905257371</v>
      </c>
      <c r="EQ462">
        <v>1.0653241814487591</v>
      </c>
      <c r="ER462">
        <v>1.0591448647548689</v>
      </c>
      <c r="ES462">
        <v>1.068331041318052</v>
      </c>
      <c r="ET462">
        <v>1.0726069111199701</v>
      </c>
      <c r="EU462">
        <v>1.081020732602509</v>
      </c>
      <c r="EV462">
        <v>1.0772137708116021</v>
      </c>
      <c r="EW462">
        <v>1.082427660656428</v>
      </c>
      <c r="EX462">
        <v>1.0959448606686539</v>
      </c>
      <c r="EY462">
        <v>1.091889741469164</v>
      </c>
    </row>
    <row r="463" spans="9:155" x14ac:dyDescent="0.25">
      <c r="I463" s="31">
        <v>45096</v>
      </c>
      <c r="J463" s="32">
        <v>122.9602819832148</v>
      </c>
      <c r="K463" s="32">
        <v>116.3268247511089</v>
      </c>
      <c r="L463" s="33">
        <v>-3.2898780667152002E-3</v>
      </c>
      <c r="M463" s="33">
        <v>-2.4287069452985002E-3</v>
      </c>
      <c r="N463">
        <v>30</v>
      </c>
      <c r="O463" t="s">
        <v>15</v>
      </c>
      <c r="P463">
        <f t="shared" si="18"/>
        <v>225</v>
      </c>
      <c r="Q463">
        <f t="shared" si="19"/>
        <v>0</v>
      </c>
      <c r="AH463" s="31">
        <v>45468</v>
      </c>
      <c r="AI463" s="33">
        <v>0.65503844359148378</v>
      </c>
      <c r="AJ463" s="33">
        <v>0.38585318560414827</v>
      </c>
      <c r="AK463" s="33">
        <v>0.2691852579873355</v>
      </c>
      <c r="BI463" s="34">
        <v>-3.4686922990390397E-2</v>
      </c>
      <c r="CP463" t="s">
        <v>1464</v>
      </c>
      <c r="CQ463">
        <v>1.077031230926514</v>
      </c>
      <c r="CR463">
        <v>1.0497655530019521</v>
      </c>
      <c r="CS463">
        <v>1.0575780692666581</v>
      </c>
      <c r="CT463">
        <v>1.0600781013462051</v>
      </c>
      <c r="CU463">
        <v>1.073124972794161</v>
      </c>
      <c r="CV463">
        <v>1.0751562308622471</v>
      </c>
      <c r="CW463">
        <v>1.067109423573386</v>
      </c>
      <c r="CX463">
        <v>1.0741406498189909</v>
      </c>
      <c r="CY463">
        <v>1.0723436827750601</v>
      </c>
      <c r="CZ463">
        <v>1.0518750360535229</v>
      </c>
      <c r="DA463">
        <v>1.0593750363105889</v>
      </c>
      <c r="DB463">
        <v>1.1232812964994709</v>
      </c>
      <c r="DC463">
        <v>1.110078167047696</v>
      </c>
      <c r="DD463">
        <v>1.1414062651268559</v>
      </c>
      <c r="DE463">
        <v>1.12695307164452</v>
      </c>
      <c r="DF463">
        <v>1.1291406836980009</v>
      </c>
      <c r="DG463">
        <v>1.1246093935503669</v>
      </c>
      <c r="DH463">
        <v>1.124218748540817</v>
      </c>
      <c r="DI463">
        <v>1.097031199618165</v>
      </c>
      <c r="DJ463">
        <v>1.097343715625805</v>
      </c>
      <c r="DK463">
        <v>1.129531328707551</v>
      </c>
      <c r="DL463">
        <v>1.1065625539248931</v>
      </c>
      <c r="DM463">
        <v>1.130859329776873</v>
      </c>
      <c r="DN463">
        <v>1.137265619988773</v>
      </c>
      <c r="DO463">
        <v>1.1107813280648859</v>
      </c>
      <c r="DP463">
        <v>1.195625008986765</v>
      </c>
      <c r="DQ463">
        <v>1.1887499447634049</v>
      </c>
      <c r="DR463">
        <v>1.190859427814976</v>
      </c>
      <c r="DS463">
        <v>1.2328906232663659</v>
      </c>
      <c r="DT463">
        <v>1.2010156221738351</v>
      </c>
      <c r="DU463">
        <v>1.18304691155027</v>
      </c>
      <c r="DV463">
        <v>1.156640652646719</v>
      </c>
      <c r="DW463">
        <v>1.162421910843338</v>
      </c>
      <c r="DX463">
        <v>1.1531250395239161</v>
      </c>
      <c r="DY463">
        <v>1.1978124290770971</v>
      </c>
      <c r="DZ463">
        <v>1.1720312021888259</v>
      </c>
      <c r="EA463">
        <v>1.150781265448189</v>
      </c>
      <c r="EB463">
        <v>1.123203071515986</v>
      </c>
      <c r="EC463">
        <v>1.1038281348396159</v>
      </c>
      <c r="ED463">
        <v>1.0696874886732679</v>
      </c>
      <c r="EE463">
        <v>1.030156229319851</v>
      </c>
      <c r="EF463">
        <v>1.023437519081885</v>
      </c>
      <c r="EG463">
        <v>1.026875003202778</v>
      </c>
      <c r="EH463">
        <v>1.019999938979417</v>
      </c>
      <c r="EI463">
        <v>1.080390682027071</v>
      </c>
      <c r="EJ463">
        <v>1.0828906181250439</v>
      </c>
      <c r="EK463">
        <v>1.0942187475125531</v>
      </c>
      <c r="EL463">
        <v>1.087578070294922</v>
      </c>
      <c r="EM463">
        <v>1.0653905855313639</v>
      </c>
      <c r="EN463">
        <v>1.062500004423842</v>
      </c>
      <c r="EO463">
        <v>1.040234390658374</v>
      </c>
      <c r="EP463">
        <v>1.051171875036333</v>
      </c>
      <c r="EQ463">
        <v>1.061406198397101</v>
      </c>
      <c r="ER463">
        <v>1.0333593264350129</v>
      </c>
      <c r="ES463">
        <v>1.0575780692666581</v>
      </c>
      <c r="ET463">
        <v>1.0921874894444661</v>
      </c>
      <c r="EU463">
        <v>1.060937520367216</v>
      </c>
      <c r="EV463">
        <v>1.042500035732191</v>
      </c>
      <c r="EW463">
        <v>1.0819531660836981</v>
      </c>
      <c r="EX463">
        <v>1.09023436037829</v>
      </c>
      <c r="EY463">
        <v>1.063281198461367</v>
      </c>
    </row>
    <row r="464" spans="9:155" x14ac:dyDescent="0.25">
      <c r="I464" s="31">
        <v>45097</v>
      </c>
      <c r="J464" s="32">
        <v>123.79383456870519</v>
      </c>
      <c r="K464" s="32">
        <v>116.74335479640121</v>
      </c>
      <c r="L464" s="33">
        <v>0</v>
      </c>
      <c r="M464" s="33">
        <v>0</v>
      </c>
      <c r="N464">
        <v>30</v>
      </c>
      <c r="O464" t="s">
        <v>15</v>
      </c>
      <c r="P464">
        <f t="shared" si="18"/>
        <v>225</v>
      </c>
      <c r="Q464">
        <f t="shared" si="19"/>
        <v>0</v>
      </c>
      <c r="AH464" s="31">
        <v>45469</v>
      </c>
      <c r="AI464" s="33">
        <v>0.64474029392701149</v>
      </c>
      <c r="AJ464" s="33">
        <v>0.38499192898743501</v>
      </c>
      <c r="AK464" s="33">
        <v>0.25974836493957643</v>
      </c>
      <c r="BI464" s="34">
        <v>-3.6226345450363497E-2</v>
      </c>
      <c r="CP464" t="s">
        <v>1465</v>
      </c>
      <c r="CQ464">
        <v>0.9919833729216152</v>
      </c>
      <c r="CR464">
        <v>1.0096001206408409</v>
      </c>
      <c r="CS464">
        <v>1.024643686703689</v>
      </c>
      <c r="CT464">
        <v>1.000692744723749</v>
      </c>
      <c r="CU464">
        <v>0.9801069039891247</v>
      </c>
      <c r="CV464">
        <v>0.95279086076387043</v>
      </c>
      <c r="CW464">
        <v>0.95496822793212832</v>
      </c>
      <c r="CX464">
        <v>0.96902206403287683</v>
      </c>
      <c r="CY464">
        <v>0.97357480248435102</v>
      </c>
      <c r="CZ464">
        <v>0.9893110923368591</v>
      </c>
      <c r="DA464">
        <v>0.99811956306736993</v>
      </c>
      <c r="DB464">
        <v>0.99574419178415363</v>
      </c>
      <c r="DC464">
        <v>0.9917853688066568</v>
      </c>
      <c r="DD464">
        <v>0.98772764064257856</v>
      </c>
      <c r="DE464">
        <v>0.99574419178415363</v>
      </c>
      <c r="DF464">
        <v>0.9895090964518175</v>
      </c>
      <c r="DG464">
        <v>0.9493269512028718</v>
      </c>
      <c r="DH464">
        <v>0.93171010661274789</v>
      </c>
      <c r="DI464">
        <v>0.9278502856927302</v>
      </c>
      <c r="DJ464">
        <v>0.92521772217604303</v>
      </c>
      <c r="DK464">
        <v>0.94127077986412544</v>
      </c>
      <c r="DL464">
        <v>0.95861037994494869</v>
      </c>
      <c r="DM464">
        <v>0.94378457966019669</v>
      </c>
      <c r="DN464">
        <v>0.92307997520495633</v>
      </c>
      <c r="DO464">
        <v>0.92537600922293251</v>
      </c>
      <c r="DP464">
        <v>0.94431911327386608</v>
      </c>
      <c r="DQ464">
        <v>0.94570465772408596</v>
      </c>
      <c r="DR464">
        <v>0.94275522950092683</v>
      </c>
      <c r="DS464">
        <v>0.94833731811167088</v>
      </c>
      <c r="DT464">
        <v>0.9465557654315343</v>
      </c>
      <c r="DU464">
        <v>0.96294525574742995</v>
      </c>
      <c r="DV464">
        <v>0.98357081355012332</v>
      </c>
      <c r="DW464">
        <v>0.96878453659164487</v>
      </c>
      <c r="DX464">
        <v>0.9488915165175793</v>
      </c>
      <c r="DY464">
        <v>0.93295722255011282</v>
      </c>
      <c r="DZ464">
        <v>0.92868172860793941</v>
      </c>
      <c r="EA464">
        <v>0.91642901310866898</v>
      </c>
      <c r="EB464">
        <v>0.94004352246079492</v>
      </c>
      <c r="EC464">
        <v>0.9052257000444982</v>
      </c>
      <c r="ED464">
        <v>0.90106887295204308</v>
      </c>
      <c r="EE464">
        <v>0.91478617955408037</v>
      </c>
      <c r="EF464">
        <v>0.91648849183987469</v>
      </c>
      <c r="EG464">
        <v>0.91051068561190707</v>
      </c>
      <c r="EH464">
        <v>0.90542360728855886</v>
      </c>
      <c r="EI464">
        <v>0.90500783739550539</v>
      </c>
      <c r="EJ464">
        <v>0.92205062504568647</v>
      </c>
      <c r="EK464">
        <v>0.9078781220952199</v>
      </c>
      <c r="EL464">
        <v>0.93845997389561675</v>
      </c>
      <c r="EM464">
        <v>0.95203885198479909</v>
      </c>
      <c r="EN464">
        <v>0.96910120755632145</v>
      </c>
      <c r="EO464">
        <v>0.96678541187520861</v>
      </c>
      <c r="EP464">
        <v>1.0011282762799389</v>
      </c>
      <c r="EQ464">
        <v>1.0112430510663279</v>
      </c>
      <c r="ER464">
        <v>1.0201701886465571</v>
      </c>
      <c r="ES464">
        <v>1.0266230497569879</v>
      </c>
      <c r="ET464">
        <v>0.99988116034257435</v>
      </c>
      <c r="EU464">
        <v>1.00089065196781</v>
      </c>
      <c r="EV464">
        <v>0.9989509091116815</v>
      </c>
      <c r="EW464">
        <v>0.9893110923368591</v>
      </c>
      <c r="EX464">
        <v>0.98535226935936226</v>
      </c>
      <c r="EY464">
        <v>0.98511464504723267</v>
      </c>
    </row>
    <row r="465" spans="9:155" x14ac:dyDescent="0.25">
      <c r="I465" s="31">
        <v>45098</v>
      </c>
      <c r="J465" s="32">
        <v>124.174885652425</v>
      </c>
      <c r="K465" s="32">
        <v>117.0388172852762</v>
      </c>
      <c r="L465" s="33">
        <v>0</v>
      </c>
      <c r="M465" s="33">
        <v>0</v>
      </c>
      <c r="N465">
        <v>30</v>
      </c>
      <c r="O465" t="s">
        <v>15</v>
      </c>
      <c r="P465">
        <f t="shared" si="18"/>
        <v>225</v>
      </c>
      <c r="Q465">
        <f t="shared" si="19"/>
        <v>0</v>
      </c>
      <c r="AH465" s="31">
        <v>45470</v>
      </c>
      <c r="AI465" s="33">
        <v>0.63832720770387419</v>
      </c>
      <c r="AJ465" s="33">
        <v>0.38768975952761381</v>
      </c>
      <c r="AK465" s="33">
        <v>0.25063744817626032</v>
      </c>
      <c r="BI465" s="34">
        <v>-5.2343489486359002E-2</v>
      </c>
      <c r="CP465" t="s">
        <v>1466</v>
      </c>
      <c r="CQ465">
        <v>0.99166820959081647</v>
      </c>
      <c r="CR465">
        <v>0.97667092400618227</v>
      </c>
      <c r="CS465">
        <v>0.99240881744008347</v>
      </c>
      <c r="CT465">
        <v>0.98426213109814598</v>
      </c>
      <c r="CU465">
        <v>0.98583595782237388</v>
      </c>
      <c r="CV465">
        <v>0.9465839287154092</v>
      </c>
      <c r="CW465">
        <v>0.95593409113089389</v>
      </c>
      <c r="CX465">
        <v>0.96269207934789669</v>
      </c>
      <c r="CY465">
        <v>0.97065354363844658</v>
      </c>
      <c r="CZ465">
        <v>0.95000922833675749</v>
      </c>
      <c r="DA465">
        <v>0.97269023858695458</v>
      </c>
      <c r="DB465">
        <v>0.96954267859059329</v>
      </c>
      <c r="DC465">
        <v>0.97389371466050179</v>
      </c>
      <c r="DD465">
        <v>0.96491390289569778</v>
      </c>
      <c r="DE465">
        <v>0.96232172869721588</v>
      </c>
      <c r="DF465">
        <v>0.9563044417815747</v>
      </c>
      <c r="DG465">
        <v>0.92933482146062496</v>
      </c>
      <c r="DH465">
        <v>0.92366190551338112</v>
      </c>
      <c r="DI465">
        <v>0.93882067631738864</v>
      </c>
      <c r="DJ465">
        <v>0.93612374232092199</v>
      </c>
      <c r="DK465">
        <v>0.94607452134804582</v>
      </c>
      <c r="DL465">
        <v>0.94188964310223788</v>
      </c>
      <c r="DM465">
        <v>0.98094897399025127</v>
      </c>
      <c r="DN465">
        <v>0.97285807854875694</v>
      </c>
      <c r="DO465">
        <v>0.96002430240492798</v>
      </c>
      <c r="DP465">
        <v>0.95797835569906009</v>
      </c>
      <c r="DQ465">
        <v>0.94068055990301802</v>
      </c>
      <c r="DR465">
        <v>0.9355657398643954</v>
      </c>
      <c r="DS465">
        <v>0.92617277638960915</v>
      </c>
      <c r="DT465">
        <v>0.9305437177556557</v>
      </c>
      <c r="DU465">
        <v>0.92152288052134668</v>
      </c>
      <c r="DV465">
        <v>0.92784678375918905</v>
      </c>
      <c r="DW465">
        <v>0.92440587763805182</v>
      </c>
      <c r="DX465">
        <v>0.96272123640139462</v>
      </c>
      <c r="DY465">
        <v>0.94374962013996178</v>
      </c>
      <c r="DZ465">
        <v>0.93110172021218229</v>
      </c>
      <c r="EA465">
        <v>0.91510599244943214</v>
      </c>
      <c r="EB465">
        <v>0.90031916098171272</v>
      </c>
      <c r="EC465">
        <v>0.88618350370878107</v>
      </c>
      <c r="ED465">
        <v>0.88153351438842398</v>
      </c>
      <c r="EE465">
        <v>0.88162649922249592</v>
      </c>
      <c r="EF465">
        <v>0.89260029832860099</v>
      </c>
      <c r="EG465">
        <v>0.88223104082210591</v>
      </c>
      <c r="EH465">
        <v>0.87604666156141875</v>
      </c>
      <c r="EI465">
        <v>0.88046395516635945</v>
      </c>
      <c r="EJ465">
        <v>0.8753490416756422</v>
      </c>
      <c r="EK465">
        <v>0.88311444347183732</v>
      </c>
      <c r="EL465">
        <v>0.8872063368835732</v>
      </c>
      <c r="EM465">
        <v>0.88255644101531061</v>
      </c>
      <c r="EN465">
        <v>0.87655812487486207</v>
      </c>
      <c r="EO465">
        <v>0.86032979484879002</v>
      </c>
      <c r="EP465">
        <v>0.87097810030959577</v>
      </c>
      <c r="EQ465">
        <v>0.87074568495046301</v>
      </c>
      <c r="ER465">
        <v>0.86828125976522363</v>
      </c>
      <c r="ES465">
        <v>0.87516316545959272</v>
      </c>
      <c r="ET465">
        <v>0.86609569563010591</v>
      </c>
      <c r="EU465">
        <v>0.85781892397256199</v>
      </c>
      <c r="EV465">
        <v>0.85126241847139772</v>
      </c>
      <c r="EW465">
        <v>0.84763554268211638</v>
      </c>
      <c r="EX465">
        <v>0.84289266197978185</v>
      </c>
      <c r="EY465">
        <v>0.84661252260313513</v>
      </c>
    </row>
    <row r="466" spans="9:155" x14ac:dyDescent="0.25">
      <c r="I466" s="31">
        <v>45099</v>
      </c>
      <c r="J466" s="32">
        <v>123.5898718174208</v>
      </c>
      <c r="K466" s="32">
        <v>116.3170961081825</v>
      </c>
      <c r="L466" s="33">
        <v>-4.7112089689516001E-3</v>
      </c>
      <c r="M466" s="33">
        <v>-6.1665111954658002E-3</v>
      </c>
      <c r="N466">
        <v>30</v>
      </c>
      <c r="O466" t="s">
        <v>15</v>
      </c>
      <c r="P466">
        <f t="shared" si="18"/>
        <v>225</v>
      </c>
      <c r="Q466">
        <f t="shared" si="19"/>
        <v>0</v>
      </c>
      <c r="AH466" s="31">
        <v>45471</v>
      </c>
      <c r="AI466" s="33">
        <v>0.65109447170811174</v>
      </c>
      <c r="AJ466" s="33">
        <v>0.39768165146708978</v>
      </c>
      <c r="AK466" s="33">
        <v>0.25341282024102191</v>
      </c>
      <c r="BI466" s="34">
        <v>2.1212744555667198E-2</v>
      </c>
      <c r="CP466" t="s">
        <v>1467</v>
      </c>
      <c r="CQ466">
        <v>1.000365283459965</v>
      </c>
      <c r="CR466">
        <v>0.9940823760656281</v>
      </c>
      <c r="CS466">
        <v>0.9757452044618683</v>
      </c>
      <c r="CT466">
        <v>0.96632088008803319</v>
      </c>
      <c r="CU466">
        <v>0.96559019845387517</v>
      </c>
      <c r="CV466">
        <v>0.96602868086971005</v>
      </c>
      <c r="CW466">
        <v>0.97180011112013631</v>
      </c>
      <c r="CX466">
        <v>0.96303332678170317</v>
      </c>
      <c r="CY466">
        <v>0.95704269204102954</v>
      </c>
      <c r="CZ466">
        <v>0.96931616074069993</v>
      </c>
      <c r="DA466">
        <v>0.97735241031565534</v>
      </c>
      <c r="DB466">
        <v>0.97128870741156592</v>
      </c>
      <c r="DC466">
        <v>0.98173576576720178</v>
      </c>
      <c r="DD466">
        <v>0.97910575249627396</v>
      </c>
      <c r="DE466">
        <v>0.97216537850187523</v>
      </c>
      <c r="DF466">
        <v>0.96420212365499547</v>
      </c>
      <c r="DG466">
        <v>0.95835762524115342</v>
      </c>
      <c r="DH466">
        <v>0.95975267639734418</v>
      </c>
      <c r="DI466">
        <v>0.96078062428829325</v>
      </c>
      <c r="DJ466">
        <v>0.97539124612250738</v>
      </c>
      <c r="DK466">
        <v>0.99888578166264019</v>
      </c>
      <c r="DL466">
        <v>0.99080958326266155</v>
      </c>
      <c r="DM466">
        <v>0.99301212941877204</v>
      </c>
      <c r="DN466">
        <v>0.99073607448720502</v>
      </c>
      <c r="DO466">
        <v>0.97473047493214027</v>
      </c>
      <c r="DP466">
        <v>0.98302697935246808</v>
      </c>
      <c r="DQ466">
        <v>0.97318862653105676</v>
      </c>
      <c r="DR466">
        <v>0.97685965918347439</v>
      </c>
      <c r="DS466">
        <v>0.96900361993316464</v>
      </c>
      <c r="DT466">
        <v>0.97274808792569867</v>
      </c>
      <c r="DU466">
        <v>0.98155856629150096</v>
      </c>
      <c r="DV466">
        <v>0.98265987608722627</v>
      </c>
      <c r="DW466">
        <v>0.98038382115565936</v>
      </c>
      <c r="DX466">
        <v>1.011587525265869</v>
      </c>
      <c r="DY466">
        <v>0.99367290060913915</v>
      </c>
      <c r="DZ466">
        <v>0.9844219570733187</v>
      </c>
      <c r="EA466">
        <v>1.000941530573858</v>
      </c>
      <c r="EB466">
        <v>1.0121748611161201</v>
      </c>
      <c r="EC466">
        <v>1.0020429138049229</v>
      </c>
      <c r="ED466">
        <v>1.043598871246679</v>
      </c>
      <c r="EE466">
        <v>1.038532860873411</v>
      </c>
      <c r="EF466">
        <v>1.036256805941844</v>
      </c>
      <c r="EG466">
        <v>1.05262958219749</v>
      </c>
      <c r="EH466">
        <v>1.0557867143397739</v>
      </c>
      <c r="EI466">
        <v>1.048371213694822</v>
      </c>
      <c r="EJ466">
        <v>1.049031984885189</v>
      </c>
      <c r="EK466">
        <v>1.042130458185712</v>
      </c>
      <c r="EL466">
        <v>1.049325726245655</v>
      </c>
      <c r="EM466">
        <v>1.041029221825327</v>
      </c>
      <c r="EN466">
        <v>1.045948361518362</v>
      </c>
      <c r="EO466">
        <v>1.0482978517900461</v>
      </c>
      <c r="EP466">
        <v>1.0340541863503929</v>
      </c>
      <c r="EQ466">
        <v>1.0101191856402421</v>
      </c>
      <c r="ER466">
        <v>1.0136433476124269</v>
      </c>
      <c r="ES466">
        <v>1.018268819380338</v>
      </c>
      <c r="ET466">
        <v>1.006227846967475</v>
      </c>
      <c r="EU466">
        <v>0.99499451642521353</v>
      </c>
      <c r="EV466">
        <v>0.98434852173320242</v>
      </c>
      <c r="EW466">
        <v>0.98368775054283519</v>
      </c>
      <c r="EX466">
        <v>0.98772588646049464</v>
      </c>
      <c r="EY466">
        <v>0.98478906033856051</v>
      </c>
    </row>
    <row r="467" spans="9:155" x14ac:dyDescent="0.25">
      <c r="I467" s="31">
        <v>45100</v>
      </c>
      <c r="J467" s="32">
        <v>122.51363925880089</v>
      </c>
      <c r="K467" s="32">
        <v>115.387470228551</v>
      </c>
      <c r="L467" s="33">
        <v>-1.33782800354176E-2</v>
      </c>
      <c r="M467" s="33">
        <v>-1.4109396309945E-2</v>
      </c>
      <c r="N467">
        <v>30</v>
      </c>
      <c r="O467" t="s">
        <v>15</v>
      </c>
      <c r="P467">
        <f t="shared" si="18"/>
        <v>225</v>
      </c>
      <c r="Q467">
        <f t="shared" si="19"/>
        <v>0</v>
      </c>
      <c r="AH467" s="31">
        <v>45474</v>
      </c>
      <c r="AI467" s="33">
        <v>0.68785562175886072</v>
      </c>
      <c r="AJ467" s="33">
        <v>0.41942817172335389</v>
      </c>
      <c r="AK467" s="33">
        <v>0.26842745003550678</v>
      </c>
      <c r="BI467" s="34">
        <v>-3.6371348022946198E-2</v>
      </c>
      <c r="CP467" t="s">
        <v>1468</v>
      </c>
      <c r="CQ467">
        <v>0.92465273539225257</v>
      </c>
      <c r="CR467">
        <v>0.92057288293158845</v>
      </c>
      <c r="CS467">
        <v>0.91553814180457371</v>
      </c>
      <c r="CT467">
        <v>0.90789924635856478</v>
      </c>
      <c r="CU467">
        <v>0.90234369575623075</v>
      </c>
      <c r="CV467">
        <v>0.87812493225870669</v>
      </c>
      <c r="CW467">
        <v>0.87769090653887427</v>
      </c>
      <c r="CX467">
        <v>0.88020827710238159</v>
      </c>
      <c r="CY467">
        <v>0.87637519422370913</v>
      </c>
      <c r="CZ467">
        <v>0.87864018072936145</v>
      </c>
      <c r="DA467">
        <v>0.89536629250931588</v>
      </c>
      <c r="DB467">
        <v>0.88778723133464998</v>
      </c>
      <c r="DC467">
        <v>0.8746329421565292</v>
      </c>
      <c r="DD467">
        <v>0.86531162891468361</v>
      </c>
      <c r="DE467">
        <v>0.84797578505597493</v>
      </c>
      <c r="DF467">
        <v>0.85538058359408375</v>
      </c>
      <c r="DG467">
        <v>0.83316629492215488</v>
      </c>
      <c r="DH467">
        <v>0.82053463324010922</v>
      </c>
      <c r="DI467">
        <v>0.80494104144858036</v>
      </c>
      <c r="DJ467">
        <v>0.83360187130674945</v>
      </c>
      <c r="DK467">
        <v>0.83325339950483401</v>
      </c>
      <c r="DL467">
        <v>0.85416095902297895</v>
      </c>
      <c r="DM467">
        <v>0.86522452433200447</v>
      </c>
      <c r="DN467">
        <v>0.85799398843045271</v>
      </c>
      <c r="DO467">
        <v>0.85564189734212126</v>
      </c>
      <c r="DP467">
        <v>0.86958028817795074</v>
      </c>
      <c r="DQ467">
        <v>0.88656766023474398</v>
      </c>
      <c r="DR467">
        <v>0.88935532770767012</v>
      </c>
      <c r="DS467">
        <v>0.9034678742376594</v>
      </c>
      <c r="DT467">
        <v>0.89632454986118426</v>
      </c>
      <c r="DU467">
        <v>0.88944243229034936</v>
      </c>
      <c r="DV467">
        <v>0.90364219034541515</v>
      </c>
      <c r="DW467">
        <v>0.90381639951077353</v>
      </c>
      <c r="DX467">
        <v>0.90834637252207817</v>
      </c>
      <c r="DY467">
        <v>0.90111589009172521</v>
      </c>
      <c r="DZ467">
        <v>0.90486176144532116</v>
      </c>
      <c r="EA467">
        <v>0.90930468334514536</v>
      </c>
      <c r="EB467">
        <v>0.9091303672373896</v>
      </c>
      <c r="EC467">
        <v>0.8829088399926287</v>
      </c>
      <c r="ED467">
        <v>0.88447688289445003</v>
      </c>
      <c r="EE467">
        <v>0.87968559613510788</v>
      </c>
      <c r="EF467">
        <v>0.89449513974012651</v>
      </c>
      <c r="EG467">
        <v>0.90059315565325271</v>
      </c>
      <c r="EH467">
        <v>0.90616849059910509</v>
      </c>
      <c r="EI467">
        <v>0.88987800867494393</v>
      </c>
      <c r="EJ467">
        <v>0.89858948289563789</v>
      </c>
      <c r="EK467">
        <v>0.93273843617458285</v>
      </c>
      <c r="EL467">
        <v>0.8976312790149682</v>
      </c>
      <c r="EM467">
        <v>0.90503597061067953</v>
      </c>
      <c r="EN467">
        <v>0.90355503229153722</v>
      </c>
      <c r="EO467">
        <v>0.89083626602681254</v>
      </c>
      <c r="EP467">
        <v>0.90834637252207817</v>
      </c>
      <c r="EQ467">
        <v>0.89249146698251181</v>
      </c>
      <c r="ER467">
        <v>0.88299594457530772</v>
      </c>
      <c r="ES467">
        <v>0.89405956335553194</v>
      </c>
      <c r="ET467">
        <v>0.89623744527850513</v>
      </c>
      <c r="EU467">
        <v>0.89850243178415745</v>
      </c>
      <c r="EV467">
        <v>0.9133119219179775</v>
      </c>
      <c r="EW467">
        <v>0.93178023229391305</v>
      </c>
      <c r="EX467">
        <v>1.011577440959019</v>
      </c>
      <c r="EY467">
        <v>1.0259513547082439</v>
      </c>
    </row>
    <row r="468" spans="9:155" x14ac:dyDescent="0.25">
      <c r="I468" s="31">
        <v>45103</v>
      </c>
      <c r="J468" s="32">
        <v>123.1698872793568</v>
      </c>
      <c r="K468" s="32">
        <v>115.7791381863648</v>
      </c>
      <c r="L468" s="33">
        <v>-8.0934109001817994E-3</v>
      </c>
      <c r="M468" s="33">
        <v>-1.0762917193883399E-2</v>
      </c>
      <c r="N468">
        <v>30</v>
      </c>
      <c r="O468" t="s">
        <v>15</v>
      </c>
      <c r="P468">
        <f t="shared" si="18"/>
        <v>225</v>
      </c>
      <c r="Q468">
        <f t="shared" si="19"/>
        <v>0</v>
      </c>
      <c r="AH468" s="31">
        <v>45475</v>
      </c>
      <c r="AI468" s="33">
        <v>0.67948581055502322</v>
      </c>
      <c r="AJ468" s="33">
        <v>0.41152671922022388</v>
      </c>
      <c r="AK468" s="33">
        <v>0.26795909133479928</v>
      </c>
      <c r="BI468" s="34">
        <v>-4.3619188229248602E-2</v>
      </c>
      <c r="CP468" t="s">
        <v>1469</v>
      </c>
      <c r="CQ468">
        <v>0.97671903973058471</v>
      </c>
      <c r="CR468">
        <v>1.007713841610661</v>
      </c>
      <c r="CS468">
        <v>0.99043636612089725</v>
      </c>
      <c r="CT468">
        <v>0.99022687022920819</v>
      </c>
      <c r="CU468">
        <v>0.98572428853098393</v>
      </c>
      <c r="CV468">
        <v>0.99696336307252531</v>
      </c>
      <c r="CW468">
        <v>1.010645759246898</v>
      </c>
      <c r="CX468">
        <v>0.98565442809910397</v>
      </c>
      <c r="CY468">
        <v>0.99741719966789266</v>
      </c>
      <c r="CZ468">
        <v>0.99521821873873972</v>
      </c>
      <c r="DA468">
        <v>0.98492149139202023</v>
      </c>
      <c r="DB468">
        <v>0.98900525211476797</v>
      </c>
      <c r="DC468">
        <v>1.01040141854322</v>
      </c>
      <c r="DD468">
        <v>1.0088655992932209</v>
      </c>
      <c r="DE468">
        <v>1.0166492299791809</v>
      </c>
      <c r="DF468">
        <v>1.013787087370873</v>
      </c>
      <c r="DG468">
        <v>0.99127400807185007</v>
      </c>
      <c r="DH468">
        <v>0.99563703971421613</v>
      </c>
      <c r="DI468">
        <v>0.99710299853233442</v>
      </c>
      <c r="DJ468">
        <v>1.0110645802223741</v>
      </c>
      <c r="DK468">
        <v>1.0129494454199199</v>
      </c>
      <c r="DL468">
        <v>0.99141364353165917</v>
      </c>
      <c r="DM468">
        <v>0.97284468949557512</v>
      </c>
      <c r="DN468">
        <v>0.96331591447583031</v>
      </c>
      <c r="DO468">
        <v>0.96254804755280665</v>
      </c>
      <c r="DP468">
        <v>0.98080280045333246</v>
      </c>
      <c r="DQ468">
        <v>1.0041885373231989</v>
      </c>
      <c r="DR468">
        <v>1.002059331421975</v>
      </c>
      <c r="DS468">
        <v>1.0403490825806541</v>
      </c>
      <c r="DT468">
        <v>1.0451657800104861</v>
      </c>
      <c r="DU468">
        <v>1.0509249954430411</v>
      </c>
      <c r="DV468">
        <v>1.050785359983232</v>
      </c>
      <c r="DW468">
        <v>1.065445033568367</v>
      </c>
      <c r="DX468">
        <v>1.0567539859035251</v>
      </c>
      <c r="DY468">
        <v>1.0323211965949679</v>
      </c>
      <c r="DZ468">
        <v>1.0364049573177161</v>
      </c>
      <c r="EA468">
        <v>1.034136201360633</v>
      </c>
      <c r="EB468">
        <v>1.006212952576603</v>
      </c>
      <c r="EC468">
        <v>1.007539361338863</v>
      </c>
      <c r="ED468">
        <v>1.007993027126328</v>
      </c>
      <c r="EE468">
        <v>1.017172756198526</v>
      </c>
      <c r="EF468">
        <v>1.0323211965949679</v>
      </c>
      <c r="EG468">
        <v>1.030087285449875</v>
      </c>
      <c r="EH468">
        <v>1.0462129178531281</v>
      </c>
      <c r="EI468">
        <v>1.0410820192877379</v>
      </c>
      <c r="EJ468">
        <v>1.042862179241415</v>
      </c>
      <c r="EK468">
        <v>1.0430715897291529</v>
      </c>
      <c r="EL468">
        <v>1.0458988021215201</v>
      </c>
      <c r="EM468">
        <v>1.0161606339757749</v>
      </c>
      <c r="EN468">
        <v>1.0302617657216731</v>
      </c>
      <c r="EO468">
        <v>1.0463873981249261</v>
      </c>
      <c r="EP468">
        <v>1.0849913504191631</v>
      </c>
      <c r="EQ468">
        <v>1.1360209797494909</v>
      </c>
      <c r="ER468">
        <v>1.1525655185321719</v>
      </c>
      <c r="ES468">
        <v>1.146003505960653</v>
      </c>
      <c r="ET468">
        <v>1.123909247637106</v>
      </c>
      <c r="EU468">
        <v>1.121815057355773</v>
      </c>
      <c r="EV468">
        <v>1.1128447387713141</v>
      </c>
      <c r="EW468">
        <v>1.1043979464061999</v>
      </c>
      <c r="EX468">
        <v>1.0976265233469431</v>
      </c>
      <c r="EY468">
        <v>1.0930192364048501</v>
      </c>
    </row>
    <row r="469" spans="9:155" x14ac:dyDescent="0.25">
      <c r="I469" s="31">
        <v>45104</v>
      </c>
      <c r="J469" s="32">
        <v>123.0597909250138</v>
      </c>
      <c r="K469" s="32">
        <v>116.48068143738899</v>
      </c>
      <c r="L469" s="33">
        <v>-8.9800342601679007E-3</v>
      </c>
      <c r="M469" s="33">
        <v>-4.7688097063287001E-3</v>
      </c>
      <c r="N469">
        <v>30</v>
      </c>
      <c r="O469" t="s">
        <v>15</v>
      </c>
      <c r="P469">
        <f t="shared" si="18"/>
        <v>225</v>
      </c>
      <c r="Q469">
        <f t="shared" si="19"/>
        <v>0</v>
      </c>
      <c r="AH469" s="31">
        <v>45476</v>
      </c>
      <c r="AI469" s="33">
        <v>0.6951379438564067</v>
      </c>
      <c r="AJ469" s="33">
        <v>0.41375320939153037</v>
      </c>
      <c r="AK469" s="33">
        <v>0.28138473446487627</v>
      </c>
      <c r="BI469" s="34">
        <v>-0.1089960428650877</v>
      </c>
      <c r="CP469" t="s">
        <v>1470</v>
      </c>
      <c r="CQ469">
        <v>1.044271820957221</v>
      </c>
      <c r="CR469">
        <v>1.0440776279620081</v>
      </c>
      <c r="CS469">
        <v>1.0369902376853879</v>
      </c>
      <c r="CT469">
        <v>1.0347573155352841</v>
      </c>
      <c r="CU469">
        <v>1.0064077544288059</v>
      </c>
      <c r="CV469">
        <v>1.039029085758219</v>
      </c>
      <c r="CW469">
        <v>1.035242738564347</v>
      </c>
      <c r="CX469">
        <v>1.038834892763006</v>
      </c>
      <c r="CY469">
        <v>1.0274757322634509</v>
      </c>
      <c r="CZ469">
        <v>1.0361164286658979</v>
      </c>
      <c r="DA469">
        <v>1.035533968598197</v>
      </c>
      <c r="DB469">
        <v>1.03252427446724</v>
      </c>
      <c r="DC469">
        <v>1.012232949695508</v>
      </c>
      <c r="DD469">
        <v>1.0056311013658921</v>
      </c>
      <c r="DE469">
        <v>1.012524298647298</v>
      </c>
      <c r="DF469">
        <v>0.99631061056225889</v>
      </c>
      <c r="DG469">
        <v>0.96631064683234691</v>
      </c>
      <c r="DH469">
        <v>0.94844661558284282</v>
      </c>
      <c r="DI469">
        <v>0.97300971057750929</v>
      </c>
      <c r="DJ469">
        <v>0.99281549340223729</v>
      </c>
      <c r="DK469">
        <v>0.98844656722272561</v>
      </c>
      <c r="DL469">
        <v>0.97572811521564728</v>
      </c>
      <c r="DM469">
        <v>0.97883490584421184</v>
      </c>
      <c r="DN469">
        <v>0.99067960829076962</v>
      </c>
      <c r="DO469">
        <v>0.98271840899466001</v>
      </c>
      <c r="DP469">
        <v>1.00776698647736</v>
      </c>
      <c r="DQ469">
        <v>1.0127183727245721</v>
      </c>
      <c r="DR469">
        <v>1.020873765015895</v>
      </c>
      <c r="DS469">
        <v>1.033009697496303</v>
      </c>
      <c r="DT469">
        <v>1.0486407471367329</v>
      </c>
      <c r="DU469">
        <v>1.038834892763006</v>
      </c>
      <c r="DV469">
        <v>1.044271820957221</v>
      </c>
      <c r="DW469">
        <v>1.059223254573374</v>
      </c>
      <c r="DX469">
        <v>1.0542718683261609</v>
      </c>
      <c r="DY469">
        <v>1.056019367447202</v>
      </c>
      <c r="DZ469">
        <v>1.039126241714796</v>
      </c>
      <c r="EA469">
        <v>1.0264077302487471</v>
      </c>
      <c r="EB469">
        <v>1.009902871588827</v>
      </c>
      <c r="EC469">
        <v>1.026310574292171</v>
      </c>
      <c r="ED469">
        <v>1.030776656428259</v>
      </c>
      <c r="EE469">
        <v>1.04165051281669</v>
      </c>
      <c r="EF469">
        <v>1.048349517102882</v>
      </c>
      <c r="EG469">
        <v>1.0504854022143499</v>
      </c>
      <c r="EH469">
        <v>1.0641746408205861</v>
      </c>
      <c r="EI469">
        <v>1.0377670096662419</v>
      </c>
      <c r="EJ469">
        <v>1.0539805193743721</v>
      </c>
      <c r="EK469">
        <v>1.060194100631501</v>
      </c>
      <c r="EL469">
        <v>1.0571844065005429</v>
      </c>
      <c r="EM469">
        <v>1.050582439252987</v>
      </c>
      <c r="EN469">
        <v>1.0597086776024369</v>
      </c>
      <c r="EO469">
        <v>1.065242642835289</v>
      </c>
      <c r="EP469">
        <v>1.050097016223924</v>
      </c>
      <c r="EQ469">
        <v>1.019805763001191</v>
      </c>
      <c r="ER469">
        <v>1.025436765272681</v>
      </c>
      <c r="ES469">
        <v>1.035533968598197</v>
      </c>
      <c r="ET469">
        <v>1.031359235413899</v>
      </c>
      <c r="EU469">
        <v>1.027863999335938</v>
      </c>
      <c r="EV469">
        <v>1.0414562009035371</v>
      </c>
      <c r="EW469">
        <v>1.0377670096662419</v>
      </c>
      <c r="EX469">
        <v>1.0449514369814981</v>
      </c>
      <c r="EY469">
        <v>1.0241746891807031</v>
      </c>
    </row>
    <row r="470" spans="9:155" x14ac:dyDescent="0.25">
      <c r="I470" s="31">
        <v>45105</v>
      </c>
      <c r="J470" s="32">
        <v>123.59236299471659</v>
      </c>
      <c r="K470" s="32">
        <v>117.3000493638548</v>
      </c>
      <c r="L470" s="33">
        <v>-4.6911471240564002E-3</v>
      </c>
      <c r="M470" s="33">
        <v>0</v>
      </c>
      <c r="N470">
        <v>30</v>
      </c>
      <c r="O470" t="s">
        <v>15</v>
      </c>
      <c r="P470">
        <f t="shared" si="18"/>
        <v>225</v>
      </c>
      <c r="Q470">
        <f t="shared" si="19"/>
        <v>0</v>
      </c>
      <c r="AH470" s="31">
        <v>45477</v>
      </c>
      <c r="AI470" s="33">
        <v>0.70438644287033614</v>
      </c>
      <c r="AJ470" s="33">
        <v>0.4077482613717347</v>
      </c>
      <c r="AK470" s="33">
        <v>0.29663818149860138</v>
      </c>
      <c r="BI470" s="34">
        <v>0.1220781231528246</v>
      </c>
      <c r="CP470" t="s">
        <v>1471</v>
      </c>
      <c r="CQ470">
        <v>0.97281538097864628</v>
      </c>
      <c r="CR470">
        <v>0.96958479780961893</v>
      </c>
      <c r="CS470">
        <v>0.9948782534068753</v>
      </c>
      <c r="CT470">
        <v>0.99960605775968547</v>
      </c>
      <c r="CU470">
        <v>0.99889683078698166</v>
      </c>
      <c r="CV470">
        <v>0.9985028336814421</v>
      </c>
      <c r="CW470">
        <v>0.97431244124876537</v>
      </c>
      <c r="CX470">
        <v>0.99204158688655564</v>
      </c>
      <c r="CY470">
        <v>0.9807737685004837</v>
      </c>
      <c r="CZ470">
        <v>0.99141128806589063</v>
      </c>
      <c r="DA470">
        <v>0.99054444615960469</v>
      </c>
      <c r="DB470">
        <v>0.99889683078698166</v>
      </c>
      <c r="DC470">
        <v>1.04460781660126</v>
      </c>
      <c r="DD470">
        <v>1.018022465655086</v>
      </c>
      <c r="DE470">
        <v>1.0015157006635</v>
      </c>
      <c r="DF470">
        <v>0.9996903765194578</v>
      </c>
      <c r="DG470">
        <v>1.011038812651037</v>
      </c>
      <c r="DH470">
        <v>1.0016743615358961</v>
      </c>
      <c r="DI470">
        <v>1.005007446708692</v>
      </c>
      <c r="DJ470">
        <v>1.002547318161402</v>
      </c>
      <c r="DK470">
        <v>1.0256409230623831</v>
      </c>
      <c r="DL470">
        <v>1.026117147050067</v>
      </c>
      <c r="DM470">
        <v>1.0361164025684571</v>
      </c>
      <c r="DN470">
        <v>1.0277043189718511</v>
      </c>
      <c r="DO470">
        <v>1.004610633614039</v>
      </c>
      <c r="DP470">
        <v>1.005007446708692</v>
      </c>
      <c r="DQ470">
        <v>0.99096089072122862</v>
      </c>
      <c r="DR470">
        <v>0.99532567384875914</v>
      </c>
      <c r="DS470">
        <v>1.0084199427745191</v>
      </c>
      <c r="DT470">
        <v>1.0088960863053711</v>
      </c>
      <c r="DU470">
        <v>0.99445263676642115</v>
      </c>
      <c r="DV470">
        <v>1.010483258227155</v>
      </c>
      <c r="DW470">
        <v>0.99215124954835876</v>
      </c>
      <c r="DX470">
        <v>0.99834127636309966</v>
      </c>
      <c r="DY470">
        <v>0.99826194592690154</v>
      </c>
      <c r="DZ470">
        <v>1.0107214104494131</v>
      </c>
      <c r="EA470">
        <v>0.99810320459767354</v>
      </c>
      <c r="EB470">
        <v>1.0001666005071419</v>
      </c>
      <c r="EC470">
        <v>1.0011188875688459</v>
      </c>
      <c r="ED470">
        <v>1.00024593094334</v>
      </c>
      <c r="EE470">
        <v>0.99540500428495715</v>
      </c>
      <c r="EF470">
        <v>0.98421530948260572</v>
      </c>
      <c r="EG470">
        <v>0.98953237967184049</v>
      </c>
      <c r="EH470">
        <v>0.98953237967184049</v>
      </c>
      <c r="EI470">
        <v>0.96381998535117297</v>
      </c>
      <c r="EJ470">
        <v>0.9838979072809817</v>
      </c>
      <c r="EK470">
        <v>0.97112096010001414</v>
      </c>
      <c r="EL470">
        <v>0.97318443646631414</v>
      </c>
      <c r="EM470">
        <v>0.97977119591887718</v>
      </c>
      <c r="EN470">
        <v>0.9974684001944254</v>
      </c>
      <c r="EO470">
        <v>0.99104022115742663</v>
      </c>
      <c r="EP470">
        <v>0.97532708235514853</v>
      </c>
      <c r="EQ470">
        <v>0.97961245458964918</v>
      </c>
      <c r="ER470">
        <v>0.970724227462192</v>
      </c>
      <c r="ES470">
        <v>0.96556581814535336</v>
      </c>
      <c r="ET470">
        <v>0.97778721090243892</v>
      </c>
      <c r="EU470">
        <v>0.98135836784066144</v>
      </c>
      <c r="EV470">
        <v>0.98246939623159357</v>
      </c>
      <c r="EW470">
        <v>0.98032666988592732</v>
      </c>
      <c r="EX470">
        <v>0.97873957842097492</v>
      </c>
      <c r="EY470">
        <v>0.96588330080380935</v>
      </c>
    </row>
    <row r="471" spans="9:155" x14ac:dyDescent="0.25">
      <c r="I471" s="31">
        <v>45107</v>
      </c>
      <c r="J471" s="32">
        <v>124.0373625821144</v>
      </c>
      <c r="K471" s="32">
        <v>118.40118761507721</v>
      </c>
      <c r="L471" s="33">
        <v>-1.1074950428828E-3</v>
      </c>
      <c r="M471" s="33">
        <v>0</v>
      </c>
      <c r="N471">
        <v>30</v>
      </c>
      <c r="O471" t="s">
        <v>15</v>
      </c>
      <c r="P471">
        <f t="shared" si="18"/>
        <v>225</v>
      </c>
      <c r="Q471">
        <f t="shared" si="19"/>
        <v>0</v>
      </c>
      <c r="AH471" s="31">
        <v>45478</v>
      </c>
      <c r="AI471" s="33">
        <v>0.72175418487362908</v>
      </c>
      <c r="AJ471" s="33">
        <v>0.39912659768715758</v>
      </c>
      <c r="AK471" s="33">
        <v>0.32262758718647139</v>
      </c>
      <c r="BI471" s="34">
        <v>-6.9924995672931894E-2</v>
      </c>
      <c r="CP471" t="s">
        <v>1472</v>
      </c>
      <c r="CQ471">
        <v>1.0475779544136219</v>
      </c>
      <c r="CR471">
        <v>1.033460838875166</v>
      </c>
      <c r="CS471">
        <v>1.047901326030316</v>
      </c>
      <c r="CT471">
        <v>1.0473625058380249</v>
      </c>
      <c r="CU471">
        <v>1.0721483009344981</v>
      </c>
      <c r="CV471">
        <v>1.0569534787603601</v>
      </c>
      <c r="CW471">
        <v>1.060563633674698</v>
      </c>
      <c r="CX471">
        <v>1.060725220106395</v>
      </c>
      <c r="CY471">
        <v>1.0454766020394579</v>
      </c>
      <c r="CZ471">
        <v>1.0574384368087519</v>
      </c>
      <c r="DA471">
        <v>1.0640120696551381</v>
      </c>
      <c r="DB471">
        <v>1.0594859932901159</v>
      </c>
      <c r="DC471">
        <v>1.0370170653945039</v>
      </c>
      <c r="DD471">
        <v>1.0250552306252101</v>
      </c>
      <c r="DE471">
        <v>1.0210140460574799</v>
      </c>
      <c r="DF471">
        <v>1.0226844350293509</v>
      </c>
      <c r="DG471">
        <v>1.018212154557129</v>
      </c>
      <c r="DH471">
        <v>1.0512958336157581</v>
      </c>
      <c r="DI471">
        <v>1.0448838534521681</v>
      </c>
      <c r="DJ471">
        <v>1.0474163679819239</v>
      </c>
      <c r="DK471">
        <v>1.0491944149904939</v>
      </c>
      <c r="DL471">
        <v>1.0546366115595001</v>
      </c>
      <c r="DM471">
        <v>1.0667061706165919</v>
      </c>
      <c r="DN471">
        <v>1.071178384837715</v>
      </c>
      <c r="DO471">
        <v>1.1010291427426</v>
      </c>
      <c r="DP471">
        <v>1.1024300884927749</v>
      </c>
      <c r="DQ471">
        <v>1.1055552853587209</v>
      </c>
      <c r="DR471">
        <v>1.094455509896213</v>
      </c>
      <c r="DS471">
        <v>1.10275339385837</v>
      </c>
      <c r="DT471">
        <v>1.107602841840085</v>
      </c>
      <c r="DU471">
        <v>1.080015088992162</v>
      </c>
      <c r="DV471">
        <v>1.0814160347423381</v>
      </c>
      <c r="DW471">
        <v>1.072740983270688</v>
      </c>
      <c r="DX471">
        <v>1.0579772570010419</v>
      </c>
      <c r="DY471">
        <v>1.034430754971948</v>
      </c>
      <c r="DZ471">
        <v>1.041650932298424</v>
      </c>
      <c r="EA471">
        <v>1.0298507502119281</v>
      </c>
      <c r="EB471">
        <v>1.067568296174477</v>
      </c>
      <c r="EC471">
        <v>1.0634193210678491</v>
      </c>
      <c r="ED471">
        <v>1.0438601414625861</v>
      </c>
      <c r="EE471">
        <v>1.0371248559334021</v>
      </c>
      <c r="EF471">
        <v>1.0267794154898811</v>
      </c>
      <c r="EG471">
        <v>1.0547981979911969</v>
      </c>
      <c r="EH471">
        <v>1.055714251944081</v>
      </c>
      <c r="EI471">
        <v>1.062772776587759</v>
      </c>
      <c r="EJ471">
        <v>1.0438601414625861</v>
      </c>
      <c r="EK471">
        <v>1.045584326327256</v>
      </c>
      <c r="EL471">
        <v>1.0513496957596571</v>
      </c>
      <c r="EM471">
        <v>1.0453149493566609</v>
      </c>
      <c r="EN471">
        <v>1.0473625058380249</v>
      </c>
      <c r="EO471">
        <v>1.046554242424039</v>
      </c>
      <c r="EP471">
        <v>1.045207225068862</v>
      </c>
      <c r="EQ471">
        <v>1.0405732919138431</v>
      </c>
      <c r="ER471">
        <v>1.03610107769272</v>
      </c>
      <c r="ES471">
        <v>1.0338380063846591</v>
      </c>
      <c r="ET471">
        <v>1.053882210289413</v>
      </c>
      <c r="EU471">
        <v>1.048440146222607</v>
      </c>
      <c r="EV471">
        <v>1.0579772570010419</v>
      </c>
      <c r="EW471">
        <v>1.0689153797807529</v>
      </c>
      <c r="EX471">
        <v>1.076027832819431</v>
      </c>
      <c r="EY471">
        <v>1.053666695462717</v>
      </c>
    </row>
    <row r="472" spans="9:155" x14ac:dyDescent="0.25">
      <c r="I472" s="31">
        <v>45110</v>
      </c>
      <c r="J472" s="32">
        <v>124.2827036732489</v>
      </c>
      <c r="K472" s="32">
        <v>119.1070547074021</v>
      </c>
      <c r="L472" s="33">
        <v>0</v>
      </c>
      <c r="M472" s="33">
        <v>0</v>
      </c>
      <c r="N472">
        <v>30</v>
      </c>
      <c r="O472" t="s">
        <v>15</v>
      </c>
      <c r="P472">
        <f t="shared" si="18"/>
        <v>225</v>
      </c>
      <c r="Q472">
        <f t="shared" si="19"/>
        <v>0</v>
      </c>
      <c r="AH472" s="31">
        <v>45481</v>
      </c>
      <c r="AI472" s="33">
        <v>0.72052226520239504</v>
      </c>
      <c r="AJ472" s="33">
        <v>0.38983661010591142</v>
      </c>
      <c r="AK472" s="33">
        <v>0.33068565509648362</v>
      </c>
      <c r="BI472" s="34">
        <v>0.1083924687435823</v>
      </c>
      <c r="CP472" t="s">
        <v>1473</v>
      </c>
      <c r="CQ472">
        <v>0.98708150315182408</v>
      </c>
      <c r="CR472">
        <v>0.97901290280036413</v>
      </c>
      <c r="CS472">
        <v>0.99682404784853695</v>
      </c>
      <c r="CT472">
        <v>1.0233261974721191</v>
      </c>
      <c r="CU472">
        <v>1.010321829733422</v>
      </c>
      <c r="CV472">
        <v>1.0695278418452689</v>
      </c>
      <c r="CW472">
        <v>1.0983261232480059</v>
      </c>
      <c r="CX472">
        <v>1.102145963870081</v>
      </c>
      <c r="CY472">
        <v>1.093798246333552</v>
      </c>
      <c r="CZ472">
        <v>1.072510656097206</v>
      </c>
      <c r="DA472">
        <v>1.0866523044206591</v>
      </c>
      <c r="DB472">
        <v>1.0887124602340299</v>
      </c>
      <c r="DC472">
        <v>1.0926395035341769</v>
      </c>
      <c r="DD472">
        <v>1.091781123344443</v>
      </c>
      <c r="DE472">
        <v>1.125321903807823</v>
      </c>
      <c r="DF472">
        <v>1.139914041848227</v>
      </c>
      <c r="DG472">
        <v>1.147853977306996</v>
      </c>
      <c r="DH472">
        <v>1.148283221599375</v>
      </c>
      <c r="DI472">
        <v>1.150858253773553</v>
      </c>
      <c r="DJ472">
        <v>1.168025749173204</v>
      </c>
      <c r="DK472">
        <v>1.1638411592976301</v>
      </c>
      <c r="DL472">
        <v>1.1481759105262801</v>
      </c>
      <c r="DM472">
        <v>1.1377682539664269</v>
      </c>
      <c r="DN472">
        <v>1.137660834498309</v>
      </c>
      <c r="DO472">
        <v>1.1348711801779421</v>
      </c>
      <c r="DP472">
        <v>1.1407725304329841</v>
      </c>
      <c r="DQ472">
        <v>1.148068599453185</v>
      </c>
      <c r="DR472">
        <v>1.152360500401854</v>
      </c>
      <c r="DS472">
        <v>1.1605149496117899</v>
      </c>
      <c r="DT472">
        <v>1.165128675384719</v>
      </c>
      <c r="DU472">
        <v>1.1524678114749489</v>
      </c>
      <c r="DV472">
        <v>1.132403459076859</v>
      </c>
      <c r="DW472">
        <v>1.149034290716014</v>
      </c>
      <c r="DX472">
        <v>1.143347671002185</v>
      </c>
      <c r="DY472">
        <v>1.1374462123521201</v>
      </c>
      <c r="DZ472">
        <v>1.174356235325601</v>
      </c>
      <c r="EA472">
        <v>1.165772433428264</v>
      </c>
      <c r="EB472">
        <v>1.1910943780378509</v>
      </c>
      <c r="EC472">
        <v>1.1977467974095319</v>
      </c>
      <c r="ED472">
        <v>1.204935555356639</v>
      </c>
      <c r="EE472">
        <v>1.182939928827915</v>
      </c>
      <c r="EF472">
        <v>1.1828325093597969</v>
      </c>
      <c r="EG472">
        <v>1.18025747718562</v>
      </c>
      <c r="EH472">
        <v>1.192918449490413</v>
      </c>
      <c r="EI472">
        <v>1.1956007927376859</v>
      </c>
      <c r="EJ472">
        <v>1.188304723717484</v>
      </c>
      <c r="EK472">
        <v>1.1973175531171529</v>
      </c>
      <c r="EL472">
        <v>1.200107207437521</v>
      </c>
      <c r="EM472">
        <v>1.2105149723923969</v>
      </c>
      <c r="EN472">
        <v>1.2116952858014149</v>
      </c>
      <c r="EO472">
        <v>1.19924893564281</v>
      </c>
      <c r="EP472">
        <v>1.1889483733660049</v>
      </c>
      <c r="EQ472">
        <v>1.2116952858014149</v>
      </c>
      <c r="ER472">
        <v>1.203755241947621</v>
      </c>
      <c r="ES472">
        <v>1.1913088917890171</v>
      </c>
      <c r="ET472">
        <v>1.1834763757983651</v>
      </c>
      <c r="EU472">
        <v>1.189699550877668</v>
      </c>
      <c r="EV472">
        <v>1.188626548541744</v>
      </c>
      <c r="EW472">
        <v>1.1392703921997049</v>
      </c>
      <c r="EX472">
        <v>1.142918426709806</v>
      </c>
      <c r="EY472">
        <v>1.1364806294843151</v>
      </c>
    </row>
    <row r="473" spans="9:155" x14ac:dyDescent="0.25">
      <c r="I473" s="31">
        <v>45111</v>
      </c>
      <c r="J473" s="32">
        <v>124.0360489642953</v>
      </c>
      <c r="K473" s="32">
        <v>119.309554608314</v>
      </c>
      <c r="L473" s="33">
        <v>-1.98462619225E-3</v>
      </c>
      <c r="M473" s="33">
        <v>0</v>
      </c>
      <c r="N473">
        <v>30</v>
      </c>
      <c r="O473" t="s">
        <v>15</v>
      </c>
      <c r="P473">
        <f t="shared" si="18"/>
        <v>225</v>
      </c>
      <c r="Q473">
        <f t="shared" si="19"/>
        <v>0</v>
      </c>
      <c r="AH473" s="31">
        <v>45482</v>
      </c>
      <c r="AI473" s="33">
        <v>0.73359574532270311</v>
      </c>
      <c r="AJ473" s="33">
        <v>0.39328825414274537</v>
      </c>
      <c r="AK473" s="33">
        <v>0.34030749117995768</v>
      </c>
      <c r="BI473" s="34">
        <v>4.20682126960953E-2</v>
      </c>
      <c r="CP473" t="s">
        <v>1474</v>
      </c>
      <c r="CQ473">
        <v>1.004335087623248</v>
      </c>
      <c r="CR473">
        <v>1.0093872294788879</v>
      </c>
      <c r="CS473">
        <v>1.010919206498095</v>
      </c>
      <c r="CT473">
        <v>0.99801169498275766</v>
      </c>
      <c r="CU473">
        <v>1.005671419779848</v>
      </c>
      <c r="CV473">
        <v>1.0029008929606089</v>
      </c>
      <c r="CW473">
        <v>1.008865696860703</v>
      </c>
      <c r="CX473">
        <v>1.005410773694964</v>
      </c>
      <c r="CY473">
        <v>1.0035854496060539</v>
      </c>
      <c r="CZ473">
        <v>1.006258113919253</v>
      </c>
      <c r="DA473">
        <v>1.0127119097516579</v>
      </c>
      <c r="DB473">
        <v>1.0105606177576989</v>
      </c>
      <c r="DC473">
        <v>0.99833766288780712</v>
      </c>
      <c r="DD473">
        <v>0.99423080391196905</v>
      </c>
      <c r="DE473">
        <v>1.0187092543376259</v>
      </c>
      <c r="DF473">
        <v>1.019230786955811</v>
      </c>
      <c r="DG473">
        <v>1.0143415889779599</v>
      </c>
      <c r="DH473">
        <v>1.016655824849708</v>
      </c>
      <c r="DI473">
        <v>1.0088331561748289</v>
      </c>
      <c r="DJ473">
        <v>1.011668844515289</v>
      </c>
      <c r="DK473">
        <v>1.010462915550604</v>
      </c>
      <c r="DL473">
        <v>1.00084746347269</v>
      </c>
      <c r="DM473">
        <v>1.00384617584041</v>
      </c>
      <c r="DN473">
        <v>1.003552748621235</v>
      </c>
      <c r="DO473">
        <v>1.001988311065626</v>
      </c>
      <c r="DP473">
        <v>1.00195569023028</v>
      </c>
      <c r="DQ473">
        <v>0.99804431581810438</v>
      </c>
      <c r="DR473">
        <v>0.99550197454734757</v>
      </c>
      <c r="DS473">
        <v>0.99357886810187024</v>
      </c>
      <c r="DT473">
        <v>0.99022164714322614</v>
      </c>
      <c r="DU473">
        <v>0.97086058024390176</v>
      </c>
      <c r="DV473">
        <v>0.99054761504827549</v>
      </c>
      <c r="DW473">
        <v>0.97503260074096065</v>
      </c>
      <c r="DX473">
        <v>0.96140815219324893</v>
      </c>
      <c r="DY473">
        <v>0.95619298631034833</v>
      </c>
      <c r="DZ473">
        <v>0.9569752451628889</v>
      </c>
      <c r="EA473">
        <v>0.96179928161951922</v>
      </c>
      <c r="EB473">
        <v>0.97105606480756435</v>
      </c>
      <c r="EC473">
        <v>0.97066493538129406</v>
      </c>
      <c r="ED473">
        <v>0.95886573077301951</v>
      </c>
      <c r="EE473">
        <v>0.97372880927023553</v>
      </c>
      <c r="EF473">
        <v>0.98461543198352786</v>
      </c>
      <c r="EG473">
        <v>0.9847457550259695</v>
      </c>
      <c r="EH473">
        <v>0.98663624063610011</v>
      </c>
      <c r="EI473">
        <v>0.97209904989446094</v>
      </c>
      <c r="EJ473">
        <v>0.97835728101373065</v>
      </c>
      <c r="EK473">
        <v>0.99282923008467638</v>
      </c>
      <c r="EL473">
        <v>1.005671419779848</v>
      </c>
      <c r="EM473">
        <v>0.99498052207863552</v>
      </c>
      <c r="EN473">
        <v>0.9986962516282033</v>
      </c>
      <c r="EO473">
        <v>0.98898301719372184</v>
      </c>
      <c r="EP473">
        <v>0.98246413998956861</v>
      </c>
      <c r="EQ473">
        <v>0.98070405757135237</v>
      </c>
      <c r="ER473">
        <v>0.97262058251264549</v>
      </c>
      <c r="ES473">
        <v>0.98259454318148298</v>
      </c>
      <c r="ET473">
        <v>0.96897001448429865</v>
      </c>
      <c r="EU473">
        <v>0.94172095708992998</v>
      </c>
      <c r="EV473">
        <v>0.95208604718503775</v>
      </c>
      <c r="EW473">
        <v>0.94863104386982611</v>
      </c>
      <c r="EX473">
        <v>0.94054764896059173</v>
      </c>
      <c r="EY473">
        <v>0.94837031763547008</v>
      </c>
    </row>
    <row r="474" spans="9:155" x14ac:dyDescent="0.25">
      <c r="I474" s="31">
        <v>45112</v>
      </c>
      <c r="J474" s="32">
        <v>124.53042540824261</v>
      </c>
      <c r="K474" s="32">
        <v>119.6060980575143</v>
      </c>
      <c r="L474" s="33">
        <v>0</v>
      </c>
      <c r="M474" s="33">
        <v>0</v>
      </c>
      <c r="N474">
        <v>30</v>
      </c>
      <c r="O474" t="s">
        <v>15</v>
      </c>
      <c r="P474">
        <f t="shared" si="18"/>
        <v>225</v>
      </c>
      <c r="Q474">
        <f t="shared" si="19"/>
        <v>0</v>
      </c>
      <c r="AH474" s="31">
        <v>45483</v>
      </c>
      <c r="AI474" s="33">
        <v>0.72144490284686635</v>
      </c>
      <c r="AJ474" s="33">
        <v>0.3844293013279349</v>
      </c>
      <c r="AK474" s="33">
        <v>0.3370156015189314</v>
      </c>
      <c r="BI474" s="34">
        <v>-4.5510331110977E-3</v>
      </c>
      <c r="CP474" t="s">
        <v>1475</v>
      </c>
      <c r="CQ474">
        <v>1.0150443843409489</v>
      </c>
      <c r="CR474">
        <v>1.0414003835474179</v>
      </c>
      <c r="CS474">
        <v>1.05384311779228</v>
      </c>
      <c r="CT474">
        <v>1.069849005259017</v>
      </c>
      <c r="CU474">
        <v>1.054239000667945</v>
      </c>
      <c r="CV474">
        <v>1.061308772161923</v>
      </c>
      <c r="CW474">
        <v>1.0733556235311199</v>
      </c>
      <c r="CX474">
        <v>1.0903795547755351</v>
      </c>
      <c r="CY474">
        <v>1.071828488750971</v>
      </c>
      <c r="CZ474">
        <v>1.0569538531887179</v>
      </c>
      <c r="DA474">
        <v>1.0351790509818031</v>
      </c>
      <c r="DB474">
        <v>1.0361404906960789</v>
      </c>
      <c r="DC474">
        <v>1.030937201908142</v>
      </c>
      <c r="DD474">
        <v>1.0310502718076859</v>
      </c>
      <c r="DE474">
        <v>1.0459250455972</v>
      </c>
      <c r="DF474">
        <v>1.0516938912237479</v>
      </c>
      <c r="DG474">
        <v>1.08206546147753</v>
      </c>
      <c r="DH474">
        <v>1.0743735981951681</v>
      </c>
      <c r="DI474">
        <v>1.0721678366768641</v>
      </c>
      <c r="DJ474">
        <v>1.0665686650132631</v>
      </c>
      <c r="DK474">
        <v>1.07414738928245</v>
      </c>
      <c r="DL474">
        <v>1.0939992429471821</v>
      </c>
      <c r="DM474">
        <v>1.0926418512436109</v>
      </c>
      <c r="DN474">
        <v>1.0972230482431651</v>
      </c>
      <c r="DO474">
        <v>1.105876420353433</v>
      </c>
      <c r="DP474">
        <v>1.0934336861085709</v>
      </c>
      <c r="DQ474">
        <v>1.0888524199953871</v>
      </c>
      <c r="DR474">
        <v>1.095413169600526</v>
      </c>
      <c r="DS474">
        <v>1.0790679342078959</v>
      </c>
      <c r="DT474">
        <v>1.092981199169504</v>
      </c>
      <c r="DU474">
        <v>1.094621334735566</v>
      </c>
      <c r="DV474">
        <v>1.0863639146145929</v>
      </c>
      <c r="DW474">
        <v>1.068491613555445</v>
      </c>
      <c r="DX474">
        <v>1.0550873704826771</v>
      </c>
      <c r="DY474">
        <v>1.098071418057897</v>
      </c>
      <c r="DZ474">
        <v>1.096996770216816</v>
      </c>
      <c r="EA474">
        <v>1.119450268275517</v>
      </c>
      <c r="EB474">
        <v>1.108987086636241</v>
      </c>
      <c r="EC474">
        <v>1.1921271902527319</v>
      </c>
      <c r="ED474">
        <v>1.1784402033174739</v>
      </c>
      <c r="EE474">
        <v>1.193767256705164</v>
      </c>
      <c r="EF474">
        <v>1.2090379133703431</v>
      </c>
      <c r="EG474">
        <v>1.1993665665960269</v>
      </c>
      <c r="EH474">
        <v>1.238787460949371</v>
      </c>
      <c r="EI474">
        <v>1.223233991308071</v>
      </c>
      <c r="EJ474">
        <v>1.2302470896250171</v>
      </c>
      <c r="EK474">
        <v>1.2389005308489149</v>
      </c>
      <c r="EL474">
        <v>1.2271930965192419</v>
      </c>
      <c r="EM474">
        <v>1.2363554905183489</v>
      </c>
      <c r="EN474">
        <v>1.241898127232179</v>
      </c>
      <c r="EO474">
        <v>1.187093506314111</v>
      </c>
      <c r="EP474">
        <v>1.1733499844290809</v>
      </c>
      <c r="EQ474">
        <v>1.1906001936998449</v>
      </c>
      <c r="ER474">
        <v>1.1956337394112051</v>
      </c>
      <c r="ES474">
        <v>1.193880326604708</v>
      </c>
      <c r="ET474">
        <v>1.181607404550054</v>
      </c>
      <c r="EU474">
        <v>1.1572308888355389</v>
      </c>
      <c r="EV474">
        <v>1.165884191832177</v>
      </c>
      <c r="EW474">
        <v>1.15276283084916</v>
      </c>
      <c r="EX474">
        <v>1.142356253273286</v>
      </c>
      <c r="EY474">
        <v>1.1537808746268381</v>
      </c>
    </row>
    <row r="475" spans="9:155" x14ac:dyDescent="0.25">
      <c r="I475" s="31">
        <v>45113</v>
      </c>
      <c r="J475" s="32">
        <v>125.6591729592034</v>
      </c>
      <c r="K475" s="32">
        <v>120.3112445096223</v>
      </c>
      <c r="L475" s="33">
        <v>0</v>
      </c>
      <c r="M475" s="33">
        <v>0</v>
      </c>
      <c r="N475">
        <v>30</v>
      </c>
      <c r="O475" t="s">
        <v>15</v>
      </c>
      <c r="P475">
        <f t="shared" si="18"/>
        <v>225</v>
      </c>
      <c r="Q475">
        <f t="shared" si="19"/>
        <v>0</v>
      </c>
      <c r="AH475" s="31">
        <v>45484</v>
      </c>
      <c r="AI475" s="33">
        <v>0.71987801416259023</v>
      </c>
      <c r="AJ475" s="33">
        <v>0.37796831995112318</v>
      </c>
      <c r="AK475" s="33">
        <v>0.341909694211467</v>
      </c>
      <c r="BI475" s="34">
        <v>-7.2183334543928501E-2</v>
      </c>
      <c r="CP475" t="s">
        <v>1476</v>
      </c>
      <c r="CQ475">
        <v>1.004096923974815</v>
      </c>
      <c r="CR475">
        <v>0.99871358305642854</v>
      </c>
      <c r="CS475">
        <v>1.027535336539392</v>
      </c>
      <c r="CT475">
        <v>1.017197699762677</v>
      </c>
      <c r="CU475">
        <v>1.0250581886102279</v>
      </c>
      <c r="CV475">
        <v>1.0177217635189579</v>
      </c>
      <c r="CW475">
        <v>1.0103853384276891</v>
      </c>
      <c r="CX475">
        <v>1.053356112085241</v>
      </c>
      <c r="CY475">
        <v>1.0328712265467499</v>
      </c>
      <c r="CZ475">
        <v>1.0300604028762439</v>
      </c>
      <c r="DA475">
        <v>0.99304448480438734</v>
      </c>
      <c r="DB475">
        <v>1.027202011420544</v>
      </c>
      <c r="DC475">
        <v>0.99976171056898999</v>
      </c>
      <c r="DD475">
        <v>1.0050496821686601</v>
      </c>
      <c r="DE475">
        <v>1.0134819194318501</v>
      </c>
      <c r="DF475">
        <v>1.029488654460605</v>
      </c>
      <c r="DG475">
        <v>1.0085273898251921</v>
      </c>
      <c r="DH475">
        <v>1.018722206372161</v>
      </c>
      <c r="DI475">
        <v>1.0367299439814881</v>
      </c>
      <c r="DJ475">
        <v>1.049925972213902</v>
      </c>
      <c r="DK475">
        <v>1.0574530190684399</v>
      </c>
      <c r="DL475">
        <v>1.0659806256503459</v>
      </c>
      <c r="DM475">
        <v>1.071228041914728</v>
      </c>
      <c r="DN475">
        <v>1.0844418350202361</v>
      </c>
      <c r="DO475">
        <v>1.072086482657342</v>
      </c>
      <c r="DP475">
        <v>1.111537473958929</v>
      </c>
      <c r="DQ475">
        <v>1.1074348401416401</v>
      </c>
      <c r="DR475">
        <v>1.1176910156252839</v>
      </c>
      <c r="DS475">
        <v>1.106719219628771</v>
      </c>
      <c r="DT475">
        <v>1.0750442171533721</v>
      </c>
      <c r="DU475">
        <v>1.0786220859693889</v>
      </c>
      <c r="DV475">
        <v>1.041651865696084</v>
      </c>
      <c r="DW475">
        <v>0.97167094655160602</v>
      </c>
      <c r="DX475">
        <v>0.9589340584767635</v>
      </c>
      <c r="DY475">
        <v>0.93789688407112226</v>
      </c>
      <c r="DZ475">
        <v>0.98197486513169063</v>
      </c>
      <c r="EA475">
        <v>0.96356134042115826</v>
      </c>
      <c r="EB475">
        <v>0.9642769024969452</v>
      </c>
      <c r="EC475">
        <v>0.95263728752108578</v>
      </c>
      <c r="ED475">
        <v>0.95664437670841029</v>
      </c>
      <c r="EE475">
        <v>0.96651889960594006</v>
      </c>
      <c r="EF475">
        <v>0.98116387530010463</v>
      </c>
      <c r="EG475">
        <v>0.95783696068902768</v>
      </c>
      <c r="EH475">
        <v>0.93951880529721188</v>
      </c>
      <c r="EI475">
        <v>0.96332285868728418</v>
      </c>
      <c r="EJ475">
        <v>0.96136702797152163</v>
      </c>
      <c r="EK475">
        <v>0.94815311799184854</v>
      </c>
      <c r="EL475">
        <v>0.95912491398836164</v>
      </c>
      <c r="EM475">
        <v>0.96833167634362793</v>
      </c>
      <c r="EN475">
        <v>0.96504009079500785</v>
      </c>
      <c r="EO475">
        <v>0.9507768261240398</v>
      </c>
      <c r="EP475">
        <v>0.96174862212055301</v>
      </c>
      <c r="EQ475">
        <v>0.95979273296770784</v>
      </c>
      <c r="ER475">
        <v>0.96408610542242956</v>
      </c>
      <c r="ES475">
        <v>0.96861790117394264</v>
      </c>
      <c r="ET475">
        <v>0.96971511583584347</v>
      </c>
      <c r="EU475">
        <v>0.95702597085744168</v>
      </c>
      <c r="EV475">
        <v>0.95177855459305905</v>
      </c>
      <c r="EW475">
        <v>0.95616729636649733</v>
      </c>
      <c r="EX475">
        <v>0.92186858575890729</v>
      </c>
      <c r="EY475">
        <v>0.92697283117105</v>
      </c>
    </row>
    <row r="476" spans="9:155" x14ac:dyDescent="0.25">
      <c r="I476" s="31">
        <v>45114</v>
      </c>
      <c r="J476" s="32">
        <v>125.1442410787393</v>
      </c>
      <c r="K476" s="32">
        <v>119.3733312674981</v>
      </c>
      <c r="L476" s="33">
        <v>-4.0978455319872998E-3</v>
      </c>
      <c r="M476" s="33">
        <v>-7.7957238822283998E-3</v>
      </c>
      <c r="N476">
        <v>30</v>
      </c>
      <c r="O476" t="s">
        <v>15</v>
      </c>
      <c r="P476">
        <f t="shared" si="18"/>
        <v>225</v>
      </c>
      <c r="Q476">
        <f t="shared" si="19"/>
        <v>0</v>
      </c>
      <c r="AH476" s="31">
        <v>45485</v>
      </c>
      <c r="AI476" s="33">
        <v>0.72561440960212753</v>
      </c>
      <c r="AJ476" s="33">
        <v>0.39424023084956739</v>
      </c>
      <c r="AK476" s="33">
        <v>0.33137417875256009</v>
      </c>
      <c r="BI476" s="34">
        <v>-4.90445440607589E-2</v>
      </c>
      <c r="CP476" t="s">
        <v>1477</v>
      </c>
      <c r="CQ476">
        <v>0.99853150081881636</v>
      </c>
      <c r="CR476">
        <v>1.0039735375261161</v>
      </c>
      <c r="CS476">
        <v>0.99821483270736555</v>
      </c>
      <c r="CT476">
        <v>1.004722115551715</v>
      </c>
      <c r="CU476">
        <v>1.0235531480153499</v>
      </c>
      <c r="CV476">
        <v>1.0273827163413349</v>
      </c>
      <c r="CW476">
        <v>1.035128178554199</v>
      </c>
      <c r="CX476">
        <v>1.0412611723857479</v>
      </c>
      <c r="CY476">
        <v>1.0426144525021219</v>
      </c>
      <c r="CZ476">
        <v>1.0513676810055259</v>
      </c>
      <c r="DA476">
        <v>1.034840215102294</v>
      </c>
      <c r="DB476">
        <v>1.0474229414042631</v>
      </c>
      <c r="DC476">
        <v>1.044860398161177</v>
      </c>
      <c r="DD476">
        <v>1.041923424850453</v>
      </c>
      <c r="DE476">
        <v>1.0424993517542629</v>
      </c>
      <c r="DF476">
        <v>1.062654818619889</v>
      </c>
      <c r="DG476">
        <v>1.062798765082132</v>
      </c>
      <c r="DH476">
        <v>1.055370041508138</v>
      </c>
      <c r="DI476">
        <v>1.0532681128387451</v>
      </c>
      <c r="DJ476">
        <v>1.0452346871739759</v>
      </c>
      <c r="DK476">
        <v>1.0424993517542629</v>
      </c>
      <c r="DL476">
        <v>1.0320184130668479</v>
      </c>
      <c r="DM476">
        <v>1.028476808192768</v>
      </c>
      <c r="DN476">
        <v>1.0175928758330079</v>
      </c>
      <c r="DO476">
        <v>1.024129004391741</v>
      </c>
      <c r="DP476">
        <v>1.014396784784763</v>
      </c>
      <c r="DQ476">
        <v>1.0110279720873101</v>
      </c>
      <c r="DR476">
        <v>0.99833000398264371</v>
      </c>
      <c r="DS476">
        <v>0.99553697713416311</v>
      </c>
      <c r="DT476">
        <v>0.99026780313090979</v>
      </c>
      <c r="DU476">
        <v>0.98424998057463842</v>
      </c>
      <c r="DV476">
        <v>0.97279012131106779</v>
      </c>
      <c r="DW476">
        <v>0.95804784543835775</v>
      </c>
      <c r="DX476">
        <v>0.97932624986980077</v>
      </c>
      <c r="DY476">
        <v>0.9694788589875446</v>
      </c>
      <c r="DZ476">
        <v>0.98137062816526333</v>
      </c>
      <c r="EA476">
        <v>0.99432771400745112</v>
      </c>
      <c r="EB476">
        <v>0.98629428834268196</v>
      </c>
      <c r="EC476">
        <v>0.98422113486025453</v>
      </c>
      <c r="ED476">
        <v>1.0266628429752811</v>
      </c>
      <c r="EE476">
        <v>1.0223438143612189</v>
      </c>
      <c r="EF476">
        <v>1.0169593985552681</v>
      </c>
      <c r="EG476">
        <v>1.0174489293707649</v>
      </c>
      <c r="EH476">
        <v>1.0185430212221991</v>
      </c>
      <c r="EI476">
        <v>1.021883129260106</v>
      </c>
      <c r="EJ476">
        <v>1.0481716604847</v>
      </c>
      <c r="EK476">
        <v>1.058105376927851</v>
      </c>
      <c r="EL476">
        <v>1.0760725895631891</v>
      </c>
      <c r="EM476">
        <v>1.073711472628857</v>
      </c>
      <c r="EN476">
        <v>1.0861790981829671</v>
      </c>
      <c r="EO476">
        <v>1.069651561752315</v>
      </c>
      <c r="EP476">
        <v>1.076821238116207</v>
      </c>
      <c r="EQ476">
        <v>1.070256263843091</v>
      </c>
      <c r="ER476">
        <v>1.079268680611434</v>
      </c>
      <c r="ES476">
        <v>1.0799597082631041</v>
      </c>
      <c r="ET476">
        <v>1.0788079249829019</v>
      </c>
      <c r="EU476">
        <v>1.0724158134138311</v>
      </c>
      <c r="EV476">
        <v>1.098042021646302</v>
      </c>
      <c r="EW476">
        <v>1.086783729746323</v>
      </c>
      <c r="EX476">
        <v>1.085315348882089</v>
      </c>
      <c r="EY476">
        <v>1.0950187227746839</v>
      </c>
    </row>
    <row r="477" spans="9:155" x14ac:dyDescent="0.25">
      <c r="I477" s="31">
        <v>45117</v>
      </c>
      <c r="J477" s="32">
        <v>124.89001827770041</v>
      </c>
      <c r="K477" s="32">
        <v>119.2929798833284</v>
      </c>
      <c r="L477" s="33">
        <v>-6.1209592852614E-3</v>
      </c>
      <c r="M477" s="33">
        <v>-8.4635865121696994E-3</v>
      </c>
      <c r="N477">
        <v>30</v>
      </c>
      <c r="O477" t="s">
        <v>15</v>
      </c>
      <c r="P477">
        <f t="shared" si="18"/>
        <v>225</v>
      </c>
      <c r="Q477">
        <f t="shared" si="19"/>
        <v>0</v>
      </c>
      <c r="AH477" s="31">
        <v>45488</v>
      </c>
      <c r="AI477" s="33">
        <v>0.73217851388744948</v>
      </c>
      <c r="AJ477" s="33">
        <v>0.40209016083968868</v>
      </c>
      <c r="AK477" s="33">
        <v>0.33008835304776069</v>
      </c>
      <c r="BI477" s="34">
        <v>6.6359105329515694E-2</v>
      </c>
      <c r="CP477" t="s">
        <v>1478</v>
      </c>
      <c r="CQ477">
        <v>0.9961648969265946</v>
      </c>
      <c r="CR477">
        <v>0.98765403036963584</v>
      </c>
      <c r="CS477">
        <v>0.99611241163639341</v>
      </c>
      <c r="CT477">
        <v>0.99411602189748061</v>
      </c>
      <c r="CU477">
        <v>0.99382702801616285</v>
      </c>
      <c r="CV477">
        <v>0.985578847738379</v>
      </c>
      <c r="CW477">
        <v>1.0030208529161591</v>
      </c>
      <c r="CX477">
        <v>1.020856887512702</v>
      </c>
      <c r="CY477">
        <v>1.02865848812448</v>
      </c>
      <c r="CZ477">
        <v>1.0193333850419379</v>
      </c>
      <c r="DA477">
        <v>1.007775383629367</v>
      </c>
      <c r="DB477">
        <v>1.007433839500806</v>
      </c>
      <c r="DC477">
        <v>1.0050697279452729</v>
      </c>
      <c r="DD477">
        <v>1.019228284547451</v>
      </c>
      <c r="DE477">
        <v>1.0051222781925171</v>
      </c>
      <c r="DF477">
        <v>1.020567893631384</v>
      </c>
      <c r="DG477">
        <v>1.0338071132134929</v>
      </c>
      <c r="DH477">
        <v>1.0341222847828691</v>
      </c>
      <c r="DI477">
        <v>1.0419501929967889</v>
      </c>
      <c r="DJ477">
        <v>1.0538758512689379</v>
      </c>
      <c r="DK477">
        <v>1.056318820673857</v>
      </c>
      <c r="DL477">
        <v>1.0611521442794081</v>
      </c>
      <c r="DM477">
        <v>1.0587091748744899</v>
      </c>
      <c r="DN477">
        <v>1.064067935995433</v>
      </c>
      <c r="DO477">
        <v>1.0798813382079631</v>
      </c>
      <c r="DP477">
        <v>1.0836638517397721</v>
      </c>
      <c r="DQ477">
        <v>1.077254475416213</v>
      </c>
      <c r="DR477">
        <v>1.0718432290050679</v>
      </c>
      <c r="DS477">
        <v>1.0481231906433159</v>
      </c>
      <c r="DT477">
        <v>1.052089662518999</v>
      </c>
      <c r="DU477">
        <v>1.0478079541168981</v>
      </c>
      <c r="DV477">
        <v>1.044655718766798</v>
      </c>
      <c r="DW477">
        <v>1.036959218649508</v>
      </c>
      <c r="DX477">
        <v>1.049200113448074</v>
      </c>
      <c r="DY477">
        <v>1.0314166940558169</v>
      </c>
      <c r="DZ477">
        <v>1.011058897162012</v>
      </c>
      <c r="EA477">
        <v>1.033045297021068</v>
      </c>
      <c r="EB477">
        <v>1.035750952705162</v>
      </c>
      <c r="EC477">
        <v>1.0421602640716781</v>
      </c>
      <c r="ED477">
        <v>1.0277391511044101</v>
      </c>
      <c r="EE477">
        <v>1.039480915989728</v>
      </c>
      <c r="EF477">
        <v>1.0417925422550589</v>
      </c>
      <c r="EG477">
        <v>1.039428430699527</v>
      </c>
      <c r="EH477">
        <v>1.036328810553713</v>
      </c>
      <c r="EI477">
        <v>1.0395335311940139</v>
      </c>
      <c r="EJ477">
        <v>1.035120479652325</v>
      </c>
      <c r="EK477">
        <v>1.044130411165491</v>
      </c>
      <c r="EL477">
        <v>1.0524048340883749</v>
      </c>
      <c r="EM477">
        <v>1.0509601245099549</v>
      </c>
      <c r="EN477">
        <v>1.070135833147474</v>
      </c>
      <c r="EO477">
        <v>1.0988469757705921</v>
      </c>
      <c r="EP477">
        <v>1.1325487679557811</v>
      </c>
      <c r="EQ477">
        <v>1.1257454271705021</v>
      </c>
      <c r="ER477">
        <v>1.144737177464147</v>
      </c>
      <c r="ES477">
        <v>1.1516457486579981</v>
      </c>
      <c r="ET477">
        <v>1.141112314674068</v>
      </c>
      <c r="EU477">
        <v>1.150463790315795</v>
      </c>
      <c r="EV477">
        <v>1.1339409272869581</v>
      </c>
      <c r="EW477">
        <v>1.1337572287712541</v>
      </c>
      <c r="EX477">
        <v>1.1273740301357531</v>
      </c>
      <c r="EY477">
        <v>1.1424519887150431</v>
      </c>
    </row>
    <row r="478" spans="9:155" x14ac:dyDescent="0.25">
      <c r="I478" s="31">
        <v>45118</v>
      </c>
      <c r="J478" s="32">
        <v>126.15500862571</v>
      </c>
      <c r="K478" s="32">
        <v>119.9721832876328</v>
      </c>
      <c r="L478" s="33">
        <v>0</v>
      </c>
      <c r="M478" s="33">
        <v>-2.8182006043707001E-3</v>
      </c>
      <c r="N478">
        <v>30</v>
      </c>
      <c r="O478" t="s">
        <v>15</v>
      </c>
      <c r="P478">
        <f t="shared" si="18"/>
        <v>225</v>
      </c>
      <c r="Q478">
        <f t="shared" si="19"/>
        <v>0</v>
      </c>
      <c r="AH478" s="31">
        <v>45489</v>
      </c>
      <c r="AI478" s="33">
        <v>0.70982493929229395</v>
      </c>
      <c r="AJ478" s="33">
        <v>0.39381607400288332</v>
      </c>
      <c r="AK478" s="33">
        <v>0.31600886528941058</v>
      </c>
      <c r="BI478" s="34">
        <v>-3.0976891595898E-3</v>
      </c>
      <c r="CP478" t="s">
        <v>1479</v>
      </c>
      <c r="CQ478">
        <v>0.97440705389739735</v>
      </c>
      <c r="CR478">
        <v>0.93568827181851422</v>
      </c>
      <c r="CS478">
        <v>0.96411924719535969</v>
      </c>
      <c r="CT478">
        <v>0.96270020725386141</v>
      </c>
      <c r="CU478">
        <v>0.96310571820821711</v>
      </c>
      <c r="CV478">
        <v>0.99675660695264068</v>
      </c>
      <c r="CW478">
        <v>0.99569228042175184</v>
      </c>
      <c r="CX478">
        <v>1.049361624180897</v>
      </c>
      <c r="CY478">
        <v>1.0753092330853551</v>
      </c>
      <c r="CZ478">
        <v>1.053162497606976</v>
      </c>
      <c r="DA478">
        <v>1.06476793546208</v>
      </c>
      <c r="DB478">
        <v>1.0568619001449371</v>
      </c>
      <c r="DC478">
        <v>1.049868357624625</v>
      </c>
      <c r="DD478">
        <v>1.0529090066857389</v>
      </c>
      <c r="DE478">
        <v>1.0475371353847289</v>
      </c>
      <c r="DF478">
        <v>1.0303568223526911</v>
      </c>
      <c r="DG478">
        <v>1.0347659622103049</v>
      </c>
      <c r="DH478">
        <v>1.022805624645531</v>
      </c>
      <c r="DI478">
        <v>1.0160653246477089</v>
      </c>
      <c r="DJ478">
        <v>0.9870262070387037</v>
      </c>
      <c r="DK478">
        <v>1.011402818068232</v>
      </c>
      <c r="DL478">
        <v>1.0248327447195029</v>
      </c>
      <c r="DM478">
        <v>1.005270660302571</v>
      </c>
      <c r="DN478">
        <v>1.0082100868743129</v>
      </c>
      <c r="DO478">
        <v>1.011858940267274</v>
      </c>
      <c r="DP478">
        <v>1.048564264203266</v>
      </c>
      <c r="DQ478">
        <v>1.013432732628107</v>
      </c>
      <c r="DR478">
        <v>0.99312551407008454</v>
      </c>
      <c r="DS478">
        <v>0.99145018872144586</v>
      </c>
      <c r="DT478">
        <v>1.006782166677612</v>
      </c>
      <c r="DU478">
        <v>1.0315062254544021</v>
      </c>
      <c r="DV478">
        <v>0.99480090151840983</v>
      </c>
      <c r="DW478">
        <v>0.98185504192520989</v>
      </c>
      <c r="DX478">
        <v>0.98901327281473383</v>
      </c>
      <c r="DY478">
        <v>0.99048559428744765</v>
      </c>
      <c r="DZ478">
        <v>0.97007684274161954</v>
      </c>
      <c r="EA478">
        <v>0.96337541714769148</v>
      </c>
      <c r="EB478">
        <v>0.94149440622883629</v>
      </c>
      <c r="EC478">
        <v>0.97017837572942534</v>
      </c>
      <c r="ED478">
        <v>0.9654061390034937</v>
      </c>
      <c r="EE478">
        <v>0.96256315324524533</v>
      </c>
      <c r="EF478">
        <v>0.94667271280630427</v>
      </c>
      <c r="EG478">
        <v>0.94286507051437085</v>
      </c>
      <c r="EH478">
        <v>0.93326998581782161</v>
      </c>
      <c r="EI478">
        <v>0.9750013478994165</v>
      </c>
      <c r="EJ478">
        <v>0.96723379488368444</v>
      </c>
      <c r="EK478">
        <v>0.95413566685861906</v>
      </c>
      <c r="EL478">
        <v>0.98221037633268671</v>
      </c>
      <c r="EM478">
        <v>0.97632127674089153</v>
      </c>
      <c r="EN478">
        <v>0.9757628142581164</v>
      </c>
      <c r="EO478">
        <v>0.9656092049791053</v>
      </c>
      <c r="EP478">
        <v>0.96743686085929592</v>
      </c>
      <c r="EQ478">
        <v>0.99937001016904325</v>
      </c>
      <c r="ER478">
        <v>1.0022129959272921</v>
      </c>
      <c r="ES478">
        <v>1.015209653064238</v>
      </c>
      <c r="ET478">
        <v>0.97200596950992924</v>
      </c>
      <c r="EU478">
        <v>0.99261784913105566</v>
      </c>
      <c r="EV478">
        <v>0.96302008274021467</v>
      </c>
      <c r="EW478">
        <v>0.96144629037938178</v>
      </c>
      <c r="EX478">
        <v>0.94545431695263493</v>
      </c>
      <c r="EY478">
        <v>1.047548934325208</v>
      </c>
    </row>
    <row r="479" spans="9:155" x14ac:dyDescent="0.25">
      <c r="I479" s="31">
        <v>45119</v>
      </c>
      <c r="J479" s="32">
        <v>126.41942290167481</v>
      </c>
      <c r="K479" s="32">
        <v>119.9220987925673</v>
      </c>
      <c r="L479" s="33">
        <v>0</v>
      </c>
      <c r="M479" s="33">
        <v>-3.2344916607016999E-3</v>
      </c>
      <c r="N479">
        <v>30</v>
      </c>
      <c r="O479" t="s">
        <v>15</v>
      </c>
      <c r="P479">
        <f t="shared" si="18"/>
        <v>225</v>
      </c>
      <c r="Q479">
        <f t="shared" si="19"/>
        <v>0</v>
      </c>
      <c r="AH479" s="31">
        <v>45491</v>
      </c>
      <c r="AI479" s="33">
        <v>0.67959601621511201</v>
      </c>
      <c r="AJ479" s="33">
        <v>0.39474672571742769</v>
      </c>
      <c r="AK479" s="33">
        <v>0.2848492904976842</v>
      </c>
      <c r="BI479" s="34">
        <v>2.0101354708244298E-2</v>
      </c>
      <c r="CP479" t="s">
        <v>1480</v>
      </c>
      <c r="CQ479">
        <v>1.015336151222717</v>
      </c>
      <c r="CR479">
        <v>1.0320027448723039</v>
      </c>
      <c r="CS479">
        <v>1.0171568410075891</v>
      </c>
      <c r="CT479">
        <v>1.07128846259262</v>
      </c>
      <c r="CU479">
        <v>1.0420168058247541</v>
      </c>
      <c r="CV479">
        <v>1.0894257983162119</v>
      </c>
      <c r="CW479">
        <v>1.1648458878365759</v>
      </c>
      <c r="CX479">
        <v>1.186624603129911</v>
      </c>
      <c r="CY479">
        <v>1.1780811773972031</v>
      </c>
      <c r="CZ479">
        <v>1.15679270946187</v>
      </c>
      <c r="DA479">
        <v>1.1750700242698091</v>
      </c>
      <c r="DB479">
        <v>1.161274497809007</v>
      </c>
      <c r="DC479">
        <v>1.192016789796615</v>
      </c>
      <c r="DD479">
        <v>1.1573529463620451</v>
      </c>
      <c r="DE479">
        <v>1.188445399769045</v>
      </c>
      <c r="DF479">
        <v>1.197128804586099</v>
      </c>
      <c r="DG479">
        <v>1.2266806332311839</v>
      </c>
      <c r="DH479">
        <v>1.246008325443037</v>
      </c>
      <c r="DI479">
        <v>1.23683467326798</v>
      </c>
      <c r="DJ479">
        <v>1.210574169627509</v>
      </c>
      <c r="DK479">
        <v>1.224579771569094</v>
      </c>
      <c r="DL479">
        <v>1.22808117205449</v>
      </c>
      <c r="DM479">
        <v>1.2359243818026759</v>
      </c>
      <c r="DN479">
        <v>1.233823520140586</v>
      </c>
      <c r="DO479">
        <v>1.217296905575346</v>
      </c>
      <c r="DP479">
        <v>1.205392165295851</v>
      </c>
      <c r="DQ479">
        <v>1.210784245108292</v>
      </c>
      <c r="DR479">
        <v>1.1873249259686951</v>
      </c>
      <c r="DS479">
        <v>1.197689041486274</v>
      </c>
      <c r="DT479">
        <v>1.202941142214369</v>
      </c>
      <c r="DU479">
        <v>1.187114850487913</v>
      </c>
      <c r="DV479">
        <v>1.16148457328979</v>
      </c>
      <c r="DW479">
        <v>1.144047560404982</v>
      </c>
      <c r="DX479">
        <v>1.1646358123557929</v>
      </c>
      <c r="DY479">
        <v>1.1644257368750111</v>
      </c>
      <c r="DZ479">
        <v>1.213165278647601</v>
      </c>
      <c r="EA479">
        <v>1.195168028862619</v>
      </c>
      <c r="EB479">
        <v>1.171078376426411</v>
      </c>
      <c r="EC479">
        <v>1.1638654999748359</v>
      </c>
      <c r="ED479">
        <v>1.147408981806032</v>
      </c>
      <c r="EE479">
        <v>1.1514705123373401</v>
      </c>
      <c r="EF479">
        <v>1.1604341958858759</v>
      </c>
      <c r="EG479">
        <v>1.131862755102532</v>
      </c>
      <c r="EH479">
        <v>1.1415265477813259</v>
      </c>
      <c r="EI479">
        <v>1.145448206082551</v>
      </c>
      <c r="EJ479">
        <v>1.163305263074661</v>
      </c>
      <c r="EK479">
        <v>1.1642156613942281</v>
      </c>
      <c r="EL479">
        <v>1.1797618880977281</v>
      </c>
      <c r="EM479">
        <v>1.16799712690258</v>
      </c>
      <c r="EN479">
        <v>1.1656862966139701</v>
      </c>
      <c r="EO479">
        <v>1.1625349506937031</v>
      </c>
      <c r="EP479">
        <v>1.153361298518647</v>
      </c>
      <c r="EQ479">
        <v>1.156022397080912</v>
      </c>
      <c r="ER479">
        <v>1.1779411983128569</v>
      </c>
      <c r="ES479">
        <v>1.1573529463620451</v>
      </c>
      <c r="ET479">
        <v>1.178571424755205</v>
      </c>
      <c r="EU479">
        <v>1.1765405526352879</v>
      </c>
      <c r="EV479">
        <v>1.162815122570922</v>
      </c>
      <c r="EW479">
        <v>1.139425792973499</v>
      </c>
      <c r="EX479">
        <v>1.1287815055787009</v>
      </c>
      <c r="EY479">
        <v>1.117296916260772</v>
      </c>
    </row>
    <row r="480" spans="9:155" x14ac:dyDescent="0.25">
      <c r="I480" s="31">
        <v>45120</v>
      </c>
      <c r="J480" s="32">
        <v>125.917683939128</v>
      </c>
      <c r="K480" s="32">
        <v>119.7985089953915</v>
      </c>
      <c r="L480" s="33">
        <v>-3.9688439563355998E-3</v>
      </c>
      <c r="M480" s="33">
        <v>-4.2617422529429997E-3</v>
      </c>
      <c r="N480">
        <v>29</v>
      </c>
      <c r="O480" t="s">
        <v>15</v>
      </c>
      <c r="P480">
        <f t="shared" si="18"/>
        <v>225</v>
      </c>
      <c r="Q480">
        <f t="shared" si="19"/>
        <v>0</v>
      </c>
      <c r="AH480" s="31">
        <v>45492</v>
      </c>
      <c r="AI480" s="33">
        <v>0.64957151848322825</v>
      </c>
      <c r="AJ480" s="33">
        <v>0.37474359205721858</v>
      </c>
      <c r="AK480" s="33">
        <v>0.27482792642600962</v>
      </c>
      <c r="BI480" s="34">
        <v>-5.1801027575378703E-2</v>
      </c>
      <c r="CP480" t="s">
        <v>1481</v>
      </c>
      <c r="CQ480">
        <v>1.105018992841017</v>
      </c>
      <c r="CR480">
        <v>1.092889749304464</v>
      </c>
      <c r="CS480">
        <v>1.1014747705853341</v>
      </c>
      <c r="CT480">
        <v>1.109067844781211</v>
      </c>
      <c r="CU480">
        <v>1.1175000968530009</v>
      </c>
      <c r="CV480">
        <v>1.101741824263994</v>
      </c>
      <c r="CW480">
        <v>1.1200947169346309</v>
      </c>
      <c r="CX480">
        <v>1.05580250884006</v>
      </c>
      <c r="CY480">
        <v>1.077207861319998</v>
      </c>
      <c r="CZ480">
        <v>1.0790392202306871</v>
      </c>
      <c r="DA480">
        <v>1.0731252036359871</v>
      </c>
      <c r="DB480">
        <v>1.0880058136095809</v>
      </c>
      <c r="DC480">
        <v>1.134364834946364</v>
      </c>
      <c r="DD480">
        <v>1.1290230595238091</v>
      </c>
      <c r="DE480">
        <v>1.139897396417932</v>
      </c>
      <c r="DF480">
        <v>1.11261627813301</v>
      </c>
      <c r="DG480">
        <v>1.1152870488693949</v>
      </c>
      <c r="DH480">
        <v>1.0759868773962771</v>
      </c>
      <c r="DI480">
        <v>1.059770765079598</v>
      </c>
      <c r="DJ480">
        <v>1.0389759045615199</v>
      </c>
      <c r="DK480">
        <v>1.0370681610462911</v>
      </c>
      <c r="DL480">
        <v>1.0384036633893761</v>
      </c>
      <c r="DM480">
        <v>1.0508041717007039</v>
      </c>
      <c r="DN480">
        <v>1.0399298348065811</v>
      </c>
      <c r="DO480">
        <v>1.036495802899255</v>
      </c>
      <c r="DP480">
        <v>1.030772455378675</v>
      </c>
      <c r="DQ480">
        <v>1.0433638667139069</v>
      </c>
      <c r="DR480">
        <v>1.031726385623736</v>
      </c>
      <c r="DS480">
        <v>1.028864711863446</v>
      </c>
      <c r="DT480">
        <v>1.030390883280651</v>
      </c>
      <c r="DU480">
        <v>0.9991033749413657</v>
      </c>
      <c r="DV480">
        <v>0.96552655098882723</v>
      </c>
      <c r="DW480">
        <v>0.97582852973591405</v>
      </c>
      <c r="DX480">
        <v>0.97029596826434639</v>
      </c>
      <c r="DY480">
        <v>0.9645726207437666</v>
      </c>
      <c r="DZ480">
        <v>0.96991439616632202</v>
      </c>
      <c r="EA480">
        <v>0.97411151378225092</v>
      </c>
      <c r="EB480">
        <v>0.99586012908305144</v>
      </c>
      <c r="EC480">
        <v>1.01760891984619</v>
      </c>
      <c r="ED480">
        <v>1.0147472460858999</v>
      </c>
      <c r="EE480">
        <v>1.0130301716447909</v>
      </c>
      <c r="EF480">
        <v>1.019325877312407</v>
      </c>
      <c r="EG480">
        <v>1.0158918454050809</v>
      </c>
      <c r="EH480">
        <v>0.98708443872806151</v>
      </c>
      <c r="EI480">
        <v>0.99032756761148377</v>
      </c>
      <c r="EJ480">
        <v>0.98345962077172322</v>
      </c>
      <c r="EK480">
        <v>1.0021558347506681</v>
      </c>
      <c r="EL480">
        <v>0.9991033749413657</v>
      </c>
      <c r="EM480">
        <v>0.97220377026702165</v>
      </c>
      <c r="EN480">
        <v>0.95770461541655993</v>
      </c>
      <c r="EO480">
        <v>0.96972361011731001</v>
      </c>
      <c r="EP480">
        <v>0.96018471707882569</v>
      </c>
      <c r="EQ480">
        <v>0.98117024667102359</v>
      </c>
      <c r="ER480">
        <v>0.97849947593463793</v>
      </c>
      <c r="ES480">
        <v>0.98021637491340907</v>
      </c>
      <c r="ET480">
        <v>0.99109071180753228</v>
      </c>
      <c r="EU480">
        <v>0.95884927322318669</v>
      </c>
      <c r="EV480">
        <v>0.93767295758197666</v>
      </c>
      <c r="EW480">
        <v>0.94015305924424231</v>
      </c>
      <c r="EX480">
        <v>0.93347583996604766</v>
      </c>
      <c r="EY480">
        <v>0.92374621936599721</v>
      </c>
    </row>
    <row r="481" spans="9:155" x14ac:dyDescent="0.25">
      <c r="I481" s="31">
        <v>45121</v>
      </c>
      <c r="J481" s="32">
        <v>127.5105583339874</v>
      </c>
      <c r="K481" s="32">
        <v>120.81857522222739</v>
      </c>
      <c r="L481" s="33">
        <v>0</v>
      </c>
      <c r="M481" s="33">
        <v>0</v>
      </c>
      <c r="N481">
        <v>30</v>
      </c>
      <c r="O481" t="s">
        <v>15</v>
      </c>
      <c r="P481">
        <f t="shared" si="18"/>
        <v>225</v>
      </c>
      <c r="Q481">
        <f t="shared" si="19"/>
        <v>0</v>
      </c>
      <c r="AH481" s="31">
        <v>45495</v>
      </c>
      <c r="AI481" s="33">
        <v>0.64846436392080742</v>
      </c>
      <c r="AJ481" s="33">
        <v>0.36844820747429979</v>
      </c>
      <c r="AK481" s="33">
        <v>0.28001615644650751</v>
      </c>
      <c r="BI481" s="34">
        <v>0.20823301538057301</v>
      </c>
      <c r="CP481" t="s">
        <v>1482</v>
      </c>
      <c r="CQ481">
        <v>1.0208664476863409</v>
      </c>
      <c r="CR481">
        <v>1.0058719798594129</v>
      </c>
      <c r="CS481">
        <v>1.021425719577274</v>
      </c>
      <c r="CT481">
        <v>1.013631318761713</v>
      </c>
      <c r="CU481">
        <v>1.0198877218772071</v>
      </c>
      <c r="CV481">
        <v>1.0181576570787629</v>
      </c>
      <c r="CW481">
        <v>1.0272626687745681</v>
      </c>
      <c r="CX481">
        <v>1.0183149200720649</v>
      </c>
      <c r="CY481">
        <v>1.029534560443377</v>
      </c>
      <c r="CZ481">
        <v>1.0418727445965561</v>
      </c>
      <c r="DA481">
        <v>1.0339909468060291</v>
      </c>
      <c r="DB481">
        <v>1.036507498443106</v>
      </c>
      <c r="DC481">
        <v>1.023837343282755</v>
      </c>
      <c r="DD481">
        <v>1.0209537587252451</v>
      </c>
      <c r="DE481">
        <v>1.010293390244867</v>
      </c>
      <c r="DF481">
        <v>1.024885935110224</v>
      </c>
      <c r="DG481">
        <v>1.053983627865974</v>
      </c>
      <c r="DH481">
        <v>1.0720713642414801</v>
      </c>
      <c r="DI481">
        <v>1.0725082631802489</v>
      </c>
      <c r="DJ481">
        <v>1.0662169700236179</v>
      </c>
      <c r="DK481">
        <v>1.0689256746951341</v>
      </c>
      <c r="DL481">
        <v>1.0624595016525089</v>
      </c>
      <c r="DM481">
        <v>1.1037905365659031</v>
      </c>
      <c r="DN481">
        <v>1.1098197247336969</v>
      </c>
      <c r="DO481">
        <v>1.100382656094659</v>
      </c>
      <c r="DP481">
        <v>1.114014006107513</v>
      </c>
      <c r="DQ481">
        <v>1.1133150021799081</v>
      </c>
      <c r="DR481">
        <v>1.121091872038839</v>
      </c>
      <c r="DS481">
        <v>1.124062853571314</v>
      </c>
      <c r="DT481">
        <v>1.1102567096085281</v>
      </c>
      <c r="DU481">
        <v>1.1195189842976341</v>
      </c>
      <c r="DV481">
        <v>1.1173344896037909</v>
      </c>
      <c r="DW481">
        <v>1.1064119301985149</v>
      </c>
      <c r="DX481">
        <v>1.127557959145401</v>
      </c>
      <c r="DY481">
        <v>1.1395291963142089</v>
      </c>
      <c r="DZ481">
        <v>1.109208117781058</v>
      </c>
      <c r="EA481">
        <v>1.101343850947162</v>
      </c>
      <c r="EB481">
        <v>1.054420526804742</v>
      </c>
      <c r="EC481">
        <v>1.0842173094241589</v>
      </c>
      <c r="ED481">
        <v>1.1073731250510179</v>
      </c>
      <c r="EE481">
        <v>1.1005574500445909</v>
      </c>
      <c r="EF481">
        <v>1.094528175940735</v>
      </c>
      <c r="EG481">
        <v>1.0979360564119789</v>
      </c>
      <c r="EH481">
        <v>1.1042273495686099</v>
      </c>
      <c r="EI481">
        <v>1.1111304215500031</v>
      </c>
      <c r="EJ481">
        <v>1.147043875248241</v>
      </c>
      <c r="EK481">
        <v>1.134024132188026</v>
      </c>
      <c r="EL481">
        <v>1.1101692266975001</v>
      </c>
      <c r="EM481">
        <v>1.1010817459583251</v>
      </c>
      <c r="EN481">
        <v>1.088498901836878</v>
      </c>
      <c r="EO481">
        <v>1.0805472380280161</v>
      </c>
      <c r="EP481">
        <v>1.096101063681939</v>
      </c>
      <c r="EQ481">
        <v>1.0979360564119789</v>
      </c>
      <c r="ER481">
        <v>1.0991593562533191</v>
      </c>
      <c r="ES481">
        <v>1.0842173094241589</v>
      </c>
      <c r="ET481">
        <v>1.0920814903219931</v>
      </c>
      <c r="EU481">
        <v>1.138305810536808</v>
      </c>
      <c r="EV481">
        <v>1.126247262329096</v>
      </c>
      <c r="EW481">
        <v>1.121441374002641</v>
      </c>
      <c r="EX481">
        <v>1.105450735346011</v>
      </c>
      <c r="EY481">
        <v>1.1110431105110989</v>
      </c>
    </row>
    <row r="482" spans="9:155" x14ac:dyDescent="0.25">
      <c r="I482" s="31">
        <v>45124</v>
      </c>
      <c r="J482" s="32">
        <v>127.7787226747314</v>
      </c>
      <c r="K482" s="32">
        <v>121.58677769330269</v>
      </c>
      <c r="L482" s="33">
        <v>0</v>
      </c>
      <c r="M482" s="33">
        <v>0</v>
      </c>
      <c r="N482">
        <v>30</v>
      </c>
      <c r="O482" t="s">
        <v>15</v>
      </c>
      <c r="P482">
        <f t="shared" si="18"/>
        <v>225</v>
      </c>
      <c r="Q482">
        <f t="shared" si="19"/>
        <v>0</v>
      </c>
      <c r="AH482" s="31">
        <v>45496</v>
      </c>
      <c r="AI482" s="33">
        <v>0.62728462886894221</v>
      </c>
      <c r="AJ482" s="33">
        <v>0.35521172590171329</v>
      </c>
      <c r="AK482" s="33">
        <v>0.2720729029672288</v>
      </c>
      <c r="BI482" s="34">
        <v>6.7358362272686198E-2</v>
      </c>
      <c r="CP482" t="s">
        <v>1483</v>
      </c>
      <c r="CQ482">
        <v>0.99005416310484429</v>
      </c>
      <c r="CR482">
        <v>0.99350532816581416</v>
      </c>
      <c r="CS482">
        <v>0.99309784769998077</v>
      </c>
      <c r="CT482">
        <v>0.97809523237756624</v>
      </c>
      <c r="CU482">
        <v>0.98876013730118439</v>
      </c>
      <c r="CV482">
        <v>0.9789579943529535</v>
      </c>
      <c r="CW482">
        <v>0.97392517711005433</v>
      </c>
      <c r="CX482">
        <v>0.97977283812519933</v>
      </c>
      <c r="CY482">
        <v>0.98475773716495696</v>
      </c>
      <c r="CZ482">
        <v>0.96630401536128319</v>
      </c>
      <c r="DA482">
        <v>0.95482438382484014</v>
      </c>
      <c r="DB482">
        <v>0.95626233997705568</v>
      </c>
      <c r="DC482">
        <v>0.94128368375621185</v>
      </c>
      <c r="DD482">
        <v>0.94348850689782127</v>
      </c>
      <c r="DE482">
        <v>0.96639985176756593</v>
      </c>
      <c r="DF482">
        <v>0.97366150983335575</v>
      </c>
      <c r="DG482">
        <v>0.97617791845480528</v>
      </c>
      <c r="DH482">
        <v>0.98586020731547219</v>
      </c>
      <c r="DI482">
        <v>0.98566841734348565</v>
      </c>
      <c r="DJ482">
        <v>0.994799471128895</v>
      </c>
      <c r="DK482">
        <v>0.98880793834490488</v>
      </c>
      <c r="DL482">
        <v>0.98717836795983416</v>
      </c>
      <c r="DM482">
        <v>0.99872981822127893</v>
      </c>
      <c r="DN482">
        <v>0.97790350098529022</v>
      </c>
      <c r="DO482">
        <v>0.98447011078668767</v>
      </c>
      <c r="DP482">
        <v>0.97577055514839284</v>
      </c>
      <c r="DQ482">
        <v>0.99053357945510023</v>
      </c>
      <c r="DR482">
        <v>0.99115663325535952</v>
      </c>
      <c r="DS482">
        <v>0.99352922868767435</v>
      </c>
      <c r="DT482">
        <v>0.98427843797412196</v>
      </c>
      <c r="DU482">
        <v>1.002804037082508</v>
      </c>
      <c r="DV482">
        <v>0.99736385653319637</v>
      </c>
      <c r="DW482">
        <v>1.002995827054495</v>
      </c>
      <c r="DX482">
        <v>0.99781913804275024</v>
      </c>
      <c r="DY482">
        <v>0.98145044387283231</v>
      </c>
      <c r="DZ482">
        <v>0.97613000025166385</v>
      </c>
      <c r="EA482">
        <v>0.94614867012869508</v>
      </c>
      <c r="EB482">
        <v>0.97236736687027492</v>
      </c>
      <c r="EC482">
        <v>0.97471606178072945</v>
      </c>
      <c r="ED482">
        <v>0.9988735728307031</v>
      </c>
      <c r="EE482">
        <v>0.99609349693255489</v>
      </c>
      <c r="EF482">
        <v>0.9841826015678391</v>
      </c>
      <c r="EG482">
        <v>0.97943735212349892</v>
      </c>
      <c r="EH482">
        <v>1.0267938344214871</v>
      </c>
      <c r="EI482">
        <v>1.0644682035979389</v>
      </c>
      <c r="EJ482">
        <v>1.056775164544455</v>
      </c>
      <c r="EK482">
        <v>1.05660739225375</v>
      </c>
      <c r="EL482">
        <v>1.0466855123773759</v>
      </c>
      <c r="EM482">
        <v>1.052844817452071</v>
      </c>
      <c r="EN482">
        <v>1.0431146103882629</v>
      </c>
      <c r="EO482">
        <v>1.06892588524372</v>
      </c>
      <c r="EP482">
        <v>1.081939367918372</v>
      </c>
      <c r="EQ482">
        <v>1.085558188110626</v>
      </c>
      <c r="ER482">
        <v>1.085390415819921</v>
      </c>
      <c r="ES482">
        <v>1.0847434614978011</v>
      </c>
      <c r="ET482">
        <v>1.0876192566428109</v>
      </c>
      <c r="EU482">
        <v>1.0555529574657969</v>
      </c>
      <c r="EV482">
        <v>1.037434721663824</v>
      </c>
      <c r="EW482">
        <v>1.0468532846680809</v>
      </c>
      <c r="EX482">
        <v>1.033120794627467</v>
      </c>
      <c r="EY482">
        <v>1.050807766601167</v>
      </c>
    </row>
    <row r="483" spans="9:155" x14ac:dyDescent="0.25">
      <c r="I483" s="31">
        <v>45125</v>
      </c>
      <c r="J483" s="32">
        <v>127.5199908871604</v>
      </c>
      <c r="K483" s="32">
        <v>121.58641737319439</v>
      </c>
      <c r="L483" s="33">
        <v>-2.0248424945490001E-3</v>
      </c>
      <c r="M483" s="33">
        <v>-2.963481023354753E-6</v>
      </c>
      <c r="N483">
        <v>30</v>
      </c>
      <c r="O483" t="s">
        <v>15</v>
      </c>
      <c r="P483">
        <f t="shared" si="18"/>
        <v>225</v>
      </c>
      <c r="Q483">
        <f t="shared" si="19"/>
        <v>0</v>
      </c>
      <c r="AH483" s="31">
        <v>45497</v>
      </c>
      <c r="AI483" s="33">
        <v>0.64190264911766115</v>
      </c>
      <c r="AJ483" s="33">
        <v>0.35854966808914179</v>
      </c>
      <c r="AK483" s="33">
        <v>0.2833529810285193</v>
      </c>
      <c r="BI483" s="34">
        <v>3.9261578882262199E-2</v>
      </c>
      <c r="CP483" t="s">
        <v>1484</v>
      </c>
      <c r="CQ483">
        <v>0.9750099410553893</v>
      </c>
      <c r="CR483">
        <v>0.97197604491930023</v>
      </c>
      <c r="CS483">
        <v>0.97972060410901585</v>
      </c>
      <c r="CT483">
        <v>0.97136269941486086</v>
      </c>
      <c r="CU483">
        <v>0.97602386890744763</v>
      </c>
      <c r="CV483">
        <v>0.97787228580460728</v>
      </c>
      <c r="CW483">
        <v>0.97779183411972981</v>
      </c>
      <c r="CX483">
        <v>0.97811324648823528</v>
      </c>
      <c r="CY483">
        <v>0.97047871680871978</v>
      </c>
      <c r="CZ483">
        <v>0.95199494220812753</v>
      </c>
      <c r="DA483">
        <v>0.93841329778375016</v>
      </c>
      <c r="DB483">
        <v>0.91751863464111372</v>
      </c>
      <c r="DC483">
        <v>0.9040977949937401</v>
      </c>
      <c r="DD483">
        <v>0.90064211906855096</v>
      </c>
      <c r="DE483">
        <v>0.89180209582163772</v>
      </c>
      <c r="DF483">
        <v>0.88802500752794311</v>
      </c>
      <c r="DG483">
        <v>0.90674984140491444</v>
      </c>
      <c r="DH483">
        <v>0.90313345929547262</v>
      </c>
      <c r="DI483">
        <v>0.89927601790965161</v>
      </c>
      <c r="DJ483">
        <v>0.88754279038243389</v>
      </c>
      <c r="DK483">
        <v>0.87347902740529826</v>
      </c>
      <c r="DL483">
        <v>0.87002335148010912</v>
      </c>
      <c r="DM483">
        <v>0.8664069693706673</v>
      </c>
      <c r="DN483">
        <v>0.87653283927710446</v>
      </c>
      <c r="DO483">
        <v>0.87404159764293388</v>
      </c>
      <c r="DP483">
        <v>0.8807921447163084</v>
      </c>
      <c r="DQ483">
        <v>0.86970184051885258</v>
      </c>
      <c r="DR483">
        <v>0.85764720062312938</v>
      </c>
      <c r="DS483">
        <v>0.86303174513035563</v>
      </c>
      <c r="DT483">
        <v>0.86745175675381214</v>
      </c>
      <c r="DU483">
        <v>0.85877234109840062</v>
      </c>
      <c r="DV483">
        <v>0.85226285330140528</v>
      </c>
      <c r="DW483">
        <v>0.84760168380881851</v>
      </c>
      <c r="DX483">
        <v>0.83723485321875324</v>
      </c>
      <c r="DY483">
        <v>0.83860095437765259</v>
      </c>
      <c r="DZ483">
        <v>0.83916342602253713</v>
      </c>
      <c r="EA483">
        <v>0.83128783706664255</v>
      </c>
      <c r="EB483">
        <v>0.84623558264991927</v>
      </c>
      <c r="EC483">
        <v>0.88264056161346804</v>
      </c>
      <c r="ED483">
        <v>0.87452371619569214</v>
      </c>
      <c r="EE483">
        <v>0.8722736324306517</v>
      </c>
      <c r="EF483">
        <v>0.85829022254564247</v>
      </c>
      <c r="EG483">
        <v>0.84679805429480381</v>
      </c>
      <c r="EH483">
        <v>0.84286025981685642</v>
      </c>
      <c r="EI483">
        <v>0.81617933600273751</v>
      </c>
      <c r="EJ483">
        <v>0.78298887509524773</v>
      </c>
      <c r="EK483">
        <v>0.78314963057587594</v>
      </c>
      <c r="EL483">
        <v>0.78162267534359731</v>
      </c>
      <c r="EM483">
        <v>0.77824745110328564</v>
      </c>
      <c r="EN483">
        <v>0.77832775489903649</v>
      </c>
      <c r="EO483">
        <v>0.77378716434101469</v>
      </c>
      <c r="EP483">
        <v>0.78825274207515772</v>
      </c>
      <c r="EQ483">
        <v>0.78961894182680814</v>
      </c>
      <c r="ER483">
        <v>0.80621417228055303</v>
      </c>
      <c r="ES483">
        <v>0.80922785690267163</v>
      </c>
      <c r="ET483">
        <v>0.81119675414164527</v>
      </c>
      <c r="EU483">
        <v>0.79970463518718227</v>
      </c>
      <c r="EV483">
        <v>0.79974486102962095</v>
      </c>
      <c r="EW483">
        <v>0.79926264388411161</v>
      </c>
      <c r="EX483">
        <v>0.80006627339812642</v>
      </c>
      <c r="EY483">
        <v>0.80279867290142704</v>
      </c>
    </row>
    <row r="484" spans="9:155" x14ac:dyDescent="0.25">
      <c r="I484" s="31">
        <v>45126</v>
      </c>
      <c r="J484" s="32">
        <v>128.6518208909429</v>
      </c>
      <c r="K484" s="32">
        <v>122.17373914986069</v>
      </c>
      <c r="L484" s="33">
        <v>0</v>
      </c>
      <c r="M484" s="33">
        <v>0</v>
      </c>
      <c r="N484">
        <v>30</v>
      </c>
      <c r="O484" t="s">
        <v>15</v>
      </c>
      <c r="P484">
        <f t="shared" si="18"/>
        <v>225</v>
      </c>
      <c r="Q484">
        <f t="shared" si="19"/>
        <v>0</v>
      </c>
      <c r="AH484" s="31">
        <v>45498</v>
      </c>
      <c r="AI484" s="33">
        <v>0.6198998976224348</v>
      </c>
      <c r="AJ484" s="33">
        <v>0.35177102073318189</v>
      </c>
      <c r="AK484" s="33">
        <v>0.26812887688925291</v>
      </c>
      <c r="BI484" s="34">
        <v>-7.1282080569072898E-2</v>
      </c>
      <c r="CP484" t="s">
        <v>1485</v>
      </c>
      <c r="CQ484">
        <v>1.003894321105572</v>
      </c>
      <c r="CR484">
        <v>0.98733797181932614</v>
      </c>
      <c r="CS484">
        <v>1.0047241867223089</v>
      </c>
      <c r="CT484">
        <v>1.006064946806678</v>
      </c>
      <c r="CU484">
        <v>1.0072140954739031</v>
      </c>
      <c r="CV484">
        <v>1.008363244141127</v>
      </c>
      <c r="CW484">
        <v>0.97250529355035309</v>
      </c>
      <c r="CX484">
        <v>0.91070629688551785</v>
      </c>
      <c r="CY484">
        <v>0.92856077973359974</v>
      </c>
      <c r="CZ484">
        <v>0.92394287180343382</v>
      </c>
      <c r="DA484">
        <v>0.95497009375275954</v>
      </c>
      <c r="DB484">
        <v>0.9463088002424761</v>
      </c>
      <c r="DC484">
        <v>0.93647714877082922</v>
      </c>
      <c r="DD484">
        <v>0.97148392048360044</v>
      </c>
      <c r="DE484">
        <v>0.94739411309302879</v>
      </c>
      <c r="DF484">
        <v>0.9417547281289822</v>
      </c>
      <c r="DG484">
        <v>0.97799579758691702</v>
      </c>
      <c r="DH484">
        <v>0.94850073920484834</v>
      </c>
      <c r="DI484">
        <v>0.96167347830609218</v>
      </c>
      <c r="DJ484">
        <v>0.94235066770742537</v>
      </c>
      <c r="DK484">
        <v>0.94247823537364128</v>
      </c>
      <c r="DL484">
        <v>0.95558713865821321</v>
      </c>
      <c r="DM484">
        <v>0.96841948938195832</v>
      </c>
      <c r="DN484">
        <v>0.99802080216897626</v>
      </c>
      <c r="DO484">
        <v>1.02036552131388</v>
      </c>
      <c r="DP484">
        <v>1.045178835949111</v>
      </c>
      <c r="DQ484">
        <v>1.0420293597366579</v>
      </c>
      <c r="DR484">
        <v>1.028324620840771</v>
      </c>
      <c r="DS484">
        <v>1.013023674626699</v>
      </c>
      <c r="DT484">
        <v>0.95739606272055322</v>
      </c>
      <c r="DU484">
        <v>0.93930744589992177</v>
      </c>
      <c r="DV484">
        <v>0.94526600994732857</v>
      </c>
      <c r="DW484">
        <v>0.95603409334204559</v>
      </c>
      <c r="DX484">
        <v>0.98963626915377578</v>
      </c>
      <c r="DY484">
        <v>0.95079903653929787</v>
      </c>
      <c r="DZ484">
        <v>0.94877739573280317</v>
      </c>
      <c r="EA484">
        <v>0.95086297632309802</v>
      </c>
      <c r="EB484">
        <v>0.96284394023458375</v>
      </c>
      <c r="EC484">
        <v>0.99142377598772091</v>
      </c>
      <c r="ED484">
        <v>1.018471552140729</v>
      </c>
      <c r="EE484">
        <v>1.018641850296607</v>
      </c>
      <c r="EF484">
        <v>0.99623329533503113</v>
      </c>
      <c r="EG484">
        <v>0.97737854474720709</v>
      </c>
      <c r="EH484">
        <v>0.95182061754030678</v>
      </c>
      <c r="EI484">
        <v>0.99919126409746772</v>
      </c>
      <c r="EJ484">
        <v>1.026090159322993</v>
      </c>
      <c r="EK484">
        <v>1.004766813244842</v>
      </c>
      <c r="EL484">
        <v>1.0161519415450131</v>
      </c>
      <c r="EM484">
        <v>1.022025460481609</v>
      </c>
      <c r="EN484">
        <v>1.015534896639559</v>
      </c>
      <c r="EO484">
        <v>1.011129705453548</v>
      </c>
      <c r="EP484">
        <v>0.97859163319823206</v>
      </c>
      <c r="EQ484">
        <v>0.97814467851439968</v>
      </c>
      <c r="ER484">
        <v>0.9776766185035568</v>
      </c>
      <c r="ES484">
        <v>0.97946412533750205</v>
      </c>
      <c r="ET484">
        <v>0.98552915172411426</v>
      </c>
      <c r="EU484">
        <v>0.94896890318281923</v>
      </c>
      <c r="EV484">
        <v>0.92464506578682626</v>
      </c>
      <c r="EW484">
        <v>0.89380945525464472</v>
      </c>
      <c r="EX484">
        <v>0.92526221465940794</v>
      </c>
      <c r="EY484">
        <v>0.92015482949000438</v>
      </c>
    </row>
    <row r="485" spans="9:155" x14ac:dyDescent="0.25">
      <c r="I485" s="31">
        <v>45127</v>
      </c>
      <c r="J485" s="32">
        <v>128.98096360567749</v>
      </c>
      <c r="K485" s="32">
        <v>122.8154692628932</v>
      </c>
      <c r="L485" s="33">
        <v>0</v>
      </c>
      <c r="M485" s="33">
        <v>0</v>
      </c>
      <c r="N485">
        <v>30</v>
      </c>
      <c r="O485" t="s">
        <v>15</v>
      </c>
      <c r="P485">
        <f t="shared" si="18"/>
        <v>225</v>
      </c>
      <c r="Q485">
        <f t="shared" si="19"/>
        <v>0</v>
      </c>
      <c r="AH485" s="31">
        <v>45499</v>
      </c>
      <c r="AI485" s="33">
        <v>0.631134720267573</v>
      </c>
      <c r="AJ485" s="33">
        <v>0.36669981898248788</v>
      </c>
      <c r="AK485" s="33">
        <v>0.26443490128508501</v>
      </c>
      <c r="BI485" s="34">
        <v>-9.5999621824685005E-3</v>
      </c>
      <c r="CP485" t="s">
        <v>1486</v>
      </c>
      <c r="CQ485">
        <v>1.0810256566756811</v>
      </c>
      <c r="CR485">
        <v>1.038076901479819</v>
      </c>
      <c r="CS485">
        <v>1.134615380893385</v>
      </c>
      <c r="CT485">
        <v>1.2555768925632851</v>
      </c>
      <c r="CU485">
        <v>1.2217948613695391</v>
      </c>
      <c r="CV485">
        <v>1.260064075941957</v>
      </c>
      <c r="CW485">
        <v>1.2510897091846129</v>
      </c>
      <c r="CX485">
        <v>1.302948712056228</v>
      </c>
      <c r="CY485">
        <v>1.2823717546721369</v>
      </c>
      <c r="CZ485">
        <v>1.3237820634572059</v>
      </c>
      <c r="DA485">
        <v>1.3258332979017711</v>
      </c>
      <c r="DB485">
        <v>1.3269230753603809</v>
      </c>
      <c r="DC485">
        <v>1.3192307609969429</v>
      </c>
      <c r="DD485">
        <v>1.3792308294936539</v>
      </c>
      <c r="DE485">
        <v>1.4058334989766861</v>
      </c>
      <c r="DF485">
        <v>1.3594871732418119</v>
      </c>
      <c r="DG485">
        <v>1.3799358101532471</v>
      </c>
      <c r="DH485">
        <v>1.3143588631287291</v>
      </c>
      <c r="DI485">
        <v>1.268205141567053</v>
      </c>
      <c r="DJ485">
        <v>1.306153843040994</v>
      </c>
      <c r="DK485">
        <v>1.149487139277013</v>
      </c>
      <c r="DL485">
        <v>1.1758333324336829</v>
      </c>
      <c r="DM485">
        <v>1.1745512800397759</v>
      </c>
      <c r="DN485">
        <v>1.1686538884134929</v>
      </c>
      <c r="DO485">
        <v>1.1958333827024119</v>
      </c>
      <c r="DP485">
        <v>1.207179414693321</v>
      </c>
      <c r="DQ485">
        <v>1.192756407571351</v>
      </c>
      <c r="DR485">
        <v>1.1899359087666519</v>
      </c>
      <c r="DS485">
        <v>1.191602593340626</v>
      </c>
      <c r="DT485">
        <v>1.178333235830429</v>
      </c>
      <c r="DU485">
        <v>1.2125641005953089</v>
      </c>
      <c r="DV485">
        <v>1.18224367671269</v>
      </c>
      <c r="DW485">
        <v>1.1889744517806979</v>
      </c>
      <c r="DX485">
        <v>1.1847434977999609</v>
      </c>
      <c r="DY485">
        <v>1.1740384920060041</v>
      </c>
      <c r="DZ485">
        <v>1.1717307812350779</v>
      </c>
      <c r="EA485">
        <v>1.142371732028937</v>
      </c>
      <c r="EB485">
        <v>1.138333382221399</v>
      </c>
      <c r="EC485">
        <v>1.1452564322247021</v>
      </c>
      <c r="ED485">
        <v>1.1048717818166529</v>
      </c>
      <c r="EE485">
        <v>1.0875000377268029</v>
      </c>
      <c r="EF485">
        <v>1.061987145702382</v>
      </c>
      <c r="EG485">
        <v>1.041025638447699</v>
      </c>
      <c r="EH485">
        <v>1.0231409417051249</v>
      </c>
      <c r="EI485">
        <v>1.072051289918337</v>
      </c>
      <c r="EJ485">
        <v>1.0853204828095819</v>
      </c>
      <c r="EK485">
        <v>1.0605129006826559</v>
      </c>
      <c r="EL485">
        <v>1.0430768728922639</v>
      </c>
      <c r="EM485">
        <v>1.0345512573965769</v>
      </c>
      <c r="EN485">
        <v>1.0471795064003451</v>
      </c>
      <c r="EO485">
        <v>1.0137179883050751</v>
      </c>
      <c r="EP485">
        <v>1.003461569153824</v>
      </c>
      <c r="EQ485">
        <v>1.0366024918411421</v>
      </c>
      <c r="ER485">
        <v>1.053782125614648</v>
      </c>
      <c r="ES485">
        <v>1.122179489134389</v>
      </c>
      <c r="ET485">
        <v>1.1024999519641361</v>
      </c>
      <c r="EU485">
        <v>1.08679489244826</v>
      </c>
      <c r="EV485">
        <v>1.0304487061979719</v>
      </c>
      <c r="EW485">
        <v>1.0622436220287439</v>
      </c>
      <c r="EX485">
        <v>1.0608333314716569</v>
      </c>
      <c r="EY485">
        <v>1.079743604281775</v>
      </c>
    </row>
    <row r="486" spans="9:155" x14ac:dyDescent="0.25">
      <c r="I486" s="31">
        <v>45128</v>
      </c>
      <c r="J486" s="32">
        <v>129.11538026277489</v>
      </c>
      <c r="K486" s="32">
        <v>121.81918416321059</v>
      </c>
      <c r="L486" s="33">
        <v>0</v>
      </c>
      <c r="M486" s="33">
        <v>-8.1120489598094005E-3</v>
      </c>
      <c r="N486">
        <v>30</v>
      </c>
      <c r="O486" t="s">
        <v>15</v>
      </c>
      <c r="P486">
        <f t="shared" si="18"/>
        <v>225</v>
      </c>
      <c r="Q486">
        <f t="shared" si="19"/>
        <v>0</v>
      </c>
      <c r="AH486" s="31">
        <v>45502</v>
      </c>
      <c r="AI486" s="33">
        <v>0.65572795623042102</v>
      </c>
      <c r="AJ486" s="33">
        <v>0.38392006767508868</v>
      </c>
      <c r="AK486" s="33">
        <v>0.27180788855533228</v>
      </c>
      <c r="BI486" s="34">
        <v>-0.1916061339945945</v>
      </c>
      <c r="CP486" t="s">
        <v>1487</v>
      </c>
      <c r="CQ486">
        <v>1.036098378065242</v>
      </c>
      <c r="CR486">
        <v>1.0314448395668621</v>
      </c>
      <c r="CS486">
        <v>0.99923197108123751</v>
      </c>
      <c r="CT486">
        <v>0.96982032339083568</v>
      </c>
      <c r="CU486">
        <v>0.93945966111699364</v>
      </c>
      <c r="CV486">
        <v>0.92174936770006488</v>
      </c>
      <c r="CW486">
        <v>0.94144766382344602</v>
      </c>
      <c r="CX486">
        <v>0.92473126026836849</v>
      </c>
      <c r="CY486">
        <v>0.9676517046569898</v>
      </c>
      <c r="CZ486">
        <v>0.9946689635793039</v>
      </c>
      <c r="DA486">
        <v>0.97316350375961369</v>
      </c>
      <c r="DB486">
        <v>0.98753061680776444</v>
      </c>
      <c r="DC486">
        <v>0.96882626629192203</v>
      </c>
      <c r="DD486">
        <v>0.95445926473514631</v>
      </c>
      <c r="DE486">
        <v>0.9520194989774603</v>
      </c>
      <c r="DF486">
        <v>0.95825431964653274</v>
      </c>
      <c r="DG486">
        <v>0.94551375426729767</v>
      </c>
      <c r="DH486">
        <v>0.94208004290207303</v>
      </c>
      <c r="DI486">
        <v>0.94976057222991772</v>
      </c>
      <c r="DJ486">
        <v>0.95942899277283988</v>
      </c>
      <c r="DK486">
        <v>0.95057379031868805</v>
      </c>
      <c r="DL486">
        <v>0.95030275478622295</v>
      </c>
      <c r="DM486">
        <v>0.93412858953313826</v>
      </c>
      <c r="DN486">
        <v>0.93015280710298331</v>
      </c>
      <c r="DO486">
        <v>0.93774291692575629</v>
      </c>
      <c r="DP486">
        <v>0.94605593682360289</v>
      </c>
      <c r="DQ486">
        <v>0.93521284315437359</v>
      </c>
      <c r="DR486">
        <v>0.90774376543513846</v>
      </c>
      <c r="DS486">
        <v>0.93087560568668182</v>
      </c>
      <c r="DT486">
        <v>0.92744200581283198</v>
      </c>
      <c r="DU486">
        <v>0.92473126026836849</v>
      </c>
      <c r="DV486">
        <v>0.92111693287575036</v>
      </c>
      <c r="DW486">
        <v>0.9114485123328282</v>
      </c>
      <c r="DX486">
        <v>0.90015365561236538</v>
      </c>
      <c r="DY486">
        <v>0.89084674585266765</v>
      </c>
      <c r="DZ486">
        <v>0.88298548900605434</v>
      </c>
      <c r="EA486">
        <v>0.88831667208128484</v>
      </c>
      <c r="EB486">
        <v>0.89238276252513649</v>
      </c>
      <c r="EC486">
        <v>0.88840703584066905</v>
      </c>
      <c r="ED486">
        <v>0.88985274449944129</v>
      </c>
      <c r="EE486">
        <v>0.87747357841205564</v>
      </c>
      <c r="EF486">
        <v>0.87268457789313014</v>
      </c>
      <c r="EG486">
        <v>0.86265481380404618</v>
      </c>
      <c r="EH486">
        <v>0.88298548900605434</v>
      </c>
      <c r="EI486">
        <v>0.87995844243090238</v>
      </c>
      <c r="EJ486">
        <v>0.88176566187289884</v>
      </c>
      <c r="EK486">
        <v>0.87047080515243591</v>
      </c>
      <c r="EL486">
        <v>0.86952201355174574</v>
      </c>
      <c r="EM486">
        <v>0.8659076861591275</v>
      </c>
      <c r="EN486">
        <v>0.85420622039427963</v>
      </c>
      <c r="EO486">
        <v>0.85050152924227729</v>
      </c>
      <c r="EP486">
        <v>0.85601338409058858</v>
      </c>
      <c r="EQ486">
        <v>0.8414205010081961</v>
      </c>
      <c r="ER486">
        <v>0.82511076224319113</v>
      </c>
      <c r="ES486">
        <v>0.8348694907998101</v>
      </c>
      <c r="ET486">
        <v>0.85836278608889038</v>
      </c>
      <c r="EU486">
        <v>0.84408609254581135</v>
      </c>
      <c r="EV486">
        <v>0.85456767543181622</v>
      </c>
      <c r="EW486">
        <v>0.83315263511719795</v>
      </c>
      <c r="EX486">
        <v>0.79407251113818633</v>
      </c>
      <c r="EY486">
        <v>0.79515682050510927</v>
      </c>
    </row>
    <row r="487" spans="9:155" x14ac:dyDescent="0.25">
      <c r="I487" s="31">
        <v>45131</v>
      </c>
      <c r="J487" s="32">
        <v>129.31645341639049</v>
      </c>
      <c r="K487" s="32">
        <v>121.5370535183457</v>
      </c>
      <c r="L487" s="33">
        <v>0</v>
      </c>
      <c r="M487" s="33">
        <v>-1.0409240401230899E-2</v>
      </c>
      <c r="N487">
        <v>30</v>
      </c>
      <c r="O487" t="s">
        <v>15</v>
      </c>
      <c r="P487">
        <f t="shared" si="18"/>
        <v>225</v>
      </c>
      <c r="Q487">
        <f t="shared" si="19"/>
        <v>0</v>
      </c>
      <c r="AH487" s="31">
        <v>45503</v>
      </c>
      <c r="AI487" s="33">
        <v>0.66621923763081825</v>
      </c>
      <c r="AJ487" s="33">
        <v>0.3899016611177486</v>
      </c>
      <c r="AK487" s="33">
        <v>0.2763175765130696</v>
      </c>
      <c r="BI487" s="34">
        <v>-5.7479682364529897E-2</v>
      </c>
      <c r="CP487" t="s">
        <v>1488</v>
      </c>
      <c r="CQ487">
        <v>0.99594969863161753</v>
      </c>
      <c r="CR487">
        <v>1.000798705284986</v>
      </c>
      <c r="CS487">
        <v>1.0013121171870221</v>
      </c>
      <c r="CT487">
        <v>0.99064444231057613</v>
      </c>
      <c r="CU487">
        <v>0.98314277255644622</v>
      </c>
      <c r="CV487">
        <v>0.98599508419458615</v>
      </c>
      <c r="CW487">
        <v>0.99569302762084044</v>
      </c>
      <c r="CX487">
        <v>0.99095813579475212</v>
      </c>
      <c r="CY487">
        <v>0.98533904622857049</v>
      </c>
      <c r="CZ487">
        <v>0.98422668871439967</v>
      </c>
      <c r="DA487">
        <v>0.9659431593760619</v>
      </c>
      <c r="DB487">
        <v>0.99130041039610961</v>
      </c>
      <c r="DC487">
        <v>0.99258397509144125</v>
      </c>
      <c r="DD487">
        <v>0.99195644836212515</v>
      </c>
      <c r="DE487">
        <v>0.99443797416220814</v>
      </c>
      <c r="DF487">
        <v>0.98174509303383461</v>
      </c>
      <c r="DG487">
        <v>0.98163104808703683</v>
      </c>
      <c r="DH487">
        <v>0.98342802468440482</v>
      </c>
      <c r="DI487">
        <v>1.009327198843188</v>
      </c>
      <c r="DJ487">
        <v>1.003451368385748</v>
      </c>
      <c r="DK487">
        <v>1.007302062471743</v>
      </c>
      <c r="DL487">
        <v>1.044467996880071</v>
      </c>
      <c r="DM487">
        <v>1.047006545153552</v>
      </c>
      <c r="DN487">
        <v>1.035910992085169</v>
      </c>
      <c r="DO487">
        <v>1.0400753097748581</v>
      </c>
      <c r="DP487">
        <v>1.0454947508036609</v>
      </c>
      <c r="DQ487">
        <v>1.0304629699391841</v>
      </c>
      <c r="DR487">
        <v>1.0309763818412201</v>
      </c>
      <c r="DS487">
        <v>1.028723085695697</v>
      </c>
      <c r="DT487">
        <v>1.037508250264676</v>
      </c>
      <c r="DU487">
        <v>1.042585416692122</v>
      </c>
      <c r="DV487">
        <v>1.0380502432838941</v>
      </c>
      <c r="DW487">
        <v>1.0324311537177131</v>
      </c>
      <c r="DX487">
        <v>1.0379360585761319</v>
      </c>
      <c r="DY487">
        <v>1.024615720598925</v>
      </c>
      <c r="DZ487">
        <v>1.045665957984822</v>
      </c>
      <c r="EA487">
        <v>1.0581021681024181</v>
      </c>
      <c r="EB487">
        <v>1.051513207325081</v>
      </c>
      <c r="EC487">
        <v>1.0454377283302621</v>
      </c>
      <c r="ED487">
        <v>1.036567030051184</v>
      </c>
      <c r="EE487">
        <v>1.019481461817598</v>
      </c>
      <c r="EF487">
        <v>1.0367096561151641</v>
      </c>
      <c r="EG487">
        <v>1.061011502213957</v>
      </c>
      <c r="EH487">
        <v>1.0822898993739321</v>
      </c>
      <c r="EI487">
        <v>1.09752139865627</v>
      </c>
      <c r="EJ487">
        <v>1.1021991981284771</v>
      </c>
      <c r="EK487">
        <v>1.102741191147695</v>
      </c>
      <c r="EL487">
        <v>1.0953535663403631</v>
      </c>
      <c r="EM487">
        <v>1.0843721280992591</v>
      </c>
      <c r="EN487">
        <v>1.07224968134632</v>
      </c>
      <c r="EO487">
        <v>1.0709946977681699</v>
      </c>
      <c r="EP487">
        <v>1.071165765188367</v>
      </c>
      <c r="EQ487">
        <v>1.052625634719734</v>
      </c>
      <c r="ER487">
        <v>1.046179369886858</v>
      </c>
      <c r="ES487">
        <v>1.0559058245498121</v>
      </c>
      <c r="ET487">
        <v>1.031318656442578</v>
      </c>
      <c r="EU487">
        <v>1.0274110097636659</v>
      </c>
      <c r="EV487">
        <v>1.018312081830028</v>
      </c>
      <c r="EW487">
        <v>1.012521854963168</v>
      </c>
      <c r="EX487">
        <v>1.017713066337411</v>
      </c>
      <c r="EY487">
        <v>1.063464446896859</v>
      </c>
    </row>
    <row r="488" spans="9:155" x14ac:dyDescent="0.25">
      <c r="I488" s="31">
        <v>45132</v>
      </c>
      <c r="J488" s="32">
        <v>130.21011747990781</v>
      </c>
      <c r="K488" s="32">
        <v>121.7658567871697</v>
      </c>
      <c r="L488" s="33">
        <v>0</v>
      </c>
      <c r="M488" s="33">
        <v>-8.5462562820701991E-3</v>
      </c>
      <c r="N488">
        <v>30</v>
      </c>
      <c r="O488" t="s">
        <v>15</v>
      </c>
      <c r="P488">
        <f t="shared" si="18"/>
        <v>225</v>
      </c>
      <c r="Q488">
        <f t="shared" si="19"/>
        <v>0</v>
      </c>
      <c r="AH488" s="31">
        <v>45504</v>
      </c>
      <c r="AI488" s="33">
        <v>0.66240338043212477</v>
      </c>
      <c r="AJ488" s="33">
        <v>0.39261047884523181</v>
      </c>
      <c r="AK488" s="33">
        <v>0.2697929015868929</v>
      </c>
      <c r="BI488" s="34">
        <v>1.1758619575936101E-2</v>
      </c>
      <c r="CP488" t="s">
        <v>1489</v>
      </c>
      <c r="CQ488">
        <v>1.014549863595029</v>
      </c>
      <c r="CR488">
        <v>0.99605941194301306</v>
      </c>
      <c r="CS488">
        <v>0.96551985450136402</v>
      </c>
      <c r="CT488">
        <v>0.96635344043649596</v>
      </c>
      <c r="CU488">
        <v>0.95953319187632613</v>
      </c>
      <c r="CV488">
        <v>0.94293725371324644</v>
      </c>
      <c r="CW488">
        <v>0.92975143983025155</v>
      </c>
      <c r="CX488">
        <v>0.92141558047893302</v>
      </c>
      <c r="CY488">
        <v>0.93642012731130642</v>
      </c>
      <c r="CZ488">
        <v>0.91611094270991211</v>
      </c>
      <c r="DA488">
        <v>0.90860866929372541</v>
      </c>
      <c r="DB488">
        <v>0.91603516217035463</v>
      </c>
      <c r="DC488">
        <v>0.90701727796301912</v>
      </c>
      <c r="DD488">
        <v>0.89981812670506212</v>
      </c>
      <c r="DE488">
        <v>0.89504395271294335</v>
      </c>
      <c r="DF488">
        <v>0.87988784480145499</v>
      </c>
      <c r="DG488">
        <v>0.86852076386783872</v>
      </c>
      <c r="DH488">
        <v>0.86609578660200059</v>
      </c>
      <c r="DI488">
        <v>0.87155198545013646</v>
      </c>
      <c r="DJ488">
        <v>0.87147620491057898</v>
      </c>
      <c r="DK488">
        <v>0.86677781145801758</v>
      </c>
      <c r="DL488">
        <v>0.85541073052440131</v>
      </c>
      <c r="DM488">
        <v>0.85707790239466508</v>
      </c>
      <c r="DN488">
        <v>0.85321309487723551</v>
      </c>
      <c r="DO488">
        <v>0.84752955441042743</v>
      </c>
      <c r="DP488">
        <v>0.84336162473476806</v>
      </c>
      <c r="DQ488">
        <v>0.82775083358593515</v>
      </c>
      <c r="DR488">
        <v>0.82161260988178231</v>
      </c>
      <c r="DS488">
        <v>0.81676265535010606</v>
      </c>
      <c r="DT488">
        <v>0.81706577750833587</v>
      </c>
      <c r="DU488">
        <v>0.81744468020612304</v>
      </c>
      <c r="DV488">
        <v>0.8225977568960291</v>
      </c>
      <c r="DW488">
        <v>0.81592906941497423</v>
      </c>
      <c r="DX488">
        <v>0.80865413761745986</v>
      </c>
      <c r="DY488">
        <v>0.80024249772658385</v>
      </c>
      <c r="DZ488">
        <v>0.81971809639284632</v>
      </c>
      <c r="EA488">
        <v>0.82335556229160356</v>
      </c>
      <c r="EB488">
        <v>0.8301000303122158</v>
      </c>
      <c r="EC488">
        <v>0.82449227038496509</v>
      </c>
      <c r="ED488">
        <v>0.82494695362230974</v>
      </c>
      <c r="EE488">
        <v>0.82752349196726283</v>
      </c>
      <c r="EF488">
        <v>0.84002728099424073</v>
      </c>
      <c r="EG488">
        <v>0.83676871779327067</v>
      </c>
      <c r="EH488">
        <v>0.86026068505607756</v>
      </c>
      <c r="EI488">
        <v>0.84775689602909976</v>
      </c>
      <c r="EJ488">
        <v>0.86147317368899667</v>
      </c>
      <c r="EK488">
        <v>0.84245225826007886</v>
      </c>
      <c r="EL488">
        <v>0.82858441952106698</v>
      </c>
      <c r="EM488">
        <v>0.81736889966656567</v>
      </c>
      <c r="EN488">
        <v>0.81653531373143373</v>
      </c>
      <c r="EO488">
        <v>0.81335253107002126</v>
      </c>
      <c r="EP488">
        <v>0.81926341315550166</v>
      </c>
      <c r="EQ488">
        <v>0.82358290391027589</v>
      </c>
      <c r="ER488">
        <v>0.81835404668081235</v>
      </c>
      <c r="ES488">
        <v>0.81403455592603824</v>
      </c>
      <c r="ET488">
        <v>0.81009396786905119</v>
      </c>
      <c r="EU488">
        <v>0.7994089117914519</v>
      </c>
      <c r="EV488">
        <v>0.80736586844498337</v>
      </c>
      <c r="EW488">
        <v>0.80304637769020915</v>
      </c>
      <c r="EX488">
        <v>0.81229160351621699</v>
      </c>
      <c r="EY488">
        <v>0.83426795998787506</v>
      </c>
    </row>
    <row r="489" spans="9:155" x14ac:dyDescent="0.25">
      <c r="I489" s="31">
        <v>45133</v>
      </c>
      <c r="J489" s="32">
        <v>131.2152553474877</v>
      </c>
      <c r="K489" s="32">
        <v>122.328676796466</v>
      </c>
      <c r="L489" s="33">
        <v>0</v>
      </c>
      <c r="M489" s="33">
        <v>-3.9636087322612997E-3</v>
      </c>
      <c r="N489">
        <v>30</v>
      </c>
      <c r="O489" t="s">
        <v>15</v>
      </c>
      <c r="P489">
        <f t="shared" si="18"/>
        <v>225</v>
      </c>
      <c r="Q489">
        <f t="shared" si="19"/>
        <v>0</v>
      </c>
      <c r="AH489" s="31">
        <v>45505</v>
      </c>
      <c r="AI489" s="33">
        <v>0.63917209255445795</v>
      </c>
      <c r="AJ489" s="33">
        <v>0.38477761413843869</v>
      </c>
      <c r="AK489" s="33">
        <v>0.2543944784160192</v>
      </c>
      <c r="BI489" s="34">
        <v>-6.1240835819441598E-2</v>
      </c>
      <c r="CP489" t="s">
        <v>1490</v>
      </c>
      <c r="CQ489">
        <v>0.98030303030303034</v>
      </c>
      <c r="CR489">
        <v>0.94878782614792079</v>
      </c>
      <c r="CS489">
        <v>0.95909091291509796</v>
      </c>
      <c r="CT489">
        <v>0.95151513019529932</v>
      </c>
      <c r="CU489">
        <v>0.95323225977628478</v>
      </c>
      <c r="CV489">
        <v>0.94989901187532799</v>
      </c>
      <c r="CW489">
        <v>0.93585863216313803</v>
      </c>
      <c r="CX489">
        <v>0.95070704010718721</v>
      </c>
      <c r="CY489">
        <v>0.92787874254303038</v>
      </c>
      <c r="CZ489">
        <v>0.91515150922402277</v>
      </c>
      <c r="DA489">
        <v>0.92808076506505843</v>
      </c>
      <c r="DB489">
        <v>0.93272728307170338</v>
      </c>
      <c r="DC489">
        <v>0.92505048909089094</v>
      </c>
      <c r="DD489">
        <v>0.91828279645920441</v>
      </c>
      <c r="DE489">
        <v>0.91212117139360205</v>
      </c>
      <c r="DF489">
        <v>0.90434336615177546</v>
      </c>
      <c r="DG489">
        <v>0.90121214077284673</v>
      </c>
      <c r="DH489">
        <v>0.90717168146016802</v>
      </c>
      <c r="DI489">
        <v>0.94040407705251594</v>
      </c>
      <c r="DJ489">
        <v>0.94404035873651493</v>
      </c>
      <c r="DK489">
        <v>0.97282819698799294</v>
      </c>
      <c r="DL489">
        <v>0.97808078256072195</v>
      </c>
      <c r="DM489">
        <v>0.97252528691745677</v>
      </c>
      <c r="DN489">
        <v>0.96464647041461604</v>
      </c>
      <c r="DO489">
        <v>0.96949494908703626</v>
      </c>
      <c r="DP489">
        <v>0.96959596034805018</v>
      </c>
      <c r="DQ489">
        <v>0.94909085993096287</v>
      </c>
      <c r="DR489">
        <v>0.95262625406645374</v>
      </c>
      <c r="DS489">
        <v>0.95545463123109908</v>
      </c>
      <c r="DT489">
        <v>0.96666669563489649</v>
      </c>
      <c r="DU489">
        <v>0.96959596034805018</v>
      </c>
      <c r="DV489">
        <v>0.964848554792897</v>
      </c>
      <c r="DW489">
        <v>0.96393939158751796</v>
      </c>
      <c r="DX489">
        <v>0.95121215826851024</v>
      </c>
      <c r="DY489">
        <v>0.95676771576802844</v>
      </c>
      <c r="DZ489">
        <v>0.94828276984285076</v>
      </c>
      <c r="EA489">
        <v>0.98111112039114257</v>
      </c>
      <c r="EB489">
        <v>0.97323230388830195</v>
      </c>
      <c r="EC489">
        <v>0.96494950419765813</v>
      </c>
      <c r="ED489">
        <v>0.97545455163061034</v>
      </c>
      <c r="EE489">
        <v>0.97515151784756826</v>
      </c>
      <c r="EF489">
        <v>0.97868691198305902</v>
      </c>
      <c r="EG489">
        <v>0.98959600446006735</v>
      </c>
      <c r="EH489">
        <v>0.99343430866609428</v>
      </c>
      <c r="EI489">
        <v>0.99757570851141619</v>
      </c>
      <c r="EJ489">
        <v>0.98727274545674482</v>
      </c>
      <c r="EK489">
        <v>1.007777784017579</v>
      </c>
      <c r="EL489">
        <v>1.0296969802326099</v>
      </c>
      <c r="EM489">
        <v>1.0119191838629009</v>
      </c>
      <c r="EN489">
        <v>0.98787875116657609</v>
      </c>
      <c r="EO489">
        <v>0.99757570851141619</v>
      </c>
      <c r="EP489">
        <v>1.0125252514289851</v>
      </c>
      <c r="EQ489">
        <v>1.014949459837069</v>
      </c>
      <c r="ER489">
        <v>1.0109090712527611</v>
      </c>
      <c r="ES489">
        <v>1.0020202039960331</v>
      </c>
      <c r="ET489">
        <v>0.98808077368860403</v>
      </c>
      <c r="EU489">
        <v>0.96565652116850342</v>
      </c>
      <c r="EV489">
        <v>0.98404044696054915</v>
      </c>
      <c r="EW489">
        <v>0.95777782837816861</v>
      </c>
      <c r="EX489">
        <v>0.95282833844473458</v>
      </c>
      <c r="EY489">
        <v>0.94626260647882321</v>
      </c>
    </row>
    <row r="490" spans="9:155" x14ac:dyDescent="0.25">
      <c r="I490" s="31">
        <v>45134</v>
      </c>
      <c r="J490" s="32">
        <v>132.76607312662961</v>
      </c>
      <c r="K490" s="32">
        <v>121.9265595555091</v>
      </c>
      <c r="L490" s="33">
        <v>0</v>
      </c>
      <c r="M490" s="33">
        <v>-7.2377666487700998E-3</v>
      </c>
      <c r="N490">
        <v>30</v>
      </c>
      <c r="O490" t="s">
        <v>15</v>
      </c>
      <c r="P490">
        <f t="shared" si="18"/>
        <v>225</v>
      </c>
      <c r="Q490">
        <f t="shared" si="19"/>
        <v>0</v>
      </c>
      <c r="AH490" s="31">
        <v>45506</v>
      </c>
      <c r="AI490" s="33">
        <v>0.59773723618664998</v>
      </c>
      <c r="AJ490" s="33">
        <v>0.37473698520024579</v>
      </c>
      <c r="AK490" s="33">
        <v>0.22300025098640419</v>
      </c>
      <c r="BI490" s="34">
        <v>-9.5940090090089997E-2</v>
      </c>
      <c r="CP490" t="s">
        <v>1491</v>
      </c>
      <c r="CQ490">
        <v>0.99318353888693811</v>
      </c>
      <c r="CR490">
        <v>0.95970036607071585</v>
      </c>
      <c r="CS490">
        <v>0.95939986729708915</v>
      </c>
      <c r="CT490">
        <v>0.93829190626862979</v>
      </c>
      <c r="CU490">
        <v>0.92394452121425052</v>
      </c>
      <c r="CV490">
        <v>0.9343857916014946</v>
      </c>
      <c r="CW490">
        <v>0.93618869189575149</v>
      </c>
      <c r="CX490">
        <v>0.92747496624060122</v>
      </c>
      <c r="CY490">
        <v>0.92860179046794966</v>
      </c>
      <c r="CZ490">
        <v>0.92785054353388308</v>
      </c>
      <c r="DA490">
        <v>0.92875203985476296</v>
      </c>
      <c r="DB490">
        <v>0.90967221467952653</v>
      </c>
      <c r="DC490">
        <v>0.89434825478461211</v>
      </c>
      <c r="DD490">
        <v>0.88480838837074516</v>
      </c>
      <c r="DE490">
        <v>0.88202891323595312</v>
      </c>
      <c r="DF490">
        <v>0.95286471157698038</v>
      </c>
      <c r="DG490">
        <v>0.90238581202535117</v>
      </c>
      <c r="DH490">
        <v>0.89367217871770355</v>
      </c>
      <c r="DI490">
        <v>0.94572855830961844</v>
      </c>
      <c r="DJ490">
        <v>0.92289286785406</v>
      </c>
      <c r="DK490">
        <v>0.91342807995984854</v>
      </c>
      <c r="DL490">
        <v>0.90659242546611307</v>
      </c>
      <c r="DM490">
        <v>0.91688344646654385</v>
      </c>
      <c r="DN490">
        <v>0.91740927314663911</v>
      </c>
      <c r="DO490">
        <v>0.92169096510705628</v>
      </c>
      <c r="DP490">
        <v>0.91710886672051517</v>
      </c>
      <c r="DQ490">
        <v>0.90336229451838368</v>
      </c>
      <c r="DR490">
        <v>0.9199632356799573</v>
      </c>
      <c r="DS490">
        <v>0.90644208373179713</v>
      </c>
      <c r="DT490">
        <v>0.95684590476377096</v>
      </c>
      <c r="DU490">
        <v>0.9350619600159058</v>
      </c>
      <c r="DV490">
        <v>0.94159711573601457</v>
      </c>
      <c r="DW490">
        <v>0.92972852234779546</v>
      </c>
      <c r="DX490">
        <v>0.91943750134736468</v>
      </c>
      <c r="DY490">
        <v>0.91432939158572302</v>
      </c>
      <c r="DZ490">
        <v>0.91079903890687497</v>
      </c>
      <c r="EA490">
        <v>0.93265806217439551</v>
      </c>
      <c r="EB490">
        <v>0.93851732652260111</v>
      </c>
      <c r="EC490">
        <v>0.94542815188349449</v>
      </c>
      <c r="ED490">
        <v>0.93423563456218395</v>
      </c>
      <c r="EE490">
        <v>0.93551261582884304</v>
      </c>
      <c r="EF490">
        <v>0.93416046369502592</v>
      </c>
      <c r="EG490">
        <v>0.94054546237582404</v>
      </c>
      <c r="EH490">
        <v>0.95339053825707565</v>
      </c>
      <c r="EI490">
        <v>0.94437640617580132</v>
      </c>
      <c r="EJ490">
        <v>0.94016988508254218</v>
      </c>
      <c r="EK490">
        <v>0.92379427182743723</v>
      </c>
      <c r="EL490">
        <v>0.91816042773320294</v>
      </c>
      <c r="EM490">
        <v>0.88901490946400441</v>
      </c>
      <c r="EN490">
        <v>0.88691151039612082</v>
      </c>
      <c r="EO490">
        <v>0.88676135335681017</v>
      </c>
      <c r="EP490">
        <v>0.88578487086377766</v>
      </c>
      <c r="EQ490">
        <v>0.88721210151725005</v>
      </c>
      <c r="ER490">
        <v>0.87346562166262132</v>
      </c>
      <c r="ES490">
        <v>0.85047958947274693</v>
      </c>
      <c r="ET490">
        <v>0.83395381917833145</v>
      </c>
      <c r="EU490">
        <v>0.82704299381743807</v>
      </c>
      <c r="EV490">
        <v>0.82493968709705712</v>
      </c>
      <c r="EW490">
        <v>0.83006451175667861</v>
      </c>
      <c r="EX490">
        <v>0.85169405148011135</v>
      </c>
      <c r="EY490">
        <v>0.87174103205061249</v>
      </c>
    </row>
    <row r="491" spans="9:155" x14ac:dyDescent="0.25">
      <c r="I491" s="31">
        <v>45135</v>
      </c>
      <c r="J491" s="32">
        <v>133.83837228480101</v>
      </c>
      <c r="K491" s="32">
        <v>122.1366261786972</v>
      </c>
      <c r="L491" s="33">
        <v>0</v>
      </c>
      <c r="M491" s="33">
        <v>-5.5273418590527004E-3</v>
      </c>
      <c r="N491">
        <v>30</v>
      </c>
      <c r="O491" t="s">
        <v>15</v>
      </c>
      <c r="P491">
        <f t="shared" si="18"/>
        <v>225</v>
      </c>
      <c r="Q491">
        <f t="shared" si="19"/>
        <v>0</v>
      </c>
      <c r="AH491" s="31">
        <v>45509</v>
      </c>
      <c r="AI491" s="33">
        <v>0.52638306293580706</v>
      </c>
      <c r="AJ491" s="33">
        <v>0.3300675286974839</v>
      </c>
      <c r="AK491" s="33">
        <v>0.1963155342383231</v>
      </c>
      <c r="BI491" s="34">
        <v>-3.2334502979592498E-2</v>
      </c>
      <c r="CP491" t="s">
        <v>1492</v>
      </c>
      <c r="CQ491">
        <v>1.003248053416991</v>
      </c>
      <c r="CR491">
        <v>1.0058800987615011</v>
      </c>
      <c r="CS491">
        <v>0.99635999315222512</v>
      </c>
      <c r="CT491">
        <v>1.00000004564223</v>
      </c>
      <c r="CU491">
        <v>1.0082881577677369</v>
      </c>
      <c r="CV491">
        <v>1.007504136960514</v>
      </c>
      <c r="CW491">
        <v>1.0029680704941499</v>
      </c>
      <c r="CX491">
        <v>1.0059920919306371</v>
      </c>
      <c r="CY491">
        <v>0.98863198411893338</v>
      </c>
      <c r="CZ491">
        <v>0.98745598721973238</v>
      </c>
      <c r="DA491">
        <v>0.99551997576043438</v>
      </c>
      <c r="DB491">
        <v>0.98773597014257419</v>
      </c>
      <c r="DC491">
        <v>0.96371178840437743</v>
      </c>
      <c r="DD491">
        <v>0.96387970953481705</v>
      </c>
      <c r="DE491">
        <v>0.967575827232656</v>
      </c>
      <c r="DF491">
        <v>0.96107974305986821</v>
      </c>
      <c r="DG491">
        <v>0.95111166477404574</v>
      </c>
      <c r="DH491">
        <v>0.97037586233087025</v>
      </c>
      <c r="DI491">
        <v>0.97155185923007126</v>
      </c>
      <c r="DJ491">
        <v>0.96259178808974477</v>
      </c>
      <c r="DK491">
        <v>0.9712158797226611</v>
      </c>
      <c r="DL491">
        <v>0.97138380085310072</v>
      </c>
      <c r="DM491">
        <v>0.98118388938521806</v>
      </c>
      <c r="DN491">
        <v>0.99283200245462211</v>
      </c>
      <c r="DO491">
        <v>0.9917679987245579</v>
      </c>
      <c r="DP491">
        <v>0.97222381824489157</v>
      </c>
      <c r="DQ491">
        <v>0.9748558635894008</v>
      </c>
      <c r="DR491">
        <v>0.97216782166032323</v>
      </c>
      <c r="DS491">
        <v>0.96488778530357844</v>
      </c>
      <c r="DT491">
        <v>0.97323182539038755</v>
      </c>
      <c r="DU491">
        <v>0.97390385302847327</v>
      </c>
      <c r="DV491">
        <v>0.97043185891543859</v>
      </c>
      <c r="DW491">
        <v>0.9881279462345528</v>
      </c>
      <c r="DX491">
        <v>1.005600047215393</v>
      </c>
      <c r="DY491">
        <v>1.0192641745757891</v>
      </c>
      <c r="DZ491">
        <v>1.0434564146909571</v>
      </c>
      <c r="EA491">
        <v>1.046032463450898</v>
      </c>
      <c r="EB491">
        <v>1.040824369346447</v>
      </c>
      <c r="EC491">
        <v>1.0562245280749929</v>
      </c>
      <c r="ED491">
        <v>1.057624511312468</v>
      </c>
      <c r="EE491">
        <v>1.05460048987598</v>
      </c>
      <c r="EF491">
        <v>1.0718486045185469</v>
      </c>
      <c r="EG491">
        <v>1.1032088878213231</v>
      </c>
      <c r="EH491">
        <v>1.081872748012203</v>
      </c>
      <c r="EI491">
        <v>1.101080880361194</v>
      </c>
      <c r="EJ491">
        <v>1.0908328191525301</v>
      </c>
      <c r="EK491">
        <v>1.091896822882594</v>
      </c>
      <c r="EL491">
        <v>1.0717926765572441</v>
      </c>
      <c r="EM491">
        <v>1.0584645287042589</v>
      </c>
      <c r="EN491">
        <v>1.0666966442451959</v>
      </c>
      <c r="EO491">
        <v>1.066920561960204</v>
      </c>
      <c r="EP491">
        <v>1.083440721003383</v>
      </c>
      <c r="EQ491">
        <v>1.0868007219472811</v>
      </c>
      <c r="ER491">
        <v>1.07504061570874</v>
      </c>
      <c r="ES491">
        <v>1.0673686032600169</v>
      </c>
      <c r="ET491">
        <v>1.0520244411160391</v>
      </c>
      <c r="EU491">
        <v>1.106568888765221</v>
      </c>
      <c r="EV491">
        <v>1.1200650263719121</v>
      </c>
      <c r="EW491">
        <v>1.153945361850059</v>
      </c>
      <c r="EX491">
        <v>1.170969421531088</v>
      </c>
      <c r="EY491">
        <v>1.149913196021545</v>
      </c>
    </row>
    <row r="492" spans="9:155" x14ac:dyDescent="0.25">
      <c r="I492" s="31">
        <v>45138</v>
      </c>
      <c r="J492" s="32">
        <v>134.9496380835144</v>
      </c>
      <c r="K492" s="32">
        <v>122.9340145785516</v>
      </c>
      <c r="L492" s="33">
        <v>0</v>
      </c>
      <c r="M492" s="33">
        <v>0</v>
      </c>
      <c r="N492">
        <v>30</v>
      </c>
      <c r="O492" t="s">
        <v>15</v>
      </c>
      <c r="P492">
        <f t="shared" si="18"/>
        <v>225</v>
      </c>
      <c r="Q492">
        <f t="shared" si="19"/>
        <v>0</v>
      </c>
      <c r="AH492" s="31">
        <v>45510</v>
      </c>
      <c r="AI492" s="33">
        <v>0.50603526463325599</v>
      </c>
      <c r="AJ492" s="33">
        <v>0.3156281141919221</v>
      </c>
      <c r="AK492" s="33">
        <v>0.1904071504413338</v>
      </c>
      <c r="BI492" s="34">
        <v>-0.11520089267872929</v>
      </c>
      <c r="CP492" t="s">
        <v>1493</v>
      </c>
      <c r="CQ492">
        <v>1.0074479028167671</v>
      </c>
      <c r="CR492">
        <v>0.99485140060812083</v>
      </c>
      <c r="CS492">
        <v>0.98083025107301736</v>
      </c>
      <c r="CT492">
        <v>0.97013325809486006</v>
      </c>
      <c r="CU492">
        <v>0.9703581505237836</v>
      </c>
      <c r="CV492">
        <v>0.97935569611164797</v>
      </c>
      <c r="CW492">
        <v>0.98847813401551987</v>
      </c>
      <c r="CX492">
        <v>0.98837819551696815</v>
      </c>
      <c r="CY492">
        <v>1.0003498664593911</v>
      </c>
      <c r="CZ492">
        <v>1.000824728363422</v>
      </c>
      <c r="DA492">
        <v>1.006648148370896</v>
      </c>
      <c r="DB492">
        <v>0.99962509669461652</v>
      </c>
      <c r="DC492">
        <v>1.0046237468243999</v>
      </c>
      <c r="DD492">
        <v>1.009072488754692</v>
      </c>
      <c r="DE492">
        <v>1.005948332423577</v>
      </c>
      <c r="DF492">
        <v>1.003049191750115</v>
      </c>
      <c r="DG492">
        <v>0.99890026531547771</v>
      </c>
      <c r="DH492">
        <v>1.0152208013040049</v>
      </c>
      <c r="DI492">
        <v>1.020044466639777</v>
      </c>
      <c r="DJ492">
        <v>1.0171203105344939</v>
      </c>
      <c r="DK492">
        <v>1.018020003478916</v>
      </c>
      <c r="DL492">
        <v>1.0073479643182151</v>
      </c>
      <c r="DM492">
        <v>0.99672589440678949</v>
      </c>
      <c r="DN492">
        <v>0.99562620123653545</v>
      </c>
      <c r="DO492">
        <v>1.00927242736616</v>
      </c>
      <c r="DP492">
        <v>0.99890026531547771</v>
      </c>
      <c r="DQ492">
        <v>0.99910026554130937</v>
      </c>
      <c r="DR492">
        <v>0.99755066428448014</v>
      </c>
      <c r="DS492">
        <v>1.000699774433051</v>
      </c>
      <c r="DT492">
        <v>1.018245019136568</v>
      </c>
      <c r="DU492">
        <v>1.0227937611797759</v>
      </c>
      <c r="DV492">
        <v>1.0156707093905799</v>
      </c>
      <c r="DW492">
        <v>1.015320739802557</v>
      </c>
      <c r="DX492">
        <v>1.0074979336804071</v>
      </c>
      <c r="DY492">
        <v>1.0180949881600121</v>
      </c>
      <c r="DZ492">
        <v>1.0178200648674489</v>
      </c>
      <c r="EA492">
        <v>1.0144210468581349</v>
      </c>
      <c r="EB492">
        <v>1.013121415076413</v>
      </c>
      <c r="EC492">
        <v>1.011546798387764</v>
      </c>
      <c r="ED492">
        <v>1.0093973812965309</v>
      </c>
      <c r="EE492">
        <v>1.012721476239113</v>
      </c>
      <c r="EF492">
        <v>1.020594313224904</v>
      </c>
      <c r="EG492">
        <v>1.0348153397571109</v>
      </c>
      <c r="EH492">
        <v>1.0405638366978529</v>
      </c>
      <c r="EI492">
        <v>1.037314664822002</v>
      </c>
      <c r="EJ492">
        <v>1.0348653706207509</v>
      </c>
      <c r="EK492">
        <v>1.038964327806112</v>
      </c>
      <c r="EL492">
        <v>1.006823071550544</v>
      </c>
      <c r="EM492">
        <v>1.0060233171046731</v>
      </c>
      <c r="EN492">
        <v>1.0044737774622079</v>
      </c>
      <c r="EO492">
        <v>0.97158279762440947</v>
      </c>
      <c r="EP492">
        <v>0.96618433188605501</v>
      </c>
      <c r="EQ492">
        <v>0.96383491456899095</v>
      </c>
      <c r="ER492">
        <v>0.96718402494339317</v>
      </c>
      <c r="ES492">
        <v>0.95236312096241915</v>
      </c>
      <c r="ET492">
        <v>0.94136612764551431</v>
      </c>
      <c r="EU492">
        <v>0.9481892407103264</v>
      </c>
      <c r="EV492">
        <v>0.93569267700023229</v>
      </c>
      <c r="EW492">
        <v>0.94668967031713702</v>
      </c>
      <c r="EX492">
        <v>0.94823920995960231</v>
      </c>
      <c r="EY492">
        <v>0.98295465273242955</v>
      </c>
    </row>
    <row r="493" spans="9:155" x14ac:dyDescent="0.25">
      <c r="I493" s="31">
        <v>45139</v>
      </c>
      <c r="J493" s="32">
        <v>135.0350773027871</v>
      </c>
      <c r="K493" s="32">
        <v>122.87744432153529</v>
      </c>
      <c r="L493" s="33">
        <v>0</v>
      </c>
      <c r="M493" s="33">
        <v>-4.6016765343799999E-4</v>
      </c>
      <c r="N493">
        <v>28</v>
      </c>
      <c r="O493" t="s">
        <v>15</v>
      </c>
      <c r="P493">
        <f t="shared" si="18"/>
        <v>225</v>
      </c>
      <c r="Q493">
        <f t="shared" si="19"/>
        <v>0</v>
      </c>
      <c r="AH493" s="31">
        <v>45511</v>
      </c>
      <c r="AI493" s="33">
        <v>0.54596039297817733</v>
      </c>
      <c r="AJ493" s="33">
        <v>0.3400210542983903</v>
      </c>
      <c r="AK493" s="33">
        <v>0.20593933867978689</v>
      </c>
      <c r="BI493" s="34">
        <v>-3.8040284822709E-3</v>
      </c>
      <c r="CP493" t="s">
        <v>1494</v>
      </c>
      <c r="CQ493">
        <v>1.041666666666667</v>
      </c>
      <c r="CR493">
        <v>1.016851738833606</v>
      </c>
      <c r="CS493">
        <v>0.99041093786507695</v>
      </c>
      <c r="CT493">
        <v>0.99003856159076686</v>
      </c>
      <c r="CU493">
        <v>0.9764459006928875</v>
      </c>
      <c r="CV493">
        <v>0.95912895567877932</v>
      </c>
      <c r="CW493">
        <v>0.98650075526343062</v>
      </c>
      <c r="CX493">
        <v>0.98799026036067117</v>
      </c>
      <c r="CY493">
        <v>0.98724562367274615</v>
      </c>
      <c r="CZ493">
        <v>0.98854905649352665</v>
      </c>
      <c r="DA493">
        <v>0.95447390466781801</v>
      </c>
      <c r="DB493">
        <v>0.93622607689828197</v>
      </c>
      <c r="DC493">
        <v>0.91090257854372625</v>
      </c>
      <c r="DD493">
        <v>0.89284088098099779</v>
      </c>
      <c r="DE493">
        <v>0.87049662454231314</v>
      </c>
      <c r="DF493">
        <v>0.88166872379648176</v>
      </c>
      <c r="DG493">
        <v>0.88408940130088753</v>
      </c>
      <c r="DH493">
        <v>0.88930307465366187</v>
      </c>
      <c r="DI493">
        <v>0.89284088098099779</v>
      </c>
      <c r="DJ493">
        <v>0.89831524089792814</v>
      </c>
      <c r="DK493">
        <v>0.88070053389720593</v>
      </c>
      <c r="DL493">
        <v>0.87325242910752854</v>
      </c>
      <c r="DM493">
        <v>0.8746675516384631</v>
      </c>
      <c r="DN493">
        <v>0.87477924134861695</v>
      </c>
      <c r="DO493">
        <v>0.8507964250283423</v>
      </c>
      <c r="DP493">
        <v>0.88148253565932666</v>
      </c>
      <c r="DQ493">
        <v>0.87530061447692897</v>
      </c>
      <c r="DR493">
        <v>0.88956370328747003</v>
      </c>
      <c r="DS493">
        <v>0.87965778764058156</v>
      </c>
      <c r="DT493">
        <v>0.90058697947867961</v>
      </c>
      <c r="DU493">
        <v>0.88632383273779081</v>
      </c>
      <c r="DV493">
        <v>0.87012419033765542</v>
      </c>
      <c r="DW493">
        <v>0.8617078377183548</v>
      </c>
      <c r="DX493">
        <v>0.88308390425776373</v>
      </c>
      <c r="DY493">
        <v>0.87474205006546402</v>
      </c>
      <c r="DZ493">
        <v>0.89786842412696444</v>
      </c>
      <c r="EA493">
        <v>0.89116512981625484</v>
      </c>
      <c r="EB493">
        <v>0.87492818027227126</v>
      </c>
      <c r="EC493">
        <v>0.86394232708560548</v>
      </c>
      <c r="ED493">
        <v>0.86949112749918933</v>
      </c>
      <c r="EE493">
        <v>0.87019868876465645</v>
      </c>
      <c r="EF493">
        <v>0.89313881675865447</v>
      </c>
      <c r="EG493">
        <v>0.88580245960947857</v>
      </c>
      <c r="EH493">
        <v>0.87228412334755767</v>
      </c>
      <c r="EI493">
        <v>0.86729388734543889</v>
      </c>
      <c r="EJ493">
        <v>0.87991847420473757</v>
      </c>
      <c r="EK493">
        <v>0.84900886829275013</v>
      </c>
      <c r="EL493">
        <v>0.82919686320793007</v>
      </c>
      <c r="EM493">
        <v>0.83388916343239217</v>
      </c>
      <c r="EN493">
        <v>0.82558455845359291</v>
      </c>
      <c r="EO493">
        <v>0.82439287327331412</v>
      </c>
      <c r="EP493">
        <v>0.80268162174274804</v>
      </c>
      <c r="EQ493">
        <v>0.7919937043337385</v>
      </c>
      <c r="ER493">
        <v>0.77326163678869575</v>
      </c>
      <c r="ES493">
        <v>0.76071166421709346</v>
      </c>
      <c r="ET493">
        <v>0.79988862589437959</v>
      </c>
      <c r="EU493">
        <v>0.81638620407217155</v>
      </c>
      <c r="EV493">
        <v>0.8474075576246608</v>
      </c>
      <c r="EW493">
        <v>0.87269380676571584</v>
      </c>
      <c r="EX493">
        <v>0.81608826829451497</v>
      </c>
      <c r="EY493">
        <v>0.8335168450884296</v>
      </c>
    </row>
    <row r="494" spans="9:155" x14ac:dyDescent="0.25">
      <c r="I494" s="31">
        <v>45140</v>
      </c>
      <c r="J494" s="32">
        <v>134.44815562928201</v>
      </c>
      <c r="K494" s="32">
        <v>121.492373824906</v>
      </c>
      <c r="L494" s="33">
        <v>-4.3464386086067E-3</v>
      </c>
      <c r="M494" s="33">
        <v>-1.1726947652265601E-2</v>
      </c>
      <c r="N494">
        <v>29</v>
      </c>
      <c r="O494" t="s">
        <v>15</v>
      </c>
      <c r="P494">
        <f t="shared" si="18"/>
        <v>225</v>
      </c>
      <c r="Q494">
        <f t="shared" si="19"/>
        <v>0</v>
      </c>
      <c r="AH494" s="31">
        <v>45512</v>
      </c>
      <c r="AI494" s="33">
        <v>0.54169541952429445</v>
      </c>
      <c r="AJ494" s="33">
        <v>0.3468039231387483</v>
      </c>
      <c r="AK494" s="33">
        <v>0.19489149638554609</v>
      </c>
      <c r="BI494" s="34">
        <v>9.6905090237259998E-4</v>
      </c>
      <c r="CP494" t="s">
        <v>1495</v>
      </c>
      <c r="CQ494">
        <v>1.0360526315789469</v>
      </c>
      <c r="CR494">
        <v>1.0622806829267879</v>
      </c>
      <c r="CS494">
        <v>1.066842071962298</v>
      </c>
      <c r="CT494">
        <v>1.048313527165504</v>
      </c>
      <c r="CU494">
        <v>1.052616311277436</v>
      </c>
      <c r="CV494">
        <v>1.057972919038771</v>
      </c>
      <c r="CW494">
        <v>1.0577095060555251</v>
      </c>
      <c r="CX494">
        <v>1.060431726409768</v>
      </c>
      <c r="CY494">
        <v>1.0575338401612211</v>
      </c>
      <c r="CZ494">
        <v>1.0542847938404849</v>
      </c>
      <c r="DA494">
        <v>1.0584119979163209</v>
      </c>
      <c r="DB494">
        <v>1.057797339002676</v>
      </c>
      <c r="DC494">
        <v>1.0500697568174959</v>
      </c>
      <c r="DD494">
        <v>1.0490160190263009</v>
      </c>
      <c r="DE494">
        <v>1.027238342050562</v>
      </c>
      <c r="DF494">
        <v>1.015559221683848</v>
      </c>
      <c r="DG494">
        <v>1.0224963932028719</v>
      </c>
      <c r="DH494">
        <v>1.0072169805850231</v>
      </c>
      <c r="DI494">
        <v>1.0073047276739659</v>
      </c>
      <c r="DJ494">
        <v>1.0098513679921151</v>
      </c>
      <c r="DK494">
        <v>1.016261713544645</v>
      </c>
      <c r="DL494">
        <v>1.023637963941219</v>
      </c>
      <c r="DM494">
        <v>1.012485755399207</v>
      </c>
      <c r="DN494">
        <v>1.013715073226497</v>
      </c>
      <c r="DO494">
        <v>0.97700922956330716</v>
      </c>
      <c r="DP494">
        <v>1.0022993658430299</v>
      </c>
      <c r="DQ494">
        <v>1.044976562039408</v>
      </c>
      <c r="DR494">
        <v>1.061309884164868</v>
      </c>
      <c r="DS494">
        <v>1.075272146008275</v>
      </c>
      <c r="DT494">
        <v>1.0790481041537141</v>
      </c>
      <c r="DU494">
        <v>1.059026742688175</v>
      </c>
      <c r="DV494">
        <v>1.038390636450782</v>
      </c>
      <c r="DW494">
        <v>1.019949838742932</v>
      </c>
      <c r="DX494">
        <v>1.026535850189765</v>
      </c>
      <c r="DY494">
        <v>1.0332974416726941</v>
      </c>
      <c r="DZ494">
        <v>1.0649101764160029</v>
      </c>
      <c r="EA494">
        <v>1.031628959109645</v>
      </c>
      <c r="EB494">
        <v>1.0141541521040469</v>
      </c>
      <c r="EC494">
        <v>1.032858362795144</v>
      </c>
      <c r="ED494">
        <v>1.077730867521064</v>
      </c>
      <c r="EE494">
        <v>1.0397077872252241</v>
      </c>
      <c r="EF494">
        <v>1.0419030957547659</v>
      </c>
      <c r="EG494">
        <v>1.036722153887734</v>
      </c>
      <c r="EH494">
        <v>1.0427812535098659</v>
      </c>
      <c r="EI494">
        <v>1.01002694802821</v>
      </c>
      <c r="EJ494">
        <v>1.025130866468172</v>
      </c>
      <c r="EK494">
        <v>1.013802906173648</v>
      </c>
      <c r="EL494">
        <v>1.000806549174285</v>
      </c>
      <c r="EM494">
        <v>1.0165251265278921</v>
      </c>
      <c r="EN494">
        <v>1.0516504064333929</v>
      </c>
      <c r="EO494">
        <v>1.059377988618573</v>
      </c>
      <c r="EP494">
        <v>1.081243412683256</v>
      </c>
      <c r="EQ494">
        <v>1.073515916356284</v>
      </c>
      <c r="ER494">
        <v>1.042956919404169</v>
      </c>
      <c r="ES494">
        <v>1.018896100951737</v>
      </c>
      <c r="ET494">
        <v>1.0392687083476739</v>
      </c>
      <c r="EU494">
        <v>1.0395322071891291</v>
      </c>
      <c r="EV494">
        <v>1.031014300196001</v>
      </c>
      <c r="EW494">
        <v>1.0484891072015989</v>
      </c>
      <c r="EX494">
        <v>1.0658761671182551</v>
      </c>
      <c r="EY494">
        <v>1.0711449419324379</v>
      </c>
    </row>
    <row r="495" spans="9:155" x14ac:dyDescent="0.25">
      <c r="I495" s="31">
        <v>45141</v>
      </c>
      <c r="J495" s="32">
        <v>134.447384212304</v>
      </c>
      <c r="K495" s="32">
        <v>120.8679390770761</v>
      </c>
      <c r="L495" s="33">
        <v>-4.3521513240985998E-3</v>
      </c>
      <c r="M495" s="33">
        <v>-1.6806377865056499E-2</v>
      </c>
      <c r="N495">
        <v>29</v>
      </c>
      <c r="O495" t="s">
        <v>15</v>
      </c>
      <c r="P495">
        <f t="shared" si="18"/>
        <v>225</v>
      </c>
      <c r="Q495">
        <f t="shared" si="19"/>
        <v>0</v>
      </c>
      <c r="AH495" s="31">
        <v>45513</v>
      </c>
      <c r="AI495" s="33">
        <v>0.55332686354799399</v>
      </c>
      <c r="AJ495" s="33">
        <v>0.36674755400273068</v>
      </c>
      <c r="AK495" s="33">
        <v>0.18657930954526319</v>
      </c>
      <c r="BI495" s="34">
        <v>0.31900806757159972</v>
      </c>
      <c r="CP495" t="s">
        <v>1496</v>
      </c>
      <c r="CQ495">
        <v>0.98668221446955306</v>
      </c>
      <c r="CR495">
        <v>0.96997651610180502</v>
      </c>
      <c r="CS495">
        <v>0.95514012818351957</v>
      </c>
      <c r="CT495">
        <v>0.96787373903080576</v>
      </c>
      <c r="CU495">
        <v>0.97394860362226687</v>
      </c>
      <c r="CV495">
        <v>0.99836443678133979</v>
      </c>
      <c r="CW495">
        <v>0.99240652061117041</v>
      </c>
      <c r="CX495">
        <v>0.98084103161015201</v>
      </c>
      <c r="CY495">
        <v>0.99731304824584022</v>
      </c>
      <c r="CZ495">
        <v>0.99193915714705072</v>
      </c>
      <c r="DA495">
        <v>0.98341117214527074</v>
      </c>
      <c r="DB495">
        <v>0.98878506324406001</v>
      </c>
      <c r="DC495">
        <v>0.98831769977994033</v>
      </c>
      <c r="DD495">
        <v>0.97278033836898337</v>
      </c>
      <c r="DE495">
        <v>0.94345790587173284</v>
      </c>
      <c r="DF495">
        <v>0.95852797552207802</v>
      </c>
      <c r="DG495">
        <v>0.97032707455164846</v>
      </c>
      <c r="DH495">
        <v>0.9650700601706429</v>
      </c>
      <c r="DI495">
        <v>0.96203262787491239</v>
      </c>
      <c r="DJ495">
        <v>0.97488311543998252</v>
      </c>
      <c r="DK495">
        <v>0.9650700601706429</v>
      </c>
      <c r="DL495">
        <v>0.94380839261806859</v>
      </c>
      <c r="DM495">
        <v>0.95128498908434933</v>
      </c>
      <c r="DN495">
        <v>0.95070089230946164</v>
      </c>
      <c r="DO495">
        <v>0.90280373780903134</v>
      </c>
      <c r="DP495">
        <v>0.90992991923248401</v>
      </c>
      <c r="DQ495">
        <v>0.9050233198943064</v>
      </c>
      <c r="DR495">
        <v>0.90537380664064215</v>
      </c>
      <c r="DS495">
        <v>0.90992991923248401</v>
      </c>
      <c r="DT495">
        <v>0.9129672081211988</v>
      </c>
      <c r="DU495">
        <v>0.90654207189392555</v>
      </c>
      <c r="DV495">
        <v>0.90093457076658423</v>
      </c>
      <c r="DW495">
        <v>0.8959112381176384</v>
      </c>
      <c r="DX495">
        <v>0.91787380745937652</v>
      </c>
      <c r="DY495">
        <v>0.93212617030628186</v>
      </c>
      <c r="DZ495">
        <v>0.93317748713827364</v>
      </c>
      <c r="EA495">
        <v>0.93457936242010908</v>
      </c>
      <c r="EB495">
        <v>0.93095790505299858</v>
      </c>
      <c r="EC495">
        <v>0.91880831927709228</v>
      </c>
      <c r="ED495">
        <v>0.91892512429136819</v>
      </c>
      <c r="EE495">
        <v>0.93364485060239322</v>
      </c>
      <c r="EF495">
        <v>0.92920561472833541</v>
      </c>
      <c r="EG495">
        <v>0.94193922557562149</v>
      </c>
      <c r="EH495">
        <v>0.96682235049530618</v>
      </c>
      <c r="EI495">
        <v>0.96518693688842672</v>
      </c>
      <c r="EJ495">
        <v>0.97114478135508819</v>
      </c>
      <c r="EK495">
        <v>0.97114478135508819</v>
      </c>
      <c r="EL495">
        <v>0.97815415776426506</v>
      </c>
      <c r="EM495">
        <v>0.97593457567898989</v>
      </c>
      <c r="EN495">
        <v>0.96658881217026205</v>
      </c>
      <c r="EO495">
        <v>0.97570096565043796</v>
      </c>
      <c r="EP495">
        <v>0.95852797552207802</v>
      </c>
      <c r="EQ495">
        <v>0.9644858916922473</v>
      </c>
      <c r="ER495">
        <v>0.95642519845107887</v>
      </c>
      <c r="ES495">
        <v>0.94077096032233809</v>
      </c>
      <c r="ET495">
        <v>0.97499992045425854</v>
      </c>
      <c r="EU495">
        <v>0.9595794357610854</v>
      </c>
      <c r="EV495">
        <v>0.97184575484775981</v>
      </c>
      <c r="EW495">
        <v>1.0584111770576761</v>
      </c>
      <c r="EX495">
        <v>1.038551384786937</v>
      </c>
      <c r="EY495">
        <v>1.049065413548949</v>
      </c>
    </row>
    <row r="496" spans="9:155" x14ac:dyDescent="0.25">
      <c r="I496" s="31">
        <v>45142</v>
      </c>
      <c r="J496" s="32">
        <v>135.67341786238171</v>
      </c>
      <c r="K496" s="32">
        <v>121.72045645351329</v>
      </c>
      <c r="L496" s="33">
        <v>0</v>
      </c>
      <c r="M496" s="33">
        <v>-9.8716220177033007E-3</v>
      </c>
      <c r="N496">
        <v>30</v>
      </c>
      <c r="O496" t="s">
        <v>15</v>
      </c>
      <c r="P496">
        <f t="shared" si="18"/>
        <v>225</v>
      </c>
      <c r="Q496">
        <f t="shared" si="19"/>
        <v>0</v>
      </c>
      <c r="AH496" s="31">
        <v>45516</v>
      </c>
      <c r="AI496" s="33">
        <v>0.54616287568168387</v>
      </c>
      <c r="AJ496" s="33">
        <v>0.3567220821048393</v>
      </c>
      <c r="AK496" s="33">
        <v>0.18944079357684451</v>
      </c>
      <c r="BI496" s="34">
        <v>1.4225517626402E-2</v>
      </c>
      <c r="CP496" t="s">
        <v>1497</v>
      </c>
      <c r="CQ496">
        <v>0.97936090051775149</v>
      </c>
      <c r="CR496">
        <v>0.9756212941115594</v>
      </c>
      <c r="CS496">
        <v>0.96530172124556557</v>
      </c>
      <c r="CT496">
        <v>0.97192893673626735</v>
      </c>
      <c r="CU496">
        <v>0.96421301268769621</v>
      </c>
      <c r="CV496">
        <v>0.98591715507178701</v>
      </c>
      <c r="CW496">
        <v>0.97824848005411602</v>
      </c>
      <c r="CX496">
        <v>0.96712427541776147</v>
      </c>
      <c r="CY496">
        <v>0.98537277166274706</v>
      </c>
      <c r="CZ496">
        <v>0.98000001502943479</v>
      </c>
      <c r="DA496">
        <v>0.97249697379086286</v>
      </c>
      <c r="DB496">
        <v>0.95964494608495565</v>
      </c>
      <c r="DC496">
        <v>0.93971599232173908</v>
      </c>
      <c r="DD496">
        <v>0.94068637439162039</v>
      </c>
      <c r="DE496">
        <v>0.92717157852847432</v>
      </c>
      <c r="DF496">
        <v>0.92284022316192049</v>
      </c>
      <c r="DG496">
        <v>0.91285209263475675</v>
      </c>
      <c r="DH496">
        <v>0.92293489600435308</v>
      </c>
      <c r="DI496">
        <v>0.92492308395564793</v>
      </c>
      <c r="DJ496">
        <v>0.92028399815603024</v>
      </c>
      <c r="DK496">
        <v>0.91955032732233577</v>
      </c>
      <c r="DL496">
        <v>0.92066274778597124</v>
      </c>
      <c r="DM496">
        <v>0.92975145717992014</v>
      </c>
      <c r="DN496">
        <v>0.89782247303247886</v>
      </c>
      <c r="DO496">
        <v>0.9144615309561106</v>
      </c>
      <c r="DP496">
        <v>0.91391714754707065</v>
      </c>
      <c r="DQ496">
        <v>0.91041419411685454</v>
      </c>
      <c r="DR496">
        <v>0.90681656784420583</v>
      </c>
      <c r="DS496">
        <v>0.90866271740174653</v>
      </c>
      <c r="DT496">
        <v>0.9087100829530681</v>
      </c>
      <c r="DU496">
        <v>0.89505324869616787</v>
      </c>
      <c r="DV496">
        <v>0.89782247303247886</v>
      </c>
      <c r="DW496">
        <v>0.90882840944105614</v>
      </c>
      <c r="DX496">
        <v>0.92352658670450405</v>
      </c>
      <c r="DY496">
        <v>0.89843781737818518</v>
      </c>
      <c r="DZ496">
        <v>0.89410652027184212</v>
      </c>
      <c r="EA496">
        <v>0.90030767884149199</v>
      </c>
      <c r="EB496">
        <v>0.90347924819308878</v>
      </c>
      <c r="EC496">
        <v>0.9049940719322207</v>
      </c>
      <c r="ED496">
        <v>0.91810652278008098</v>
      </c>
      <c r="EE496">
        <v>0.91618929576545249</v>
      </c>
      <c r="EF496">
        <v>0.91699410231644551</v>
      </c>
      <c r="EG496">
        <v>0.90454436136561334</v>
      </c>
      <c r="EH496">
        <v>0.89611836186869243</v>
      </c>
      <c r="EI496">
        <v>0.89945562325959882</v>
      </c>
      <c r="EJ496">
        <v>0.91147924902916833</v>
      </c>
      <c r="EK496">
        <v>0.89121891118733243</v>
      </c>
      <c r="EL496">
        <v>0.89204731312367014</v>
      </c>
      <c r="EM496">
        <v>0.89692305189926402</v>
      </c>
      <c r="EN496">
        <v>0.90253251976876292</v>
      </c>
      <c r="EO496">
        <v>0.90783431546540871</v>
      </c>
      <c r="EP496">
        <v>0.89268642763535344</v>
      </c>
      <c r="EQ496">
        <v>0.85583428090078595</v>
      </c>
      <c r="ER496">
        <v>0.84338459821016454</v>
      </c>
      <c r="ES496">
        <v>0.84395263526476005</v>
      </c>
      <c r="ET496">
        <v>0.85595260738877399</v>
      </c>
      <c r="EU496">
        <v>0.8608520580701341</v>
      </c>
      <c r="EV496">
        <v>0.86163309445515013</v>
      </c>
      <c r="EW496">
        <v>0.85472186043715048</v>
      </c>
      <c r="EX496">
        <v>0.85730179734880707</v>
      </c>
      <c r="EY496">
        <v>0.86624846834900171</v>
      </c>
    </row>
    <row r="497" spans="9:155" x14ac:dyDescent="0.25">
      <c r="I497" s="31">
        <v>45145</v>
      </c>
      <c r="J497" s="32">
        <v>135.0893858607854</v>
      </c>
      <c r="K497" s="32">
        <v>122.1942773960386</v>
      </c>
      <c r="L497" s="33">
        <v>-4.3046899738955003E-3</v>
      </c>
      <c r="M497" s="33">
        <v>-6.0173515446391998E-3</v>
      </c>
      <c r="N497">
        <v>30</v>
      </c>
      <c r="O497" t="s">
        <v>15</v>
      </c>
      <c r="P497">
        <f t="shared" si="18"/>
        <v>225</v>
      </c>
      <c r="Q497">
        <f t="shared" si="19"/>
        <v>0</v>
      </c>
      <c r="AH497" s="31">
        <v>45517</v>
      </c>
      <c r="AI497" s="33">
        <v>0.53688963289693636</v>
      </c>
      <c r="AJ497" s="33">
        <v>0.33907356241172198</v>
      </c>
      <c r="AK497" s="33">
        <v>0.1978160704852143</v>
      </c>
      <c r="BI497" s="34">
        <v>9.6942723250685994E-2</v>
      </c>
      <c r="CP497" t="s">
        <v>1498</v>
      </c>
      <c r="CQ497">
        <v>0.97979039331975715</v>
      </c>
      <c r="CR497">
        <v>0.97968352828901406</v>
      </c>
      <c r="CS497">
        <v>0.98401412206862726</v>
      </c>
      <c r="CT497">
        <v>0.98642002938238271</v>
      </c>
      <c r="CU497">
        <v>0.98658045821231877</v>
      </c>
      <c r="CV497">
        <v>0.99064375813125272</v>
      </c>
      <c r="CW497">
        <v>0.98631309870972883</v>
      </c>
      <c r="CX497">
        <v>0.98390719139597349</v>
      </c>
      <c r="CY497">
        <v>0.9873289072789847</v>
      </c>
      <c r="CZ497">
        <v>0.98305174601474299</v>
      </c>
      <c r="DA497">
        <v>0.98208943560276951</v>
      </c>
      <c r="DB497">
        <v>0.98984174526539392</v>
      </c>
      <c r="DC497">
        <v>0.97845379273253974</v>
      </c>
      <c r="DD497">
        <v>1.023150091840815</v>
      </c>
      <c r="DE497">
        <v>0.99930494569047934</v>
      </c>
      <c r="DF497">
        <v>1.0075384762010009</v>
      </c>
      <c r="DG497">
        <v>0.99989303156911991</v>
      </c>
      <c r="DH497">
        <v>0.98941402257477862</v>
      </c>
      <c r="DI497">
        <v>0.98936059005940713</v>
      </c>
      <c r="DJ497">
        <v>0.99010910476798386</v>
      </c>
      <c r="DK497">
        <v>0.98385369323869121</v>
      </c>
      <c r="DL497">
        <v>0.97048755608269699</v>
      </c>
      <c r="DM497">
        <v>0.9613985801909446</v>
      </c>
      <c r="DN497">
        <v>0.96022240843366347</v>
      </c>
      <c r="DO497">
        <v>0.95434135272152532</v>
      </c>
      <c r="DP497">
        <v>0.95289782146165425</v>
      </c>
      <c r="DQ497">
        <v>0.95108000002653947</v>
      </c>
      <c r="DR497">
        <v>0.94723049581100216</v>
      </c>
      <c r="DS497">
        <v>0.95038491783333423</v>
      </c>
      <c r="DT497">
        <v>0.9470701326229769</v>
      </c>
      <c r="DU497">
        <v>0.94038712968689053</v>
      </c>
      <c r="DV497">
        <v>0.93824851623381433</v>
      </c>
      <c r="DW497">
        <v>0.93643069479869956</v>
      </c>
      <c r="DX497">
        <v>0.95300468649239733</v>
      </c>
      <c r="DY497">
        <v>0.93787422605857063</v>
      </c>
      <c r="DZ497">
        <v>0.92996155320792084</v>
      </c>
      <c r="EA497">
        <v>0.92776950723947305</v>
      </c>
      <c r="EB497">
        <v>0.922369541091411</v>
      </c>
      <c r="EC497">
        <v>0.92605861647701215</v>
      </c>
      <c r="ED497">
        <v>0.92905260966940806</v>
      </c>
      <c r="EE497">
        <v>0.93049614092927913</v>
      </c>
      <c r="EF497">
        <v>0.93498722918073929</v>
      </c>
      <c r="EG497">
        <v>0.94717706329563067</v>
      </c>
      <c r="EH497">
        <v>0.9366980543012895</v>
      </c>
      <c r="EI497">
        <v>0.93851581009449347</v>
      </c>
      <c r="EJ497">
        <v>0.92140723067943742</v>
      </c>
      <c r="EK497">
        <v>0.91060736402522402</v>
      </c>
      <c r="EL497">
        <v>0.91247861797571028</v>
      </c>
      <c r="EM497">
        <v>0.91279940999367171</v>
      </c>
      <c r="EN497">
        <v>0.92392000302393584</v>
      </c>
      <c r="EO497">
        <v>0.93862274076714725</v>
      </c>
      <c r="EP497">
        <v>0.92691399621633186</v>
      </c>
      <c r="EQ497">
        <v>0.90718564814221281</v>
      </c>
      <c r="ER497">
        <v>0.91782502032457935</v>
      </c>
      <c r="ES497">
        <v>0.92397343553930744</v>
      </c>
      <c r="ET497">
        <v>0.89237597972634752</v>
      </c>
      <c r="EU497">
        <v>0.9024273316719843</v>
      </c>
      <c r="EV497">
        <v>0.90050257956421575</v>
      </c>
      <c r="EW497">
        <v>0.89740165569916597</v>
      </c>
      <c r="EX497">
        <v>0.8751604039967269</v>
      </c>
      <c r="EY497">
        <v>0.87467924879074022</v>
      </c>
    </row>
    <row r="498" spans="9:155" x14ac:dyDescent="0.25">
      <c r="I498" s="31">
        <v>45146</v>
      </c>
      <c r="J498" s="32">
        <v>135.21451001477641</v>
      </c>
      <c r="K498" s="32">
        <v>122.1431119406481</v>
      </c>
      <c r="L498" s="33">
        <v>-3.3824448063278999E-3</v>
      </c>
      <c r="M498" s="33">
        <v>-6.4335541356468004E-3</v>
      </c>
      <c r="N498">
        <v>30</v>
      </c>
      <c r="O498" t="s">
        <v>15</v>
      </c>
      <c r="P498">
        <f t="shared" si="18"/>
        <v>225</v>
      </c>
      <c r="Q498">
        <f t="shared" si="19"/>
        <v>0</v>
      </c>
      <c r="AH498" s="31">
        <v>45518</v>
      </c>
      <c r="AI498" s="33">
        <v>0.5253114962707397</v>
      </c>
      <c r="AJ498" s="33">
        <v>0.33767865834771449</v>
      </c>
      <c r="AK498" s="33">
        <v>0.18763283792302521</v>
      </c>
      <c r="BI498" s="34">
        <v>-7.1227576802332201E-2</v>
      </c>
      <c r="CP498" t="s">
        <v>1499</v>
      </c>
      <c r="CQ498">
        <v>1.012486354575274</v>
      </c>
      <c r="CR498">
        <v>0.99936995623261637</v>
      </c>
      <c r="CS498">
        <v>1.015693973052477</v>
      </c>
      <c r="CT498">
        <v>1.0085915793110569</v>
      </c>
      <c r="CU498">
        <v>0.99473047523804359</v>
      </c>
      <c r="CV498">
        <v>0.99215302469154765</v>
      </c>
      <c r="CW498">
        <v>0.98218690591538993</v>
      </c>
      <c r="CX498">
        <v>0.99455866853857056</v>
      </c>
      <c r="CY498">
        <v>0.99982817744209118</v>
      </c>
      <c r="CZ498">
        <v>0.98751361370785495</v>
      </c>
      <c r="DA498">
        <v>0.98235864260398309</v>
      </c>
      <c r="DB498">
        <v>0.98270232601380925</v>
      </c>
      <c r="DC498">
        <v>0.9725643305272984</v>
      </c>
      <c r="DD498">
        <v>0.96105160140148327</v>
      </c>
      <c r="DE498">
        <v>0.99186661018154587</v>
      </c>
      <c r="DF498">
        <v>1.003322070407537</v>
      </c>
      <c r="DG498">
        <v>0.99719345799577086</v>
      </c>
      <c r="DH498">
        <v>0.99478781414874795</v>
      </c>
      <c r="DI498">
        <v>0.99083569997382748</v>
      </c>
      <c r="DJ498">
        <v>0.99158026568242408</v>
      </c>
      <c r="DK498">
        <v>0.98585253556942865</v>
      </c>
      <c r="DL498">
        <v>0.9932412738099704</v>
      </c>
      <c r="DM498">
        <v>0.98808637271697852</v>
      </c>
      <c r="DN498">
        <v>0.98579526666960438</v>
      </c>
      <c r="DO498">
        <v>0.9961624077662925</v>
      </c>
      <c r="DP498">
        <v>0.99536057315787152</v>
      </c>
      <c r="DQ498">
        <v>0.99879719722349281</v>
      </c>
      <c r="DR498">
        <v>1.014319309424053</v>
      </c>
      <c r="DS498">
        <v>1.024915526120038</v>
      </c>
      <c r="DT498">
        <v>1.0201042384259931</v>
      </c>
      <c r="DU498">
        <v>1.020390652935995</v>
      </c>
      <c r="DV498">
        <v>1.029841351613733</v>
      </c>
      <c r="DW498">
        <v>1.048914625679563</v>
      </c>
      <c r="DX498">
        <v>1.0579071031478271</v>
      </c>
      <c r="DY498">
        <v>1.0552723837015059</v>
      </c>
      <c r="DZ498">
        <v>1.0615728728236249</v>
      </c>
      <c r="EA498">
        <v>1.0598545257853751</v>
      </c>
      <c r="EB498">
        <v>1.0606564304046751</v>
      </c>
      <c r="EC498">
        <v>1.060541822594147</v>
      </c>
      <c r="ED498">
        <v>1.0616301417234491</v>
      </c>
      <c r="EE498">
        <v>1.072627310729086</v>
      </c>
      <c r="EF498">
        <v>1.090211383366843</v>
      </c>
      <c r="EG498">
        <v>1.1022968014909009</v>
      </c>
      <c r="EH498">
        <v>1.117360692481987</v>
      </c>
      <c r="EI498">
        <v>1.112663942587589</v>
      </c>
      <c r="EJ498">
        <v>1.090096775556314</v>
      </c>
      <c r="EK498">
        <v>1.0906695345654369</v>
      </c>
      <c r="EL498">
        <v>1.0797296344596261</v>
      </c>
      <c r="EM498">
        <v>1.085228218962444</v>
      </c>
      <c r="EN498">
        <v>1.0701643979822379</v>
      </c>
      <c r="EO498">
        <v>1.064780351279069</v>
      </c>
      <c r="EP498">
        <v>1.054470479082205</v>
      </c>
      <c r="EQ498">
        <v>1.021135288655471</v>
      </c>
      <c r="ER498">
        <v>1.0004582053510389</v>
      </c>
      <c r="ES498">
        <v>1.012772769085275</v>
      </c>
      <c r="ET498">
        <v>0.98888827733627949</v>
      </c>
      <c r="EU498">
        <v>0.98991925755487786</v>
      </c>
      <c r="EV498">
        <v>0.98871640062592636</v>
      </c>
      <c r="EW498">
        <v>0.96620657250535513</v>
      </c>
      <c r="EX498">
        <v>0.95692761051620967</v>
      </c>
      <c r="EY498">
        <v>0.93447505129546271</v>
      </c>
    </row>
    <row r="499" spans="9:155" x14ac:dyDescent="0.25">
      <c r="I499" s="31">
        <v>45147</v>
      </c>
      <c r="J499" s="32">
        <v>135.0991075470626</v>
      </c>
      <c r="K499" s="32">
        <v>122.5365814990037</v>
      </c>
      <c r="L499" s="33">
        <v>-4.2330349184664003E-3</v>
      </c>
      <c r="M499" s="33">
        <v>-3.2328975907145998E-3</v>
      </c>
      <c r="N499">
        <v>29</v>
      </c>
      <c r="O499" t="s">
        <v>15</v>
      </c>
      <c r="P499">
        <f t="shared" si="18"/>
        <v>225</v>
      </c>
      <c r="Q499">
        <f t="shared" si="19"/>
        <v>0</v>
      </c>
      <c r="AH499" s="31">
        <v>45520</v>
      </c>
      <c r="AI499" s="33">
        <v>0.54918139639194852</v>
      </c>
      <c r="AJ499" s="33">
        <v>0.35595762136222109</v>
      </c>
      <c r="AK499" s="33">
        <v>0.1932237750297274</v>
      </c>
      <c r="BI499" s="34">
        <v>-4.8373910482713701E-2</v>
      </c>
      <c r="CP499" t="s">
        <v>1500</v>
      </c>
      <c r="CQ499">
        <v>0.97052401746724892</v>
      </c>
      <c r="CR499">
        <v>0.95371176374010647</v>
      </c>
      <c r="CS499">
        <v>0.95185592184941326</v>
      </c>
      <c r="CT499">
        <v>0.9472707556845319</v>
      </c>
      <c r="CU499">
        <v>0.969050244993518</v>
      </c>
      <c r="CV499">
        <v>0.94634276810691864</v>
      </c>
      <c r="CW499">
        <v>0.94099346310811272</v>
      </c>
      <c r="CX499">
        <v>0.94355893863861218</v>
      </c>
      <c r="CY499">
        <v>0.92423578120735539</v>
      </c>
      <c r="CZ499">
        <v>0.92063317444647241</v>
      </c>
      <c r="DA499">
        <v>0.9383187772925764</v>
      </c>
      <c r="DB499">
        <v>0.9383187772925764</v>
      </c>
      <c r="DC499">
        <v>0.93629915329046121</v>
      </c>
      <c r="DD499">
        <v>0.91752184738758868</v>
      </c>
      <c r="DE499">
        <v>0.91108077269974752</v>
      </c>
      <c r="DF499">
        <v>0.91331875063966972</v>
      </c>
      <c r="DG499">
        <v>0.90660481681990313</v>
      </c>
      <c r="DH499">
        <v>0.92510919695858351</v>
      </c>
      <c r="DI499">
        <v>0.90518561617255733</v>
      </c>
      <c r="DJ499">
        <v>0.89050219673256692</v>
      </c>
      <c r="DK499">
        <v>0.89830783360910205</v>
      </c>
      <c r="DL499">
        <v>0.89126640219875819</v>
      </c>
      <c r="DM499">
        <v>0.87887553252507511</v>
      </c>
      <c r="DN499">
        <v>0.89628820960698685</v>
      </c>
      <c r="DO499">
        <v>0.8917030434421056</v>
      </c>
      <c r="DP499">
        <v>0.90873365110705517</v>
      </c>
      <c r="DQ499">
        <v>0.920196533203125</v>
      </c>
      <c r="DR499">
        <v>0.92816595219108211</v>
      </c>
      <c r="DS499">
        <v>0.93427946265607942</v>
      </c>
      <c r="DT499">
        <v>0.9151200873362445</v>
      </c>
      <c r="DU499">
        <v>0.91381003034166897</v>
      </c>
      <c r="DV499">
        <v>0.9383187772925764</v>
      </c>
      <c r="DW499">
        <v>0.93460696024665668</v>
      </c>
      <c r="DX499">
        <v>0.96397379912663761</v>
      </c>
      <c r="DY499">
        <v>0.97194321811459472</v>
      </c>
      <c r="DZ499">
        <v>0.97265285175440097</v>
      </c>
      <c r="EA499">
        <v>0.96004369477517737</v>
      </c>
      <c r="EB499">
        <v>0.96768561617255733</v>
      </c>
      <c r="EC499">
        <v>0.98220525350112586</v>
      </c>
      <c r="ED499">
        <v>0.97237992599020884</v>
      </c>
      <c r="EE499">
        <v>0.97308949299774838</v>
      </c>
      <c r="EF499">
        <v>0.99448691288977209</v>
      </c>
      <c r="EG499">
        <v>0.99022924431546799</v>
      </c>
      <c r="EH499">
        <v>0.98242360743893287</v>
      </c>
      <c r="EI499">
        <v>0.97893014433082015</v>
      </c>
      <c r="EJ499">
        <v>0.9737445548111695</v>
      </c>
      <c r="EK499">
        <v>0.94263101769326552</v>
      </c>
      <c r="EL499">
        <v>0.94634276810691864</v>
      </c>
      <c r="EM499">
        <v>0.94661569387111077</v>
      </c>
      <c r="EN499">
        <v>0.94077510917030571</v>
      </c>
      <c r="EO499">
        <v>0.92379913996400786</v>
      </c>
      <c r="EP499">
        <v>0.90409391311578879</v>
      </c>
      <c r="EQ499">
        <v>0.88242356745957284</v>
      </c>
      <c r="ER499">
        <v>0.87849346310811272</v>
      </c>
      <c r="ES499">
        <v>0.86233627119439138</v>
      </c>
      <c r="ET499">
        <v>0.8395742224814069</v>
      </c>
      <c r="EU499">
        <v>0.8524017333984375</v>
      </c>
      <c r="EV499">
        <v>0.83777295241709882</v>
      </c>
      <c r="EW499">
        <v>0.84454145806325054</v>
      </c>
      <c r="EX499">
        <v>0.87057861594654062</v>
      </c>
      <c r="EY499">
        <v>0.89852618754690916</v>
      </c>
    </row>
    <row r="500" spans="9:155" x14ac:dyDescent="0.25">
      <c r="I500" s="31">
        <v>45148</v>
      </c>
      <c r="J500" s="32">
        <v>134.95159533018219</v>
      </c>
      <c r="K500" s="32">
        <v>122.07537176027181</v>
      </c>
      <c r="L500" s="33">
        <v>-5.3202944509859003E-3</v>
      </c>
      <c r="M500" s="33">
        <v>-6.9845829181078003E-3</v>
      </c>
      <c r="N500">
        <v>28</v>
      </c>
      <c r="O500" t="s">
        <v>15</v>
      </c>
      <c r="P500">
        <f t="shared" si="18"/>
        <v>225</v>
      </c>
      <c r="Q500">
        <f t="shared" si="19"/>
        <v>0</v>
      </c>
      <c r="AH500" s="31">
        <v>45523</v>
      </c>
      <c r="AI500" s="33">
        <v>0.57005231118931454</v>
      </c>
      <c r="AJ500" s="33">
        <v>0.3659949763427659</v>
      </c>
      <c r="AK500" s="33">
        <v>0.20405733484654859</v>
      </c>
      <c r="BI500" s="34">
        <v>-0.21607830535630509</v>
      </c>
      <c r="CP500" t="s">
        <v>1501</v>
      </c>
      <c r="CQ500">
        <v>0.98387813659465007</v>
      </c>
      <c r="CR500">
        <v>0.98458277760364332</v>
      </c>
      <c r="CS500">
        <v>0.97982547812896892</v>
      </c>
      <c r="CT500">
        <v>0.98238034215544168</v>
      </c>
      <c r="CU500">
        <v>0.99119019202202285</v>
      </c>
      <c r="CV500">
        <v>0.98555187513855791</v>
      </c>
      <c r="CW500">
        <v>0.99233544980918575</v>
      </c>
      <c r="CX500">
        <v>0.98722572175624024</v>
      </c>
      <c r="CY500">
        <v>0.98282085085983684</v>
      </c>
      <c r="CZ500">
        <v>0.97841597996343355</v>
      </c>
      <c r="DA500">
        <v>0.97920880917232545</v>
      </c>
      <c r="DB500">
        <v>0.96476075049605381</v>
      </c>
      <c r="DC500">
        <v>0.95956294231698414</v>
      </c>
      <c r="DD500">
        <v>0.96176537776518589</v>
      </c>
      <c r="DE500">
        <v>0.96907754126633305</v>
      </c>
      <c r="DF500">
        <v>0.96678702569200714</v>
      </c>
      <c r="DG500">
        <v>0.96942996984460406</v>
      </c>
      <c r="DH500">
        <v>0.95736050686878249</v>
      </c>
      <c r="DI500">
        <v>0.95674383791213891</v>
      </c>
      <c r="DJ500">
        <v>0.94326487677078197</v>
      </c>
      <c r="DK500">
        <v>0.94599600912327741</v>
      </c>
      <c r="DL500">
        <v>0.9405338524920609</v>
      </c>
      <c r="DM500">
        <v>0.93198835107762668</v>
      </c>
      <c r="DN500">
        <v>0.9392123263788752</v>
      </c>
      <c r="DO500">
        <v>0.93330987719081226</v>
      </c>
      <c r="DP500">
        <v>0.94458629481019318</v>
      </c>
      <c r="DQ500">
        <v>0.96581803623086693</v>
      </c>
      <c r="DR500">
        <v>0.97515636685419305</v>
      </c>
      <c r="DS500">
        <v>0.96678702569200714</v>
      </c>
      <c r="DT500">
        <v>0.95374857325504536</v>
      </c>
      <c r="DU500">
        <v>0.94405770597967387</v>
      </c>
      <c r="DV500">
        <v>0.95084138872407598</v>
      </c>
      <c r="DW500">
        <v>0.95136986948082092</v>
      </c>
      <c r="DX500">
        <v>0.96361560078266528</v>
      </c>
      <c r="DY500">
        <v>0.9657298480309684</v>
      </c>
      <c r="DZ500">
        <v>0.97727072217627065</v>
      </c>
      <c r="EA500">
        <v>0.97277766307996871</v>
      </c>
      <c r="EB500">
        <v>0.96907754126633305</v>
      </c>
      <c r="EC500">
        <v>0.98026598683336419</v>
      </c>
      <c r="ED500">
        <v>0.98608057204285171</v>
      </c>
      <c r="EE500">
        <v>0.9962118399488441</v>
      </c>
      <c r="EF500">
        <v>1.0065192681070849</v>
      </c>
      <c r="EG500">
        <v>0.99295211876582923</v>
      </c>
      <c r="EH500">
        <v>0.99022109448710816</v>
      </c>
      <c r="EI500">
        <v>0.96326317220439417</v>
      </c>
      <c r="EJ500">
        <v>0.94608408924940157</v>
      </c>
      <c r="EK500">
        <v>0.94916743403261927</v>
      </c>
      <c r="EL500">
        <v>0.94731742716268863</v>
      </c>
      <c r="EM500">
        <v>0.96828471205744115</v>
      </c>
      <c r="EN500">
        <v>0.97568495568471247</v>
      </c>
      <c r="EO500">
        <v>0.97286585127986724</v>
      </c>
      <c r="EP500">
        <v>0.9449387233884643</v>
      </c>
      <c r="EQ500">
        <v>0.94907935390649512</v>
      </c>
      <c r="ER500">
        <v>0.96308690387837148</v>
      </c>
      <c r="ES500">
        <v>0.91375198238782085</v>
      </c>
      <c r="ET500">
        <v>0.93780282821333982</v>
      </c>
      <c r="EU500">
        <v>0.94079820094420774</v>
      </c>
      <c r="EV500">
        <v>0.94449821468406903</v>
      </c>
      <c r="EW500">
        <v>0.89886352308092854</v>
      </c>
      <c r="EX500">
        <v>0.89948019203757201</v>
      </c>
      <c r="EY500">
        <v>0.93075501316433951</v>
      </c>
    </row>
    <row r="501" spans="9:155" x14ac:dyDescent="0.25">
      <c r="I501" s="31">
        <v>45149</v>
      </c>
      <c r="J501" s="32">
        <v>134.11809055551069</v>
      </c>
      <c r="K501" s="32">
        <v>121.5010215075073</v>
      </c>
      <c r="L501" s="33">
        <v>-1.1463758570958301E-2</v>
      </c>
      <c r="M501" s="33">
        <v>-1.1656603552376899E-2</v>
      </c>
      <c r="N501">
        <v>30</v>
      </c>
      <c r="O501" t="s">
        <v>15</v>
      </c>
      <c r="P501">
        <f t="shared" si="18"/>
        <v>225</v>
      </c>
      <c r="Q501">
        <f t="shared" si="19"/>
        <v>0</v>
      </c>
      <c r="AH501" s="31">
        <v>45524</v>
      </c>
      <c r="AI501" s="33">
        <v>0.58053905221362312</v>
      </c>
      <c r="AJ501" s="33">
        <v>0.38079139272189128</v>
      </c>
      <c r="AK501" s="33">
        <v>0.19974765949173179</v>
      </c>
      <c r="BI501" s="34">
        <v>5.7614446896858497E-2</v>
      </c>
      <c r="CP501" t="s">
        <v>1502</v>
      </c>
      <c r="CQ501">
        <v>0.96436976585067624</v>
      </c>
      <c r="CR501">
        <v>0.96521008916261819</v>
      </c>
      <c r="CS501">
        <v>0.9717647007533482</v>
      </c>
      <c r="CT501">
        <v>0.98285713516363582</v>
      </c>
      <c r="CU501">
        <v>0.96773112321100319</v>
      </c>
      <c r="CV501">
        <v>0.96941176983488708</v>
      </c>
      <c r="CW501">
        <v>0.96974791198217569</v>
      </c>
      <c r="CX501">
        <v>0.95630254665342695</v>
      </c>
      <c r="CY501">
        <v>0.95008401309742663</v>
      </c>
      <c r="CZ501">
        <v>0.95294118929310001</v>
      </c>
      <c r="DA501">
        <v>0.9260503945230435</v>
      </c>
      <c r="DB501">
        <v>0.91781513630842959</v>
      </c>
      <c r="DC501">
        <v>0.91075627944048698</v>
      </c>
      <c r="DD501">
        <v>0.93411767783285193</v>
      </c>
      <c r="DE501">
        <v>0.92319328243992904</v>
      </c>
      <c r="DF501">
        <v>0.90773106422744876</v>
      </c>
      <c r="DG501">
        <v>0.9028571633731618</v>
      </c>
      <c r="DH501">
        <v>0.89781509527639181</v>
      </c>
      <c r="DI501">
        <v>0.88386554878298973</v>
      </c>
      <c r="DJ501">
        <v>0.8546218230944721</v>
      </c>
      <c r="DK501">
        <v>0.86957986014229915</v>
      </c>
      <c r="DL501">
        <v>0.87025208032431733</v>
      </c>
      <c r="DM501">
        <v>0.88319326448841251</v>
      </c>
      <c r="DN501">
        <v>0.86621850278197221</v>
      </c>
      <c r="DO501">
        <v>0.87462186412651</v>
      </c>
      <c r="DP501">
        <v>0.89109244466829696</v>
      </c>
      <c r="DQ501">
        <v>0.89310923343946957</v>
      </c>
      <c r="DR501">
        <v>0.88521005325958513</v>
      </c>
      <c r="DS501">
        <v>0.87294115339006684</v>
      </c>
      <c r="DT501">
        <v>0.87025208032431733</v>
      </c>
      <c r="DU501">
        <v>0.88386554878298973</v>
      </c>
      <c r="DV501">
        <v>0.89932770288291097</v>
      </c>
      <c r="DW501">
        <v>0.90117645263671875</v>
      </c>
      <c r="DX501">
        <v>0.8957983065052193</v>
      </c>
      <c r="DY501">
        <v>0.89411765988133529</v>
      </c>
      <c r="DZ501">
        <v>0.88621847970145085</v>
      </c>
      <c r="EA501">
        <v>0.87394957983193278</v>
      </c>
      <c r="EB501">
        <v>0.88521005325958513</v>
      </c>
      <c r="EC501">
        <v>0.88184876001181722</v>
      </c>
      <c r="ED501">
        <v>0.91226888704700637</v>
      </c>
      <c r="EE501">
        <v>0.9020167759486607</v>
      </c>
      <c r="EF501">
        <v>0.8983193405536043</v>
      </c>
      <c r="EG501">
        <v>0.88907565589712445</v>
      </c>
      <c r="EH501">
        <v>0.85596639168362654</v>
      </c>
      <c r="EI501">
        <v>0.82689076912503279</v>
      </c>
      <c r="EJ501">
        <v>0.82689076912503279</v>
      </c>
      <c r="EK501">
        <v>0.81831930465057101</v>
      </c>
      <c r="EL501">
        <v>0.82369745078207068</v>
      </c>
      <c r="EM501">
        <v>0.81428572710822611</v>
      </c>
      <c r="EN501">
        <v>0.80638654692834166</v>
      </c>
      <c r="EO501">
        <v>0.77882353197626708</v>
      </c>
      <c r="EP501">
        <v>0.76521006351759469</v>
      </c>
      <c r="EQ501">
        <v>0.78974792736918986</v>
      </c>
      <c r="ER501">
        <v>0.76806723971326807</v>
      </c>
      <c r="ES501">
        <v>0.76957984731978724</v>
      </c>
      <c r="ET501">
        <v>0.80336133171530333</v>
      </c>
      <c r="EU501">
        <v>0.79731090128922655</v>
      </c>
      <c r="EV501">
        <v>0.80117643981420694</v>
      </c>
      <c r="EW501">
        <v>0.78974792736918986</v>
      </c>
      <c r="EX501">
        <v>0.82621848483045557</v>
      </c>
      <c r="EY501">
        <v>0.83647059592880124</v>
      </c>
    </row>
    <row r="502" spans="9:155" x14ac:dyDescent="0.25">
      <c r="I502" s="31">
        <v>45152</v>
      </c>
      <c r="J502" s="32">
        <v>133.90791689964499</v>
      </c>
      <c r="K502" s="32">
        <v>121.2516799925053</v>
      </c>
      <c r="L502" s="33">
        <v>-1.3012873048775899E-2</v>
      </c>
      <c r="M502" s="33">
        <v>-1.3684858432499E-2</v>
      </c>
      <c r="N502">
        <v>30</v>
      </c>
      <c r="O502" t="s">
        <v>15</v>
      </c>
      <c r="P502">
        <f t="shared" si="18"/>
        <v>225</v>
      </c>
      <c r="Q502">
        <f t="shared" si="19"/>
        <v>0</v>
      </c>
      <c r="AH502" s="31">
        <v>45525</v>
      </c>
      <c r="AI502" s="33">
        <v>0.58926505153786168</v>
      </c>
      <c r="AJ502" s="33">
        <v>0.38887881822585307</v>
      </c>
      <c r="AK502" s="33">
        <v>0.2003862333120085</v>
      </c>
      <c r="BI502" s="34">
        <v>0.18511869549166651</v>
      </c>
      <c r="CP502" t="s">
        <v>1503</v>
      </c>
      <c r="CQ502">
        <v>0.9932528761615913</v>
      </c>
      <c r="CR502">
        <v>0.99565524227715707</v>
      </c>
      <c r="CS502">
        <v>0.99473517118215038</v>
      </c>
      <c r="CT502">
        <v>0.98977709376851752</v>
      </c>
      <c r="CU502">
        <v>0.98420563562488028</v>
      </c>
      <c r="CV502">
        <v>0.9932528761615913</v>
      </c>
      <c r="CW502">
        <v>0.97878752266374403</v>
      </c>
      <c r="CX502">
        <v>0.98717028828142617</v>
      </c>
      <c r="CY502">
        <v>0.98164992432681331</v>
      </c>
      <c r="CZ502">
        <v>0.980780947420831</v>
      </c>
      <c r="DA502">
        <v>0.9809853867923567</v>
      </c>
      <c r="DB502">
        <v>0.97372719425663457</v>
      </c>
      <c r="DC502">
        <v>0.9806276022383299</v>
      </c>
      <c r="DD502">
        <v>0.97561843063567266</v>
      </c>
      <c r="DE502">
        <v>0.97669184691318056</v>
      </c>
      <c r="DF502">
        <v>0.97582287000719825</v>
      </c>
      <c r="DG502">
        <v>0.98108770040126103</v>
      </c>
      <c r="DH502">
        <v>0.96513998926742706</v>
      </c>
      <c r="DI502">
        <v>1.010069438970552</v>
      </c>
      <c r="DJ502">
        <v>1.0035779723473359</v>
      </c>
      <c r="DK502">
        <v>0.98527898928696034</v>
      </c>
      <c r="DL502">
        <v>0.97362500587858569</v>
      </c>
      <c r="DM502">
        <v>0.98558567965196264</v>
      </c>
      <c r="DN502">
        <v>0.99775085541229291</v>
      </c>
      <c r="DO502">
        <v>1.003833505907886</v>
      </c>
      <c r="DP502">
        <v>0.99959099760230641</v>
      </c>
      <c r="DQ502">
        <v>0.99447957500617257</v>
      </c>
      <c r="DR502">
        <v>0.97004697249203542</v>
      </c>
      <c r="DS502">
        <v>0.97505614409469255</v>
      </c>
      <c r="DT502">
        <v>0.98492120473293376</v>
      </c>
      <c r="DU502">
        <v>0.99867098912272745</v>
      </c>
      <c r="DV502">
        <v>1.0125741186950219</v>
      </c>
      <c r="DW502">
        <v>1.0070025979359569</v>
      </c>
      <c r="DX502">
        <v>0.97924755821124754</v>
      </c>
      <c r="DY502">
        <v>0.96790013993701962</v>
      </c>
      <c r="DZ502">
        <v>0.91530355633969385</v>
      </c>
      <c r="EA502">
        <v>0.93953171948230541</v>
      </c>
      <c r="EB502">
        <v>0.91949497045624873</v>
      </c>
      <c r="EC502">
        <v>0.94500098924789377</v>
      </c>
      <c r="ED502">
        <v>0.94321200386233239</v>
      </c>
      <c r="EE502">
        <v>0.93963397047578212</v>
      </c>
      <c r="EF502">
        <v>0.9489878387620676</v>
      </c>
      <c r="EG502">
        <v>0.92971781564851652</v>
      </c>
      <c r="EH502">
        <v>0.92695760236349622</v>
      </c>
      <c r="EI502">
        <v>0.92179508557833789</v>
      </c>
      <c r="EJ502">
        <v>0.92624203325544285</v>
      </c>
      <c r="EK502">
        <v>0.94796557928901193</v>
      </c>
      <c r="EL502">
        <v>0.93344913160214027</v>
      </c>
      <c r="EM502">
        <v>0.92629312744446723</v>
      </c>
      <c r="EN502">
        <v>0.91116329902759119</v>
      </c>
      <c r="EO502">
        <v>0.88897971744651871</v>
      </c>
      <c r="EP502">
        <v>0.88734401462803081</v>
      </c>
      <c r="EQ502">
        <v>0.88069914020688567</v>
      </c>
      <c r="ER502">
        <v>0.88458386395843824</v>
      </c>
      <c r="ES502">
        <v>0.899815943368791</v>
      </c>
      <c r="ET502">
        <v>0.88264153339037577</v>
      </c>
      <c r="EU502">
        <v>0.90671635135048623</v>
      </c>
      <c r="EV502">
        <v>0.91995500600375213</v>
      </c>
      <c r="EW502">
        <v>0.95455935952113247</v>
      </c>
      <c r="EX502">
        <v>0.97602737199415157</v>
      </c>
      <c r="EY502">
        <v>0.97316490771565467</v>
      </c>
    </row>
    <row r="503" spans="9:155" x14ac:dyDescent="0.25">
      <c r="I503" s="31">
        <v>45154</v>
      </c>
      <c r="J503" s="32">
        <v>134.3128372756149</v>
      </c>
      <c r="K503" s="32">
        <v>121.4498560521167</v>
      </c>
      <c r="L503" s="33">
        <v>-1.00283504919652E-2</v>
      </c>
      <c r="M503" s="33">
        <v>-1.20728061433847E-2</v>
      </c>
      <c r="N503">
        <v>30</v>
      </c>
      <c r="O503" t="s">
        <v>15</v>
      </c>
      <c r="P503">
        <f t="shared" si="18"/>
        <v>225</v>
      </c>
      <c r="Q503">
        <f t="shared" si="19"/>
        <v>0</v>
      </c>
      <c r="AH503" s="31">
        <v>45526</v>
      </c>
      <c r="AI503" s="33">
        <v>0.58469677261425779</v>
      </c>
      <c r="AJ503" s="33">
        <v>0.39088770281937107</v>
      </c>
      <c r="AK503" s="33">
        <v>0.1938090697948866</v>
      </c>
      <c r="BI503" s="34">
        <v>-8.8734654376484007E-3</v>
      </c>
      <c r="CP503" t="s">
        <v>1504</v>
      </c>
      <c r="CQ503">
        <v>0.9879864636209813</v>
      </c>
      <c r="CR503">
        <v>0.97791875701422859</v>
      </c>
      <c r="CS503">
        <v>0.98155662120915688</v>
      </c>
      <c r="CT503">
        <v>0.97428081005968992</v>
      </c>
      <c r="CU503">
        <v>0.9717427383275411</v>
      </c>
      <c r="CV503">
        <v>0.97140433428056205</v>
      </c>
      <c r="CW503">
        <v>0.96370553876227361</v>
      </c>
      <c r="CX503">
        <v>1.0281725442069289</v>
      </c>
      <c r="CY503">
        <v>1.0364635674973339</v>
      </c>
      <c r="CZ503">
        <v>1.0095599905846351</v>
      </c>
      <c r="DA503">
        <v>0.99737727937416532</v>
      </c>
      <c r="DB503">
        <v>0.99661589095836489</v>
      </c>
      <c r="DC503">
        <v>0.99966152738117708</v>
      </c>
      <c r="DD503">
        <v>1.019035469419272</v>
      </c>
      <c r="DE503">
        <v>1.009475410262793</v>
      </c>
      <c r="DF503">
        <v>0.99568525913926964</v>
      </c>
      <c r="DG503">
        <v>0.98020300502124036</v>
      </c>
      <c r="DH503">
        <v>0.97648047774485947</v>
      </c>
      <c r="DI503">
        <v>0.98138746056547255</v>
      </c>
      <c r="DJ503">
        <v>0.99999993142815624</v>
      </c>
      <c r="DK503">
        <v>0.99052453535313001</v>
      </c>
      <c r="DL503">
        <v>1.0021995991133259</v>
      </c>
      <c r="DM503">
        <v>0.99238571623171012</v>
      </c>
      <c r="DN503">
        <v>1.0104060420818879</v>
      </c>
      <c r="DO503">
        <v>1.0166666410904179</v>
      </c>
      <c r="DP503">
        <v>1.0384940745388189</v>
      </c>
      <c r="DQ503">
        <v>1.02267341637381</v>
      </c>
      <c r="DR503">
        <v>1.0158205895931649</v>
      </c>
      <c r="DS503">
        <v>1.005160737973906</v>
      </c>
      <c r="DT503">
        <v>0.99763110309930225</v>
      </c>
      <c r="DU503">
        <v>1.000676739522115</v>
      </c>
      <c r="DV503">
        <v>0.9954314354141327</v>
      </c>
      <c r="DW503">
        <v>0.98697116872043344</v>
      </c>
      <c r="DX503">
        <v>1.007783390027897</v>
      </c>
      <c r="DY503">
        <v>1.0065143541618231</v>
      </c>
      <c r="DZ503">
        <v>0.9991539626905136</v>
      </c>
      <c r="EA503">
        <v>1.0076988097060551</v>
      </c>
      <c r="EB503">
        <v>0.99966152738117708</v>
      </c>
      <c r="EC503">
        <v>1.0076988097060551</v>
      </c>
      <c r="ED503">
        <v>1.002961070288737</v>
      </c>
      <c r="EE503">
        <v>1.0069373385306439</v>
      </c>
      <c r="EF503">
        <v>1.0098138143097719</v>
      </c>
      <c r="EG503">
        <v>0.99458538391687967</v>
      </c>
      <c r="EH503">
        <v>0.99957694705933497</v>
      </c>
      <c r="EI503">
        <v>1.03299486394609</v>
      </c>
      <c r="EJ503">
        <v>1.029272419429319</v>
      </c>
      <c r="EK503">
        <v>1.0287647719790449</v>
      </c>
      <c r="EL503">
        <v>1.032318055852131</v>
      </c>
      <c r="EM503">
        <v>1.0353637750345539</v>
      </c>
      <c r="EN503">
        <v>1.008206374396718</v>
      </c>
      <c r="EO503">
        <v>0.99805408746812363</v>
      </c>
      <c r="EP503">
        <v>1.0120980623167839</v>
      </c>
      <c r="EQ503">
        <v>0.99213197526618357</v>
      </c>
      <c r="ER503">
        <v>0.98874785203678173</v>
      </c>
      <c r="ES503">
        <v>1.003299474335716</v>
      </c>
      <c r="ET503">
        <v>0.98925549948705571</v>
      </c>
      <c r="EU503">
        <v>1.0164128173652811</v>
      </c>
      <c r="EV503">
        <v>1.0034686349794</v>
      </c>
      <c r="EW503">
        <v>1.0158205895931649</v>
      </c>
      <c r="EX503">
        <v>1.0105752854851831</v>
      </c>
      <c r="EY503">
        <v>1.009898477391225</v>
      </c>
    </row>
    <row r="504" spans="9:155" x14ac:dyDescent="0.25">
      <c r="I504" s="31">
        <v>45155</v>
      </c>
      <c r="J504" s="32">
        <v>134.43755305257301</v>
      </c>
      <c r="K504" s="32">
        <v>121.0837708219983</v>
      </c>
      <c r="L504" s="33">
        <v>-9.1091153247302992E-3</v>
      </c>
      <c r="M504" s="33">
        <v>-1.5050706372003E-2</v>
      </c>
      <c r="N504">
        <v>30</v>
      </c>
      <c r="O504" t="s">
        <v>15</v>
      </c>
      <c r="P504">
        <f t="shared" si="18"/>
        <v>225</v>
      </c>
      <c r="Q504">
        <f t="shared" si="19"/>
        <v>0</v>
      </c>
      <c r="AH504" s="31">
        <v>45527</v>
      </c>
      <c r="AI504" s="33">
        <v>0.57782492965074228</v>
      </c>
      <c r="AJ504" s="33">
        <v>0.39378059486080752</v>
      </c>
      <c r="AK504" s="33">
        <v>0.1840443347899347</v>
      </c>
      <c r="BI504" s="34">
        <v>-0.1248865478097797</v>
      </c>
      <c r="CP504" t="s">
        <v>1505</v>
      </c>
      <c r="CQ504">
        <v>1.0051007402204271</v>
      </c>
      <c r="CR504">
        <v>0.99787890267336221</v>
      </c>
      <c r="CS504">
        <v>1.027170308655319</v>
      </c>
      <c r="CT504">
        <v>1.036765748893967</v>
      </c>
      <c r="CU504">
        <v>1.0379779162750631</v>
      </c>
      <c r="CV504">
        <v>1.036361817291384</v>
      </c>
      <c r="CW504">
        <v>1.0339881525042429</v>
      </c>
      <c r="CX504">
        <v>1.022877642754229</v>
      </c>
      <c r="CY504">
        <v>1.0256047554555749</v>
      </c>
      <c r="CZ504">
        <v>1.02489773543605</v>
      </c>
      <c r="DA504">
        <v>1.009847945603594</v>
      </c>
      <c r="DB504">
        <v>1.0314125529635889</v>
      </c>
      <c r="DC504">
        <v>1.046209800163038</v>
      </c>
      <c r="DD504">
        <v>1.046108708595167</v>
      </c>
      <c r="DE504">
        <v>1.051563058188975</v>
      </c>
      <c r="DF504">
        <v>1.051411420837167</v>
      </c>
      <c r="DG504">
        <v>1.051815538726423</v>
      </c>
      <c r="DH504">
        <v>1.0505025902552441</v>
      </c>
      <c r="DI504">
        <v>1.0565123225167701</v>
      </c>
      <c r="DJ504">
        <v>1.0599464552376421</v>
      </c>
      <c r="DK504">
        <v>1.045755260680961</v>
      </c>
      <c r="DL504">
        <v>1.0362103041306909</v>
      </c>
      <c r="DM504">
        <v>1.0380283378678841</v>
      </c>
      <c r="DN504">
        <v>1.051360999244346</v>
      </c>
      <c r="DO504">
        <v>1.067572286482847</v>
      </c>
      <c r="DP504">
        <v>1.056815348838154</v>
      </c>
      <c r="DQ504">
        <v>1.055805302497244</v>
      </c>
      <c r="DR504">
        <v>1.067168416975822</v>
      </c>
      <c r="DS504">
        <v>1.070198555998553</v>
      </c>
      <c r="DT504">
        <v>1.073582142935489</v>
      </c>
      <c r="DU504">
        <v>1.073834623472937</v>
      </c>
      <c r="DV504">
        <v>1.067370351729334</v>
      </c>
      <c r="DW504">
        <v>1.064087607978039</v>
      </c>
      <c r="DX504">
        <v>1.0668147206793861</v>
      </c>
      <c r="DY504">
        <v>1.051512636596154</v>
      </c>
      <c r="DZ504">
        <v>1.0506539792248211</v>
      </c>
      <c r="EA504">
        <v>1.0653502590475139</v>
      </c>
      <c r="EB504">
        <v>1.061966547919462</v>
      </c>
      <c r="EC504">
        <v>1.063229074797821</v>
      </c>
      <c r="ED504">
        <v>1.0523204998013209</v>
      </c>
      <c r="EE504">
        <v>1.085652153242477</v>
      </c>
      <c r="EF504">
        <v>1.118276910855222</v>
      </c>
      <c r="EG504">
        <v>1.106459256894567</v>
      </c>
      <c r="EH504">
        <v>1.1020654994256061</v>
      </c>
      <c r="EI504">
        <v>1.105196605825093</v>
      </c>
      <c r="EJ504">
        <v>1.1004494004419261</v>
      </c>
      <c r="EK504">
        <v>1.108984310651286</v>
      </c>
      <c r="EL504">
        <v>1.0998938935830931</v>
      </c>
      <c r="EM504">
        <v>1.099489899884952</v>
      </c>
      <c r="EN504">
        <v>1.095045720823169</v>
      </c>
      <c r="EO504">
        <v>1.0811070068039379</v>
      </c>
      <c r="EP504">
        <v>1.0924699970914</v>
      </c>
      <c r="EQ504">
        <v>1.079339394659566</v>
      </c>
      <c r="ER504">
        <v>1.086056271131733</v>
      </c>
      <c r="ES504">
        <v>1.075450722456617</v>
      </c>
      <c r="ET504">
        <v>1.076763795118912</v>
      </c>
      <c r="EU504">
        <v>1.087217830633336</v>
      </c>
      <c r="EV504">
        <v>1.0754001766726811</v>
      </c>
      <c r="EW504">
        <v>1.103934078946734</v>
      </c>
      <c r="EX504">
        <v>1.10863086273708</v>
      </c>
      <c r="EY504">
        <v>1.120397970913799</v>
      </c>
    </row>
    <row r="505" spans="9:155" x14ac:dyDescent="0.25">
      <c r="I505" s="31">
        <v>45156</v>
      </c>
      <c r="J505" s="32">
        <v>135.09623767150029</v>
      </c>
      <c r="K505" s="32">
        <v>120.7627256054279</v>
      </c>
      <c r="L505" s="33">
        <v>-4.2541877397600002E-3</v>
      </c>
      <c r="M505" s="33">
        <v>-1.7662231080368102E-2</v>
      </c>
      <c r="N505">
        <v>30</v>
      </c>
      <c r="O505" t="s">
        <v>15</v>
      </c>
      <c r="P505">
        <f t="shared" si="18"/>
        <v>225</v>
      </c>
      <c r="Q505">
        <f t="shared" si="19"/>
        <v>0</v>
      </c>
      <c r="AH505" s="31">
        <v>45530</v>
      </c>
      <c r="AI505" s="33">
        <v>0.57207024238502457</v>
      </c>
      <c r="AJ505" s="33">
        <v>0.4060252898667478</v>
      </c>
      <c r="AK505" s="33">
        <v>0.16604495251827669</v>
      </c>
      <c r="BI505" s="34">
        <v>-0.40866109406790158</v>
      </c>
      <c r="CP505" t="s">
        <v>1506</v>
      </c>
      <c r="CQ505">
        <v>1.0021742105640139</v>
      </c>
      <c r="CR505">
        <v>1.001859871627397</v>
      </c>
      <c r="CS505">
        <v>1.002252795298169</v>
      </c>
      <c r="CT505">
        <v>1.0037459052471001</v>
      </c>
      <c r="CU505">
        <v>1.000497671715904</v>
      </c>
      <c r="CV505">
        <v>0.99300586254037737</v>
      </c>
      <c r="CW505">
        <v>0.97744595613885976</v>
      </c>
      <c r="CX505">
        <v>0.97482640048089797</v>
      </c>
      <c r="CY505">
        <v>0.96568437640761806</v>
      </c>
      <c r="CZ505">
        <v>0.97404061765884142</v>
      </c>
      <c r="DA505">
        <v>0.98106085390995612</v>
      </c>
      <c r="DB505">
        <v>0.98383757903622648</v>
      </c>
      <c r="DC505">
        <v>0.97718394250552609</v>
      </c>
      <c r="DD505">
        <v>0.97461690570930615</v>
      </c>
      <c r="DE505">
        <v>0.97888661174553526</v>
      </c>
      <c r="DF505">
        <v>0.97655532915177812</v>
      </c>
      <c r="DG505">
        <v>0.97469542592397418</v>
      </c>
      <c r="DH505">
        <v>0.99428947771771659</v>
      </c>
      <c r="DI505">
        <v>0.99172224736303816</v>
      </c>
      <c r="DJ505">
        <v>0.98493776531438626</v>
      </c>
      <c r="DK505">
        <v>0.98595936685839181</v>
      </c>
      <c r="DL505">
        <v>0.99394887935022858</v>
      </c>
      <c r="DM505">
        <v>0.99515390979341356</v>
      </c>
      <c r="DN505">
        <v>0.99318922692007061</v>
      </c>
      <c r="DO505">
        <v>0.99085787980682738</v>
      </c>
      <c r="DP505">
        <v>0.98627370579500884</v>
      </c>
      <c r="DQ505">
        <v>0.98776688026342607</v>
      </c>
      <c r="DR505">
        <v>0.98480679075746247</v>
      </c>
      <c r="DS505">
        <v>0.99549444364141537</v>
      </c>
      <c r="DT505">
        <v>0.99960704472882211</v>
      </c>
      <c r="DU505">
        <v>1.0006810360955971</v>
      </c>
      <c r="DV505">
        <v>1.004400778031719</v>
      </c>
      <c r="DW505">
        <v>0.99976427871661677</v>
      </c>
      <c r="DX505">
        <v>0.99376551497053534</v>
      </c>
      <c r="DY505">
        <v>1.001204998842778</v>
      </c>
      <c r="DZ505">
        <v>1.008513379119125</v>
      </c>
      <c r="EA505">
        <v>1.008094196017483</v>
      </c>
      <c r="EB505">
        <v>1.017760311876917</v>
      </c>
      <c r="EC505">
        <v>1.013700100612279</v>
      </c>
      <c r="ED505">
        <v>1.031250820279038</v>
      </c>
      <c r="EE505">
        <v>1.0719580351683811</v>
      </c>
      <c r="EF505">
        <v>1.054721589918753</v>
      </c>
      <c r="EG505">
        <v>1.0382186667073841</v>
      </c>
      <c r="EH505">
        <v>1.034656223278543</v>
      </c>
      <c r="EI505">
        <v>1.032167642177505</v>
      </c>
      <c r="EJ505">
        <v>1.0487753450344131</v>
      </c>
      <c r="EK505">
        <v>1.052573607185203</v>
      </c>
      <c r="EL505">
        <v>1.070491120130834</v>
      </c>
      <c r="EM505">
        <v>1.041728849352427</v>
      </c>
      <c r="EN505">
        <v>1.0430386594411509</v>
      </c>
      <c r="EO505">
        <v>1.0531760901470519</v>
      </c>
      <c r="EP505">
        <v>1.0300458543553399</v>
      </c>
      <c r="EQ505">
        <v>1.0471250656171729</v>
      </c>
      <c r="ER505">
        <v>1.0369875058722999</v>
      </c>
      <c r="ES505">
        <v>1.0294957612162601</v>
      </c>
      <c r="ET505">
        <v>1.03753759901138</v>
      </c>
      <c r="EU505">
        <v>1.044453120136442</v>
      </c>
      <c r="EV505">
        <v>1.0597511419435981</v>
      </c>
      <c r="EW505">
        <v>1.0539620020080811</v>
      </c>
      <c r="EX505">
        <v>1.0416240697068879</v>
      </c>
      <c r="EY505">
        <v>1.031827043810017</v>
      </c>
    </row>
    <row r="506" spans="9:155" x14ac:dyDescent="0.25">
      <c r="I506" s="31">
        <v>45159</v>
      </c>
      <c r="J506" s="32">
        <v>135.49387692488611</v>
      </c>
      <c r="K506" s="32">
        <v>121.442649649949</v>
      </c>
      <c r="L506" s="33">
        <v>-1.3233317205717E-3</v>
      </c>
      <c r="M506" s="33">
        <v>-1.2131426226625301E-2</v>
      </c>
      <c r="N506">
        <v>30</v>
      </c>
      <c r="O506" t="s">
        <v>15</v>
      </c>
      <c r="P506">
        <f t="shared" si="18"/>
        <v>225</v>
      </c>
      <c r="Q506">
        <f t="shared" si="19"/>
        <v>0</v>
      </c>
      <c r="AH506" s="31">
        <v>45531</v>
      </c>
      <c r="AI506" s="33">
        <v>0.57693059810142455</v>
      </c>
      <c r="AJ506" s="33">
        <v>0.40071089274005239</v>
      </c>
      <c r="AK506" s="33">
        <v>0.1762197053613721</v>
      </c>
      <c r="BI506" s="34">
        <v>-3.0295612481916499E-2</v>
      </c>
      <c r="CP506" t="s">
        <v>1507</v>
      </c>
      <c r="CQ506">
        <v>1.008617757115319</v>
      </c>
      <c r="CR506">
        <v>1.0055561071879859</v>
      </c>
      <c r="CS506">
        <v>1.005499399569673</v>
      </c>
      <c r="CT506">
        <v>1.002721400026219</v>
      </c>
      <c r="CU506">
        <v>1.0143439913494809</v>
      </c>
      <c r="CV506">
        <v>1.011565879513713</v>
      </c>
      <c r="CW506">
        <v>1.0074271217153741</v>
      </c>
      <c r="CX506">
        <v>1.018199323348568</v>
      </c>
      <c r="CY506">
        <v>1.008277511405441</v>
      </c>
      <c r="CZ506">
        <v>1.021374276220214</v>
      </c>
      <c r="DA506">
        <v>1.0259665826727431</v>
      </c>
      <c r="DB506">
        <v>1.0391200551058279</v>
      </c>
      <c r="DC506">
        <v>1.023075167892662</v>
      </c>
      <c r="DD506">
        <v>1.028858109745137</v>
      </c>
      <c r="DE506">
        <v>1.031409391107653</v>
      </c>
      <c r="DF506">
        <v>1.030218755707708</v>
      </c>
      <c r="DG506">
        <v>1.0205804818561459</v>
      </c>
      <c r="DH506">
        <v>1.0301621603817079</v>
      </c>
      <c r="DI506">
        <v>1.03288345230685</v>
      </c>
      <c r="DJ506">
        <v>1.0234720089285401</v>
      </c>
      <c r="DK506">
        <v>1.016101590640242</v>
      </c>
      <c r="DL506">
        <v>1.0195032616928259</v>
      </c>
      <c r="DM506">
        <v>1.0265902541818721</v>
      </c>
      <c r="DN506">
        <v>1.0222246659102809</v>
      </c>
      <c r="DO506">
        <v>1.0137203198403519</v>
      </c>
      <c r="DP506">
        <v>1.0214309838385269</v>
      </c>
      <c r="DQ506">
        <v>1.008617757115319</v>
      </c>
      <c r="DR506">
        <v>1.0013606417713341</v>
      </c>
      <c r="DS506">
        <v>1.020750604711085</v>
      </c>
      <c r="DT506">
        <v>1.0391200551058279</v>
      </c>
      <c r="DU506">
        <v>1.031749636817531</v>
      </c>
      <c r="DV506">
        <v>1.039800434233271</v>
      </c>
      <c r="DW506">
        <v>1.027837597200131</v>
      </c>
      <c r="DX506">
        <v>1.0303888785626469</v>
      </c>
      <c r="DY506">
        <v>1.052500245719852</v>
      </c>
      <c r="DZ506">
        <v>1.0594171153539591</v>
      </c>
      <c r="EA506">
        <v>1.0837963380744291</v>
      </c>
      <c r="EB506">
        <v>1.077503027657138</v>
      </c>
      <c r="EC506">
        <v>1.0769360637663219</v>
      </c>
      <c r="ED506">
        <v>1.0954756370160039</v>
      </c>
      <c r="EE506">
        <v>1.1100464630299729</v>
      </c>
      <c r="EF506">
        <v>1.106758094921702</v>
      </c>
      <c r="EG506">
        <v>1.0843065943469321</v>
      </c>
      <c r="EH506">
        <v>1.0761990893128801</v>
      </c>
      <c r="EI506">
        <v>1.083342789420239</v>
      </c>
      <c r="EJ506">
        <v>1.086234204200319</v>
      </c>
      <c r="EK506">
        <v>1.0759722588396281</v>
      </c>
      <c r="EL506">
        <v>1.0692255120604599</v>
      </c>
      <c r="EM506">
        <v>1.0409342497225891</v>
      </c>
      <c r="EN506">
        <v>1.040820946778277</v>
      </c>
      <c r="EO506">
        <v>1.062478652988978</v>
      </c>
      <c r="EP506">
        <v>1.067411205151386</v>
      </c>
      <c r="EQ506">
        <v>1.0763125045495061</v>
      </c>
      <c r="ER506">
        <v>1.06967906071465</v>
      </c>
      <c r="ES506">
        <v>1.0785802478204569</v>
      </c>
      <c r="ET506">
        <v>1.0882752292903319</v>
      </c>
      <c r="EU506">
        <v>1.0768227608220089</v>
      </c>
      <c r="EV506">
        <v>1.088048511109394</v>
      </c>
      <c r="EW506">
        <v>1.0929810632718009</v>
      </c>
      <c r="EX506">
        <v>1.093888160580182</v>
      </c>
      <c r="EY506">
        <v>1.0793173345662119</v>
      </c>
    </row>
    <row r="507" spans="9:155" x14ac:dyDescent="0.25">
      <c r="I507" s="31">
        <v>45160</v>
      </c>
      <c r="J507" s="32">
        <v>135.823031113262</v>
      </c>
      <c r="K507" s="32">
        <v>121.82603024526991</v>
      </c>
      <c r="L507" s="33">
        <v>0</v>
      </c>
      <c r="M507" s="33">
        <v>-9.0128377982297003E-3</v>
      </c>
      <c r="N507">
        <v>30</v>
      </c>
      <c r="O507" t="s">
        <v>15</v>
      </c>
      <c r="P507">
        <f t="shared" si="18"/>
        <v>225</v>
      </c>
      <c r="Q507">
        <f t="shared" si="19"/>
        <v>0</v>
      </c>
      <c r="AH507" s="31">
        <v>45532</v>
      </c>
      <c r="AI507" s="33">
        <v>0.57131748447716668</v>
      </c>
      <c r="AJ507" s="33">
        <v>0.39695952440809812</v>
      </c>
      <c r="AK507" s="33">
        <v>0.17435796006906851</v>
      </c>
      <c r="BI507" s="34">
        <v>4.3215413548948499E-2</v>
      </c>
      <c r="CP507" t="s">
        <v>1508</v>
      </c>
      <c r="CQ507">
        <v>0.97444494114140967</v>
      </c>
      <c r="CR507">
        <v>0.97153926343146546</v>
      </c>
      <c r="CS507">
        <v>0.98249137144262966</v>
      </c>
      <c r="CT507">
        <v>0.9702726503756145</v>
      </c>
      <c r="CU507">
        <v>0.97131570480246943</v>
      </c>
      <c r="CV507">
        <v>0.96461033404172347</v>
      </c>
      <c r="CW507">
        <v>0.96170465633177926</v>
      </c>
      <c r="CX507">
        <v>0.96297119632925465</v>
      </c>
      <c r="CY507">
        <v>0.94963490129238592</v>
      </c>
      <c r="CZ507">
        <v>0.94754879243867618</v>
      </c>
      <c r="DA507">
        <v>0.95544625671227434</v>
      </c>
      <c r="DB507">
        <v>0.97004916480499404</v>
      </c>
      <c r="DC507">
        <v>0.96714348709504983</v>
      </c>
      <c r="DD507">
        <v>0.96513182472596315</v>
      </c>
      <c r="DE507">
        <v>0.95701087488174441</v>
      </c>
      <c r="DF507">
        <v>0.9562658255685087</v>
      </c>
      <c r="DG507">
        <v>0.96185362235940108</v>
      </c>
      <c r="DH507">
        <v>0.9639398042714864</v>
      </c>
      <c r="DI507">
        <v>0.96461033404172347</v>
      </c>
      <c r="DJ507">
        <v>0.94300397701626315</v>
      </c>
      <c r="DK507">
        <v>0.9378631513666118</v>
      </c>
      <c r="DL507">
        <v>0.93793767090961055</v>
      </c>
      <c r="DM507">
        <v>0.95812844885159798</v>
      </c>
      <c r="DN507">
        <v>0.95760688510898284</v>
      </c>
      <c r="DO507">
        <v>0.94583513518320872</v>
      </c>
      <c r="DP507">
        <v>0.94404703144311808</v>
      </c>
      <c r="DQ507">
        <v>0.93771418533898998</v>
      </c>
      <c r="DR507">
        <v>0.95067795571924085</v>
      </c>
      <c r="DS507">
        <v>0.96535538335495918</v>
      </c>
      <c r="DT507">
        <v>0.9702726503756145</v>
      </c>
      <c r="DU507">
        <v>0.96505730518296451</v>
      </c>
      <c r="DV507">
        <v>0.96803750243590736</v>
      </c>
      <c r="DW507">
        <v>0.95775592419498012</v>
      </c>
      <c r="DX507">
        <v>0.95224257388871092</v>
      </c>
      <c r="DY507">
        <v>0.94777227800929664</v>
      </c>
      <c r="DZ507">
        <v>0.95254057900233013</v>
      </c>
      <c r="EA507">
        <v>0.94531364449896904</v>
      </c>
      <c r="EB507">
        <v>0.95254057900233013</v>
      </c>
      <c r="EC507">
        <v>0.94821932220891325</v>
      </c>
      <c r="ED507">
        <v>0.9897928254889895</v>
      </c>
      <c r="EE507">
        <v>0.9897928254889895</v>
      </c>
      <c r="EF507">
        <v>0.98353449892786005</v>
      </c>
      <c r="EG507">
        <v>0.98591861289518912</v>
      </c>
      <c r="EH507">
        <v>0.96639843778181411</v>
      </c>
      <c r="EI507">
        <v>0.95909698373545427</v>
      </c>
      <c r="EJ507">
        <v>0.94702722869606093</v>
      </c>
      <c r="EK507">
        <v>0.92922063777977792</v>
      </c>
      <c r="EL507">
        <v>0.91491580785905291</v>
      </c>
      <c r="EM507">
        <v>0.89599164297291634</v>
      </c>
      <c r="EN507">
        <v>0.89554459877329984</v>
      </c>
      <c r="EO507">
        <v>0.90463415655975021</v>
      </c>
      <c r="EP507">
        <v>0.8957680843439203</v>
      </c>
      <c r="EQ507">
        <v>0.90239900862004307</v>
      </c>
      <c r="ER507">
        <v>0.92206822281941547</v>
      </c>
      <c r="ES507">
        <v>0.90016386068033594</v>
      </c>
      <c r="ET507">
        <v>0.90165395930680736</v>
      </c>
      <c r="EU507">
        <v>0.8869766047294646</v>
      </c>
      <c r="EV507">
        <v>0.92519738609998015</v>
      </c>
      <c r="EW507">
        <v>0.90217552304942261</v>
      </c>
      <c r="EX507">
        <v>0.91513929342967348</v>
      </c>
      <c r="EY507">
        <v>0.89770522717000834</v>
      </c>
    </row>
    <row r="508" spans="9:155" x14ac:dyDescent="0.25">
      <c r="I508" s="31">
        <v>45161</v>
      </c>
      <c r="J508" s="32">
        <v>136.95704456159959</v>
      </c>
      <c r="K508" s="32">
        <v>122.15031834281579</v>
      </c>
      <c r="L508" s="33">
        <v>0</v>
      </c>
      <c r="M508" s="33">
        <v>-6.3749340524063003E-3</v>
      </c>
      <c r="N508">
        <v>30</v>
      </c>
      <c r="O508" t="s">
        <v>15</v>
      </c>
      <c r="P508">
        <f t="shared" si="18"/>
        <v>225</v>
      </c>
      <c r="Q508">
        <f t="shared" si="19"/>
        <v>0</v>
      </c>
      <c r="AH508" s="31">
        <v>45533</v>
      </c>
      <c r="AI508" s="33">
        <v>0.5492862965246792</v>
      </c>
      <c r="AJ508" s="33">
        <v>0.39416232798926271</v>
      </c>
      <c r="AK508" s="33">
        <v>0.15512396853541641</v>
      </c>
      <c r="BI508" s="34">
        <v>3.4813510318014801E-2</v>
      </c>
      <c r="CP508" t="s">
        <v>1509</v>
      </c>
      <c r="CQ508">
        <v>0.99966815509627349</v>
      </c>
      <c r="CR508">
        <v>1.00542037596356</v>
      </c>
      <c r="CS508">
        <v>1.0182522009582</v>
      </c>
      <c r="CT508">
        <v>1.0384955779283589</v>
      </c>
      <c r="CU508">
        <v>1.040044237079836</v>
      </c>
      <c r="CV508">
        <v>1.029867246627429</v>
      </c>
      <c r="CW508">
        <v>1.0342920162125491</v>
      </c>
      <c r="CX508">
        <v>0.99922560331345134</v>
      </c>
      <c r="CY508">
        <v>1.0001105708348961</v>
      </c>
      <c r="CZ508">
        <v>0.99723452842335214</v>
      </c>
      <c r="DA508">
        <v>1.0175885093281669</v>
      </c>
      <c r="DB508">
        <v>0.99944687920486242</v>
      </c>
      <c r="DC508">
        <v>1.0498893477061759</v>
      </c>
      <c r="DD508">
        <v>1.014601794959868</v>
      </c>
      <c r="DE508">
        <v>1.0414822922966569</v>
      </c>
      <c r="DF508">
        <v>1.033296444756449</v>
      </c>
      <c r="DG508">
        <v>1.017035421632789</v>
      </c>
      <c r="DH508">
        <v>1.0161503860892449</v>
      </c>
      <c r="DI508">
        <v>0.99092921986068805</v>
      </c>
      <c r="DJ508">
        <v>1.0157079703506231</v>
      </c>
      <c r="DK508">
        <v>1.0053097040068051</v>
      </c>
      <c r="DL508">
        <v>1.002876077333883</v>
      </c>
      <c r="DM508">
        <v>0.98384961573333507</v>
      </c>
      <c r="DN508">
        <v>0.99955748313951787</v>
      </c>
      <c r="DO508">
        <v>1.018362804892855</v>
      </c>
      <c r="DP508">
        <v>1.038384905971603</v>
      </c>
      <c r="DQ508">
        <v>1.0245575095208641</v>
      </c>
      <c r="DR508">
        <v>1.029535366801362</v>
      </c>
      <c r="DS508">
        <v>1.0544247892480521</v>
      </c>
      <c r="DT508">
        <v>1.0525442502705089</v>
      </c>
      <c r="DU508">
        <v>1.0526548542051639</v>
      </c>
      <c r="DV508">
        <v>1.052101698487687</v>
      </c>
      <c r="DW508">
        <v>1.0405973927973129</v>
      </c>
      <c r="DX508">
        <v>1.038827389732325</v>
      </c>
      <c r="DY508">
        <v>1.0254424770423081</v>
      </c>
      <c r="DZ508">
        <v>1.0414822922966569</v>
      </c>
      <c r="EA508">
        <v>1.0477876008593221</v>
      </c>
      <c r="EB508">
        <v>1.052433646335853</v>
      </c>
      <c r="EC508">
        <v>1.038274302036948</v>
      </c>
      <c r="ED508">
        <v>1.034623896038616</v>
      </c>
      <c r="EE508">
        <v>1.01504421069849</v>
      </c>
      <c r="EF508">
        <v>1.017809717197478</v>
      </c>
      <c r="EG508">
        <v>1.0175885093281669</v>
      </c>
      <c r="EH508">
        <v>1.0153760905245559</v>
      </c>
      <c r="EI508">
        <v>1.026216840629097</v>
      </c>
      <c r="EJ508">
        <v>1.028429191410607</v>
      </c>
      <c r="EK508">
        <v>1.002876077333883</v>
      </c>
      <c r="EL508">
        <v>0.96969027143442932</v>
      </c>
      <c r="EM508">
        <v>0.95365038815797987</v>
      </c>
      <c r="EN508">
        <v>0.95951328098202215</v>
      </c>
      <c r="EO508">
        <v>0.91814155952026011</v>
      </c>
      <c r="EP508">
        <v>0.90951329624143018</v>
      </c>
      <c r="EQ508">
        <v>0.93130533236306623</v>
      </c>
      <c r="ER508">
        <v>0.9255530434736795</v>
      </c>
      <c r="ES508">
        <v>0.99668137270587454</v>
      </c>
      <c r="ET508">
        <v>0.98152652497296922</v>
      </c>
      <c r="EU508">
        <v>1.0329645649303829</v>
      </c>
      <c r="EV508">
        <v>1.047566324967911</v>
      </c>
      <c r="EW508">
        <v>1.032632753126417</v>
      </c>
      <c r="EX508">
        <v>1.0237831459340749</v>
      </c>
      <c r="EY508">
        <v>0.9948009017504309</v>
      </c>
    </row>
    <row r="509" spans="9:155" x14ac:dyDescent="0.25">
      <c r="I509" s="31">
        <v>45162</v>
      </c>
      <c r="J509" s="32">
        <v>136.6433275891747</v>
      </c>
      <c r="K509" s="32">
        <v>122.00546965924531</v>
      </c>
      <c r="L509" s="33">
        <v>-2.2906231178478E-3</v>
      </c>
      <c r="M509" s="33">
        <v>-7.5531977255406E-3</v>
      </c>
      <c r="N509">
        <v>30</v>
      </c>
      <c r="O509" t="s">
        <v>15</v>
      </c>
      <c r="P509">
        <f t="shared" si="18"/>
        <v>225</v>
      </c>
      <c r="Q509">
        <f t="shared" si="19"/>
        <v>0</v>
      </c>
      <c r="AH509" s="31">
        <v>45534</v>
      </c>
      <c r="AI509" s="33">
        <v>0.56889095707025805</v>
      </c>
      <c r="AJ509" s="33">
        <v>0.40191020162254881</v>
      </c>
      <c r="AK509" s="33">
        <v>0.1669807554477091</v>
      </c>
      <c r="BI509" s="34">
        <v>-0.1396015316509982</v>
      </c>
      <c r="CP509" t="s">
        <v>1510</v>
      </c>
      <c r="CQ509">
        <v>0.94387334806328693</v>
      </c>
      <c r="CR509">
        <v>0.9365100647300566</v>
      </c>
      <c r="CS509">
        <v>0.93150879515195517</v>
      </c>
      <c r="CT509">
        <v>0.94067790304885901</v>
      </c>
      <c r="CU509">
        <v>0.91844951726803459</v>
      </c>
      <c r="CV509">
        <v>0.91066960355794313</v>
      </c>
      <c r="CW509">
        <v>0.90900248528097982</v>
      </c>
      <c r="CX509">
        <v>0.87288130510414741</v>
      </c>
      <c r="CY509">
        <v>0.87051963236017205</v>
      </c>
      <c r="CZ509">
        <v>0.88969162042443239</v>
      </c>
      <c r="DA509">
        <v>0.91442072624709603</v>
      </c>
      <c r="DB509">
        <v>0.90525144784461531</v>
      </c>
      <c r="DC509">
        <v>0.90858576965133031</v>
      </c>
      <c r="DD509">
        <v>0.9427619074610486</v>
      </c>
      <c r="DE509">
        <v>0.94081695034672286</v>
      </c>
      <c r="DF509">
        <v>0.94248406862368606</v>
      </c>
      <c r="DG509">
        <v>1.0162545852092391</v>
      </c>
      <c r="DH509">
        <v>1.0332036920690231</v>
      </c>
      <c r="DI509">
        <v>1.010002742478247</v>
      </c>
      <c r="DJ509">
        <v>1.008196747408997</v>
      </c>
      <c r="DK509">
        <v>0.99861075337686633</v>
      </c>
      <c r="DL509">
        <v>0.99208107180851179</v>
      </c>
      <c r="DM509">
        <v>1.062239513002776</v>
      </c>
      <c r="DN509">
        <v>1.0557100019399981</v>
      </c>
      <c r="DO509">
        <v>1.026396256916094</v>
      </c>
      <c r="DP509">
        <v>1.023062020362167</v>
      </c>
      <c r="DQ509">
        <v>1.076549108281222</v>
      </c>
      <c r="DR509">
        <v>1.0768269471185841</v>
      </c>
      <c r="DS509">
        <v>1.120866832545006</v>
      </c>
      <c r="DT509">
        <v>1.1330925086640511</v>
      </c>
      <c r="DU509">
        <v>1.2129758206827319</v>
      </c>
      <c r="DV509">
        <v>1.321478238005517</v>
      </c>
      <c r="DW509">
        <v>1.35440405842071</v>
      </c>
      <c r="DX509">
        <v>1.4819393312571021</v>
      </c>
      <c r="DY509">
        <v>1.440122156529579</v>
      </c>
      <c r="DZ509">
        <v>1.4522089558563369</v>
      </c>
      <c r="EA509">
        <v>1.505696214280968</v>
      </c>
      <c r="EB509">
        <v>1.535426419176156</v>
      </c>
      <c r="EC509">
        <v>1.570575120795825</v>
      </c>
      <c r="ED509">
        <v>1.5316754669925801</v>
      </c>
      <c r="EE509">
        <v>1.446929762188085</v>
      </c>
      <c r="EF509">
        <v>1.4470687242331599</v>
      </c>
      <c r="EG509">
        <v>1.5162546016174721</v>
      </c>
      <c r="EH509">
        <v>1.498888779128039</v>
      </c>
      <c r="EI509">
        <v>1.591553103929336</v>
      </c>
      <c r="EJ509">
        <v>1.5600167334593209</v>
      </c>
      <c r="EK509">
        <v>1.5220894729604499</v>
      </c>
      <c r="EL509">
        <v>1.4780495875340269</v>
      </c>
      <c r="EM509">
        <v>1.5484856118072881</v>
      </c>
      <c r="EN509">
        <v>1.4783273411186011</v>
      </c>
      <c r="EO509">
        <v>1.4890246905001809</v>
      </c>
      <c r="EP509">
        <v>1.5619616905736471</v>
      </c>
      <c r="EQ509">
        <v>1.7599334992000299</v>
      </c>
      <c r="ER509">
        <v>2.111836719509645</v>
      </c>
      <c r="ES509">
        <v>1.9058071583358069</v>
      </c>
      <c r="ET509">
        <v>1.6964435311136199</v>
      </c>
      <c r="EU509">
        <v>1.7081134443051511</v>
      </c>
      <c r="EV509">
        <v>1.7050571318413761</v>
      </c>
      <c r="EW509">
        <v>1.6874132147562151</v>
      </c>
      <c r="EX509">
        <v>1.611141978128823</v>
      </c>
      <c r="EY509">
        <v>1.6615727535841009</v>
      </c>
    </row>
    <row r="510" spans="9:155" x14ac:dyDescent="0.25">
      <c r="I510" s="31">
        <v>45163</v>
      </c>
      <c r="J510" s="32">
        <v>136.3416240873334</v>
      </c>
      <c r="K510" s="32">
        <v>121.2178099023172</v>
      </c>
      <c r="L510" s="33">
        <v>-4.4935291662887003E-3</v>
      </c>
      <c r="M510" s="33">
        <v>-1.39603728237295E-2</v>
      </c>
      <c r="N510">
        <v>30</v>
      </c>
      <c r="O510" t="s">
        <v>15</v>
      </c>
      <c r="P510">
        <f t="shared" si="18"/>
        <v>225</v>
      </c>
      <c r="Q510">
        <f t="shared" si="19"/>
        <v>0</v>
      </c>
      <c r="AH510" s="31">
        <v>45537</v>
      </c>
      <c r="AI510" s="33">
        <v>0.56528488768091845</v>
      </c>
      <c r="AJ510" s="33">
        <v>0.4125742753784738</v>
      </c>
      <c r="AK510" s="33">
        <v>0.15271061230244459</v>
      </c>
      <c r="BI510" s="34">
        <v>-0.2246491895367726</v>
      </c>
      <c r="CP510" t="s">
        <v>1511</v>
      </c>
      <c r="CQ510">
        <v>1.032287301464939</v>
      </c>
      <c r="CR510">
        <v>1.015334799040122</v>
      </c>
      <c r="CS510">
        <v>1.024328670495309</v>
      </c>
      <c r="CT510">
        <v>1.0159818642957601</v>
      </c>
      <c r="CU510">
        <v>1.011582012327811</v>
      </c>
      <c r="CV510">
        <v>0.91924936408133562</v>
      </c>
      <c r="CW510">
        <v>0.90676159593955585</v>
      </c>
      <c r="CX510">
        <v>0.90482048007697069</v>
      </c>
      <c r="CY510">
        <v>0.91523776724763506</v>
      </c>
      <c r="CZ510">
        <v>0.90553218793470935</v>
      </c>
      <c r="DA510">
        <v>0.90656742842026705</v>
      </c>
      <c r="DB510">
        <v>0.90184404382449901</v>
      </c>
      <c r="DC510">
        <v>0.88741507991580515</v>
      </c>
      <c r="DD510">
        <v>0.89841470983567795</v>
      </c>
      <c r="DE510">
        <v>0.92183754519955874</v>
      </c>
      <c r="DF510">
        <v>0.93219018976812251</v>
      </c>
      <c r="DG510">
        <v>0.92345512843432487</v>
      </c>
      <c r="DH510">
        <v>0.91090263778611558</v>
      </c>
      <c r="DI510">
        <v>0.8819799075579694</v>
      </c>
      <c r="DJ510">
        <v>0.88560332916175022</v>
      </c>
      <c r="DK510">
        <v>0.8822387176793588</v>
      </c>
      <c r="DL510">
        <v>0.88508570891897143</v>
      </c>
      <c r="DM510">
        <v>0.89414430288058799</v>
      </c>
      <c r="DN510">
        <v>0.91219668839306267</v>
      </c>
      <c r="DO510">
        <v>0.91310248386576121</v>
      </c>
      <c r="DP510">
        <v>0.91161434564385424</v>
      </c>
      <c r="DQ510">
        <v>0.90624389579244813</v>
      </c>
      <c r="DR510">
        <v>0.92009059685626238</v>
      </c>
      <c r="DS510">
        <v>0.96408927634441144</v>
      </c>
      <c r="DT510">
        <v>0.96169526274547701</v>
      </c>
      <c r="DU510">
        <v>0.95943061425507292</v>
      </c>
      <c r="DV510">
        <v>0.94733094143888386</v>
      </c>
      <c r="DW510">
        <v>0.95140734068334298</v>
      </c>
      <c r="DX510">
        <v>0.94823681681591132</v>
      </c>
      <c r="DY510">
        <v>0.95490131727426464</v>
      </c>
      <c r="DZ510">
        <v>0.95541893751704343</v>
      </c>
      <c r="EA510">
        <v>0.96648328994334587</v>
      </c>
      <c r="EB510">
        <v>0.97411838828515618</v>
      </c>
      <c r="EC510">
        <v>0.94183104657461858</v>
      </c>
      <c r="ED510">
        <v>0.92791970290870363</v>
      </c>
      <c r="EE510">
        <v>0.88618567191095865</v>
      </c>
      <c r="EF510">
        <v>0.89285017236931197</v>
      </c>
      <c r="EG510">
        <v>0.89563244110249496</v>
      </c>
      <c r="EH510">
        <v>0.88767389003719455</v>
      </c>
      <c r="EI510">
        <v>0.9048851226790714</v>
      </c>
      <c r="EJ510">
        <v>0.88172109743658</v>
      </c>
      <c r="EK510">
        <v>0.89259136224792257</v>
      </c>
      <c r="EL510">
        <v>0.85467484046891828</v>
      </c>
      <c r="EM510">
        <v>0.84315751040193776</v>
      </c>
      <c r="EN510">
        <v>0.85072796614164736</v>
      </c>
      <c r="EO510">
        <v>0.82167579090064202</v>
      </c>
      <c r="EP510">
        <v>0.81074080358286993</v>
      </c>
      <c r="EQ510">
        <v>0.85816889696416887</v>
      </c>
      <c r="ER510">
        <v>0.83429308395960988</v>
      </c>
      <c r="ES510">
        <v>0.86334517929628629</v>
      </c>
      <c r="ET510">
        <v>0.79702362743624366</v>
      </c>
      <c r="EU510">
        <v>0.79650592728913594</v>
      </c>
      <c r="EV510">
        <v>0.81701712881130351</v>
      </c>
      <c r="EW510">
        <v>0.78958269661372216</v>
      </c>
      <c r="EX510">
        <v>0.79650592728913594</v>
      </c>
      <c r="EY510">
        <v>0.81371723983534172</v>
      </c>
    </row>
    <row r="511" spans="9:155" x14ac:dyDescent="0.25">
      <c r="I511" s="31">
        <v>45166</v>
      </c>
      <c r="J511" s="32">
        <v>136.1051406557873</v>
      </c>
      <c r="K511" s="32">
        <v>121.61019850034771</v>
      </c>
      <c r="L511" s="33">
        <v>-6.2202269955468998E-3</v>
      </c>
      <c r="M511" s="33">
        <v>-1.07685092912832E-2</v>
      </c>
      <c r="N511">
        <v>30</v>
      </c>
      <c r="O511" t="s">
        <v>15</v>
      </c>
      <c r="P511">
        <f t="shared" si="18"/>
        <v>225</v>
      </c>
      <c r="Q511">
        <f t="shared" si="19"/>
        <v>0</v>
      </c>
      <c r="AH511" s="31">
        <v>45538</v>
      </c>
      <c r="AI511" s="33">
        <v>0.57405029536900121</v>
      </c>
      <c r="AJ511" s="33">
        <v>0.40966086528832091</v>
      </c>
      <c r="AK511" s="33">
        <v>0.1643894300806803</v>
      </c>
      <c r="BI511" s="34">
        <v>-4.2315858168275999E-3</v>
      </c>
      <c r="CP511" t="s">
        <v>1512</v>
      </c>
      <c r="CQ511">
        <v>1.002171650661466</v>
      </c>
      <c r="CR511">
        <v>0.98788591082466637</v>
      </c>
      <c r="CS511">
        <v>0.98553112275559263</v>
      </c>
      <c r="CT511">
        <v>0.95803246929781527</v>
      </c>
      <c r="CU511">
        <v>0.95675037968913523</v>
      </c>
      <c r="CV511">
        <v>0.97438516422193877</v>
      </c>
      <c r="CW511">
        <v>0.95907904177295922</v>
      </c>
      <c r="CX511">
        <v>0.96038725736688901</v>
      </c>
      <c r="CY511">
        <v>0.97742018607322734</v>
      </c>
      <c r="CZ511">
        <v>0.95949763243638797</v>
      </c>
      <c r="DA511">
        <v>0.96533228676085814</v>
      </c>
      <c r="DB511">
        <v>0.9613291342678898</v>
      </c>
      <c r="DC511">
        <v>0.98812142795820246</v>
      </c>
      <c r="DD511">
        <v>1.0006017919487511</v>
      </c>
      <c r="DE511">
        <v>1.0295394825598509</v>
      </c>
      <c r="DF511">
        <v>1.017765542214482</v>
      </c>
      <c r="DG511">
        <v>1.0262689435750261</v>
      </c>
      <c r="DH511">
        <v>1.0471480772296899</v>
      </c>
      <c r="DI511">
        <v>1.0475405419078689</v>
      </c>
      <c r="DJ511">
        <v>1.036891679748823</v>
      </c>
      <c r="DK511">
        <v>1.0228152671825941</v>
      </c>
      <c r="DL511">
        <v>1.0153584382971941</v>
      </c>
      <c r="DM511">
        <v>1.0211669027587</v>
      </c>
      <c r="DN511">
        <v>1.0243851258953101</v>
      </c>
      <c r="DO511">
        <v>1.0031659072883961</v>
      </c>
      <c r="DP511">
        <v>1.011616928923011</v>
      </c>
      <c r="DQ511">
        <v>1.0060962974432559</v>
      </c>
      <c r="DR511">
        <v>1.0071428699184</v>
      </c>
      <c r="DS511">
        <v>1.017320761688089</v>
      </c>
      <c r="DT511">
        <v>1.011407665530154</v>
      </c>
      <c r="DU511">
        <v>1.006698089392007</v>
      </c>
      <c r="DV511">
        <v>0.99489795918367352</v>
      </c>
      <c r="DW511">
        <v>0.98401357989109106</v>
      </c>
      <c r="DX511">
        <v>1.003505992240646</v>
      </c>
      <c r="DY511">
        <v>1.014076412566228</v>
      </c>
      <c r="DZ511">
        <v>1.037728924953395</v>
      </c>
      <c r="EA511">
        <v>1.032653074000033</v>
      </c>
      <c r="EB511">
        <v>1.0321297877624609</v>
      </c>
      <c r="EC511">
        <v>1.03443225998332</v>
      </c>
      <c r="ED511">
        <v>1.00321822313661</v>
      </c>
      <c r="EE511">
        <v>0.99892723766189173</v>
      </c>
      <c r="EF511">
        <v>0.98937726382620361</v>
      </c>
      <c r="EG511">
        <v>1.005756148613292</v>
      </c>
      <c r="EH511">
        <v>0.99638931218521065</v>
      </c>
      <c r="EI511">
        <v>0.98660388509370089</v>
      </c>
      <c r="EJ511">
        <v>0.9564626105850994</v>
      </c>
      <c r="EK511">
        <v>0.98286237571951862</v>
      </c>
      <c r="EL511">
        <v>1.0232339217237381</v>
      </c>
      <c r="EM511">
        <v>1.0212454084698781</v>
      </c>
      <c r="EN511">
        <v>1.035269505187892</v>
      </c>
      <c r="EO511">
        <v>1.1175039501978681</v>
      </c>
      <c r="EP511">
        <v>1.1413919158408561</v>
      </c>
      <c r="EQ511">
        <v>1.190816275428441</v>
      </c>
      <c r="ER511">
        <v>1.168498168498169</v>
      </c>
      <c r="ES511">
        <v>1.14306640625</v>
      </c>
      <c r="ET511">
        <v>1.1553113808624409</v>
      </c>
      <c r="EU511">
        <v>1.151386734080651</v>
      </c>
      <c r="EV511">
        <v>1.1637885923600211</v>
      </c>
      <c r="EW511">
        <v>1.170408112163134</v>
      </c>
      <c r="EX511">
        <v>1.158634171817766</v>
      </c>
      <c r="EY511">
        <v>1.21101517530089</v>
      </c>
    </row>
    <row r="512" spans="9:155" x14ac:dyDescent="0.25">
      <c r="I512" s="31">
        <v>45167</v>
      </c>
      <c r="J512" s="32">
        <v>137.11738112746781</v>
      </c>
      <c r="K512" s="32">
        <v>121.9849314130674</v>
      </c>
      <c r="L512" s="33">
        <v>0</v>
      </c>
      <c r="M512" s="33">
        <v>-7.7202649627762998E-3</v>
      </c>
      <c r="N512">
        <v>30</v>
      </c>
      <c r="O512" t="s">
        <v>15</v>
      </c>
      <c r="P512">
        <f t="shared" si="18"/>
        <v>225</v>
      </c>
      <c r="Q512">
        <f t="shared" si="19"/>
        <v>0</v>
      </c>
      <c r="AH512" s="31">
        <v>45539</v>
      </c>
      <c r="AI512" s="33">
        <v>0.56500265677266337</v>
      </c>
      <c r="AJ512" s="33">
        <v>0.40299398013859289</v>
      </c>
      <c r="AK512" s="33">
        <v>0.1620086766340704</v>
      </c>
      <c r="BI512" s="34">
        <v>7.0499244793507401E-2</v>
      </c>
      <c r="CP512" t="s">
        <v>1513</v>
      </c>
      <c r="CQ512">
        <v>0.97175327317539228</v>
      </c>
      <c r="CR512">
        <v>0.97705624765832599</v>
      </c>
      <c r="CS512">
        <v>0.99296536954203529</v>
      </c>
      <c r="CT512">
        <v>0.96709951156665386</v>
      </c>
      <c r="CU512">
        <v>0.97023809036243314</v>
      </c>
      <c r="CV512">
        <v>0.97110386186628872</v>
      </c>
      <c r="CW512">
        <v>0.99740257252111331</v>
      </c>
      <c r="CX512">
        <v>0.99729435935125255</v>
      </c>
      <c r="CY512">
        <v>0.99664501418711837</v>
      </c>
      <c r="CZ512">
        <v>0.99913418167379409</v>
      </c>
      <c r="DA512">
        <v>0.99339828836644783</v>
      </c>
      <c r="DB512">
        <v>0.98549780093703887</v>
      </c>
      <c r="DC512">
        <v>0.98528137459731724</v>
      </c>
      <c r="DD512">
        <v>0.98744590257441056</v>
      </c>
      <c r="DE512">
        <v>0.99718614618139167</v>
      </c>
      <c r="DF512">
        <v>0.98549780093703887</v>
      </c>
      <c r="DG512">
        <v>0.97889606998086753</v>
      </c>
      <c r="DH512">
        <v>0.97478357265634141</v>
      </c>
      <c r="DI512">
        <v>1.01926401405189</v>
      </c>
      <c r="DJ512">
        <v>1.0097402629296</v>
      </c>
      <c r="DK512">
        <v>1.0195887197064419</v>
      </c>
      <c r="DL512">
        <v>1.024242415170211</v>
      </c>
      <c r="DM512">
        <v>1.0599567299224339</v>
      </c>
      <c r="DN512">
        <v>1.0613636334205641</v>
      </c>
      <c r="DO512">
        <v>1.056709937956795</v>
      </c>
      <c r="DP512">
        <v>1.045562724706715</v>
      </c>
      <c r="DQ512">
        <v>1.0456710040215449</v>
      </c>
      <c r="DR512">
        <v>1.0494588618364891</v>
      </c>
      <c r="DS512">
        <v>0.99015156254577719</v>
      </c>
      <c r="DT512">
        <v>0.95735926795967274</v>
      </c>
      <c r="DU512">
        <v>0.99015156254577719</v>
      </c>
      <c r="DV512">
        <v>0.97683982131860436</v>
      </c>
      <c r="DW512">
        <v>0.95270557249590382</v>
      </c>
      <c r="DX512">
        <v>0.97705624765832599</v>
      </c>
      <c r="DY512">
        <v>0.9675324303910664</v>
      </c>
      <c r="DZ512">
        <v>0.98062767913354831</v>
      </c>
      <c r="EA512">
        <v>0.94989176549964571</v>
      </c>
      <c r="EB512">
        <v>0.95422075530886297</v>
      </c>
      <c r="EC512">
        <v>0.96742428336617514</v>
      </c>
      <c r="ED512">
        <v>0.98170994312209492</v>
      </c>
      <c r="EE512">
        <v>0.97954541514500171</v>
      </c>
      <c r="EF512">
        <v>0.97705624765832599</v>
      </c>
      <c r="EG512">
        <v>0.94837658268668656</v>
      </c>
      <c r="EH512">
        <v>0.96461034407997825</v>
      </c>
      <c r="EI512">
        <v>0.99794370451538661</v>
      </c>
      <c r="EJ512">
        <v>0.96071427309517365</v>
      </c>
      <c r="EK512">
        <v>0.9558441512916831</v>
      </c>
      <c r="EL512">
        <v>0.96720779088148401</v>
      </c>
      <c r="EM512">
        <v>0.97002159787774211</v>
      </c>
      <c r="EN512">
        <v>0.97727274014301702</v>
      </c>
      <c r="EO512">
        <v>0.98722941008971976</v>
      </c>
      <c r="EP512">
        <v>1.015259729897225</v>
      </c>
      <c r="EQ512">
        <v>1.006060552139548</v>
      </c>
      <c r="ER512">
        <v>1.01926401405189</v>
      </c>
      <c r="ES512">
        <v>1.018506455717896</v>
      </c>
      <c r="ET512">
        <v>1.061580125905254</v>
      </c>
      <c r="EU512">
        <v>1.0581169075998931</v>
      </c>
      <c r="EV512">
        <v>1.068290003886317</v>
      </c>
      <c r="EW512">
        <v>1.058441547109475</v>
      </c>
      <c r="EX512">
        <v>1.096428536863683</v>
      </c>
      <c r="EY512">
        <v>1.1322510647857671</v>
      </c>
    </row>
    <row r="513" spans="9:155" x14ac:dyDescent="0.25">
      <c r="I513" s="31">
        <v>45168</v>
      </c>
      <c r="J513" s="32">
        <v>138.0924751116892</v>
      </c>
      <c r="K513" s="32">
        <v>122.28507806335151</v>
      </c>
      <c r="L513" s="33">
        <v>0</v>
      </c>
      <c r="M513" s="33">
        <v>-5.2787384958085997E-3</v>
      </c>
      <c r="N513">
        <v>30</v>
      </c>
      <c r="O513" t="s">
        <v>15</v>
      </c>
      <c r="P513">
        <f t="shared" si="18"/>
        <v>225</v>
      </c>
      <c r="Q513">
        <f t="shared" si="19"/>
        <v>0</v>
      </c>
      <c r="AH513" s="31">
        <v>45540</v>
      </c>
      <c r="AI513" s="33">
        <v>0.56117805219606098</v>
      </c>
      <c r="AJ513" s="33">
        <v>0.40036949840738512</v>
      </c>
      <c r="AK513" s="33">
        <v>0.16080855378867581</v>
      </c>
      <c r="BI513" s="34">
        <v>-0.34802406705524608</v>
      </c>
      <c r="CP513" t="s">
        <v>1514</v>
      </c>
      <c r="CQ513">
        <v>0.95343665768194075</v>
      </c>
      <c r="CR513">
        <v>0.94002693342508603</v>
      </c>
      <c r="CS513">
        <v>0.94326144243652177</v>
      </c>
      <c r="CT513">
        <v>0.90592990575398236</v>
      </c>
      <c r="CU513">
        <v>0.91185986098106009</v>
      </c>
      <c r="CV513">
        <v>0.93369273068991521</v>
      </c>
      <c r="CW513">
        <v>0.9457546987797808</v>
      </c>
      <c r="CX513">
        <v>0.94521563598398695</v>
      </c>
      <c r="CY513">
        <v>0.94831532970772203</v>
      </c>
      <c r="CZ513">
        <v>1.0114554977787289</v>
      </c>
      <c r="DA513">
        <v>1.0283018548010661</v>
      </c>
      <c r="DB513">
        <v>1.0157008239154071</v>
      </c>
      <c r="DC513">
        <v>1.027425852963525</v>
      </c>
      <c r="DD513">
        <v>1.049595661714128</v>
      </c>
      <c r="DE513">
        <v>1.043463582733003</v>
      </c>
      <c r="DF513">
        <v>1.0530997351826279</v>
      </c>
      <c r="DG513">
        <v>1.046900281616822</v>
      </c>
      <c r="DH513">
        <v>1.022574089446372</v>
      </c>
      <c r="DI513">
        <v>1.029110482053925</v>
      </c>
      <c r="DJ513">
        <v>1.043396208148321</v>
      </c>
      <c r="DK513">
        <v>1.0552560524841399</v>
      </c>
      <c r="DL513">
        <v>1.0482479716654749</v>
      </c>
      <c r="DM513">
        <v>1.0605121296277229</v>
      </c>
      <c r="DN513">
        <v>1.074663040434418</v>
      </c>
      <c r="DO513">
        <v>1.09440703354478</v>
      </c>
      <c r="DP513">
        <v>1.1251348030350841</v>
      </c>
      <c r="DQ513">
        <v>1.146361169245127</v>
      </c>
      <c r="DR513">
        <v>1.160444771585476</v>
      </c>
      <c r="DS513">
        <v>1.1520890007181579</v>
      </c>
      <c r="DT513">
        <v>1.1164420931260179</v>
      </c>
      <c r="DU513">
        <v>1.154177943434987</v>
      </c>
      <c r="DV513">
        <v>1.152560688929269</v>
      </c>
      <c r="DW513">
        <v>1.108962257977905</v>
      </c>
      <c r="DX513">
        <v>1.0408355772203799</v>
      </c>
      <c r="DY513">
        <v>1.0012803486516459</v>
      </c>
      <c r="DZ513">
        <v>1.0047169814171291</v>
      </c>
      <c r="EA513">
        <v>0.9694743874514189</v>
      </c>
      <c r="EB513">
        <v>0.96051211308528839</v>
      </c>
      <c r="EC513">
        <v>0.9658355648135537</v>
      </c>
      <c r="ED513">
        <v>0.99386788808821525</v>
      </c>
      <c r="EE513">
        <v>0.96765500919165448</v>
      </c>
      <c r="EF513">
        <v>0.96644206831236601</v>
      </c>
      <c r="EG513">
        <v>0.91576818195765408</v>
      </c>
      <c r="EH513">
        <v>0.95208896763328799</v>
      </c>
      <c r="EI513">
        <v>0.96293799484386522</v>
      </c>
      <c r="EJ513">
        <v>0.95242584055669899</v>
      </c>
      <c r="EK513">
        <v>0.92230457456520776</v>
      </c>
      <c r="EL513">
        <v>0.93328841706348575</v>
      </c>
      <c r="EM513">
        <v>0.92695414820997857</v>
      </c>
      <c r="EN513">
        <v>0.94973046045939336</v>
      </c>
      <c r="EO513">
        <v>0.9739892119268253</v>
      </c>
      <c r="EP513">
        <v>1.0243261592397901</v>
      </c>
      <c r="EQ513">
        <v>1.025202161077331</v>
      </c>
      <c r="ER513">
        <v>1.041509455303874</v>
      </c>
      <c r="ES513">
        <v>1.0172506377181061</v>
      </c>
      <c r="ET513">
        <v>1.0499999753405569</v>
      </c>
      <c r="EU513">
        <v>1.065161703272494</v>
      </c>
      <c r="EV513">
        <v>1.102762804412099</v>
      </c>
      <c r="EW513">
        <v>1.1049191217136101</v>
      </c>
      <c r="EX513">
        <v>1.072169784091159</v>
      </c>
      <c r="EY513">
        <v>1.0832883757588021</v>
      </c>
    </row>
    <row r="514" spans="9:155" x14ac:dyDescent="0.25">
      <c r="I514" s="31">
        <v>45169</v>
      </c>
      <c r="J514" s="32">
        <v>137.90609379233771</v>
      </c>
      <c r="K514" s="32">
        <v>121.9633122065643</v>
      </c>
      <c r="L514" s="33">
        <v>-1.3496848340268999E-3</v>
      </c>
      <c r="M514" s="33">
        <v>-7.8961252124977992E-3</v>
      </c>
      <c r="N514">
        <v>30</v>
      </c>
      <c r="O514" t="s">
        <v>15</v>
      </c>
      <c r="P514">
        <f t="shared" si="18"/>
        <v>225</v>
      </c>
      <c r="Q514">
        <f t="shared" si="19"/>
        <v>0</v>
      </c>
      <c r="AH514" s="31">
        <v>45541</v>
      </c>
      <c r="AI514" s="33">
        <v>0.5526041761927214</v>
      </c>
      <c r="AJ514" s="33">
        <v>0.38721837830811329</v>
      </c>
      <c r="AK514" s="33">
        <v>0.165385797884608</v>
      </c>
      <c r="BI514" s="34">
        <v>-0.10732381245309081</v>
      </c>
      <c r="CP514" t="s">
        <v>1515</v>
      </c>
      <c r="CQ514">
        <v>1.007789376996254</v>
      </c>
      <c r="CR514">
        <v>0.94671536011722746</v>
      </c>
      <c r="CS514">
        <v>0.9310333104092865</v>
      </c>
      <c r="CT514">
        <v>0.97473635063836483</v>
      </c>
      <c r="CU514">
        <v>0.94892116094087242</v>
      </c>
      <c r="CV514">
        <v>0.95395328111012212</v>
      </c>
      <c r="CW514">
        <v>0.94902463691619787</v>
      </c>
      <c r="CX514">
        <v>0.95374641349196942</v>
      </c>
      <c r="CY514">
        <v>0.93995998967919192</v>
      </c>
      <c r="CZ514">
        <v>0.975701367415585</v>
      </c>
      <c r="DA514">
        <v>0.95250571377804283</v>
      </c>
      <c r="DB514">
        <v>0.97018678102397427</v>
      </c>
      <c r="DC514">
        <v>0.97580475905841224</v>
      </c>
      <c r="DD514">
        <v>0.96139790105617307</v>
      </c>
      <c r="DE514">
        <v>0.96205282723740981</v>
      </c>
      <c r="DF514">
        <v>0.97273733310037436</v>
      </c>
      <c r="DG514">
        <v>0.96084653518276009</v>
      </c>
      <c r="DH514">
        <v>0.93933955548973036</v>
      </c>
      <c r="DI514">
        <v>0.93272215301879535</v>
      </c>
      <c r="DJ514">
        <v>0.93609983823781318</v>
      </c>
      <c r="DK514">
        <v>0.93751291357811728</v>
      </c>
      <c r="DL514">
        <v>0.93785758049837409</v>
      </c>
      <c r="DM514">
        <v>0.93086093478290899</v>
      </c>
      <c r="DN514">
        <v>0.91317986753697755</v>
      </c>
      <c r="DO514">
        <v>0.89922106809782243</v>
      </c>
      <c r="DP514">
        <v>0.87585303883390275</v>
      </c>
      <c r="DQ514">
        <v>0.88453844282637861</v>
      </c>
      <c r="DR514">
        <v>0.95364302184914229</v>
      </c>
      <c r="DS514">
        <v>0.94836979506745944</v>
      </c>
      <c r="DT514">
        <v>0.95212655486601094</v>
      </c>
      <c r="DU514">
        <v>0.99744953805354608</v>
      </c>
      <c r="DV514">
        <v>0.98486940629541819</v>
      </c>
      <c r="DW514">
        <v>0.96508584553617072</v>
      </c>
      <c r="DX514">
        <v>0.97449507536093527</v>
      </c>
      <c r="DY514">
        <v>0.94406150073049844</v>
      </c>
      <c r="DZ514">
        <v>0.93392844507344508</v>
      </c>
      <c r="EA514">
        <v>0.89405114862646862</v>
      </c>
      <c r="EB514">
        <v>0.91697111932730424</v>
      </c>
      <c r="EC514">
        <v>0.8983939349552047</v>
      </c>
      <c r="ED514">
        <v>0.90897496484284379</v>
      </c>
      <c r="EE514">
        <v>0.94678434410077772</v>
      </c>
      <c r="EF514">
        <v>0.90997447361183903</v>
      </c>
      <c r="EG514">
        <v>0.90621771381328753</v>
      </c>
      <c r="EH514">
        <v>0.92507066545459182</v>
      </c>
      <c r="EI514">
        <v>0.9041152202999716</v>
      </c>
      <c r="EJ514">
        <v>0.92531185639952318</v>
      </c>
      <c r="EK514">
        <v>0.9061143221704604</v>
      </c>
      <c r="EL514">
        <v>0.95205765521495878</v>
      </c>
      <c r="EM514">
        <v>0.93647899714984517</v>
      </c>
      <c r="EN514">
        <v>0.96253529345977074</v>
      </c>
      <c r="EO514">
        <v>0.96770521293112455</v>
      </c>
      <c r="EP514">
        <v>1.0018266477090609</v>
      </c>
      <c r="EQ514">
        <v>1.046529196707134</v>
      </c>
      <c r="ER514">
        <v>1.098400767047051</v>
      </c>
      <c r="ES514">
        <v>1.151202862172412</v>
      </c>
      <c r="ET514">
        <v>1.1198731704158069</v>
      </c>
      <c r="EU514">
        <v>1.117736269243214</v>
      </c>
      <c r="EV514">
        <v>1.102640077400461</v>
      </c>
      <c r="EW514">
        <v>1.0985041586898781</v>
      </c>
      <c r="EX514">
        <v>1.142689665141317</v>
      </c>
      <c r="EY514">
        <v>1.1715722807968481</v>
      </c>
    </row>
    <row r="515" spans="9:155" x14ac:dyDescent="0.25">
      <c r="I515" s="31">
        <v>45170</v>
      </c>
      <c r="J515" s="32">
        <v>138.6062799657592</v>
      </c>
      <c r="K515" s="32">
        <v>123.04607413225909</v>
      </c>
      <c r="L515" s="33">
        <v>0</v>
      </c>
      <c r="M515" s="33">
        <v>0</v>
      </c>
      <c r="N515">
        <v>30</v>
      </c>
      <c r="O515" t="s">
        <v>15</v>
      </c>
      <c r="P515">
        <f t="shared" si="18"/>
        <v>225</v>
      </c>
      <c r="Q515">
        <f t="shared" si="19"/>
        <v>0</v>
      </c>
      <c r="AH515" s="31">
        <v>45544</v>
      </c>
      <c r="AI515" s="33">
        <v>0.5409911346247307</v>
      </c>
      <c r="AJ515" s="33">
        <v>0.37644330304458989</v>
      </c>
      <c r="AK515" s="33">
        <v>0.16454783158014069</v>
      </c>
      <c r="BI515" s="34">
        <v>-5.0055876928994998E-2</v>
      </c>
      <c r="CP515" t="s">
        <v>1516</v>
      </c>
      <c r="CQ515">
        <v>1.009615384615385</v>
      </c>
      <c r="CR515">
        <v>1.038461546379152</v>
      </c>
      <c r="CS515">
        <v>1.040271463319798</v>
      </c>
      <c r="CT515">
        <v>1.021493220005119</v>
      </c>
      <c r="CU515">
        <v>1.038800875495909</v>
      </c>
      <c r="CV515">
        <v>1.0607466293347321</v>
      </c>
      <c r="CW515">
        <v>1.0722850663285921</v>
      </c>
      <c r="CX515">
        <v>1.070475080108829</v>
      </c>
      <c r="CY515">
        <v>1.086199084256223</v>
      </c>
      <c r="CZ515">
        <v>1.094343883686923</v>
      </c>
      <c r="DA515">
        <v>1.0912895752405209</v>
      </c>
      <c r="DB515">
        <v>1.0848416292309591</v>
      </c>
      <c r="DC515">
        <v>1.0739819197497309</v>
      </c>
      <c r="DD515">
        <v>1.1084841672118031</v>
      </c>
      <c r="DE515">
        <v>1.1026018159162481</v>
      </c>
      <c r="DF515">
        <v>1.1001131021838531</v>
      </c>
      <c r="DG515">
        <v>1.086199084256223</v>
      </c>
      <c r="DH515">
        <v>1.117533959752385</v>
      </c>
      <c r="DI515">
        <v>1.1004524313006101</v>
      </c>
      <c r="DJ515">
        <v>1.109162894724435</v>
      </c>
      <c r="DK515">
        <v>1.108710363529936</v>
      </c>
      <c r="DL515">
        <v>1.128167403636364</v>
      </c>
      <c r="DM515">
        <v>1.1035067397470131</v>
      </c>
      <c r="DN515">
        <v>1.0889139943067501</v>
      </c>
      <c r="DO515">
        <v>1.058936573835852</v>
      </c>
      <c r="DP515">
        <v>1.0848416292309591</v>
      </c>
      <c r="DQ515">
        <v>1.1045248656555191</v>
      </c>
      <c r="DR515">
        <v>1.083484104926578</v>
      </c>
      <c r="DS515">
        <v>1.105656124362651</v>
      </c>
      <c r="DT515">
        <v>1.104072403740137</v>
      </c>
      <c r="DU515">
        <v>1.1726244367489</v>
      </c>
      <c r="DV515">
        <v>1.1605203357619149</v>
      </c>
      <c r="DW515">
        <v>1.1428732818752509</v>
      </c>
      <c r="DX515">
        <v>1.144343869699139</v>
      </c>
      <c r="DY515">
        <v>1.1518099416172081</v>
      </c>
      <c r="DZ515">
        <v>1.1445701352963891</v>
      </c>
      <c r="EA515">
        <v>1.147171912548292</v>
      </c>
      <c r="EB515">
        <v>1.0920814355517781</v>
      </c>
      <c r="EC515">
        <v>1.0950226111995549</v>
      </c>
      <c r="ED515">
        <v>1.118325750784525</v>
      </c>
      <c r="EE515">
        <v>1.0968325281402009</v>
      </c>
      <c r="EF515">
        <v>1.066968309747045</v>
      </c>
      <c r="EG515">
        <v>1.095361940316312</v>
      </c>
      <c r="EH515">
        <v>1.111085944463706</v>
      </c>
      <c r="EI515">
        <v>1.123755640164698</v>
      </c>
      <c r="EJ515">
        <v>1.103619872545637</v>
      </c>
      <c r="EK515">
        <v>1.135859671872564</v>
      </c>
      <c r="EL515">
        <v>1.10667418099204</v>
      </c>
      <c r="EM515">
        <v>1.1059954534794081</v>
      </c>
      <c r="EN515">
        <v>1.1529412003243391</v>
      </c>
      <c r="EO515">
        <v>1.1950226525031049</v>
      </c>
      <c r="EP515">
        <v>1.212556504312027</v>
      </c>
      <c r="EQ515">
        <v>1.2173076661795681</v>
      </c>
      <c r="ER515">
        <v>1.2286198375761781</v>
      </c>
      <c r="ES515">
        <v>1.2367647062859961</v>
      </c>
      <c r="ET515">
        <v>1.2682125760225491</v>
      </c>
      <c r="EU515">
        <v>1.2701357643200539</v>
      </c>
      <c r="EV515">
        <v>1.232918606807454</v>
      </c>
      <c r="EW515">
        <v>1.29818992721433</v>
      </c>
      <c r="EX515">
        <v>1.314253399036716</v>
      </c>
      <c r="EY515">
        <v>1.2678733854640261</v>
      </c>
    </row>
    <row r="516" spans="9:155" x14ac:dyDescent="0.25">
      <c r="I516" s="31">
        <v>45173</v>
      </c>
      <c r="J516" s="32">
        <v>138.46556011227759</v>
      </c>
      <c r="K516" s="32">
        <v>123.8128353229009</v>
      </c>
      <c r="L516" s="33">
        <v>-1.0152487572446999E-3</v>
      </c>
      <c r="M516" s="33">
        <v>0</v>
      </c>
      <c r="N516">
        <v>30</v>
      </c>
      <c r="O516" t="s">
        <v>15</v>
      </c>
      <c r="P516">
        <f t="shared" ref="P516:P579" si="20">IF(O516="Discovery",$Q$2,0)</f>
        <v>225</v>
      </c>
      <c r="Q516">
        <f t="shared" ref="Q516:Q579" si="21">IF(O516="Holdout",$Q$2,0)</f>
        <v>0</v>
      </c>
      <c r="AH516" s="31">
        <v>45545</v>
      </c>
      <c r="AI516" s="33">
        <v>0.55118356624295362</v>
      </c>
      <c r="AJ516" s="33">
        <v>0.37615498560906108</v>
      </c>
      <c r="AK516" s="33">
        <v>0.1750285806338924</v>
      </c>
      <c r="BI516" s="34">
        <v>-0.12573753951861669</v>
      </c>
      <c r="CP516" t="s">
        <v>1517</v>
      </c>
      <c r="CQ516">
        <v>0.95109247800682784</v>
      </c>
      <c r="CR516">
        <v>0.93042013477554331</v>
      </c>
      <c r="CS516">
        <v>0.95285719906482358</v>
      </c>
      <c r="CT516">
        <v>0.94571431497944369</v>
      </c>
      <c r="CU516">
        <v>0.97092440891176501</v>
      </c>
      <c r="CV516">
        <v>0.968907584845484</v>
      </c>
      <c r="CW516">
        <v>0.97134461507493863</v>
      </c>
      <c r="CX516">
        <v>0.97420174801947157</v>
      </c>
      <c r="CY516">
        <v>0.98084032264018595</v>
      </c>
      <c r="CZ516">
        <v>0.96823527567402523</v>
      </c>
      <c r="DA516">
        <v>0.96857148198380227</v>
      </c>
      <c r="DB516">
        <v>0.96579834889266603</v>
      </c>
      <c r="DC516">
        <v>0.95142858086850957</v>
      </c>
      <c r="DD516">
        <v>0.9573109499124639</v>
      </c>
      <c r="DE516">
        <v>0.96512603972120725</v>
      </c>
      <c r="DF516">
        <v>0.98294114655986342</v>
      </c>
      <c r="DG516">
        <v>0.97521005660451665</v>
      </c>
      <c r="DH516">
        <v>0.97159661463512836</v>
      </c>
      <c r="DI516">
        <v>0.98470597106595459</v>
      </c>
      <c r="DJ516">
        <v>0.98991603093845015</v>
      </c>
      <c r="DK516">
        <v>0.9851260737810329</v>
      </c>
      <c r="DL516">
        <v>0.97436974772626472</v>
      </c>
      <c r="DM516">
        <v>0.95882356796217461</v>
      </c>
      <c r="DN516">
        <v>0.94554621182455523</v>
      </c>
      <c r="DO516">
        <v>0.93327726772007624</v>
      </c>
      <c r="DP516">
        <v>0.94042015180545624</v>
      </c>
      <c r="DQ516">
        <v>0.93840332773917523</v>
      </c>
      <c r="DR516">
        <v>0.9264705899444734</v>
      </c>
      <c r="DS516">
        <v>0.92394955986162219</v>
      </c>
      <c r="DT516">
        <v>0.90201680503700743</v>
      </c>
      <c r="DU516">
        <v>0.88890765550237183</v>
      </c>
      <c r="DV516">
        <v>0.91058820387060613</v>
      </c>
      <c r="DW516">
        <v>0.91823529397255632</v>
      </c>
      <c r="DX516">
        <v>0.90588235001468087</v>
      </c>
      <c r="DY516">
        <v>0.90344542323332155</v>
      </c>
      <c r="DZ516">
        <v>0.87781512313782661</v>
      </c>
      <c r="EA516">
        <v>0.88252097699375198</v>
      </c>
      <c r="EB516">
        <v>0.86016806773001131</v>
      </c>
      <c r="EC516">
        <v>0.88495800722320661</v>
      </c>
      <c r="ED516">
        <v>0.88747903730605771</v>
      </c>
      <c r="EE516">
        <v>0.88109246224553317</v>
      </c>
      <c r="EF516">
        <v>0.85277313236039387</v>
      </c>
      <c r="EG516">
        <v>0.86033611916085206</v>
      </c>
      <c r="EH516">
        <v>0.87563029936475245</v>
      </c>
      <c r="EI516">
        <v>0.88672262483310704</v>
      </c>
      <c r="EJ516">
        <v>0.89243699417026823</v>
      </c>
      <c r="EK516">
        <v>0.89789915705104895</v>
      </c>
      <c r="EL516">
        <v>0.90588235001468087</v>
      </c>
      <c r="EM516">
        <v>0.91907560285080825</v>
      </c>
      <c r="EN516">
        <v>0.91621857335437074</v>
      </c>
      <c r="EO516">
        <v>0.91949580901398198</v>
      </c>
      <c r="EP516">
        <v>0.92655458979786998</v>
      </c>
      <c r="EQ516">
        <v>0.93546219494124572</v>
      </c>
      <c r="ER516">
        <v>0.94151266714008863</v>
      </c>
      <c r="ES516">
        <v>0.95966387684042653</v>
      </c>
      <c r="ET516">
        <v>0.99042013350692515</v>
      </c>
      <c r="EU516">
        <v>0.9952941939658343</v>
      </c>
      <c r="EV516">
        <v>0.98655469197734702</v>
      </c>
      <c r="EW516">
        <v>0.97521005660451665</v>
      </c>
      <c r="EX516">
        <v>0.96445373054974848</v>
      </c>
      <c r="EY516">
        <v>0.98151263181164461</v>
      </c>
    </row>
    <row r="517" spans="9:155" x14ac:dyDescent="0.25">
      <c r="I517" s="31">
        <v>45174</v>
      </c>
      <c r="J517" s="32">
        <v>138.57986478681741</v>
      </c>
      <c r="K517" s="32">
        <v>124.32557083713171</v>
      </c>
      <c r="L517" s="33">
        <v>-1.9057707160359999E-4</v>
      </c>
      <c r="M517" s="33">
        <v>0</v>
      </c>
      <c r="N517">
        <v>30</v>
      </c>
      <c r="O517" t="s">
        <v>15</v>
      </c>
      <c r="P517">
        <f t="shared" si="20"/>
        <v>225</v>
      </c>
      <c r="Q517">
        <f t="shared" si="21"/>
        <v>0</v>
      </c>
      <c r="AH517" s="31">
        <v>45546</v>
      </c>
      <c r="AI517" s="33">
        <v>0.54062784784858597</v>
      </c>
      <c r="AJ517" s="33">
        <v>0.36396438694419819</v>
      </c>
      <c r="AK517" s="33">
        <v>0.1766634609043877</v>
      </c>
      <c r="BI517" s="34">
        <v>-7.2612796415718606E-2</v>
      </c>
      <c r="CP517" t="s">
        <v>1518</v>
      </c>
      <c r="CQ517">
        <v>0.99448230545917071</v>
      </c>
      <c r="CR517">
        <v>0.99427789671147282</v>
      </c>
      <c r="CS517">
        <v>0.98419621001310686</v>
      </c>
      <c r="CT517">
        <v>0.99843323334632372</v>
      </c>
      <c r="CU517">
        <v>0.99918262070864372</v>
      </c>
      <c r="CV517">
        <v>1.0194823222934599</v>
      </c>
      <c r="CW517">
        <v>1.0255450005450599</v>
      </c>
      <c r="CX517">
        <v>1.0284059712029689</v>
      </c>
      <c r="CY517">
        <v>1.04202993536195</v>
      </c>
      <c r="CZ517">
        <v>1.04959130480376</v>
      </c>
      <c r="DA517">
        <v>1.0499319582051141</v>
      </c>
      <c r="DB517">
        <v>1.035626770777855</v>
      </c>
      <c r="DC517">
        <v>1.0529291735166779</v>
      </c>
      <c r="DD517">
        <v>1.0553133296540069</v>
      </c>
      <c r="DE517">
        <v>1.084400602563534</v>
      </c>
      <c r="DF517">
        <v>1.0628746990958171</v>
      </c>
      <c r="DG517">
        <v>1.0738420178101591</v>
      </c>
      <c r="DH517">
        <v>1.0918937243768729</v>
      </c>
      <c r="DI517">
        <v>1.1040190808800729</v>
      </c>
      <c r="DJ517">
        <v>1.098569461802708</v>
      </c>
      <c r="DK517">
        <v>1.0977520774152041</v>
      </c>
      <c r="DL517">
        <v>1.0744550769843939</v>
      </c>
      <c r="DM517">
        <v>1.0615123360936909</v>
      </c>
      <c r="DN517">
        <v>1.051566726980123</v>
      </c>
      <c r="DO517">
        <v>1.0611035185982951</v>
      </c>
      <c r="DP517">
        <v>1.069822925828964</v>
      </c>
      <c r="DQ517">
        <v>1.059945480809438</v>
      </c>
      <c r="DR517">
        <v>1.076158093387874</v>
      </c>
      <c r="DS517">
        <v>1.037602192954217</v>
      </c>
      <c r="DT517">
        <v>1.031539514702617</v>
      </c>
      <c r="DU517">
        <v>1.0250681860244799</v>
      </c>
      <c r="DV517">
        <v>1.0219345589904021</v>
      </c>
      <c r="DW517">
        <v>1.028269726549313</v>
      </c>
      <c r="DX517">
        <v>1.029972742952793</v>
      </c>
      <c r="DY517">
        <v>1.0098773665812451</v>
      </c>
      <c r="DZ517">
        <v>1.0140327032160961</v>
      </c>
      <c r="EA517">
        <v>0.98814713790025999</v>
      </c>
      <c r="EB517">
        <v>1.0069482318292939</v>
      </c>
      <c r="EC517">
        <v>1.0269073635471859</v>
      </c>
      <c r="ED517">
        <v>1.011512302425112</v>
      </c>
      <c r="EE517">
        <v>1.002656734075217</v>
      </c>
      <c r="EF517">
        <v>1.014305192523407</v>
      </c>
      <c r="EG517">
        <v>1.037261539552863</v>
      </c>
      <c r="EH517">
        <v>1.0225477016990669</v>
      </c>
      <c r="EI517">
        <v>1.026226140278909</v>
      </c>
      <c r="EJ517">
        <v>1.018324284504603</v>
      </c>
      <c r="EK517">
        <v>1.0181879563165179</v>
      </c>
      <c r="EL517">
        <v>1.039850187972319</v>
      </c>
      <c r="EM517">
        <v>1.0260218150656399</v>
      </c>
      <c r="EN517">
        <v>1.029359683778557</v>
      </c>
      <c r="EO517">
        <v>1.014168947869752</v>
      </c>
      <c r="EP517">
        <v>1.031743839915886</v>
      </c>
      <c r="EQ517">
        <v>1.036376074605746</v>
      </c>
      <c r="ER517">
        <v>1.0388283113026879</v>
      </c>
      <c r="ES517">
        <v>1.0524523589960979</v>
      </c>
      <c r="ET517">
        <v>1.061171682692337</v>
      </c>
      <c r="EU517">
        <v>1.0671661968498951</v>
      </c>
      <c r="EV517">
        <v>1.0722070819662921</v>
      </c>
      <c r="EW517">
        <v>1.0638283281369769</v>
      </c>
      <c r="EX517">
        <v>1.061716577772531</v>
      </c>
      <c r="EY517">
        <v>1.055858308268629</v>
      </c>
    </row>
    <row r="518" spans="9:155" x14ac:dyDescent="0.25">
      <c r="I518" s="31">
        <v>45175</v>
      </c>
      <c r="J518" s="32">
        <v>138.87770904549211</v>
      </c>
      <c r="K518" s="32">
        <v>124.5597789075815</v>
      </c>
      <c r="L518" s="33">
        <v>0</v>
      </c>
      <c r="M518" s="33">
        <v>0</v>
      </c>
      <c r="N518">
        <v>30</v>
      </c>
      <c r="O518" t="s">
        <v>15</v>
      </c>
      <c r="P518">
        <f t="shared" si="20"/>
        <v>225</v>
      </c>
      <c r="Q518">
        <f t="shared" si="21"/>
        <v>0</v>
      </c>
      <c r="AH518" s="31">
        <v>45547</v>
      </c>
      <c r="AI518" s="33">
        <v>0.54420469436124685</v>
      </c>
      <c r="AJ518" s="33">
        <v>0.3831589970262545</v>
      </c>
      <c r="AK518" s="33">
        <v>0.1610456973349923</v>
      </c>
      <c r="BI518" s="34">
        <v>-0.12549243441217769</v>
      </c>
      <c r="CP518" t="s">
        <v>1519</v>
      </c>
      <c r="CQ518">
        <v>1.025446392240978</v>
      </c>
      <c r="CR518">
        <v>1.073511987950192</v>
      </c>
      <c r="CS518">
        <v>1.090327445954643</v>
      </c>
      <c r="CT518">
        <v>1.077232159731224</v>
      </c>
      <c r="CU518">
        <v>1.060119058731908</v>
      </c>
      <c r="CV518">
        <v>1.081398887418251</v>
      </c>
      <c r="CW518">
        <v>1.0793154778678899</v>
      </c>
      <c r="CX518">
        <v>1.1147321604322871</v>
      </c>
      <c r="CY518">
        <v>1.1866071846294139</v>
      </c>
      <c r="CZ518">
        <v>1.227976270022638</v>
      </c>
      <c r="DA518">
        <v>1.2196428146485849</v>
      </c>
      <c r="DB518">
        <v>1.197470239805039</v>
      </c>
      <c r="DC518">
        <v>1.2010416815023339</v>
      </c>
      <c r="DD518">
        <v>1.259226224900009</v>
      </c>
      <c r="DE518">
        <v>1.2674107673629329</v>
      </c>
      <c r="DF518">
        <v>1.208482116478095</v>
      </c>
      <c r="DG518">
        <v>1.234970331919798</v>
      </c>
      <c r="DH518">
        <v>1.233482208359167</v>
      </c>
      <c r="DI518">
        <v>1.2077381004046279</v>
      </c>
      <c r="DJ518">
        <v>1.194196441102608</v>
      </c>
      <c r="DK518">
        <v>1.213839324730887</v>
      </c>
      <c r="DL518">
        <v>1.2313987988088051</v>
      </c>
      <c r="DM518">
        <v>1.1897321618344121</v>
      </c>
      <c r="DN518">
        <v>1.150148842996684</v>
      </c>
      <c r="DO518">
        <v>1.1613095411671741</v>
      </c>
      <c r="DP518">
        <v>1.166964301001135</v>
      </c>
      <c r="DQ518">
        <v>1.1625000217329391</v>
      </c>
      <c r="DR518">
        <v>1.1818452623663529</v>
      </c>
      <c r="DS518">
        <v>1.1754464864589249</v>
      </c>
      <c r="DT518">
        <v>1.1851190610687841</v>
      </c>
      <c r="DU518">
        <v>1.0977678809304039</v>
      </c>
      <c r="DV518">
        <v>1.118005959134718</v>
      </c>
      <c r="DW518">
        <v>1.1168154785689519</v>
      </c>
      <c r="DX518">
        <v>1.136904735275833</v>
      </c>
      <c r="DY518">
        <v>1.064583429413801</v>
      </c>
      <c r="DZ518">
        <v>1.0883929493154101</v>
      </c>
      <c r="EA518">
        <v>1.0386904999618289</v>
      </c>
      <c r="EB518">
        <v>1.068601152776002</v>
      </c>
      <c r="EC518">
        <v>1.1016368742088689</v>
      </c>
      <c r="ED518">
        <v>1.038392856966964</v>
      </c>
      <c r="EE518">
        <v>0.99047617416887912</v>
      </c>
      <c r="EF518">
        <v>1.036904733406333</v>
      </c>
      <c r="EG518">
        <v>1.035565522756831</v>
      </c>
      <c r="EH518">
        <v>1.066964299131635</v>
      </c>
      <c r="EI518">
        <v>1.0562499740397471</v>
      </c>
      <c r="EJ518">
        <v>1.1366071836946641</v>
      </c>
      <c r="EK518">
        <v>1.135714346123764</v>
      </c>
      <c r="EL518">
        <v>1.153869106191413</v>
      </c>
      <c r="EM518">
        <v>1.1587797585382109</v>
      </c>
      <c r="EN518">
        <v>1.2183036039990831</v>
      </c>
      <c r="EO518">
        <v>1.245833387095421</v>
      </c>
      <c r="EP518">
        <v>1.28452386836225</v>
      </c>
      <c r="EQ518">
        <v>1.2867560079963469</v>
      </c>
      <c r="ER518">
        <v>1.2677084103577989</v>
      </c>
      <c r="ES518">
        <v>1.293750069893506</v>
      </c>
      <c r="ET518">
        <v>1.317559589795116</v>
      </c>
      <c r="EU518">
        <v>1.208779759472961</v>
      </c>
      <c r="EV518">
        <v>1.2230655262621439</v>
      </c>
      <c r="EW518">
        <v>1.220535743633181</v>
      </c>
      <c r="EX518">
        <v>1.2174106750144871</v>
      </c>
      <c r="EY518">
        <v>1.200892860004902</v>
      </c>
    </row>
    <row r="519" spans="9:155" x14ac:dyDescent="0.25">
      <c r="I519" s="31">
        <v>45176</v>
      </c>
      <c r="J519" s="32">
        <v>138.9122162688941</v>
      </c>
      <c r="K519" s="32">
        <v>125.286904886301</v>
      </c>
      <c r="L519" s="33">
        <v>0</v>
      </c>
      <c r="M519" s="33">
        <v>0</v>
      </c>
      <c r="N519">
        <v>30</v>
      </c>
      <c r="O519" t="s">
        <v>15</v>
      </c>
      <c r="P519">
        <f t="shared" si="20"/>
        <v>225</v>
      </c>
      <c r="Q519">
        <f t="shared" si="21"/>
        <v>0</v>
      </c>
      <c r="AH519" s="31">
        <v>45548</v>
      </c>
      <c r="AI519" s="33">
        <v>0.55165066785199568</v>
      </c>
      <c r="AJ519" s="33">
        <v>0.37633085042132808</v>
      </c>
      <c r="AK519" s="33">
        <v>0.1753198174306676</v>
      </c>
      <c r="BI519" s="34">
        <v>2.5977043810016899E-2</v>
      </c>
      <c r="CP519" t="s">
        <v>1520</v>
      </c>
      <c r="CQ519">
        <v>1.0033833294253069</v>
      </c>
      <c r="CR519">
        <v>0.99476127972792305</v>
      </c>
      <c r="CS519">
        <v>1.0167257745219</v>
      </c>
      <c r="CT519">
        <v>1.017025917201819</v>
      </c>
      <c r="CU519">
        <v>1.0130149681861229</v>
      </c>
      <c r="CV519">
        <v>1.02551159917826</v>
      </c>
      <c r="CW519">
        <v>1.027203294234095</v>
      </c>
      <c r="CX519">
        <v>1.0265756684831471</v>
      </c>
      <c r="CY519">
        <v>1.0545975639638721</v>
      </c>
      <c r="CZ519">
        <v>1.0589904762920519</v>
      </c>
      <c r="DA519">
        <v>1.054461129396008</v>
      </c>
      <c r="DB519">
        <v>1.0388539774279311</v>
      </c>
      <c r="DC519">
        <v>1.0580627747081079</v>
      </c>
      <c r="DD519">
        <v>1.0600818191411281</v>
      </c>
      <c r="DE519">
        <v>1.045047812682544</v>
      </c>
      <c r="DF519">
        <v>1.041255118867279</v>
      </c>
      <c r="DG519">
        <v>1.0447749435468141</v>
      </c>
      <c r="DH519">
        <v>1.041255118867279</v>
      </c>
      <c r="DI519">
        <v>1.072851319268995</v>
      </c>
      <c r="DJ519">
        <v>1.078908586261899</v>
      </c>
      <c r="DK519">
        <v>1.055852681771924</v>
      </c>
      <c r="DL519">
        <v>1.0404093047628229</v>
      </c>
      <c r="DM519">
        <v>1.022291917178644</v>
      </c>
      <c r="DN519">
        <v>1.041855337380194</v>
      </c>
      <c r="DO519">
        <v>1.0324692942109199</v>
      </c>
      <c r="DP519">
        <v>0.98984996951939397</v>
      </c>
      <c r="DQ519">
        <v>1.03276950373776</v>
      </c>
      <c r="DR519">
        <v>0.98248297078313929</v>
      </c>
      <c r="DS519">
        <v>0.9338608593401645</v>
      </c>
      <c r="DT519">
        <v>0.90709414851441261</v>
      </c>
      <c r="DU519">
        <v>0.92081855692349002</v>
      </c>
      <c r="DV519">
        <v>0.95279672063768961</v>
      </c>
      <c r="DW519">
        <v>0.97484310291115461</v>
      </c>
      <c r="DX519">
        <v>0.94248290903754861</v>
      </c>
      <c r="DY519">
        <v>0.94466572842954422</v>
      </c>
      <c r="DZ519">
        <v>0.93110502813252038</v>
      </c>
      <c r="EA519">
        <v>0.94944067091713047</v>
      </c>
      <c r="EB519">
        <v>0.96676672463830837</v>
      </c>
      <c r="EC519">
        <v>0.94002728735674501</v>
      </c>
      <c r="ED519">
        <v>0.92102524760640947</v>
      </c>
      <c r="EE519">
        <v>0.93800115714998977</v>
      </c>
      <c r="EF519">
        <v>0.92858222529507584</v>
      </c>
      <c r="EG519">
        <v>0.95497706669357008</v>
      </c>
      <c r="EH519">
        <v>0.95026763418957416</v>
      </c>
      <c r="EI519">
        <v>1.013461773012978</v>
      </c>
      <c r="EJ519">
        <v>1.020498614801322</v>
      </c>
      <c r="EK519">
        <v>1.051383764493395</v>
      </c>
      <c r="EL519">
        <v>1.0235104697203441</v>
      </c>
      <c r="EM519">
        <v>1.035886442018215</v>
      </c>
      <c r="EN519">
        <v>1.0287401049715841</v>
      </c>
      <c r="EO519">
        <v>1.022880704867891</v>
      </c>
      <c r="EP519">
        <v>1.0300269750676001</v>
      </c>
      <c r="EQ519">
        <v>1.027507982504712</v>
      </c>
      <c r="ER519">
        <v>1.002317923181979</v>
      </c>
      <c r="ES519">
        <v>0.96187693913867323</v>
      </c>
      <c r="ET519">
        <v>0.95508656195185659</v>
      </c>
      <c r="EU519">
        <v>0.97271964358592233</v>
      </c>
      <c r="EV519">
        <v>0.95719484702578783</v>
      </c>
      <c r="EW519">
        <v>0.97307553659881463</v>
      </c>
      <c r="EX519">
        <v>0.95637343204787273</v>
      </c>
      <c r="EY519">
        <v>0.95708535176750131</v>
      </c>
    </row>
    <row r="520" spans="9:155" x14ac:dyDescent="0.25">
      <c r="I520" s="31">
        <v>45177</v>
      </c>
      <c r="J520" s="32">
        <v>139.4464096234525</v>
      </c>
      <c r="K520" s="32">
        <v>126.0215975872966</v>
      </c>
      <c r="L520" s="33">
        <v>0</v>
      </c>
      <c r="M520" s="33">
        <v>0</v>
      </c>
      <c r="N520">
        <v>30</v>
      </c>
      <c r="O520" t="s">
        <v>15</v>
      </c>
      <c r="P520">
        <f t="shared" si="20"/>
        <v>225</v>
      </c>
      <c r="Q520">
        <f t="shared" si="21"/>
        <v>0</v>
      </c>
      <c r="AH520" s="31">
        <v>45551</v>
      </c>
      <c r="AI520" s="33">
        <v>0.54346282443563898</v>
      </c>
      <c r="AJ520" s="33">
        <v>0.37059434051276757</v>
      </c>
      <c r="AK520" s="33">
        <v>0.1728684839228713</v>
      </c>
      <c r="BI520" s="34">
        <v>0.18604420829587079</v>
      </c>
      <c r="CP520" t="s">
        <v>1521</v>
      </c>
      <c r="CQ520">
        <v>0.98961706283244688</v>
      </c>
      <c r="CR520">
        <v>1.0302978480227549</v>
      </c>
      <c r="CS520">
        <v>1.0525531563598749</v>
      </c>
      <c r="CT520">
        <v>0.9640638209514466</v>
      </c>
      <c r="CU520">
        <v>0.95685113104244957</v>
      </c>
      <c r="CV520">
        <v>0.89061700002391797</v>
      </c>
      <c r="CW520">
        <v>0.88670213971157796</v>
      </c>
      <c r="CX520">
        <v>0.84787234272109557</v>
      </c>
      <c r="CY520">
        <v>0.82806379609238212</v>
      </c>
      <c r="CZ520">
        <v>0.7933191769391128</v>
      </c>
      <c r="DA520">
        <v>0.78002131264891716</v>
      </c>
      <c r="DB520">
        <v>0.7721701788963008</v>
      </c>
      <c r="DC520">
        <v>0.76802128141139325</v>
      </c>
      <c r="DD520">
        <v>0.77582974482897138</v>
      </c>
      <c r="DE520">
        <v>0.76187233540888899</v>
      </c>
      <c r="DF520">
        <v>0.75606381656168486</v>
      </c>
      <c r="DG520">
        <v>0.73882978277843581</v>
      </c>
      <c r="DH520">
        <v>0.7118298034478272</v>
      </c>
      <c r="DI520">
        <v>0.70168081238374058</v>
      </c>
      <c r="DJ520">
        <v>0.70257449863341781</v>
      </c>
      <c r="DK520">
        <v>0.6749786938206167</v>
      </c>
      <c r="DL520">
        <v>0.65610634785578437</v>
      </c>
      <c r="DM520">
        <v>0.68517019929890721</v>
      </c>
      <c r="DN520">
        <v>0.65885107427889888</v>
      </c>
      <c r="DO520">
        <v>0.64293618272903497</v>
      </c>
      <c r="DP520">
        <v>0.63802124618428502</v>
      </c>
      <c r="DQ520">
        <v>0.66812763630041017</v>
      </c>
      <c r="DR520">
        <v>0.66263828740140418</v>
      </c>
      <c r="DS520">
        <v>0.67059575916314196</v>
      </c>
      <c r="DT520">
        <v>0.67089361993062668</v>
      </c>
      <c r="DU520">
        <v>0.65046809455984178</v>
      </c>
      <c r="DV520">
        <v>0.62753187993850978</v>
      </c>
      <c r="DW520">
        <v>0.63234042650052702</v>
      </c>
      <c r="DX520">
        <v>0.61991488730568378</v>
      </c>
      <c r="DY520">
        <v>0.62510637543720504</v>
      </c>
      <c r="DZ520">
        <v>0.59731915181326334</v>
      </c>
      <c r="EA520">
        <v>0.6218723694354652</v>
      </c>
      <c r="EB520">
        <v>0.63642550039051715</v>
      </c>
      <c r="EC520">
        <v>0.62246809097043476</v>
      </c>
      <c r="ED520">
        <v>0.59029782874179526</v>
      </c>
      <c r="EE520">
        <v>0.63157443941429603</v>
      </c>
      <c r="EF520">
        <v>0.61570211425224752</v>
      </c>
      <c r="EG520">
        <v>0.63974469114149912</v>
      </c>
      <c r="EH520">
        <v>0.63625528681286703</v>
      </c>
      <c r="EI520">
        <v>0.65723401930441749</v>
      </c>
      <c r="EJ520">
        <v>0.63655319955396328</v>
      </c>
      <c r="EK520">
        <v>0.63765956182188299</v>
      </c>
      <c r="EL520">
        <v>0.61723403645109809</v>
      </c>
      <c r="EM520">
        <v>0.63365956873391216</v>
      </c>
      <c r="EN520">
        <v>0.66012770209808014</v>
      </c>
      <c r="EO520">
        <v>0.69408507695801647</v>
      </c>
      <c r="EP520">
        <v>0.68927663434322228</v>
      </c>
      <c r="EQ520">
        <v>0.66557443263565919</v>
      </c>
      <c r="ER520">
        <v>0.63808512175281384</v>
      </c>
      <c r="ES520">
        <v>0.63170213857774216</v>
      </c>
      <c r="ET520">
        <v>0.6246808674798856</v>
      </c>
      <c r="EU520">
        <v>0.62948936206829131</v>
      </c>
      <c r="EV520">
        <v>0.61663826294251711</v>
      </c>
      <c r="EW520">
        <v>0.60263828713461931</v>
      </c>
      <c r="EX520">
        <v>0.60808512161942141</v>
      </c>
      <c r="EY520">
        <v>0.60395748134161598</v>
      </c>
    </row>
    <row r="521" spans="9:155" x14ac:dyDescent="0.25">
      <c r="I521" s="31">
        <v>45180</v>
      </c>
      <c r="J521" s="32">
        <v>140.2579466164604</v>
      </c>
      <c r="K521" s="32">
        <v>127.2171397069156</v>
      </c>
      <c r="L521" s="33">
        <v>0</v>
      </c>
      <c r="M521" s="33">
        <v>0</v>
      </c>
      <c r="N521">
        <v>30</v>
      </c>
      <c r="O521" t="s">
        <v>15</v>
      </c>
      <c r="P521">
        <f t="shared" si="20"/>
        <v>225</v>
      </c>
      <c r="Q521">
        <f t="shared" si="21"/>
        <v>0</v>
      </c>
      <c r="AH521" s="31">
        <v>45552</v>
      </c>
      <c r="AI521" s="33">
        <v>0.53744478920100502</v>
      </c>
      <c r="AJ521" s="33">
        <v>0.35781027397066301</v>
      </c>
      <c r="AK521" s="33">
        <v>0.17963451523034199</v>
      </c>
      <c r="BI521" s="34">
        <v>-5.4732970333069501E-2</v>
      </c>
      <c r="CP521" t="s">
        <v>1522</v>
      </c>
      <c r="CQ521">
        <v>1.023364274397544</v>
      </c>
      <c r="CR521">
        <v>1.028302266650714</v>
      </c>
      <c r="CS521">
        <v>1.129245292208886</v>
      </c>
      <c r="CT521">
        <v>1.082295069266118</v>
      </c>
      <c r="CU521">
        <v>1.0665989296893179</v>
      </c>
      <c r="CV521">
        <v>1.0448729586746159</v>
      </c>
      <c r="CW521">
        <v>1.1921217439579901</v>
      </c>
      <c r="CX521">
        <v>1.14604614458728</v>
      </c>
      <c r="CY521">
        <v>1.139878117361746</v>
      </c>
      <c r="CZ521">
        <v>1.1823634712522331</v>
      </c>
      <c r="DA521">
        <v>1.165562689998795</v>
      </c>
      <c r="DB521">
        <v>1.132973662351787</v>
      </c>
      <c r="DC521">
        <v>1.156402791539741</v>
      </c>
      <c r="DD521">
        <v>1.137300477866346</v>
      </c>
      <c r="DE521">
        <v>1.094907159667674</v>
      </c>
      <c r="DF521">
        <v>1.0803158040174221</v>
      </c>
      <c r="DG521">
        <v>1.079579233983087</v>
      </c>
      <c r="DH521">
        <v>1.059970724004712</v>
      </c>
      <c r="DI521">
        <v>1.0523296989604169</v>
      </c>
      <c r="DJ521">
        <v>1.064665682286529</v>
      </c>
      <c r="DK521">
        <v>1.0378304501269351</v>
      </c>
      <c r="DL521">
        <v>1.015045784156547</v>
      </c>
      <c r="DM521">
        <v>0.99189283316899135</v>
      </c>
      <c r="DN521">
        <v>1.009982469732607</v>
      </c>
      <c r="DO521">
        <v>0.99672591611348504</v>
      </c>
      <c r="DP521">
        <v>0.96063860755311326</v>
      </c>
      <c r="DQ521">
        <v>1.00436679890787</v>
      </c>
      <c r="DR521">
        <v>0.99543706080330785</v>
      </c>
      <c r="DS521">
        <v>0.98802633836341414</v>
      </c>
      <c r="DT521">
        <v>0.96247989038904247</v>
      </c>
      <c r="DU521">
        <v>0.96938434539900131</v>
      </c>
      <c r="DV521">
        <v>0.95405641971441468</v>
      </c>
      <c r="DW521">
        <v>0.98549471671392153</v>
      </c>
      <c r="DX521">
        <v>0.93449385645699257</v>
      </c>
      <c r="DY521">
        <v>0.94236489960586844</v>
      </c>
      <c r="DZ521">
        <v>0.88920063159165952</v>
      </c>
      <c r="EA521">
        <v>0.90402221872135691</v>
      </c>
      <c r="EB521">
        <v>0.90093824067106754</v>
      </c>
      <c r="EC521">
        <v>0.85219282386323292</v>
      </c>
      <c r="ED521">
        <v>0.80717591944820855</v>
      </c>
      <c r="EE521">
        <v>0.85306737631033525</v>
      </c>
      <c r="EF521">
        <v>0.86678425063843934</v>
      </c>
      <c r="EG521">
        <v>0.88330885369147949</v>
      </c>
      <c r="EH521">
        <v>0.88703729495933481</v>
      </c>
      <c r="EI521">
        <v>0.96344647852795906</v>
      </c>
      <c r="EJ521">
        <v>0.96943036324490894</v>
      </c>
      <c r="EK521">
        <v>1.0008225712735539</v>
      </c>
      <c r="EL521">
        <v>0.97536815899099627</v>
      </c>
      <c r="EM521">
        <v>1.0033081750771391</v>
      </c>
      <c r="EN521">
        <v>1.012790269582498</v>
      </c>
      <c r="EO521">
        <v>1.0296830865277511</v>
      </c>
      <c r="EP521">
        <v>1.0122839310276091</v>
      </c>
      <c r="EQ521">
        <v>1.017669370372899</v>
      </c>
      <c r="ER521">
        <v>1.029084783406002</v>
      </c>
      <c r="ES521">
        <v>1.025080163937748</v>
      </c>
      <c r="ET521">
        <v>0.98977544325761879</v>
      </c>
      <c r="EU521">
        <v>1.015736194095066</v>
      </c>
      <c r="EV521">
        <v>1.011869699289488</v>
      </c>
      <c r="EW521">
        <v>1.012376037844378</v>
      </c>
      <c r="EX521">
        <v>0.99967184062605297</v>
      </c>
      <c r="EY521">
        <v>1.0296371398067989</v>
      </c>
    </row>
    <row r="522" spans="9:155" x14ac:dyDescent="0.25">
      <c r="I522" s="31">
        <v>45181</v>
      </c>
      <c r="J522" s="32">
        <v>136.5282920797203</v>
      </c>
      <c r="K522" s="32">
        <v>125.8277453689858</v>
      </c>
      <c r="L522" s="33">
        <v>-2.6591395544516901E-2</v>
      </c>
      <c r="M522" s="33">
        <v>-1.09214398400303E-2</v>
      </c>
      <c r="N522">
        <v>30</v>
      </c>
      <c r="O522" t="s">
        <v>15</v>
      </c>
      <c r="P522">
        <f t="shared" si="20"/>
        <v>225</v>
      </c>
      <c r="Q522">
        <f t="shared" si="21"/>
        <v>0</v>
      </c>
      <c r="AH522" s="31">
        <v>45553</v>
      </c>
      <c r="AI522" s="33">
        <v>0.5681870349486986</v>
      </c>
      <c r="AJ522" s="33">
        <v>0.3687226347394556</v>
      </c>
      <c r="AK522" s="33">
        <v>0.19946440020924289</v>
      </c>
      <c r="BI522" s="34">
        <v>-0.1588965506602191</v>
      </c>
      <c r="CP522" t="s">
        <v>1523</v>
      </c>
      <c r="CQ522">
        <v>1.0048114442589631</v>
      </c>
      <c r="CR522">
        <v>0.98265629638670948</v>
      </c>
      <c r="CS522">
        <v>0.98232066331681056</v>
      </c>
      <c r="CT522">
        <v>0.98288012044539563</v>
      </c>
      <c r="CU522">
        <v>0.96878140246828037</v>
      </c>
      <c r="CV522">
        <v>0.96150825376041327</v>
      </c>
      <c r="CW522">
        <v>0.97862808143914015</v>
      </c>
      <c r="CX522">
        <v>0.97862808143914015</v>
      </c>
      <c r="CY522">
        <v>0.97918753856772522</v>
      </c>
      <c r="CZ522">
        <v>0.99339813423480672</v>
      </c>
      <c r="DA522">
        <v>0.97471181286029096</v>
      </c>
      <c r="DB522">
        <v>0.98019464381368282</v>
      </c>
      <c r="DC522">
        <v>0.99999994812412252</v>
      </c>
      <c r="DD522">
        <v>1.001902143568564</v>
      </c>
      <c r="DE522">
        <v>0.97426423342167223</v>
      </c>
      <c r="DF522">
        <v>0.98724396846286355</v>
      </c>
      <c r="DG522">
        <v>0.98411098107128581</v>
      </c>
      <c r="DH522">
        <v>0.97359282992436713</v>
      </c>
      <c r="DI522">
        <v>0.9831038758253281</v>
      </c>
      <c r="DJ522">
        <v>1.004923253270176</v>
      </c>
      <c r="DK522">
        <v>0.99518852066803587</v>
      </c>
      <c r="DL522">
        <v>1.015888983855713</v>
      </c>
      <c r="DM522">
        <v>0.99999994812412252</v>
      </c>
      <c r="DN522">
        <v>1.02942817602549</v>
      </c>
      <c r="DO522">
        <v>1.0528013415966699</v>
      </c>
      <c r="DP522">
        <v>1.027855020490581</v>
      </c>
      <c r="DQ522">
        <v>1.041339475693565</v>
      </c>
      <c r="DR522">
        <v>1.0205508976647419</v>
      </c>
      <c r="DS522">
        <v>1.019314817453562</v>
      </c>
      <c r="DT522">
        <v>0.98751387596536044</v>
      </c>
      <c r="DU522">
        <v>0.96526450084287119</v>
      </c>
      <c r="DV522">
        <v>0.98740151752411742</v>
      </c>
      <c r="DW522">
        <v>0.99470564034995557</v>
      </c>
      <c r="DX522">
        <v>0.96818609503020336</v>
      </c>
      <c r="DY522">
        <v>0.9576233026933042</v>
      </c>
      <c r="DZ522">
        <v>0.91132654267342317</v>
      </c>
      <c r="EA522">
        <v>0.93144097005478854</v>
      </c>
      <c r="EB522">
        <v>0.92919352651491416</v>
      </c>
      <c r="EC522">
        <v>0.90964096001851735</v>
      </c>
      <c r="ED522">
        <v>0.90042660633404137</v>
      </c>
      <c r="EE522">
        <v>0.94099246774174738</v>
      </c>
      <c r="EF522">
        <v>0.9475099441213769</v>
      </c>
      <c r="EG522">
        <v>0.95998303599566781</v>
      </c>
      <c r="EH522">
        <v>0.9614438330893339</v>
      </c>
      <c r="EI522">
        <v>0.97335520143616372</v>
      </c>
      <c r="EJ522">
        <v>0.98830052241156874</v>
      </c>
      <c r="EK522">
        <v>0.99436856502622661</v>
      </c>
      <c r="EL522">
        <v>0.99234583836883816</v>
      </c>
      <c r="EM522">
        <v>1.0060550791330629</v>
      </c>
      <c r="EN522">
        <v>1.024034352737043</v>
      </c>
      <c r="EO522">
        <v>1.039991037041142</v>
      </c>
      <c r="EP522">
        <v>1.0283044542555519</v>
      </c>
      <c r="EQ522">
        <v>1.014707640611324</v>
      </c>
      <c r="ER522">
        <v>1.00841488111418</v>
      </c>
      <c r="ES522">
        <v>1.01122411686027</v>
      </c>
      <c r="ET522">
        <v>0.99886338342722181</v>
      </c>
      <c r="EU522">
        <v>0.97897374160709616</v>
      </c>
      <c r="EV522">
        <v>0.97931081693082489</v>
      </c>
      <c r="EW522">
        <v>0.98335613288809431</v>
      </c>
      <c r="EX522">
        <v>0.96930981680014061</v>
      </c>
      <c r="EY522">
        <v>0.97436649608610437</v>
      </c>
    </row>
    <row r="523" spans="9:155" x14ac:dyDescent="0.25">
      <c r="I523" s="31">
        <v>45182</v>
      </c>
      <c r="J523" s="32">
        <v>137.58820289482139</v>
      </c>
      <c r="K523" s="32">
        <v>126.3048091924866</v>
      </c>
      <c r="L523" s="33">
        <v>-1.9034527355083802E-2</v>
      </c>
      <c r="M523" s="33">
        <v>-7.1714433804346998E-3</v>
      </c>
      <c r="N523">
        <v>30</v>
      </c>
      <c r="O523" t="s">
        <v>15</v>
      </c>
      <c r="P523">
        <f t="shared" si="20"/>
        <v>225</v>
      </c>
      <c r="Q523">
        <f t="shared" si="21"/>
        <v>0</v>
      </c>
      <c r="AH523" s="31">
        <v>45554</v>
      </c>
      <c r="AI523" s="33">
        <v>0.54863721382149544</v>
      </c>
      <c r="AJ523" s="33">
        <v>0.36100246765658212</v>
      </c>
      <c r="AK523" s="33">
        <v>0.18763474616491321</v>
      </c>
      <c r="BI523" s="34">
        <v>-1.10490982495691E-2</v>
      </c>
      <c r="CP523" t="s">
        <v>1524</v>
      </c>
      <c r="CQ523">
        <v>0.9959848571756339</v>
      </c>
      <c r="CR523">
        <v>1.0153148691793981</v>
      </c>
      <c r="CS523">
        <v>1.0186521614797579</v>
      </c>
      <c r="CT523">
        <v>1.0096940389454341</v>
      </c>
      <c r="CU523">
        <v>1.020760016046669</v>
      </c>
      <c r="CV523">
        <v>1.0246242431693069</v>
      </c>
      <c r="CW523">
        <v>1.0305378790144251</v>
      </c>
      <c r="CX523">
        <v>1.0215796412023019</v>
      </c>
      <c r="CY523">
        <v>1.0156075595127529</v>
      </c>
      <c r="CZ523">
        <v>1.0015556568445421</v>
      </c>
      <c r="DA523">
        <v>0.99359284283254345</v>
      </c>
      <c r="DB523">
        <v>1.013148453490256</v>
      </c>
      <c r="DC523">
        <v>1.01478793435712</v>
      </c>
      <c r="DD523">
        <v>0.9972815018662885</v>
      </c>
      <c r="DE523">
        <v>0.98885031415424252</v>
      </c>
      <c r="DF523">
        <v>1.0097526000676651</v>
      </c>
      <c r="DG523">
        <v>0.98568858994277542</v>
      </c>
      <c r="DH523">
        <v>0.98486884950934328</v>
      </c>
      <c r="DI523">
        <v>0.98000919858658064</v>
      </c>
      <c r="DJ523">
        <v>0.97690603549734434</v>
      </c>
      <c r="DK523">
        <v>0.95588662733946028</v>
      </c>
      <c r="DL523">
        <v>0.93469153581488362</v>
      </c>
      <c r="DM523">
        <v>0.95828717223972615</v>
      </c>
      <c r="DN523">
        <v>0.94809949669415383</v>
      </c>
      <c r="DO523">
        <v>0.93972687010433875</v>
      </c>
      <c r="DP523">
        <v>0.95237365167240773</v>
      </c>
      <c r="DQ523">
        <v>0.93434028435929828</v>
      </c>
      <c r="DR523">
        <v>0.93580402422057007</v>
      </c>
      <c r="DS523">
        <v>0.9343987878426292</v>
      </c>
      <c r="DT523">
        <v>0.92953913691986667</v>
      </c>
      <c r="DU523">
        <v>0.93176405609233981</v>
      </c>
      <c r="DV523">
        <v>0.9286608930031035</v>
      </c>
      <c r="DW523">
        <v>0.93498428378713805</v>
      </c>
      <c r="DX523">
        <v>0.93697501610958767</v>
      </c>
      <c r="DY523">
        <v>0.91197414330680426</v>
      </c>
      <c r="DZ523">
        <v>0.90465544400044484</v>
      </c>
      <c r="EA523">
        <v>0.89962010971098971</v>
      </c>
      <c r="EB523">
        <v>0.87485348139712971</v>
      </c>
      <c r="EC523">
        <v>0.84938429253319903</v>
      </c>
      <c r="ED523">
        <v>0.88269917316466684</v>
      </c>
      <c r="EE523">
        <v>0.88615364534838847</v>
      </c>
      <c r="EF523">
        <v>0.87783952224190431</v>
      </c>
      <c r="EG523">
        <v>0.87901057176982167</v>
      </c>
      <c r="EH523">
        <v>0.89985435419991311</v>
      </c>
      <c r="EI523">
        <v>0.891013296271151</v>
      </c>
      <c r="EJ523">
        <v>0.90213777685571728</v>
      </c>
      <c r="EK523">
        <v>0.89938592286096619</v>
      </c>
      <c r="EL523">
        <v>0.91490168066824784</v>
      </c>
      <c r="EM523">
        <v>0.91812190836304608</v>
      </c>
      <c r="EN523">
        <v>0.92971482028655916</v>
      </c>
      <c r="EO523">
        <v>0.92034682753551922</v>
      </c>
      <c r="EP523">
        <v>0.92608472237504491</v>
      </c>
      <c r="EQ523">
        <v>0.92854382839754168</v>
      </c>
      <c r="ER523">
        <v>0.94628444773839671</v>
      </c>
      <c r="ES523">
        <v>0.94798237444969213</v>
      </c>
      <c r="ET523">
        <v>0.9591654161564892</v>
      </c>
      <c r="EU523">
        <v>0.96057065253443019</v>
      </c>
      <c r="EV523">
        <v>0.94446939878263969</v>
      </c>
      <c r="EW523">
        <v>0.9313541858756238</v>
      </c>
      <c r="EX523">
        <v>0.93515996715383054</v>
      </c>
      <c r="EY523">
        <v>0.9313541858756238</v>
      </c>
    </row>
    <row r="524" spans="9:155" x14ac:dyDescent="0.25">
      <c r="I524" s="31">
        <v>45183</v>
      </c>
      <c r="J524" s="32">
        <v>138.44308875407029</v>
      </c>
      <c r="K524" s="32">
        <v>126.8579005588565</v>
      </c>
      <c r="L524" s="33">
        <v>-1.29394298588502E-2</v>
      </c>
      <c r="M524" s="33">
        <v>-2.8238266391363001E-3</v>
      </c>
      <c r="N524">
        <v>30</v>
      </c>
      <c r="O524" t="s">
        <v>15</v>
      </c>
      <c r="P524">
        <f t="shared" si="20"/>
        <v>225</v>
      </c>
      <c r="Q524">
        <f t="shared" si="21"/>
        <v>0</v>
      </c>
      <c r="AH524" s="31">
        <v>45555</v>
      </c>
      <c r="AI524" s="33">
        <v>0.54904086728084112</v>
      </c>
      <c r="AJ524" s="33">
        <v>0.37437441417899842</v>
      </c>
      <c r="AK524" s="33">
        <v>0.1746664531018427</v>
      </c>
      <c r="BI524" s="34">
        <v>-0.15478543011275051</v>
      </c>
      <c r="CP524" t="s">
        <v>1525</v>
      </c>
      <c r="CQ524">
        <v>0.99666692029837856</v>
      </c>
      <c r="CR524">
        <v>1.0132017799162181</v>
      </c>
      <c r="CS524">
        <v>0.99784326617278618</v>
      </c>
      <c r="CT524">
        <v>1.014182068144891</v>
      </c>
      <c r="CU524">
        <v>1.0716293517243249</v>
      </c>
      <c r="CV524">
        <v>1.06979941388138</v>
      </c>
      <c r="CW524">
        <v>1.047055829458968</v>
      </c>
      <c r="CX524">
        <v>1.0339193688499499</v>
      </c>
      <c r="CY524">
        <v>0.99085031078527475</v>
      </c>
      <c r="CZ524">
        <v>0.97039409880447713</v>
      </c>
      <c r="DA524">
        <v>0.98006674137333893</v>
      </c>
      <c r="DB524">
        <v>0.97810606519185972</v>
      </c>
      <c r="DC524">
        <v>0.95843408379400064</v>
      </c>
      <c r="DD524">
        <v>0.93399129986717744</v>
      </c>
      <c r="DE524">
        <v>0.93850082516733957</v>
      </c>
      <c r="DF524">
        <v>0.91732570191080409</v>
      </c>
      <c r="DG524">
        <v>0.90059478464723042</v>
      </c>
      <c r="DH524">
        <v>0.90654213249886839</v>
      </c>
      <c r="DI524">
        <v>0.84974844088797163</v>
      </c>
      <c r="DJ524">
        <v>0.84092544793338186</v>
      </c>
      <c r="DK524">
        <v>0.81073137380065519</v>
      </c>
      <c r="DL524">
        <v>0.79975169688091841</v>
      </c>
      <c r="DM524">
        <v>0.78720345907117151</v>
      </c>
      <c r="DN524">
        <v>0.76720478141317672</v>
      </c>
      <c r="DO524">
        <v>0.78458929064528782</v>
      </c>
      <c r="DP524">
        <v>0.78942556206765224</v>
      </c>
      <c r="DQ524">
        <v>0.79112481143412972</v>
      </c>
      <c r="DR524">
        <v>0.75759755787564864</v>
      </c>
      <c r="DS524">
        <v>0.74681393860164624</v>
      </c>
      <c r="DT524">
        <v>0.73524608874470554</v>
      </c>
      <c r="DU524">
        <v>0.76687798542890806</v>
      </c>
      <c r="DV524">
        <v>0.73812173384765711</v>
      </c>
      <c r="DW524">
        <v>0.74328480125429031</v>
      </c>
      <c r="DX524">
        <v>0.6947258797987127</v>
      </c>
      <c r="DY524">
        <v>0.72256716245849117</v>
      </c>
      <c r="DZ524">
        <v>0.75093134861033917</v>
      </c>
      <c r="EA524">
        <v>0.71407101535023676</v>
      </c>
      <c r="EB524">
        <v>0.66747272021407167</v>
      </c>
      <c r="EC524">
        <v>0.72374355819496516</v>
      </c>
      <c r="ED524">
        <v>0.73145547472028138</v>
      </c>
      <c r="EE524">
        <v>0.73831779149339183</v>
      </c>
      <c r="EF524">
        <v>0.73498466192970391</v>
      </c>
      <c r="EG524">
        <v>0.79615714050222863</v>
      </c>
      <c r="EH524">
        <v>0.79295474927707477</v>
      </c>
      <c r="EI524">
        <v>0.81609049885302298</v>
      </c>
      <c r="EJ524">
        <v>0.79949027006591655</v>
      </c>
      <c r="EK524">
        <v>0.88602060121087034</v>
      </c>
      <c r="EL524">
        <v>0.90020266935576121</v>
      </c>
      <c r="EM524">
        <v>0.90726104377460626</v>
      </c>
      <c r="EN524">
        <v>0.87680549296481147</v>
      </c>
      <c r="EO524">
        <v>0.89072608443263401</v>
      </c>
      <c r="EP524">
        <v>0.89948375808002323</v>
      </c>
      <c r="EQ524">
        <v>0.88798117766821638</v>
      </c>
      <c r="ER524">
        <v>0.86955106090023171</v>
      </c>
      <c r="ES524">
        <v>0.89399384482705491</v>
      </c>
      <c r="ET524">
        <v>0.89471275610279288</v>
      </c>
      <c r="EU524">
        <v>0.88033463031216741</v>
      </c>
      <c r="EV524">
        <v>0.87739366590201529</v>
      </c>
      <c r="EW524">
        <v>0.88758906237674717</v>
      </c>
      <c r="EX524">
        <v>0.87850469246922236</v>
      </c>
      <c r="EY524">
        <v>0.90203260719870626</v>
      </c>
    </row>
    <row r="525" spans="9:155" x14ac:dyDescent="0.25">
      <c r="I525" s="31">
        <v>45184</v>
      </c>
      <c r="J525" s="32">
        <v>138.42840454749671</v>
      </c>
      <c r="K525" s="32">
        <v>127.3068594139033</v>
      </c>
      <c r="L525" s="33">
        <v>-1.3044124151956899E-2</v>
      </c>
      <c r="M525" s="33">
        <v>0</v>
      </c>
      <c r="N525">
        <v>30</v>
      </c>
      <c r="O525" t="s">
        <v>15</v>
      </c>
      <c r="P525">
        <f t="shared" si="20"/>
        <v>225</v>
      </c>
      <c r="Q525">
        <f t="shared" si="21"/>
        <v>0</v>
      </c>
      <c r="AH525" s="31">
        <v>45558</v>
      </c>
      <c r="AI525" s="33">
        <v>0.56006751360167306</v>
      </c>
      <c r="AJ525" s="33">
        <v>0.38002241619400201</v>
      </c>
      <c r="AK525" s="33">
        <v>0.180045097407671</v>
      </c>
      <c r="BI525" s="34">
        <v>-3.7671701444155298E-2</v>
      </c>
      <c r="CP525" t="s">
        <v>1526</v>
      </c>
      <c r="CQ525">
        <v>1.025901194458392</v>
      </c>
      <c r="CR525">
        <v>1.048360875222724</v>
      </c>
      <c r="CS525">
        <v>1.048179772205202</v>
      </c>
      <c r="CT525">
        <v>1.0604963424844851</v>
      </c>
      <c r="CU525">
        <v>1.0614121424348171</v>
      </c>
      <c r="CV525">
        <v>1.0782628838793229</v>
      </c>
      <c r="CW525">
        <v>1.078629226217853</v>
      </c>
      <c r="CX525">
        <v>1.076614399251931</v>
      </c>
      <c r="CY525">
        <v>1.0520710276582239</v>
      </c>
      <c r="CZ525">
        <v>1.100791540299094</v>
      </c>
      <c r="DA525">
        <v>1.101707340249426</v>
      </c>
      <c r="DB525">
        <v>1.1009746555723661</v>
      </c>
      <c r="DC525">
        <v>1.079361799102927</v>
      </c>
      <c r="DD525">
        <v>1.0951136253238301</v>
      </c>
      <c r="DE525">
        <v>1.111231682091276</v>
      </c>
      <c r="DF525">
        <v>1.1165432547280101</v>
      </c>
      <c r="DG525">
        <v>1.125518138958058</v>
      </c>
      <c r="DH525">
        <v>1.1108653397527459</v>
      </c>
      <c r="DI525">
        <v>1.094014598308239</v>
      </c>
      <c r="DJ525">
        <v>1.0872376563173849</v>
      </c>
      <c r="DK525">
        <v>1.069471226714533</v>
      </c>
      <c r="DL525">
        <v>1.096945225224494</v>
      </c>
      <c r="DM525">
        <v>1.0958461982089041</v>
      </c>
      <c r="DN525">
        <v>1.0813766260688491</v>
      </c>
      <c r="DO525">
        <v>1.094014598308239</v>
      </c>
      <c r="DP525">
        <v>1.0945640559200409</v>
      </c>
      <c r="DQ525">
        <v>1.112147482041608</v>
      </c>
      <c r="DR525">
        <v>1.1024400249264861</v>
      </c>
      <c r="DS525">
        <v>1.0907177408454409</v>
      </c>
      <c r="DT525">
        <v>1.093465140696438</v>
      </c>
      <c r="DU525">
        <v>1.096761998159236</v>
      </c>
      <c r="DV525">
        <v>1.0868714257708409</v>
      </c>
      <c r="DW525">
        <v>1.090168283233639</v>
      </c>
      <c r="DX525">
        <v>1.1066526823396159</v>
      </c>
      <c r="DY525">
        <v>1.095296740597101</v>
      </c>
      <c r="DZ525">
        <v>1.080643941391789</v>
      </c>
      <c r="EA525">
        <v>1.0824755412924529</v>
      </c>
      <c r="EB525">
        <v>1.0846734835316469</v>
      </c>
      <c r="EC525">
        <v>1.0725848571120731</v>
      </c>
      <c r="ED525">
        <v>1.062144827111877</v>
      </c>
      <c r="EE525">
        <v>1.0811933990035909</v>
      </c>
      <c r="EF525">
        <v>1.0821091989539231</v>
      </c>
      <c r="EG525">
        <v>1.0800944837799871</v>
      </c>
      <c r="EH525">
        <v>1.091999883134303</v>
      </c>
      <c r="EI525">
        <v>1.109033739852082</v>
      </c>
      <c r="EJ525">
        <v>1.1002420826872921</v>
      </c>
      <c r="EK525">
        <v>1.1445668226417589</v>
      </c>
      <c r="EL525">
        <v>1.143834137964699</v>
      </c>
      <c r="EM525">
        <v>1.1652638791608649</v>
      </c>
      <c r="EN525">
        <v>1.171125021201388</v>
      </c>
      <c r="EO525">
        <v>1.169842878912525</v>
      </c>
      <c r="EP525">
        <v>1.17130813647466</v>
      </c>
      <c r="EQ525">
        <v>1.169110194235466</v>
      </c>
      <c r="ER525">
        <v>1.159036394781813</v>
      </c>
      <c r="ES525">
        <v>1.1755207938877901</v>
      </c>
      <c r="ET525">
        <v>1.168560736623663</v>
      </c>
      <c r="EU525">
        <v>1.173506078713854</v>
      </c>
      <c r="EV525">
        <v>1.166179679111198</v>
      </c>
      <c r="EW525">
        <v>1.168743851896936</v>
      </c>
      <c r="EX525">
        <v>1.170209221251056</v>
      </c>
      <c r="EY525">
        <v>1.157388021946407</v>
      </c>
    </row>
    <row r="526" spans="9:155" x14ac:dyDescent="0.25">
      <c r="I526" s="31">
        <v>45187</v>
      </c>
      <c r="J526" s="32">
        <v>138.0011313019362</v>
      </c>
      <c r="K526" s="32">
        <v>126.93068522075011</v>
      </c>
      <c r="L526" s="33">
        <v>-1.6090463100072699E-2</v>
      </c>
      <c r="M526" s="33">
        <v>-2.9548619366232998E-3</v>
      </c>
      <c r="N526">
        <v>30</v>
      </c>
      <c r="O526" t="s">
        <v>15</v>
      </c>
      <c r="P526">
        <f t="shared" si="20"/>
        <v>225</v>
      </c>
      <c r="Q526">
        <f t="shared" si="21"/>
        <v>0</v>
      </c>
      <c r="AH526" s="31">
        <v>45559</v>
      </c>
      <c r="AI526" s="33">
        <v>0.56750830826290666</v>
      </c>
      <c r="AJ526" s="33">
        <v>0.38470840713993731</v>
      </c>
      <c r="AK526" s="33">
        <v>0.18279990112296929</v>
      </c>
      <c r="BI526" s="34">
        <v>-9.4515093823525798E-2</v>
      </c>
      <c r="CP526" t="s">
        <v>1527</v>
      </c>
      <c r="CQ526">
        <v>1.00632183908046</v>
      </c>
      <c r="CR526">
        <v>0.99597699398398587</v>
      </c>
      <c r="CS526">
        <v>0.9905746883386225</v>
      </c>
      <c r="CT526">
        <v>0.99298847847941407</v>
      </c>
      <c r="CU526">
        <v>1.018505678470089</v>
      </c>
      <c r="CV526">
        <v>1.0143677827218129</v>
      </c>
      <c r="CW526">
        <v>1.006436727766131</v>
      </c>
      <c r="CX526">
        <v>0.99511490593831564</v>
      </c>
      <c r="CY526">
        <v>0.98580462288373105</v>
      </c>
      <c r="CZ526">
        <v>0.98603440025507305</v>
      </c>
      <c r="DA526">
        <v>1.011666700382988</v>
      </c>
      <c r="DB526">
        <v>1.008160833373615</v>
      </c>
      <c r="DC526">
        <v>1.0002298489017889</v>
      </c>
      <c r="DD526">
        <v>0.99959767919517328</v>
      </c>
      <c r="DE526">
        <v>1.00545975103479</v>
      </c>
      <c r="DF526">
        <v>0.98965515595011677</v>
      </c>
      <c r="DG526">
        <v>0.99264360097083226</v>
      </c>
      <c r="DH526">
        <v>0.99218390526043565</v>
      </c>
      <c r="DI526">
        <v>0.97879310031655453</v>
      </c>
      <c r="DJ526">
        <v>0.96833329605055329</v>
      </c>
      <c r="DK526">
        <v>0.95729876642077205</v>
      </c>
      <c r="DL526">
        <v>0.9777586087585215</v>
      </c>
      <c r="DM526">
        <v>0.99408041438028261</v>
      </c>
      <c r="DN526">
        <v>0.99580451998776676</v>
      </c>
      <c r="DO526">
        <v>1.0033333235758879</v>
      </c>
      <c r="DP526">
        <v>1.027528739810496</v>
      </c>
      <c r="DQ526">
        <v>1.046551698254939</v>
      </c>
      <c r="DR526">
        <v>1.059310263008348</v>
      </c>
      <c r="DS526">
        <v>1.0252299088392309</v>
      </c>
      <c r="DT526">
        <v>1.0062643242537681</v>
      </c>
      <c r="DU526">
        <v>1.0425861355351691</v>
      </c>
      <c r="DV526">
        <v>1.031724079901607</v>
      </c>
      <c r="DW526">
        <v>1.0386781581259481</v>
      </c>
      <c r="DX526">
        <v>1.046436809569268</v>
      </c>
      <c r="DY526">
        <v>1.0468965052796639</v>
      </c>
      <c r="DZ526">
        <v>1.0680459616668649</v>
      </c>
      <c r="EA526">
        <v>1.0808045264202739</v>
      </c>
      <c r="EB526">
        <v>1.0778735257423939</v>
      </c>
      <c r="EC526">
        <v>1.1075861363080359</v>
      </c>
      <c r="ED526">
        <v>1.116264390623718</v>
      </c>
      <c r="EE526">
        <v>1.127643656794368</v>
      </c>
      <c r="EF526">
        <v>1.1426436081762059</v>
      </c>
      <c r="EG526">
        <v>1.1085057391803981</v>
      </c>
      <c r="EH526">
        <v>1.14511491314369</v>
      </c>
      <c r="EI526">
        <v>1.149425282888185</v>
      </c>
      <c r="EJ526">
        <v>1.1507471371281079</v>
      </c>
      <c r="EK526">
        <v>1.1513218624918879</v>
      </c>
      <c r="EL526">
        <v>1.1424137603210081</v>
      </c>
      <c r="EM526">
        <v>1.149712645570075</v>
      </c>
      <c r="EN526">
        <v>1.14540227582558</v>
      </c>
      <c r="EO526">
        <v>1.145919556846525</v>
      </c>
      <c r="EP526">
        <v>1.151781558202285</v>
      </c>
      <c r="EQ526">
        <v>1.228735620993439</v>
      </c>
      <c r="ER526">
        <v>1.225574701976504</v>
      </c>
      <c r="ES526">
        <v>1.2627012274445959</v>
      </c>
      <c r="ET526">
        <v>1.209137866701359</v>
      </c>
      <c r="EU526">
        <v>1.2108620427926999</v>
      </c>
      <c r="EV526">
        <v>1.1917241251787301</v>
      </c>
      <c r="EW526">
        <v>1.185632205483915</v>
      </c>
      <c r="EX526">
        <v>1.2093102702137219</v>
      </c>
      <c r="EY526">
        <v>1.262068987254124</v>
      </c>
    </row>
    <row r="527" spans="9:155" x14ac:dyDescent="0.25">
      <c r="I527" s="31">
        <v>45189</v>
      </c>
      <c r="J527" s="32">
        <v>137.10463657110211</v>
      </c>
      <c r="K527" s="32">
        <v>125.7470336647077</v>
      </c>
      <c r="L527" s="33">
        <v>-2.2482220233702901E-2</v>
      </c>
      <c r="M527" s="33">
        <v>-1.2252487857894999E-2</v>
      </c>
      <c r="N527">
        <v>30</v>
      </c>
      <c r="O527" t="s">
        <v>15</v>
      </c>
      <c r="P527">
        <f t="shared" si="20"/>
        <v>225</v>
      </c>
      <c r="Q527">
        <f t="shared" si="21"/>
        <v>0</v>
      </c>
      <c r="AH527" s="31">
        <v>45560</v>
      </c>
      <c r="AI527" s="33">
        <v>0.57702804984588107</v>
      </c>
      <c r="AJ527" s="33">
        <v>0.39668526334791848</v>
      </c>
      <c r="AK527" s="33">
        <v>0.18034278649796251</v>
      </c>
      <c r="BI527" s="34">
        <v>-4.3772647658974996E-3</v>
      </c>
      <c r="CP527" t="s">
        <v>1528</v>
      </c>
      <c r="CQ527">
        <v>1.0082265627657441</v>
      </c>
      <c r="CR527">
        <v>0.98764260729523545</v>
      </c>
      <c r="CS527">
        <v>0.9862423646181786</v>
      </c>
      <c r="CT527">
        <v>0.9986347063690183</v>
      </c>
      <c r="CU527">
        <v>1.0018553076504459</v>
      </c>
      <c r="CV527">
        <v>1.012147328509897</v>
      </c>
      <c r="CW527">
        <v>1.017923383458003</v>
      </c>
      <c r="CX527">
        <v>1.0116921957346079</v>
      </c>
      <c r="CY527">
        <v>1.022229248281495</v>
      </c>
      <c r="CZ527">
        <v>1.0292305479151731</v>
      </c>
      <c r="DA527">
        <v>1.035426718790593</v>
      </c>
      <c r="DB527">
        <v>1.036861978315625</v>
      </c>
      <c r="DC527">
        <v>1.0360917801569489</v>
      </c>
      <c r="DD527">
        <v>1.0289854299793439</v>
      </c>
      <c r="DE527">
        <v>1.0426380332637311</v>
      </c>
      <c r="DF527">
        <v>1.0322761512051171</v>
      </c>
      <c r="DG527">
        <v>1.0576559486255941</v>
      </c>
      <c r="DH527">
        <v>1.042813031255216</v>
      </c>
      <c r="DI527">
        <v>1.048064092228868</v>
      </c>
      <c r="DJ527">
        <v>1.0389273686074321</v>
      </c>
      <c r="DK527">
        <v>1.020898953051995</v>
      </c>
      <c r="DL527">
        <v>1.041412788578159</v>
      </c>
      <c r="DM527">
        <v>1.047398944614119</v>
      </c>
      <c r="DN527">
        <v>1.027935269533649</v>
      </c>
      <c r="DO527">
        <v>1.050164499368651</v>
      </c>
      <c r="DP527">
        <v>1.067072720782442</v>
      </c>
      <c r="DQ527">
        <v>1.092032488524</v>
      </c>
      <c r="DR527">
        <v>1.060911566754998</v>
      </c>
      <c r="DS527">
        <v>1.0341315266574631</v>
      </c>
      <c r="DT527">
        <v>1.0574109169381589</v>
      </c>
      <c r="DU527">
        <v>1.070013273528458</v>
      </c>
      <c r="DV527">
        <v>1.0305607568962789</v>
      </c>
      <c r="DW527">
        <v>1.0168381199159391</v>
      </c>
      <c r="DX527">
        <v>0.97906598074462192</v>
      </c>
      <c r="DY527">
        <v>1.0023103541773419</v>
      </c>
      <c r="DZ527">
        <v>1.0081564428213989</v>
      </c>
      <c r="EA527">
        <v>0.98295172964079947</v>
      </c>
      <c r="EB527">
        <v>0.98197160289105667</v>
      </c>
      <c r="EC527">
        <v>0.98606736662669425</v>
      </c>
      <c r="ED527">
        <v>0.97710564099674235</v>
      </c>
      <c r="EE527">
        <v>0.95998740474349098</v>
      </c>
      <c r="EF527">
        <v>0.94924033735714386</v>
      </c>
      <c r="EG527">
        <v>0.94833015805495835</v>
      </c>
      <c r="EH527">
        <v>0.96303292178504041</v>
      </c>
      <c r="EI527">
        <v>0.98228658202604968</v>
      </c>
      <c r="EJ527">
        <v>1.01424773564968</v>
      </c>
      <c r="EK527">
        <v>1.009311740059414</v>
      </c>
      <c r="EL527">
        <v>0.98984806497894473</v>
      </c>
      <c r="EM527">
        <v>0.97675555876537956</v>
      </c>
      <c r="EN527">
        <v>0.97364000802787887</v>
      </c>
      <c r="EO527">
        <v>0.97710564099674235</v>
      </c>
      <c r="EP527">
        <v>0.97290482671717771</v>
      </c>
      <c r="EQ527">
        <v>0.97346492378800042</v>
      </c>
      <c r="ER527">
        <v>0.96803895107125737</v>
      </c>
      <c r="ES527">
        <v>0.98270669795336374</v>
      </c>
      <c r="ET527">
        <v>0.96478324669345994</v>
      </c>
      <c r="EU527">
        <v>0.98165645125927559</v>
      </c>
      <c r="EV527">
        <v>0.98813267067010679</v>
      </c>
      <c r="EW527">
        <v>1.015437877238883</v>
      </c>
      <c r="EX527">
        <v>1.014352699945213</v>
      </c>
      <c r="EY527">
        <v>1.083910908500282</v>
      </c>
    </row>
    <row r="528" spans="9:155" x14ac:dyDescent="0.25">
      <c r="I528" s="31">
        <v>45190</v>
      </c>
      <c r="J528" s="32">
        <v>136.20892871772941</v>
      </c>
      <c r="K528" s="32">
        <v>124.6959799085508</v>
      </c>
      <c r="L528" s="33">
        <v>-2.8868367150726399E-2</v>
      </c>
      <c r="M528" s="33">
        <v>-2.0508553249781999E-2</v>
      </c>
      <c r="N528">
        <v>30</v>
      </c>
      <c r="O528" t="s">
        <v>15</v>
      </c>
      <c r="P528">
        <f t="shared" si="20"/>
        <v>225</v>
      </c>
      <c r="Q528">
        <f t="shared" si="21"/>
        <v>0</v>
      </c>
      <c r="AH528" s="31">
        <v>45561</v>
      </c>
      <c r="AI528" s="33">
        <v>0.5806124925268501</v>
      </c>
      <c r="AJ528" s="33">
        <v>0.4157193631346261</v>
      </c>
      <c r="AK528" s="33">
        <v>0.164893129392224</v>
      </c>
      <c r="BI528" s="34">
        <v>-8.7061180248570097E-2</v>
      </c>
      <c r="CP528" t="s">
        <v>1529</v>
      </c>
      <c r="CQ528">
        <v>1.00989008008051</v>
      </c>
      <c r="CR528">
        <v>1.015445695255266</v>
      </c>
      <c r="CS528">
        <v>1.005738720643506</v>
      </c>
      <c r="CT528">
        <v>1.0072039370135071</v>
      </c>
      <c r="CU528">
        <v>1.015934051029266</v>
      </c>
      <c r="CV528">
        <v>1.007509187318758</v>
      </c>
      <c r="CW528">
        <v>0.99114774114774118</v>
      </c>
      <c r="CX528">
        <v>0.95268620268620263</v>
      </c>
      <c r="CY528">
        <v>0.96526250035771521</v>
      </c>
      <c r="CZ528">
        <v>0.95311352330395294</v>
      </c>
      <c r="DA528">
        <v>0.92765567765567769</v>
      </c>
      <c r="DB528">
        <v>0.91697191697191693</v>
      </c>
      <c r="DC528">
        <v>0.9073259775164072</v>
      </c>
      <c r="DD528">
        <v>0.9216117067069215</v>
      </c>
      <c r="DE528">
        <v>0.85378510378510375</v>
      </c>
      <c r="DF528">
        <v>0.83858362367883854</v>
      </c>
      <c r="DG528">
        <v>0.81172159681681166</v>
      </c>
      <c r="DH528">
        <v>0.84078141097184067</v>
      </c>
      <c r="DI528">
        <v>0.82893775874732911</v>
      </c>
      <c r="DJ528">
        <v>0.8570207868303571</v>
      </c>
      <c r="DK528">
        <v>0.82997557997558002</v>
      </c>
      <c r="DL528">
        <v>0.82454210963732444</v>
      </c>
      <c r="DM528">
        <v>0.84920634920634919</v>
      </c>
      <c r="DN528">
        <v>0.85384613894135375</v>
      </c>
      <c r="DO528">
        <v>0.86166057656536177</v>
      </c>
      <c r="DP528">
        <v>0.84114777095734128</v>
      </c>
      <c r="DQ528">
        <v>0.81691085200606683</v>
      </c>
      <c r="DR528">
        <v>0.80048837067880041</v>
      </c>
      <c r="DS528">
        <v>0.78779000269478783</v>
      </c>
      <c r="DT528">
        <v>0.82197803688282201</v>
      </c>
      <c r="DU528">
        <v>0.79401707911229391</v>
      </c>
      <c r="DV528">
        <v>0.78492060511103479</v>
      </c>
      <c r="DW528">
        <v>0.77454209473252444</v>
      </c>
      <c r="DX528">
        <v>0.79548229548229543</v>
      </c>
      <c r="DY528">
        <v>0.85085467104510071</v>
      </c>
      <c r="DZ528">
        <v>0.88284491794013276</v>
      </c>
      <c r="EA528">
        <v>0.88467641977163458</v>
      </c>
      <c r="EB528">
        <v>0.87753359243837759</v>
      </c>
      <c r="EC528">
        <v>0.86788765298286785</v>
      </c>
      <c r="ED528">
        <v>0.86605615115136603</v>
      </c>
      <c r="EE528">
        <v>0.85921857412335922</v>
      </c>
      <c r="EF528">
        <v>0.8637362935458639</v>
      </c>
      <c r="EG528">
        <v>0.85225885225885223</v>
      </c>
      <c r="EH528">
        <v>0.85567764077285557</v>
      </c>
      <c r="EI528">
        <v>0.86691086691086694</v>
      </c>
      <c r="EJ528">
        <v>0.86623933114411633</v>
      </c>
      <c r="EK528">
        <v>0.88327231308188336</v>
      </c>
      <c r="EL528">
        <v>0.89633696652739625</v>
      </c>
      <c r="EM528">
        <v>0.88211234701713215</v>
      </c>
      <c r="EN528">
        <v>0.89310135800614321</v>
      </c>
      <c r="EO528">
        <v>0.88302809793288306</v>
      </c>
      <c r="EP528">
        <v>0.87472530453487485</v>
      </c>
      <c r="EQ528">
        <v>0.85879117898160862</v>
      </c>
      <c r="ER528">
        <v>0.88644688644688641</v>
      </c>
      <c r="ES528">
        <v>0.87374844393887363</v>
      </c>
      <c r="ET528">
        <v>0.87490841000362485</v>
      </c>
      <c r="EU528">
        <v>0.86794868813911785</v>
      </c>
      <c r="EV528">
        <v>0.86691086691086694</v>
      </c>
      <c r="EW528">
        <v>0.8642246493198642</v>
      </c>
      <c r="EX528">
        <v>0.87564105545062576</v>
      </c>
      <c r="EY528">
        <v>0.90885222904265872</v>
      </c>
    </row>
    <row r="529" spans="9:155" x14ac:dyDescent="0.25">
      <c r="I529" s="31">
        <v>45191</v>
      </c>
      <c r="J529" s="32">
        <v>136.32536870210231</v>
      </c>
      <c r="K529" s="32">
        <v>124.3882665359906</v>
      </c>
      <c r="L529" s="33">
        <v>-2.8038182571657001E-2</v>
      </c>
      <c r="M529" s="33">
        <v>-2.29256529565601E-2</v>
      </c>
      <c r="N529">
        <v>30</v>
      </c>
      <c r="O529" t="s">
        <v>15</v>
      </c>
      <c r="P529">
        <f t="shared" si="20"/>
        <v>225</v>
      </c>
      <c r="Q529">
        <f t="shared" si="21"/>
        <v>0</v>
      </c>
      <c r="AH529" s="31">
        <v>45562</v>
      </c>
      <c r="AI529" s="33">
        <v>0.58185724228755231</v>
      </c>
      <c r="AJ529" s="33">
        <v>0.41879576844642208</v>
      </c>
      <c r="AK529" s="33">
        <v>0.16306147384113021</v>
      </c>
      <c r="BI529" s="34">
        <v>7.9109306226747902E-2</v>
      </c>
      <c r="CP529" t="s">
        <v>1530</v>
      </c>
      <c r="CQ529">
        <v>1.0307190628681979</v>
      </c>
      <c r="CR529">
        <v>1.0556202277298821</v>
      </c>
      <c r="CS529">
        <v>1.026181072272468</v>
      </c>
      <c r="CT529">
        <v>1.0947171835901519</v>
      </c>
      <c r="CU529">
        <v>1.0886664345800581</v>
      </c>
      <c r="CV529">
        <v>1.087153818489375</v>
      </c>
      <c r="CW529">
        <v>1.083546624772932</v>
      </c>
      <c r="CX529">
        <v>1.038864318342211</v>
      </c>
      <c r="CY529">
        <v>1.0594600495043061</v>
      </c>
      <c r="CZ529">
        <v>1.058761951844841</v>
      </c>
      <c r="DA529">
        <v>1.0708633787031889</v>
      </c>
      <c r="DB529">
        <v>1.0575983134220499</v>
      </c>
      <c r="DC529">
        <v>1.04875488912673</v>
      </c>
      <c r="DD529">
        <v>1.0395624871635181</v>
      </c>
      <c r="DE529">
        <v>1.0467768034345619</v>
      </c>
      <c r="DF529">
        <v>1.0620200255697101</v>
      </c>
      <c r="DG529">
        <v>1.0605073383171859</v>
      </c>
      <c r="DH529">
        <v>1.0406097048145571</v>
      </c>
      <c r="DI529">
        <v>1.00756342680254</v>
      </c>
      <c r="DJ529">
        <v>0.95997202431484219</v>
      </c>
      <c r="DK529">
        <v>0.98173146506156861</v>
      </c>
      <c r="DL529">
        <v>0.97591341527129583</v>
      </c>
      <c r="DM529">
        <v>0.95240865921406492</v>
      </c>
      <c r="DN529">
        <v>0.99464741035113413</v>
      </c>
      <c r="DO529">
        <v>1.0010472081909609</v>
      </c>
      <c r="DP529">
        <v>1.0383989199025681</v>
      </c>
      <c r="DQ529">
        <v>0.97917148899616491</v>
      </c>
      <c r="DR529">
        <v>0.98941117977225679</v>
      </c>
      <c r="DS529">
        <v>0.98894578133261313</v>
      </c>
      <c r="DT529">
        <v>1.007447006030789</v>
      </c>
      <c r="DU529">
        <v>0.95845940822415943</v>
      </c>
      <c r="DV529">
        <v>0.99453106074122311</v>
      </c>
      <c r="DW529">
        <v>0.94286706609743853</v>
      </c>
      <c r="DX529">
        <v>0.97440072801877231</v>
      </c>
      <c r="DY529">
        <v>1.003607184256365</v>
      </c>
      <c r="DZ529">
        <v>0.97137535351372495</v>
      </c>
      <c r="EA529">
        <v>0.92867113277517122</v>
      </c>
      <c r="EB529">
        <v>0.95741211941127957</v>
      </c>
      <c r="EC529">
        <v>0.95112874234320399</v>
      </c>
      <c r="ED529">
        <v>0.94065628118544942</v>
      </c>
      <c r="EE529">
        <v>0.93658368902936306</v>
      </c>
      <c r="EF529">
        <v>0.98138234506999489</v>
      </c>
      <c r="EG529">
        <v>0.98103322507842128</v>
      </c>
      <c r="EH529">
        <v>0.98615310604738771</v>
      </c>
      <c r="EI529">
        <v>0.98743302291824864</v>
      </c>
      <c r="EJ529">
        <v>1.004654401907404</v>
      </c>
      <c r="EK529">
        <v>1.019083034449493</v>
      </c>
      <c r="EL529">
        <v>1.0259483018908051</v>
      </c>
      <c r="EM529">
        <v>1.0371188607080251</v>
      </c>
      <c r="EN529">
        <v>1.050034948321273</v>
      </c>
      <c r="EO529">
        <v>1.0947171835901519</v>
      </c>
      <c r="EP529">
        <v>1.084244793594239</v>
      </c>
      <c r="EQ529">
        <v>1.1001861845506919</v>
      </c>
      <c r="ER529">
        <v>1.1374214043287061</v>
      </c>
      <c r="ES529">
        <v>1.167558799769268</v>
      </c>
      <c r="ET529">
        <v>1.1690714158599509</v>
      </c>
      <c r="EU529">
        <v>1.1810565642702291</v>
      </c>
      <c r="EV529">
        <v>1.194088859169705</v>
      </c>
      <c r="EW529">
        <v>1.135676017856361</v>
      </c>
      <c r="EX529">
        <v>1.1585990258640371</v>
      </c>
      <c r="EY529">
        <v>1.1360250666860929</v>
      </c>
    </row>
    <row r="530" spans="9:155" x14ac:dyDescent="0.25">
      <c r="I530" s="31">
        <v>45194</v>
      </c>
      <c r="J530" s="32">
        <v>135.60972222418411</v>
      </c>
      <c r="K530" s="32">
        <v>124.4729417614609</v>
      </c>
      <c r="L530" s="33">
        <v>-3.3140542153999898E-2</v>
      </c>
      <c r="M530" s="33">
        <v>-2.2260525988067301E-2</v>
      </c>
      <c r="N530">
        <v>30</v>
      </c>
      <c r="O530" t="s">
        <v>15</v>
      </c>
      <c r="P530">
        <f t="shared" si="20"/>
        <v>225</v>
      </c>
      <c r="Q530">
        <f t="shared" si="21"/>
        <v>0</v>
      </c>
      <c r="AH530" s="31">
        <v>45565</v>
      </c>
      <c r="AI530" s="33">
        <v>0.58321775058861114</v>
      </c>
      <c r="AJ530" s="33">
        <v>0.40368387991350452</v>
      </c>
      <c r="AK530" s="33">
        <v>0.17953387067510659</v>
      </c>
      <c r="BI530" s="34">
        <v>-7.3321775678806003E-2</v>
      </c>
      <c r="CP530" t="s">
        <v>1531</v>
      </c>
      <c r="CQ530">
        <v>0.98549444076283044</v>
      </c>
      <c r="CR530">
        <v>0.95714602714913644</v>
      </c>
      <c r="CS530">
        <v>0.9858626038473981</v>
      </c>
      <c r="CT530">
        <v>0.98836606965305251</v>
      </c>
      <c r="CU530">
        <v>0.98998600161495254</v>
      </c>
      <c r="CV530">
        <v>0.98600988347102725</v>
      </c>
      <c r="CW530">
        <v>0.96038581912392629</v>
      </c>
      <c r="CX530">
        <v>0.9653928226842452</v>
      </c>
      <c r="CY530">
        <v>0.97680580635683434</v>
      </c>
      <c r="CZ530">
        <v>0.98519988151557214</v>
      </c>
      <c r="DA530">
        <v>0.9844635553464367</v>
      </c>
      <c r="DB530">
        <v>0.97901478486424065</v>
      </c>
      <c r="DC530">
        <v>0.9844635553464367</v>
      </c>
      <c r="DD530">
        <v>0.97776308793591848</v>
      </c>
      <c r="DE530">
        <v>0.99101688703134616</v>
      </c>
      <c r="DF530">
        <v>1.012812040909141</v>
      </c>
      <c r="DG530">
        <v>0.99433028284344549</v>
      </c>
      <c r="DH530">
        <v>1.0300419581484941</v>
      </c>
      <c r="DI530">
        <v>1.0693615885129</v>
      </c>
      <c r="DJ530">
        <v>1.0802592014263019</v>
      </c>
      <c r="DK530">
        <v>1.115676317484092</v>
      </c>
      <c r="DL530">
        <v>1.102790681473232</v>
      </c>
      <c r="DM530">
        <v>1.083867156485659</v>
      </c>
      <c r="DN530">
        <v>1.068772541967393</v>
      </c>
      <c r="DO530">
        <v>1.069508868136529</v>
      </c>
      <c r="DP530">
        <v>1.049333646220634</v>
      </c>
      <c r="DQ530">
        <v>1.036889777131651</v>
      </c>
      <c r="DR530">
        <v>1.0333554259096029</v>
      </c>
      <c r="DS530">
        <v>1.008688643141586</v>
      </c>
      <c r="DT530">
        <v>0.96892717390629324</v>
      </c>
      <c r="DU530">
        <v>0.95235990704975615</v>
      </c>
      <c r="DV530">
        <v>0.91524925519275657</v>
      </c>
      <c r="DW530">
        <v>0.92437965652062992</v>
      </c>
      <c r="DX530">
        <v>0.9491201150749663</v>
      </c>
      <c r="DY530">
        <v>0.9143656493999921</v>
      </c>
      <c r="DZ530">
        <v>0.88918342392377847</v>
      </c>
      <c r="EA530">
        <v>0.94300862226094417</v>
      </c>
      <c r="EB530">
        <v>0.96524554306061605</v>
      </c>
      <c r="EC530">
        <v>0.97953022757243746</v>
      </c>
      <c r="ED530">
        <v>0.98711437272473035</v>
      </c>
      <c r="EE530">
        <v>1.005964221925983</v>
      </c>
      <c r="EF530">
        <v>1.025550397296372</v>
      </c>
      <c r="EG530">
        <v>1.0362270547998249</v>
      </c>
      <c r="EH530">
        <v>1.069508868136529</v>
      </c>
      <c r="EI530">
        <v>1.0960901421137039</v>
      </c>
      <c r="EJ530">
        <v>1.1037478911033061</v>
      </c>
      <c r="EK530">
        <v>1.1110374770083411</v>
      </c>
      <c r="EL530">
        <v>1.0976363982892841</v>
      </c>
      <c r="EM530">
        <v>1.1007289825894551</v>
      </c>
      <c r="EN530">
        <v>1.124512159564707</v>
      </c>
      <c r="EO530">
        <v>1.15948750870062</v>
      </c>
      <c r="EP530">
        <v>1.1086076150399959</v>
      </c>
      <c r="EQ530">
        <v>1.1235549499346329</v>
      </c>
      <c r="ER530">
        <v>1.126868417695742</v>
      </c>
      <c r="ES530">
        <v>1.1322435843406291</v>
      </c>
      <c r="ET530">
        <v>1.1368087490300609</v>
      </c>
      <c r="EU530">
        <v>1.138281401368332</v>
      </c>
      <c r="EV530">
        <v>1.1667034907683449</v>
      </c>
      <c r="EW530">
        <v>1.158972065992423</v>
      </c>
      <c r="EX530">
        <v>1.1697960750685159</v>
      </c>
      <c r="EY530">
        <v>1.185847899216856</v>
      </c>
    </row>
    <row r="531" spans="9:155" x14ac:dyDescent="0.25">
      <c r="I531" s="31">
        <v>45195</v>
      </c>
      <c r="J531" s="32">
        <v>136.47777228588561</v>
      </c>
      <c r="K531" s="32">
        <v>124.5032086505652</v>
      </c>
      <c r="L531" s="33">
        <v>-2.6951587569663898E-2</v>
      </c>
      <c r="M531" s="33">
        <v>-2.2022778475925101E-2</v>
      </c>
      <c r="N531">
        <v>30</v>
      </c>
      <c r="O531" t="s">
        <v>15</v>
      </c>
      <c r="P531">
        <f t="shared" si="20"/>
        <v>225</v>
      </c>
      <c r="Q531">
        <f t="shared" si="21"/>
        <v>0</v>
      </c>
      <c r="AH531" s="31">
        <v>45566</v>
      </c>
      <c r="AI531" s="33">
        <v>0.58896407901905068</v>
      </c>
      <c r="AJ531" s="33">
        <v>0.40485334336608431</v>
      </c>
      <c r="AK531" s="33">
        <v>0.18411073565296629</v>
      </c>
      <c r="BI531" s="34">
        <v>0.19504286000490181</v>
      </c>
      <c r="CP531" t="s">
        <v>1532</v>
      </c>
      <c r="CQ531">
        <v>0.96985976786236083</v>
      </c>
      <c r="CR531">
        <v>0.95468886204439962</v>
      </c>
      <c r="CS531">
        <v>0.93998798061755762</v>
      </c>
      <c r="CT531">
        <v>0.94817751647830451</v>
      </c>
      <c r="CU531">
        <v>0.95992484854086757</v>
      </c>
      <c r="CV531">
        <v>0.93481910534429857</v>
      </c>
      <c r="CW531">
        <v>0.9119286061138242</v>
      </c>
      <c r="CX531">
        <v>0.89863730620302729</v>
      </c>
      <c r="CY531">
        <v>0.90467879126377393</v>
      </c>
      <c r="CZ531">
        <v>0.89857019497981827</v>
      </c>
      <c r="DA531">
        <v>0.89004502106014105</v>
      </c>
      <c r="DB531">
        <v>0.87896896511543865</v>
      </c>
      <c r="DC531">
        <v>0.87326311811362234</v>
      </c>
      <c r="DD531">
        <v>0.84547227044561035</v>
      </c>
      <c r="DE531">
        <v>0.85084247938849633</v>
      </c>
      <c r="DF531">
        <v>0.81821847644904111</v>
      </c>
      <c r="DG531">
        <v>0.81855411450797144</v>
      </c>
      <c r="DH531">
        <v>0.80230918329001011</v>
      </c>
      <c r="DI531">
        <v>0.7940525362060542</v>
      </c>
      <c r="DJ531">
        <v>0.77404847511664976</v>
      </c>
      <c r="DK531">
        <v>0.75625965799334005</v>
      </c>
      <c r="DL531">
        <v>0.74061897361291595</v>
      </c>
      <c r="DM531">
        <v>0.75605832432371312</v>
      </c>
      <c r="DN531">
        <v>0.75948181613622578</v>
      </c>
      <c r="DO531">
        <v>0.75317180423975771</v>
      </c>
      <c r="DP531">
        <v>0.73269788264500491</v>
      </c>
      <c r="DQ531">
        <v>0.73907500576468199</v>
      </c>
      <c r="DR531">
        <v>0.73833661842361231</v>
      </c>
      <c r="DS531">
        <v>0.80989463619899071</v>
      </c>
      <c r="DT531">
        <v>0.78425192127386445</v>
      </c>
      <c r="DU531">
        <v>0.79781166607749732</v>
      </c>
      <c r="DV531">
        <v>0.77492116684702295</v>
      </c>
      <c r="DW531">
        <v>0.80479295409182616</v>
      </c>
      <c r="DX531">
        <v>0.81472779147043395</v>
      </c>
      <c r="DY531">
        <v>0.77881451916488398</v>
      </c>
      <c r="DZ531">
        <v>0.75753509900585247</v>
      </c>
      <c r="EA531">
        <v>0.77210175798627656</v>
      </c>
      <c r="EB531">
        <v>0.78593011156851633</v>
      </c>
      <c r="EC531">
        <v>0.8022420720668012</v>
      </c>
      <c r="ED531">
        <v>0.80412167797396539</v>
      </c>
      <c r="EE531">
        <v>0.80150368472573141</v>
      </c>
      <c r="EF531">
        <v>0.79821441535963666</v>
      </c>
      <c r="EG531">
        <v>0.79673764067749719</v>
      </c>
      <c r="EH531">
        <v>0.79069615561675055</v>
      </c>
      <c r="EI531">
        <v>0.8125126294472248</v>
      </c>
      <c r="EJ531">
        <v>0.8207692765311807</v>
      </c>
      <c r="EK531">
        <v>0.83150969441695266</v>
      </c>
      <c r="EL531">
        <v>0.84802315247063531</v>
      </c>
      <c r="EM531">
        <v>0.83929656293844568</v>
      </c>
      <c r="EN531">
        <v>0.8310398339116043</v>
      </c>
      <c r="EO531">
        <v>0.83486607500625631</v>
      </c>
      <c r="EP531">
        <v>0.81130429965792128</v>
      </c>
      <c r="EQ531">
        <v>0.83909514732593327</v>
      </c>
      <c r="ER531">
        <v>0.83365782715983827</v>
      </c>
      <c r="ES531">
        <v>0.82338726977941468</v>
      </c>
      <c r="ET531">
        <v>0.82721359281695217</v>
      </c>
      <c r="EU531">
        <v>0.85339336141352129</v>
      </c>
      <c r="EV531">
        <v>0.87722366359757786</v>
      </c>
      <c r="EW531">
        <v>0.89138757329586249</v>
      </c>
      <c r="EX531">
        <v>0.90380618147628633</v>
      </c>
      <c r="EY531">
        <v>0.9089749748066599</v>
      </c>
    </row>
    <row r="532" spans="9:155" x14ac:dyDescent="0.25">
      <c r="I532" s="31">
        <v>45196</v>
      </c>
      <c r="J532" s="32">
        <v>137.0407856396827</v>
      </c>
      <c r="K532" s="32">
        <v>124.97054383113959</v>
      </c>
      <c r="L532" s="33">
        <v>-2.29374595478361E-2</v>
      </c>
      <c r="M532" s="33">
        <v>-1.8351843675350098E-2</v>
      </c>
      <c r="N532">
        <v>30</v>
      </c>
      <c r="O532" t="s">
        <v>15</v>
      </c>
      <c r="P532">
        <f t="shared" si="20"/>
        <v>225</v>
      </c>
      <c r="Q532">
        <f t="shared" si="21"/>
        <v>0</v>
      </c>
      <c r="AH532" s="31">
        <v>45568</v>
      </c>
      <c r="AI532" s="33">
        <v>0.55363947970960292</v>
      </c>
      <c r="AJ532" s="33">
        <v>0.36985341606310862</v>
      </c>
      <c r="AK532" s="33">
        <v>0.1837860636464943</v>
      </c>
      <c r="BI532" s="34">
        <v>3.6941313451041999E-2</v>
      </c>
      <c r="CP532" t="s">
        <v>1533</v>
      </c>
      <c r="CQ532">
        <v>0.98714666579107446</v>
      </c>
      <c r="CR532">
        <v>1.0180456011547681</v>
      </c>
      <c r="CS532">
        <v>1.01727953170593</v>
      </c>
      <c r="CT532">
        <v>1.0277493912671769</v>
      </c>
      <c r="CU532">
        <v>1.063500064983929</v>
      </c>
      <c r="CV532">
        <v>1.0088501560495939</v>
      </c>
      <c r="CW532">
        <v>0.97943634863962858</v>
      </c>
      <c r="CX532">
        <v>0.93689290692854965</v>
      </c>
      <c r="CY532">
        <v>0.97091065278257982</v>
      </c>
      <c r="CZ532">
        <v>0.96110605031259144</v>
      </c>
      <c r="DA532">
        <v>0.9703138227319571</v>
      </c>
      <c r="DB532">
        <v>0.96059446677366278</v>
      </c>
      <c r="DC532">
        <v>0.9607649597970509</v>
      </c>
      <c r="DD532">
        <v>0.9991308000912994</v>
      </c>
      <c r="DE532">
        <v>0.99537943123293937</v>
      </c>
      <c r="DF532">
        <v>0.965624637776198</v>
      </c>
      <c r="DG532">
        <v>0.9821645504201314</v>
      </c>
      <c r="DH532">
        <v>0.93237421499617879</v>
      </c>
      <c r="DI532">
        <v>0.95147194086599118</v>
      </c>
      <c r="DJ532">
        <v>0.9524950034750842</v>
      </c>
      <c r="DK532">
        <v>0.92171704294048551</v>
      </c>
      <c r="DL532">
        <v>0.93604033734284486</v>
      </c>
      <c r="DM532">
        <v>0.92572425580269213</v>
      </c>
      <c r="DN532">
        <v>0.89920914319661793</v>
      </c>
      <c r="DO532">
        <v>0.84626437343369232</v>
      </c>
      <c r="DP532">
        <v>0.81429285726661249</v>
      </c>
      <c r="DQ532">
        <v>0.8408931641499986</v>
      </c>
      <c r="DR532">
        <v>0.83407255522997725</v>
      </c>
      <c r="DS532">
        <v>0.80227158432066781</v>
      </c>
      <c r="DT532">
        <v>0.83458413876890591</v>
      </c>
      <c r="DU532">
        <v>0.76586667496729344</v>
      </c>
      <c r="DV532">
        <v>0.79042080439811135</v>
      </c>
      <c r="DW532">
        <v>0.81940827478084177</v>
      </c>
      <c r="DX532">
        <v>0.8414046954545451</v>
      </c>
      <c r="DY532">
        <v>0.77328406170355524</v>
      </c>
      <c r="DZ532">
        <v>0.8457528421291457</v>
      </c>
      <c r="EA532">
        <v>0.84430344249281808</v>
      </c>
      <c r="EB532">
        <v>0.85828564637963689</v>
      </c>
      <c r="EC532">
        <v>0.86007603206274064</v>
      </c>
      <c r="ED532">
        <v>0.89733351100182002</v>
      </c>
      <c r="EE532">
        <v>0.890598200827875</v>
      </c>
      <c r="EF532">
        <v>0.90381308164068286</v>
      </c>
      <c r="EG532">
        <v>0.89869766412645358</v>
      </c>
      <c r="EH532">
        <v>0.93518776775713996</v>
      </c>
      <c r="EI532">
        <v>0.96127654333597956</v>
      </c>
      <c r="EJ532">
        <v>0.97125163882935595</v>
      </c>
      <c r="EK532">
        <v>0.94908472513226461</v>
      </c>
      <c r="EL532">
        <v>0.94098526183368603</v>
      </c>
      <c r="EM532">
        <v>0.94968155518288733</v>
      </c>
      <c r="EN532">
        <v>0.93689290692854965</v>
      </c>
      <c r="EO532">
        <v>0.92333704006896555</v>
      </c>
      <c r="EP532">
        <v>0.95377380561925929</v>
      </c>
      <c r="EQ532">
        <v>0.94874373908548837</v>
      </c>
      <c r="ER532">
        <v>0.94678275591023209</v>
      </c>
      <c r="ES532">
        <v>0.91199768698219119</v>
      </c>
      <c r="ET532">
        <v>0.91634599035993836</v>
      </c>
      <c r="EU532">
        <v>0.90722335998350245</v>
      </c>
      <c r="EV532">
        <v>0.93868329261165351</v>
      </c>
      <c r="EW532">
        <v>0.96954639518918184</v>
      </c>
      <c r="EX532">
        <v>0.97056956226703917</v>
      </c>
      <c r="EY532">
        <v>0.976878639882514</v>
      </c>
    </row>
    <row r="533" spans="9:155" x14ac:dyDescent="0.25">
      <c r="I533" s="31">
        <v>45197</v>
      </c>
      <c r="J533" s="32">
        <v>136.22894758575501</v>
      </c>
      <c r="K533" s="32">
        <v>123.7371681001402</v>
      </c>
      <c r="L533" s="33">
        <v>-2.8725638210880301E-2</v>
      </c>
      <c r="M533" s="33">
        <v>-2.8040054795140799E-2</v>
      </c>
      <c r="N533">
        <v>30</v>
      </c>
      <c r="O533" t="s">
        <v>15</v>
      </c>
      <c r="P533">
        <f t="shared" si="20"/>
        <v>225</v>
      </c>
      <c r="Q533">
        <f t="shared" si="21"/>
        <v>0</v>
      </c>
      <c r="AH533" s="31">
        <v>45569</v>
      </c>
      <c r="AI533" s="33">
        <v>0.55016242684937633</v>
      </c>
      <c r="AJ533" s="33">
        <v>0.37066588237349629</v>
      </c>
      <c r="AK533" s="33">
        <v>0.17949654447588001</v>
      </c>
      <c r="BI533" s="34">
        <v>7.6516194050012198E-2</v>
      </c>
      <c r="CP533" t="s">
        <v>1534</v>
      </c>
      <c r="CQ533">
        <v>0.99703068726016009</v>
      </c>
      <c r="CR533">
        <v>1.027579306553053</v>
      </c>
      <c r="CS533">
        <v>1.040598875102132</v>
      </c>
      <c r="CT533">
        <v>1.0235422568920201</v>
      </c>
      <c r="CU533">
        <v>1.0033570703588941</v>
      </c>
      <c r="CV533">
        <v>1.003205667097897</v>
      </c>
      <c r="CW533">
        <v>1.0352496638457931</v>
      </c>
      <c r="CX533">
        <v>1.01723440540418</v>
      </c>
      <c r="CY533">
        <v>1.0104218763796831</v>
      </c>
      <c r="CZ533">
        <v>1.000177848966104</v>
      </c>
      <c r="DA533">
        <v>1.003205667097897</v>
      </c>
      <c r="DB533">
        <v>1.0426677441422409</v>
      </c>
      <c r="DC533">
        <v>1.0715831107950859</v>
      </c>
      <c r="DD533">
        <v>1.045594626766702</v>
      </c>
      <c r="DE533">
        <v>1.043323763167858</v>
      </c>
      <c r="DF533">
        <v>1.024349679178634</v>
      </c>
      <c r="DG533">
        <v>1.0264186717628161</v>
      </c>
      <c r="DH533">
        <v>1.0184454461760459</v>
      </c>
      <c r="DI533">
        <v>1.038630694481208</v>
      </c>
      <c r="DJ533">
        <v>1.0252075074468769</v>
      </c>
      <c r="DK533">
        <v>1.040952087605755</v>
      </c>
      <c r="DL533">
        <v>1.055384382625254</v>
      </c>
      <c r="DM533">
        <v>1.0522557525302021</v>
      </c>
      <c r="DN533">
        <v>1.070422414232812</v>
      </c>
      <c r="DO533">
        <v>1.03207050422504</v>
      </c>
      <c r="DP533">
        <v>1.052962301081521</v>
      </c>
      <c r="DQ533">
        <v>1.0484205738838319</v>
      </c>
      <c r="DR533">
        <v>1.055687189147247</v>
      </c>
      <c r="DS533">
        <v>1.043878970230216</v>
      </c>
      <c r="DT533">
        <v>1.0976724067867281</v>
      </c>
      <c r="DU533">
        <v>1.077790088547631</v>
      </c>
      <c r="DV533">
        <v>1.090809533552638</v>
      </c>
      <c r="DW533">
        <v>1.087579844406183</v>
      </c>
      <c r="DX533">
        <v>1.068504763137591</v>
      </c>
      <c r="DY533">
        <v>1.050842778971637</v>
      </c>
      <c r="DZ533">
        <v>1.092323442618534</v>
      </c>
      <c r="EA533">
        <v>1.1031225535503979</v>
      </c>
      <c r="EB533">
        <v>1.127243916009262</v>
      </c>
      <c r="EC533">
        <v>1.1567142426363199</v>
      </c>
      <c r="ED533">
        <v>1.133602111706695</v>
      </c>
      <c r="EE533">
        <v>1.085864187869696</v>
      </c>
      <c r="EF533">
        <v>1.0882863929575011</v>
      </c>
      <c r="EG533">
        <v>1.105443823130871</v>
      </c>
      <c r="EH533">
        <v>1.0910114045673001</v>
      </c>
      <c r="EI533">
        <v>1.080514976613357</v>
      </c>
      <c r="EJ533">
        <v>1.09948924591869</v>
      </c>
      <c r="EK533">
        <v>1.095956750250241</v>
      </c>
      <c r="EL533">
        <v>1.1234086138188191</v>
      </c>
      <c r="EM533">
        <v>1.1319873906775411</v>
      </c>
      <c r="EN533">
        <v>1.101608644484501</v>
      </c>
      <c r="EO533">
        <v>1.10897631879932</v>
      </c>
      <c r="EP533">
        <v>1.1315836486482149</v>
      </c>
      <c r="EQ533">
        <v>1.1134168634015329</v>
      </c>
      <c r="ER533">
        <v>1.1355197628019169</v>
      </c>
      <c r="ES533">
        <v>1.1456123251824619</v>
      </c>
      <c r="ET533">
        <v>1.181138411617177</v>
      </c>
      <c r="EU533">
        <v>1.1873957953513521</v>
      </c>
      <c r="EV533">
        <v>1.189212510939242</v>
      </c>
      <c r="EW533">
        <v>1.2189857676323661</v>
      </c>
      <c r="EX533">
        <v>1.1335012997434371</v>
      </c>
      <c r="EY533">
        <v>1.1093798137405</v>
      </c>
    </row>
    <row r="534" spans="9:155" x14ac:dyDescent="0.25">
      <c r="I534" s="31">
        <v>45198</v>
      </c>
      <c r="J534" s="32">
        <v>136.99298985028051</v>
      </c>
      <c r="K534" s="32">
        <v>124.617430124923</v>
      </c>
      <c r="L534" s="33">
        <v>-2.3278230181908801E-2</v>
      </c>
      <c r="M534" s="33">
        <v>-2.1125564650341402E-2</v>
      </c>
      <c r="N534">
        <v>30</v>
      </c>
      <c r="O534" t="s">
        <v>15</v>
      </c>
      <c r="P534">
        <f t="shared" si="20"/>
        <v>225</v>
      </c>
      <c r="Q534">
        <f t="shared" si="21"/>
        <v>0</v>
      </c>
      <c r="AH534" s="31">
        <v>45572</v>
      </c>
      <c r="AI534" s="33">
        <v>0.51944736414454784</v>
      </c>
      <c r="AJ534" s="33">
        <v>0.34057053306038432</v>
      </c>
      <c r="AK534" s="33">
        <v>0.1788768310841635</v>
      </c>
      <c r="BI534" s="34">
        <v>-8.65885462691382E-2</v>
      </c>
      <c r="CP534" t="s">
        <v>1535</v>
      </c>
      <c r="CQ534">
        <v>1.006534966775108</v>
      </c>
      <c r="CR534">
        <v>1.0128673374752311</v>
      </c>
      <c r="CS534">
        <v>1.016008149721821</v>
      </c>
      <c r="CT534">
        <v>1.0126646624533611</v>
      </c>
      <c r="CU534">
        <v>1.00678826408156</v>
      </c>
      <c r="CV534">
        <v>0.98672752635434069</v>
      </c>
      <c r="CW534">
        <v>0.98156027369495269</v>
      </c>
      <c r="CX534">
        <v>0.97730496569220926</v>
      </c>
      <c r="CY534">
        <v>0.97669706454896021</v>
      </c>
      <c r="CZ534">
        <v>0.96220874364132736</v>
      </c>
      <c r="DA534">
        <v>0.94229993472903517</v>
      </c>
      <c r="DB534">
        <v>0.98358665214656993</v>
      </c>
      <c r="DC534">
        <v>0.95977713906833118</v>
      </c>
      <c r="DD534">
        <v>0.95562313759593243</v>
      </c>
      <c r="DE534">
        <v>0.95770013833213197</v>
      </c>
      <c r="DF534">
        <v>0.96443773515363418</v>
      </c>
      <c r="DG534">
        <v>0.94164141130120405</v>
      </c>
      <c r="DH534">
        <v>0.93530904060108055</v>
      </c>
      <c r="DI534">
        <v>0.90881462564339333</v>
      </c>
      <c r="DJ534">
        <v>0.90688955372212077</v>
      </c>
      <c r="DK534">
        <v>0.90324214686262638</v>
      </c>
      <c r="DL534">
        <v>0.92137793659093414</v>
      </c>
      <c r="DM534">
        <v>0.93059782223119558</v>
      </c>
      <c r="DN534">
        <v>0.92396153194003794</v>
      </c>
      <c r="DO534">
        <v>0.91621074589272689</v>
      </c>
      <c r="DP534">
        <v>0.93181362451769367</v>
      </c>
      <c r="DQ534">
        <v>0.94123612321864447</v>
      </c>
      <c r="DR534">
        <v>0.94625132314074434</v>
      </c>
      <c r="DS534">
        <v>0.92391090965545586</v>
      </c>
      <c r="DT534">
        <v>0.89381971012285633</v>
      </c>
      <c r="DU534">
        <v>0.91225941944219824</v>
      </c>
      <c r="DV534">
        <v>0.89766973004304007</v>
      </c>
      <c r="DW534">
        <v>0.88915905207637258</v>
      </c>
      <c r="DX534">
        <v>0.87294833426933738</v>
      </c>
      <c r="DY534">
        <v>0.87943263378438763</v>
      </c>
      <c r="DZ534">
        <v>0.85967581564820283</v>
      </c>
      <c r="EA534">
        <v>0.85460993148034015</v>
      </c>
      <c r="EB534">
        <v>0.87284702773899281</v>
      </c>
      <c r="EC534">
        <v>0.88024314798832615</v>
      </c>
      <c r="ED534">
        <v>0.92401215422461991</v>
      </c>
      <c r="EE534">
        <v>0.92583585765436716</v>
      </c>
      <c r="EF534">
        <v>0.94853093693763313</v>
      </c>
      <c r="EG534">
        <v>0.93687944672437573</v>
      </c>
      <c r="EH534">
        <v>0.96767985393056899</v>
      </c>
      <c r="EI534">
        <v>0.95694024641277531</v>
      </c>
      <c r="EJ534">
        <v>0.95582581261780253</v>
      </c>
      <c r="EK534">
        <v>0.96332323939748088</v>
      </c>
      <c r="EL534">
        <v>0.98135766063426333</v>
      </c>
      <c r="EM534">
        <v>0.96585615050082174</v>
      </c>
      <c r="EN534">
        <v>0.95683893988243063</v>
      </c>
      <c r="EO534">
        <v>0.94650462044719652</v>
      </c>
      <c r="EP534">
        <v>0.96555223090978759</v>
      </c>
      <c r="EQ534">
        <v>0.97436682846748934</v>
      </c>
      <c r="ER534">
        <v>0.97021276503390996</v>
      </c>
      <c r="ES534">
        <v>0.96555223090978759</v>
      </c>
      <c r="ET534">
        <v>0.99777105346316852</v>
      </c>
      <c r="EU534">
        <v>1.0259371810744951</v>
      </c>
      <c r="EV534">
        <v>1.0261398560963659</v>
      </c>
      <c r="EW534">
        <v>1.024518765727308</v>
      </c>
      <c r="EX534">
        <v>1.1134752555082641</v>
      </c>
      <c r="EY534">
        <v>1.1345492444224721</v>
      </c>
    </row>
    <row r="535" spans="9:155" x14ac:dyDescent="0.25">
      <c r="I535" s="31">
        <v>45202</v>
      </c>
      <c r="J535" s="32">
        <v>137.5479598606789</v>
      </c>
      <c r="K535" s="32">
        <v>124.34214556211739</v>
      </c>
      <c r="L535" s="33">
        <v>-1.9321448952849402E-2</v>
      </c>
      <c r="M535" s="33">
        <v>-2.3287934879824099E-2</v>
      </c>
      <c r="N535">
        <v>30</v>
      </c>
      <c r="O535" t="s">
        <v>15</v>
      </c>
      <c r="P535">
        <f t="shared" si="20"/>
        <v>225</v>
      </c>
      <c r="Q535">
        <f t="shared" si="21"/>
        <v>0</v>
      </c>
      <c r="AH535" s="31">
        <v>45573</v>
      </c>
      <c r="AI535" s="33">
        <v>0.53667511504038123</v>
      </c>
      <c r="AJ535" s="33">
        <v>0.3626987898738871</v>
      </c>
      <c r="AK535" s="33">
        <v>0.173976325166494</v>
      </c>
      <c r="BI535" s="34">
        <v>0.28682945508135888</v>
      </c>
      <c r="CP535" t="s">
        <v>1536</v>
      </c>
      <c r="CQ535">
        <v>0.96313746587186244</v>
      </c>
      <c r="CR535">
        <v>0.94851291858559639</v>
      </c>
      <c r="CS535">
        <v>0.95672886817937786</v>
      </c>
      <c r="CT535">
        <v>0.95130634278944215</v>
      </c>
      <c r="CU535">
        <v>0.9482390245233342</v>
      </c>
      <c r="CV535">
        <v>0.94007782690280262</v>
      </c>
      <c r="CW535">
        <v>0.9433642201599165</v>
      </c>
      <c r="CX535">
        <v>0.93744865861870641</v>
      </c>
      <c r="CY535">
        <v>0.93345015421931221</v>
      </c>
      <c r="CZ535">
        <v>0.92682254863382818</v>
      </c>
      <c r="DA535">
        <v>0.94730783839004795</v>
      </c>
      <c r="DB535">
        <v>0.93805119871648057</v>
      </c>
      <c r="DC535">
        <v>0.94593856937275644</v>
      </c>
      <c r="DD535">
        <v>0.94681493643478642</v>
      </c>
      <c r="DE535">
        <v>0.93120445104198424</v>
      </c>
      <c r="DF535">
        <v>0.91630614388946896</v>
      </c>
      <c r="DG535">
        <v>0.90409155570028044</v>
      </c>
      <c r="DH535">
        <v>0.90557052995809106</v>
      </c>
      <c r="DI535">
        <v>0.91186948950806301</v>
      </c>
      <c r="DJ535">
        <v>0.91504631172067075</v>
      </c>
      <c r="DK535">
        <v>0.92244064622567212</v>
      </c>
      <c r="DL535">
        <v>0.92572710658079238</v>
      </c>
      <c r="DM535">
        <v>0.92435777046549439</v>
      </c>
      <c r="DN535">
        <v>0.91044533432150876</v>
      </c>
      <c r="DO535">
        <v>0.89609461399949841</v>
      </c>
      <c r="DP535">
        <v>0.89560171204423689</v>
      </c>
      <c r="DQ535">
        <v>0.90277697155823233</v>
      </c>
      <c r="DR535">
        <v>0.8883168143877288</v>
      </c>
      <c r="DS535">
        <v>0.87862189053613682</v>
      </c>
      <c r="DT535">
        <v>0.85463113253179723</v>
      </c>
      <c r="DU535">
        <v>0.86887221471129494</v>
      </c>
      <c r="DV535">
        <v>0.87396616116372494</v>
      </c>
      <c r="DW535">
        <v>0.85359044245201132</v>
      </c>
      <c r="DX535">
        <v>0.82423184393297955</v>
      </c>
      <c r="DY535">
        <v>0.85999890594848294</v>
      </c>
      <c r="DZ535">
        <v>0.85764363172664893</v>
      </c>
      <c r="EA535">
        <v>0.85945118492196504</v>
      </c>
      <c r="EB535">
        <v>0.88212742588226289</v>
      </c>
      <c r="EC535">
        <v>0.90940464424172274</v>
      </c>
      <c r="ED535">
        <v>0.91033576327700261</v>
      </c>
      <c r="EE535">
        <v>0.93575074356590282</v>
      </c>
      <c r="EF535">
        <v>0.9240838764032322</v>
      </c>
      <c r="EG535">
        <v>0.9506490507184181</v>
      </c>
      <c r="EH535">
        <v>0.96669775319123841</v>
      </c>
      <c r="EI535">
        <v>0.96998414644835229</v>
      </c>
      <c r="EJ535">
        <v>0.96083694362327821</v>
      </c>
      <c r="EK535">
        <v>0.9578791964016764</v>
      </c>
      <c r="EL535">
        <v>0.95990575748999196</v>
      </c>
      <c r="EM535">
        <v>0.968395668244042</v>
      </c>
      <c r="EN535">
        <v>0.94183056102686247</v>
      </c>
      <c r="EO535">
        <v>0.9646163059336601</v>
      </c>
      <c r="EP535">
        <v>0.9487867455498521</v>
      </c>
      <c r="EQ535">
        <v>0.94626714831026204</v>
      </c>
      <c r="ER535">
        <v>0.93607932250340842</v>
      </c>
      <c r="ES535">
        <v>0.95103251582518644</v>
      </c>
      <c r="ET535">
        <v>0.95388069200228209</v>
      </c>
      <c r="EU535">
        <v>1.0085446997657079</v>
      </c>
      <c r="EV535">
        <v>1.0224023168384371</v>
      </c>
      <c r="EW535">
        <v>1.0167607164574961</v>
      </c>
      <c r="EX535">
        <v>1.0151174862799359</v>
      </c>
      <c r="EY535">
        <v>0.99413922747044781</v>
      </c>
    </row>
    <row r="536" spans="9:155" x14ac:dyDescent="0.25">
      <c r="I536" s="31">
        <v>45203</v>
      </c>
      <c r="J536" s="32">
        <v>136.0899038147877</v>
      </c>
      <c r="K536" s="32">
        <v>123.39594495750021</v>
      </c>
      <c r="L536" s="33">
        <v>-2.97169814774936E-2</v>
      </c>
      <c r="M536" s="33">
        <v>-3.07203749617905E-2</v>
      </c>
      <c r="N536">
        <v>30</v>
      </c>
      <c r="O536" t="s">
        <v>15</v>
      </c>
      <c r="P536">
        <f t="shared" si="20"/>
        <v>225</v>
      </c>
      <c r="Q536">
        <f t="shared" si="21"/>
        <v>0</v>
      </c>
      <c r="AH536" s="31">
        <v>45574</v>
      </c>
      <c r="AI536" s="33">
        <v>0.56772495259791556</v>
      </c>
      <c r="AJ536" s="33">
        <v>0.37823174541992971</v>
      </c>
      <c r="AK536" s="33">
        <v>0.18949320717798579</v>
      </c>
      <c r="BI536" s="34">
        <v>7.1355632091003499E-2</v>
      </c>
      <c r="CP536" t="s">
        <v>1537</v>
      </c>
      <c r="CQ536">
        <v>1.0092174936554279</v>
      </c>
      <c r="CR536">
        <v>1.03662560423158</v>
      </c>
      <c r="CS536">
        <v>1.018679167410101</v>
      </c>
      <c r="CT536">
        <v>1.007203118410154</v>
      </c>
      <c r="CU536">
        <v>0.99847395842143494</v>
      </c>
      <c r="CV536">
        <v>0.97906249406804791</v>
      </c>
      <c r="CW536">
        <v>0.99163723849472829</v>
      </c>
      <c r="CX536">
        <v>1.0065316098469299</v>
      </c>
      <c r="CY536">
        <v>1.008790156347523</v>
      </c>
      <c r="CZ536">
        <v>1.0208766334857651</v>
      </c>
      <c r="DA536">
        <v>1.030216146390581</v>
      </c>
      <c r="DB536">
        <v>1.0266146579857389</v>
      </c>
      <c r="DC536">
        <v>1.0146502664751551</v>
      </c>
      <c r="DD536">
        <v>1.0162374548569211</v>
      </c>
      <c r="DE536">
        <v>1.014772427325012</v>
      </c>
      <c r="DF536">
        <v>0.9898669592825734</v>
      </c>
      <c r="DG536">
        <v>0.97375173165378159</v>
      </c>
      <c r="DH536">
        <v>0.95910145633469979</v>
      </c>
      <c r="DI536">
        <v>0.9576365040249899</v>
      </c>
      <c r="DJ536">
        <v>0.93053356990688674</v>
      </c>
      <c r="DK536">
        <v>0.93358571059836204</v>
      </c>
      <c r="DL536">
        <v>0.92455137415159494</v>
      </c>
      <c r="DM536">
        <v>0.90831406089514422</v>
      </c>
      <c r="DN536">
        <v>0.87590043958497299</v>
      </c>
      <c r="DO536">
        <v>0.88688814607428434</v>
      </c>
      <c r="DP536">
        <v>0.87486267413877228</v>
      </c>
      <c r="DQ536">
        <v>0.87272621326583855</v>
      </c>
      <c r="DR536">
        <v>0.85007936694619035</v>
      </c>
      <c r="DS536">
        <v>0.85593947707382312</v>
      </c>
      <c r="DT536">
        <v>0.83274328304080847</v>
      </c>
      <c r="DU536">
        <v>0.84550119352007636</v>
      </c>
      <c r="DV536">
        <v>0.85386409662581808</v>
      </c>
      <c r="DW536">
        <v>0.83622276104018944</v>
      </c>
      <c r="DX536">
        <v>0.82596756831683216</v>
      </c>
      <c r="DY536">
        <v>0.85789284711636737</v>
      </c>
      <c r="DZ536">
        <v>0.84721039230730266</v>
      </c>
      <c r="EA536">
        <v>0.87815898608556564</v>
      </c>
      <c r="EB536">
        <v>0.89189358158610577</v>
      </c>
      <c r="EC536">
        <v>0.91142720678934996</v>
      </c>
      <c r="ED536">
        <v>0.91099994470364254</v>
      </c>
      <c r="EE536">
        <v>0.93798079319408667</v>
      </c>
      <c r="EF536">
        <v>0.937553455886181</v>
      </c>
      <c r="EG536">
        <v>0.95244790246058075</v>
      </c>
      <c r="EH536">
        <v>0.96172633494046778</v>
      </c>
      <c r="EI536">
        <v>0.96197050619578583</v>
      </c>
      <c r="EJ536">
        <v>0.99322435165429546</v>
      </c>
      <c r="EK536">
        <v>0.98400692437713888</v>
      </c>
      <c r="EL536">
        <v>1.0222805805927451</v>
      </c>
      <c r="EM536">
        <v>1.004639320229314</v>
      </c>
      <c r="EN536">
        <v>0.98266398247288977</v>
      </c>
      <c r="EO536">
        <v>0.99145407244214068</v>
      </c>
      <c r="EP536">
        <v>0.9866928081856372</v>
      </c>
      <c r="EQ536">
        <v>0.97185944203616603</v>
      </c>
      <c r="ER536">
        <v>0.96197050619578583</v>
      </c>
      <c r="ES536">
        <v>0.97222562369694487</v>
      </c>
      <c r="ET536">
        <v>0.95971188447299494</v>
      </c>
      <c r="EU536">
        <v>1.005738090878245</v>
      </c>
      <c r="EV536">
        <v>1.0129411429101269</v>
      </c>
      <c r="EW536">
        <v>1.028445942400624</v>
      </c>
      <c r="EX536">
        <v>1.0978513584470799</v>
      </c>
      <c r="EY536">
        <v>1.0906483064151979</v>
      </c>
    </row>
    <row r="537" spans="9:155" x14ac:dyDescent="0.25">
      <c r="I537" s="31">
        <v>45204</v>
      </c>
      <c r="J537" s="32">
        <v>136.53495038638411</v>
      </c>
      <c r="K537" s="32">
        <v>123.919850395091</v>
      </c>
      <c r="L537" s="33">
        <v>-2.6543923676973401E-2</v>
      </c>
      <c r="M537" s="33">
        <v>-2.6605078739711699E-2</v>
      </c>
      <c r="N537">
        <v>30</v>
      </c>
      <c r="O537" t="s">
        <v>15</v>
      </c>
      <c r="P537">
        <f t="shared" si="20"/>
        <v>225</v>
      </c>
      <c r="Q537">
        <f t="shared" si="21"/>
        <v>0</v>
      </c>
      <c r="AH537" s="31">
        <v>45575</v>
      </c>
      <c r="AI537" s="33">
        <v>0.56495452265540513</v>
      </c>
      <c r="AJ537" s="33">
        <v>0.37232056664999602</v>
      </c>
      <c r="AK537" s="33">
        <v>0.19263395600540911</v>
      </c>
      <c r="BI537" s="34">
        <v>-0.100765191634796</v>
      </c>
      <c r="CP537" t="s">
        <v>1538</v>
      </c>
      <c r="CQ537">
        <v>1.0228735678954139</v>
      </c>
      <c r="CR537">
        <v>1.023141859343518</v>
      </c>
      <c r="CS537">
        <v>1.0483524590243201</v>
      </c>
      <c r="CT537">
        <v>1.013141732465737</v>
      </c>
      <c r="CU537">
        <v>1.030114940706919</v>
      </c>
      <c r="CV537">
        <v>1.060238946996453</v>
      </c>
      <c r="CW537">
        <v>1.0410621114336309</v>
      </c>
      <c r="CX537">
        <v>1.0144319563814279</v>
      </c>
      <c r="CY537">
        <v>0.98974272413145525</v>
      </c>
      <c r="CZ537">
        <v>1.006473911376474</v>
      </c>
      <c r="DA537">
        <v>1.008919559694277</v>
      </c>
      <c r="DB537">
        <v>1.029959814282561</v>
      </c>
      <c r="DC537">
        <v>1.041139852952045</v>
      </c>
      <c r="DD537">
        <v>1.022778114624334</v>
      </c>
      <c r="DE537">
        <v>0.99436222262967056</v>
      </c>
      <c r="DF537">
        <v>0.95573681280204936</v>
      </c>
      <c r="DG537">
        <v>0.93943260955418928</v>
      </c>
      <c r="DH537">
        <v>0.93710339520777231</v>
      </c>
      <c r="DI537">
        <v>0.90313629520216177</v>
      </c>
      <c r="DJ537">
        <v>0.95204896438115383</v>
      </c>
      <c r="DK537">
        <v>0.93186279665801053</v>
      </c>
      <c r="DL537">
        <v>0.97320559350541225</v>
      </c>
      <c r="DM537">
        <v>0.92739854345497597</v>
      </c>
      <c r="DN537">
        <v>0.90682420305846889</v>
      </c>
      <c r="DO537">
        <v>0.91866409366788282</v>
      </c>
      <c r="DP537">
        <v>0.93263920144014933</v>
      </c>
      <c r="DQ537">
        <v>0.89323738683038933</v>
      </c>
      <c r="DR537">
        <v>0.90585374165735399</v>
      </c>
      <c r="DS537">
        <v>0.85072995309207333</v>
      </c>
      <c r="DT537">
        <v>0.89401373217711677</v>
      </c>
      <c r="DU537">
        <v>0.90585374165735399</v>
      </c>
      <c r="DV537">
        <v>0.88838496095399111</v>
      </c>
      <c r="DW537">
        <v>0.85286505138410262</v>
      </c>
      <c r="DX537">
        <v>0.89824505800196819</v>
      </c>
      <c r="DY537">
        <v>0.88722032406307683</v>
      </c>
      <c r="DZ537">
        <v>0.90356333863473237</v>
      </c>
      <c r="EA537">
        <v>0.90558194351996424</v>
      </c>
      <c r="EB537">
        <v>0.92223556755280456</v>
      </c>
      <c r="EC537">
        <v>0.92728205004817876</v>
      </c>
      <c r="ED537">
        <v>0.94444028072576824</v>
      </c>
      <c r="EE537">
        <v>0.95593086942102545</v>
      </c>
      <c r="EF537">
        <v>0.98345392266216469</v>
      </c>
      <c r="EG537">
        <v>1.1216126662718171</v>
      </c>
      <c r="EH537">
        <v>1.187372956667214</v>
      </c>
      <c r="EI537">
        <v>1.1644305311650831</v>
      </c>
      <c r="EJ537">
        <v>1.1669150502420931</v>
      </c>
      <c r="EK537">
        <v>1.1563949823833619</v>
      </c>
      <c r="EL537">
        <v>1.1358594533106501</v>
      </c>
      <c r="EM537">
        <v>1.119128266065631</v>
      </c>
      <c r="EN537">
        <v>1.1272414374949431</v>
      </c>
      <c r="EO537">
        <v>1.1766199019948891</v>
      </c>
      <c r="EP537">
        <v>1.196146098907279</v>
      </c>
      <c r="EQ537">
        <v>1.181977053386859</v>
      </c>
      <c r="ER537">
        <v>1.236596057001156</v>
      </c>
      <c r="ES537">
        <v>1.2435836406049949</v>
      </c>
      <c r="ET537">
        <v>1.2136925022582321</v>
      </c>
      <c r="EU537">
        <v>1.2406721375308269</v>
      </c>
      <c r="EV537">
        <v>1.316176031567404</v>
      </c>
      <c r="EW537">
        <v>1.3223872698245149</v>
      </c>
      <c r="EX537">
        <v>1.2629933441105881</v>
      </c>
      <c r="EY537">
        <v>1.287837821655742</v>
      </c>
    </row>
    <row r="538" spans="9:155" x14ac:dyDescent="0.25">
      <c r="I538" s="31">
        <v>45205</v>
      </c>
      <c r="J538" s="32">
        <v>136.77102350272551</v>
      </c>
      <c r="K538" s="32">
        <v>124.6246365270907</v>
      </c>
      <c r="L538" s="33">
        <v>-2.4860788267989899E-2</v>
      </c>
      <c r="M538" s="33">
        <v>-2.1068958099831302E-2</v>
      </c>
      <c r="N538">
        <v>30</v>
      </c>
      <c r="O538" t="s">
        <v>15</v>
      </c>
      <c r="P538">
        <f t="shared" si="20"/>
        <v>225</v>
      </c>
      <c r="Q538">
        <f t="shared" si="21"/>
        <v>0</v>
      </c>
      <c r="AH538" s="31">
        <v>45576</v>
      </c>
      <c r="AI538" s="33">
        <v>0.56882195859362406</v>
      </c>
      <c r="AJ538" s="33">
        <v>0.36531722718231041</v>
      </c>
      <c r="AK538" s="33">
        <v>0.20350473141131359</v>
      </c>
      <c r="BI538" s="34">
        <v>7.9386102191118704E-2</v>
      </c>
      <c r="CP538" t="s">
        <v>1539</v>
      </c>
      <c r="CQ538">
        <v>1.0221427589052401</v>
      </c>
      <c r="CR538">
        <v>1.0434603892009859</v>
      </c>
      <c r="CS538">
        <v>1.0398157978491931</v>
      </c>
      <c r="CT538">
        <v>1.0322376095998429</v>
      </c>
      <c r="CU538">
        <v>1.0114009017541801</v>
      </c>
      <c r="CV538">
        <v>1.0175556973267399</v>
      </c>
      <c r="CW538">
        <v>1.016111530694519</v>
      </c>
      <c r="CX538">
        <v>1.001292058239857</v>
      </c>
      <c r="CY538">
        <v>1.006690380450916</v>
      </c>
      <c r="CZ538">
        <v>1.002357988191328</v>
      </c>
      <c r="DA538">
        <v>0.98991105213879849</v>
      </c>
      <c r="DB538">
        <v>1.014908148198564</v>
      </c>
      <c r="DC538">
        <v>0.98695404642065143</v>
      </c>
      <c r="DD538">
        <v>0.96952146870174005</v>
      </c>
      <c r="DE538">
        <v>0.9546675523831506</v>
      </c>
      <c r="DF538">
        <v>0.92870775032662112</v>
      </c>
      <c r="DG538">
        <v>0.96422626280831247</v>
      </c>
      <c r="DH538">
        <v>0.95435809579317998</v>
      </c>
      <c r="DI538">
        <v>0.92784816064748887</v>
      </c>
      <c r="DJ538">
        <v>0.94407735587044506</v>
      </c>
      <c r="DK538">
        <v>0.93699429816504809</v>
      </c>
      <c r="DL538">
        <v>0.94902866130997487</v>
      </c>
      <c r="DM538">
        <v>0.92781382442063653</v>
      </c>
      <c r="DN538">
        <v>0.91010612633860677</v>
      </c>
      <c r="DO538">
        <v>0.91289123564834229</v>
      </c>
      <c r="DP538">
        <v>0.92073076671523957</v>
      </c>
      <c r="DQ538">
        <v>0.89772797037685714</v>
      </c>
      <c r="DR538">
        <v>0.87702887653129069</v>
      </c>
      <c r="DS538">
        <v>0.85942434858543038</v>
      </c>
      <c r="DT538">
        <v>0.8777852960742536</v>
      </c>
      <c r="DU538">
        <v>0.89377381479801876</v>
      </c>
      <c r="DV538">
        <v>0.89105748557906272</v>
      </c>
      <c r="DW538">
        <v>0.88363058123830551</v>
      </c>
      <c r="DX538">
        <v>0.88775663322555531</v>
      </c>
      <c r="DY538">
        <v>0.86915495541900367</v>
      </c>
      <c r="DZ538">
        <v>0.87365924408700368</v>
      </c>
      <c r="EA538">
        <v>0.87455322381152578</v>
      </c>
      <c r="EB538">
        <v>0.91495420782342984</v>
      </c>
      <c r="EC538">
        <v>0.92162469262122426</v>
      </c>
      <c r="ED538">
        <v>0.94008886406475423</v>
      </c>
      <c r="EE538">
        <v>0.92365332856945948</v>
      </c>
      <c r="EF538">
        <v>0.94830663181240171</v>
      </c>
      <c r="EG538">
        <v>0.95408308306713652</v>
      </c>
      <c r="EH538">
        <v>0.96175071772562226</v>
      </c>
      <c r="EI538">
        <v>0.95741832546603378</v>
      </c>
      <c r="EJ538">
        <v>0.96044411127496032</v>
      </c>
      <c r="EK538">
        <v>0.9423926203761076</v>
      </c>
      <c r="EL538">
        <v>0.92571640838162172</v>
      </c>
      <c r="EM538">
        <v>0.90873073979716523</v>
      </c>
      <c r="EN538">
        <v>0.90914342034184259</v>
      </c>
      <c r="EO538">
        <v>0.89480530088556254</v>
      </c>
      <c r="EP538">
        <v>0.89690271692457724</v>
      </c>
      <c r="EQ538">
        <v>0.89198585534897457</v>
      </c>
      <c r="ER538">
        <v>0.88871939304085701</v>
      </c>
      <c r="ES538">
        <v>0.88208329828845244</v>
      </c>
      <c r="ET538">
        <v>0.89628380374463601</v>
      </c>
      <c r="EU538">
        <v>0.89373942475262891</v>
      </c>
      <c r="EV538">
        <v>0.89690271692457724</v>
      </c>
      <c r="EW538">
        <v>0.88648441682028312</v>
      </c>
      <c r="EX538">
        <v>0.86994581882589372</v>
      </c>
      <c r="EY538">
        <v>0.8697738685989449</v>
      </c>
    </row>
    <row r="539" spans="9:155" x14ac:dyDescent="0.25">
      <c r="I539" s="31">
        <v>45208</v>
      </c>
      <c r="J539" s="32">
        <v>134.86310766673259</v>
      </c>
      <c r="K539" s="32">
        <v>123.4290944074716</v>
      </c>
      <c r="L539" s="33">
        <v>-3.8463695497268802E-2</v>
      </c>
      <c r="M539" s="33">
        <v>-3.04599848294443E-2</v>
      </c>
      <c r="N539">
        <v>30</v>
      </c>
      <c r="O539" t="s">
        <v>15</v>
      </c>
      <c r="P539">
        <f t="shared" si="20"/>
        <v>225</v>
      </c>
      <c r="Q539">
        <f t="shared" si="21"/>
        <v>0</v>
      </c>
      <c r="AH539" s="31">
        <v>45579</v>
      </c>
      <c r="AI539" s="33">
        <v>0.6002294971615223</v>
      </c>
      <c r="AJ539" s="33">
        <v>0.38530275518604351</v>
      </c>
      <c r="AK539" s="33">
        <v>0.2149267419754787</v>
      </c>
      <c r="BI539" s="34">
        <v>-9.3756939669841902E-2</v>
      </c>
      <c r="CP539" t="s">
        <v>1540</v>
      </c>
      <c r="CQ539">
        <v>0.94827586206896552</v>
      </c>
      <c r="CR539">
        <v>0.94754439685785663</v>
      </c>
      <c r="CS539">
        <v>0.90198538370640668</v>
      </c>
      <c r="CT539">
        <v>0.89989551954757707</v>
      </c>
      <c r="CU539">
        <v>0.90898644139400486</v>
      </c>
      <c r="CV539">
        <v>0.94649946477844171</v>
      </c>
      <c r="CW539">
        <v>0.91536050156739812</v>
      </c>
      <c r="CX539">
        <v>0.93615467545879061</v>
      </c>
      <c r="CY539">
        <v>0.92737722048066873</v>
      </c>
      <c r="CZ539">
        <v>0.93072101589031475</v>
      </c>
      <c r="DA539">
        <v>0.90355278182552901</v>
      </c>
      <c r="DB539">
        <v>0.901671916838101</v>
      </c>
      <c r="DC539">
        <v>0.86938349007314519</v>
      </c>
      <c r="DD539">
        <v>0.88066874377530691</v>
      </c>
      <c r="DE539">
        <v>0.88516193896127238</v>
      </c>
      <c r="DF539">
        <v>0.91034484034172547</v>
      </c>
      <c r="DG539">
        <v>0.93740854293201425</v>
      </c>
      <c r="DH539">
        <v>0.91442003718488774</v>
      </c>
      <c r="DI539">
        <v>0.95882965056001845</v>
      </c>
      <c r="DJ539">
        <v>0.94649946477844171</v>
      </c>
      <c r="DK539">
        <v>0.94911179497697884</v>
      </c>
      <c r="DL539">
        <v>0.92037616279307077</v>
      </c>
      <c r="DM539">
        <v>0.90292578431132453</v>
      </c>
      <c r="DN539">
        <v>0.90344825035103193</v>
      </c>
      <c r="DO539">
        <v>0.91410657031658171</v>
      </c>
      <c r="DP539">
        <v>0.88975966562173459</v>
      </c>
      <c r="DQ539">
        <v>0.85977010218701022</v>
      </c>
      <c r="DR539">
        <v>0.8154650202863768</v>
      </c>
      <c r="DS539">
        <v>0.82706374085684431</v>
      </c>
      <c r="DT539">
        <v>0.84733544870852939</v>
      </c>
      <c r="DU539">
        <v>0.80700103217656083</v>
      </c>
      <c r="DV539">
        <v>0.80919542780988774</v>
      </c>
      <c r="DW539">
        <v>0.84973877973566481</v>
      </c>
      <c r="DX539">
        <v>0.8492163136959574</v>
      </c>
      <c r="DY539">
        <v>0.83949845811291812</v>
      </c>
      <c r="DZ539">
        <v>0.85423197492163006</v>
      </c>
      <c r="EA539">
        <v>0.89080459770114939</v>
      </c>
      <c r="EB539">
        <v>0.90010451871897867</v>
      </c>
      <c r="EC539">
        <v>0.91034484034172547</v>
      </c>
      <c r="ED539">
        <v>0.91421110179107901</v>
      </c>
      <c r="EE539">
        <v>0.94806686289756403</v>
      </c>
      <c r="EF539">
        <v>0.95141065830721006</v>
      </c>
      <c r="EG539">
        <v>0.95506792058516199</v>
      </c>
      <c r="EH539">
        <v>0.93928947169703514</v>
      </c>
      <c r="EI539">
        <v>0.94190180189557227</v>
      </c>
      <c r="EJ539">
        <v>0.95569485432177392</v>
      </c>
      <c r="EK539">
        <v>0.95182865665001315</v>
      </c>
      <c r="EL539">
        <v>0.95099265996440707</v>
      </c>
      <c r="EM539">
        <v>0.97648902821316619</v>
      </c>
      <c r="EN539">
        <v>0.99070007898217094</v>
      </c>
      <c r="EO539">
        <v>0.98296761986105674</v>
      </c>
      <c r="EP539">
        <v>0.97136883551299646</v>
      </c>
      <c r="EQ539">
        <v>0.99247647627269464</v>
      </c>
      <c r="ER539">
        <v>0.98129569026743746</v>
      </c>
      <c r="ES539">
        <v>1.00303032854134</v>
      </c>
      <c r="ET539">
        <v>1.0054336595684761</v>
      </c>
      <c r="EU539">
        <v>1.000522466039707</v>
      </c>
      <c r="EV539">
        <v>1.0184953105611609</v>
      </c>
      <c r="EW539">
        <v>0.98087775570222702</v>
      </c>
      <c r="EX539">
        <v>0.99299894231240204</v>
      </c>
      <c r="EY539">
        <v>0.98704281670421901</v>
      </c>
    </row>
    <row r="540" spans="9:155" x14ac:dyDescent="0.25">
      <c r="I540" s="31">
        <v>45209</v>
      </c>
      <c r="J540" s="32">
        <v>136.6493953682197</v>
      </c>
      <c r="K540" s="32">
        <v>124.6948989482256</v>
      </c>
      <c r="L540" s="33">
        <v>-2.5727962908998901E-2</v>
      </c>
      <c r="M540" s="33">
        <v>-2.0517044232358499E-2</v>
      </c>
      <c r="N540">
        <v>30</v>
      </c>
      <c r="O540" t="s">
        <v>15</v>
      </c>
      <c r="P540">
        <f t="shared" si="20"/>
        <v>225</v>
      </c>
      <c r="Q540">
        <f t="shared" si="21"/>
        <v>0</v>
      </c>
      <c r="AH540" s="31">
        <v>45580</v>
      </c>
      <c r="AI540" s="33">
        <v>0.59047981171739283</v>
      </c>
      <c r="AJ540" s="33">
        <v>0.37174015436317259</v>
      </c>
      <c r="AK540" s="33">
        <v>0.2187396573542201</v>
      </c>
      <c r="BI540" s="34">
        <v>4.9910656311250898E-2</v>
      </c>
      <c r="CP540" t="s">
        <v>1541</v>
      </c>
      <c r="CQ540">
        <v>0.9913043688455121</v>
      </c>
      <c r="CR540">
        <v>0.98579415872131793</v>
      </c>
      <c r="CS540">
        <v>0.9855358626818741</v>
      </c>
      <c r="CT540">
        <v>0.99104596742212725</v>
      </c>
      <c r="CU540">
        <v>1.002410677005833</v>
      </c>
      <c r="CV540">
        <v>0.98398619182915203</v>
      </c>
      <c r="CW540">
        <v>0.9704691206340218</v>
      </c>
      <c r="CX540">
        <v>0.95884622039481304</v>
      </c>
      <c r="CY540">
        <v>0.98433058654841044</v>
      </c>
      <c r="CZ540">
        <v>0.98760212561348371</v>
      </c>
      <c r="DA540">
        <v>0.9913043688455121</v>
      </c>
      <c r="DB540">
        <v>0.98166152747415747</v>
      </c>
      <c r="DC540">
        <v>0.97270768630920179</v>
      </c>
      <c r="DD540">
        <v>0.94696512950010148</v>
      </c>
      <c r="DE540">
        <v>0.93430893971917639</v>
      </c>
      <c r="DF540">
        <v>0.95015056988536017</v>
      </c>
      <c r="DG540">
        <v>0.9386137683259661</v>
      </c>
      <c r="DH540">
        <v>0.88282393148491711</v>
      </c>
      <c r="DI540">
        <v>0.86405505158897744</v>
      </c>
      <c r="DJ540">
        <v>0.85673692726458772</v>
      </c>
      <c r="DK540">
        <v>0.85725351934347549</v>
      </c>
      <c r="DL540">
        <v>0.84115364582981822</v>
      </c>
      <c r="DM540">
        <v>0.84459743494649131</v>
      </c>
      <c r="DN540">
        <v>0.83486865297123358</v>
      </c>
      <c r="DO540">
        <v>0.84580281646389599</v>
      </c>
      <c r="DP540">
        <v>0.81446400354275739</v>
      </c>
      <c r="DQ540">
        <v>0.79655616313693445</v>
      </c>
      <c r="DR540">
        <v>0.74679291773108514</v>
      </c>
      <c r="DS540">
        <v>0.7727076718998146</v>
      </c>
      <c r="DT540">
        <v>0.79922506413527594</v>
      </c>
      <c r="DU540">
        <v>0.78390007873995027</v>
      </c>
      <c r="DV540">
        <v>0.79216523585033016</v>
      </c>
      <c r="DW540">
        <v>0.81231164193133309</v>
      </c>
      <c r="DX540">
        <v>0.79651311379702705</v>
      </c>
      <c r="DY540">
        <v>0.80671538581929469</v>
      </c>
      <c r="DZ540">
        <v>0.81325867471732327</v>
      </c>
      <c r="EA540">
        <v>0.85514415437998792</v>
      </c>
      <c r="EB540">
        <v>0.84399479687975942</v>
      </c>
      <c r="EC540">
        <v>0.85337923682772943</v>
      </c>
      <c r="ED540">
        <v>0.85686607528430969</v>
      </c>
      <c r="EE540">
        <v>0.86388290692131864</v>
      </c>
      <c r="EF540">
        <v>0.86259142672409939</v>
      </c>
      <c r="EG540">
        <v>0.87046913977531359</v>
      </c>
      <c r="EH540">
        <v>0.86995260038839628</v>
      </c>
      <c r="EI540">
        <v>0.86405505158897744</v>
      </c>
      <c r="EJ540">
        <v>0.8539818748944612</v>
      </c>
      <c r="EK540">
        <v>0.82522596967579043</v>
      </c>
      <c r="EL540">
        <v>0.83159706121418986</v>
      </c>
      <c r="EM540">
        <v>0.83202750192129238</v>
      </c>
      <c r="EN540">
        <v>0.82376234481091248</v>
      </c>
      <c r="EO540">
        <v>0.81295732933797227</v>
      </c>
      <c r="EP540">
        <v>0.80507956359478761</v>
      </c>
      <c r="EQ540">
        <v>0.79797668596993454</v>
      </c>
      <c r="ER540">
        <v>0.78738696988850121</v>
      </c>
      <c r="ES540">
        <v>0.8049074189271288</v>
      </c>
      <c r="ET540">
        <v>0.82647434784113183</v>
      </c>
      <c r="EU540">
        <v>0.82608690378196614</v>
      </c>
      <c r="EV540">
        <v>0.81833828605850345</v>
      </c>
      <c r="EW540">
        <v>0.81209639523179655</v>
      </c>
      <c r="EX540">
        <v>0.80055954098043203</v>
      </c>
      <c r="EY540">
        <v>0.80361599142188012</v>
      </c>
    </row>
    <row r="541" spans="9:155" x14ac:dyDescent="0.25">
      <c r="I541" s="31">
        <v>45210</v>
      </c>
      <c r="J541" s="32">
        <v>137.40944634573441</v>
      </c>
      <c r="K541" s="32">
        <v>125.4443647736649</v>
      </c>
      <c r="L541" s="33">
        <v>-2.03090116420656E-2</v>
      </c>
      <c r="M541" s="33">
        <v>-1.4629962979315901E-2</v>
      </c>
      <c r="N541">
        <v>30</v>
      </c>
      <c r="O541" t="s">
        <v>15</v>
      </c>
      <c r="P541">
        <f t="shared" si="20"/>
        <v>225</v>
      </c>
      <c r="Q541">
        <f t="shared" si="21"/>
        <v>0</v>
      </c>
      <c r="AH541" s="31">
        <v>45581</v>
      </c>
      <c r="AI541" s="33">
        <v>0.58527598845392292</v>
      </c>
      <c r="AJ541" s="33">
        <v>0.35995139983972302</v>
      </c>
      <c r="AK541" s="33">
        <v>0.22532458861419991</v>
      </c>
      <c r="BI541" s="34">
        <v>-0.10381739280129371</v>
      </c>
      <c r="CP541" t="s">
        <v>1542</v>
      </c>
      <c r="CQ541">
        <v>0.97638296573720085</v>
      </c>
      <c r="CR541">
        <v>0.99893617021276593</v>
      </c>
      <c r="CS541">
        <v>0.98712768554687513</v>
      </c>
      <c r="CT541">
        <v>0.96468083807762628</v>
      </c>
      <c r="CU541">
        <v>0.95393618319896945</v>
      </c>
      <c r="CV541">
        <v>0.99138300469581131</v>
      </c>
      <c r="CW541">
        <v>0.98159575766705454</v>
      </c>
      <c r="CX541">
        <v>0.95840428129155597</v>
      </c>
      <c r="CY541">
        <v>0.98329785935422209</v>
      </c>
      <c r="CZ541">
        <v>1.0398936170212769</v>
      </c>
      <c r="DA541">
        <v>1.042872327439329</v>
      </c>
      <c r="DB541">
        <v>1.109255267204122</v>
      </c>
      <c r="DC541">
        <v>1.162234042553191</v>
      </c>
      <c r="DD541">
        <v>1.1473404255319151</v>
      </c>
      <c r="DE541">
        <v>1.1658510898021941</v>
      </c>
      <c r="DF541">
        <v>1.1175531914893619</v>
      </c>
      <c r="DG541">
        <v>1.1030851323553861</v>
      </c>
      <c r="DH541">
        <v>1.143510664270279</v>
      </c>
      <c r="DI541">
        <v>1.109148910197806</v>
      </c>
      <c r="DJ541">
        <v>1.1207446808510639</v>
      </c>
      <c r="DK541">
        <v>1.169893565076463</v>
      </c>
      <c r="DL541">
        <v>1.163085158327793</v>
      </c>
      <c r="DM541">
        <v>1.216489361702128</v>
      </c>
      <c r="DN541">
        <v>1.195319122963763</v>
      </c>
      <c r="DO541">
        <v>1.1804255059424871</v>
      </c>
      <c r="DP541">
        <v>1.193085106382979</v>
      </c>
      <c r="DQ541">
        <v>1.176170186793551</v>
      </c>
      <c r="DR541">
        <v>1.1894680591339759</v>
      </c>
      <c r="DS541">
        <v>1.2162766476894951</v>
      </c>
      <c r="DT541">
        <v>1.1817021796043881</v>
      </c>
      <c r="DU541">
        <v>1.188936144240359</v>
      </c>
      <c r="DV541">
        <v>1.1745744421127</v>
      </c>
      <c r="DW541">
        <v>1.2241488842253989</v>
      </c>
      <c r="DX541">
        <v>1.2387234302277259</v>
      </c>
      <c r="DY541">
        <v>1.1974467825382309</v>
      </c>
      <c r="DZ541">
        <v>1.2047872340425529</v>
      </c>
      <c r="EA541">
        <v>1.2588298391788559</v>
      </c>
      <c r="EB541">
        <v>1.2604255838597069</v>
      </c>
      <c r="EC541">
        <v>1.277553217461769</v>
      </c>
      <c r="ED541">
        <v>1.2826595225232711</v>
      </c>
      <c r="EE541">
        <v>1.320212765957447</v>
      </c>
      <c r="EF541">
        <v>1.3303191489361701</v>
      </c>
      <c r="EG541">
        <v>1.3185106642702791</v>
      </c>
      <c r="EH541">
        <v>1.237340399559508</v>
      </c>
      <c r="EI541">
        <v>1.255425505942487</v>
      </c>
      <c r="EJ541">
        <v>1.2307447068234709</v>
      </c>
      <c r="EK541">
        <v>1.2705319668384309</v>
      </c>
      <c r="EL541">
        <v>1.274468085106383</v>
      </c>
      <c r="EM541">
        <v>1.307553165516955</v>
      </c>
      <c r="EN541">
        <v>1.302021302568152</v>
      </c>
      <c r="EO541">
        <v>1.311063855759641</v>
      </c>
      <c r="EP541">
        <v>1.3185106642702791</v>
      </c>
      <c r="EQ541">
        <v>1.31968085106383</v>
      </c>
      <c r="ER541">
        <v>1.3061702647107709</v>
      </c>
      <c r="ES541">
        <v>1.3692552931765289</v>
      </c>
      <c r="ET541">
        <v>1.4260638297872339</v>
      </c>
      <c r="EU541">
        <v>1.405212791929854</v>
      </c>
      <c r="EV541">
        <v>1.256382978723404</v>
      </c>
      <c r="EW541">
        <v>1.2094681110787899</v>
      </c>
      <c r="EX541">
        <v>1.178085132355386</v>
      </c>
      <c r="EY541">
        <v>1.1184043072639629</v>
      </c>
    </row>
    <row r="542" spans="9:155" x14ac:dyDescent="0.25">
      <c r="I542" s="31">
        <v>45211</v>
      </c>
      <c r="J542" s="32">
        <v>138.63926073506209</v>
      </c>
      <c r="K542" s="32">
        <v>125.5333638404358</v>
      </c>
      <c r="L542" s="33">
        <v>-1.1540778404696099E-2</v>
      </c>
      <c r="M542" s="33">
        <v>-1.3930872080517E-2</v>
      </c>
      <c r="N542">
        <v>29</v>
      </c>
      <c r="O542" t="s">
        <v>15</v>
      </c>
      <c r="P542">
        <f t="shared" si="20"/>
        <v>225</v>
      </c>
      <c r="Q542">
        <f t="shared" si="21"/>
        <v>0</v>
      </c>
      <c r="AH542" s="31">
        <v>45582</v>
      </c>
      <c r="AI542" s="33">
        <v>0.5526204713401921</v>
      </c>
      <c r="AJ542" s="33">
        <v>0.34198637175152258</v>
      </c>
      <c r="AK542" s="33">
        <v>0.21063409958866949</v>
      </c>
      <c r="BI542" s="34">
        <v>4.7809379109024497E-2</v>
      </c>
      <c r="CP542" t="s">
        <v>1543</v>
      </c>
      <c r="CQ542">
        <v>0.99689041435002956</v>
      </c>
      <c r="CR542">
        <v>0.9343239658502257</v>
      </c>
      <c r="CS542">
        <v>0.94814014543158576</v>
      </c>
      <c r="CT542">
        <v>0.94538475917901588</v>
      </c>
      <c r="CU542">
        <v>0.94583741669028742</v>
      </c>
      <c r="CV542">
        <v>0.94469593672417707</v>
      </c>
      <c r="CW542">
        <v>0.94235395966436841</v>
      </c>
      <c r="CX542">
        <v>0.9479039804880186</v>
      </c>
      <c r="CY542">
        <v>0.9868136255472334</v>
      </c>
      <c r="CZ542">
        <v>0.98090930909162488</v>
      </c>
      <c r="DA542">
        <v>1.006416087329026</v>
      </c>
      <c r="DB542">
        <v>1.003365519005301</v>
      </c>
      <c r="DC542">
        <v>0.95987018527256696</v>
      </c>
      <c r="DD542">
        <v>0.95355245962419721</v>
      </c>
      <c r="DE542">
        <v>0.91100178566573209</v>
      </c>
      <c r="DF542">
        <v>0.92542809819848015</v>
      </c>
      <c r="DG542">
        <v>0.97305655952667636</v>
      </c>
      <c r="DH542">
        <v>0.99710690691773407</v>
      </c>
      <c r="DI542">
        <v>1.000610132752731</v>
      </c>
      <c r="DJ542">
        <v>0.98779772650644226</v>
      </c>
      <c r="DK542">
        <v>0.97821293996664305</v>
      </c>
      <c r="DL542">
        <v>0.99153711728500615</v>
      </c>
      <c r="DM542">
        <v>1.004880966979232</v>
      </c>
      <c r="DN542">
        <v>1.0034245361328891</v>
      </c>
      <c r="DO542">
        <v>1.0222987342749019</v>
      </c>
      <c r="DP542">
        <v>1.0631765812525349</v>
      </c>
      <c r="DQ542">
        <v>1.076658137577799</v>
      </c>
      <c r="DR542">
        <v>1.00324738831691</v>
      </c>
      <c r="DS542">
        <v>1.0079708800546821</v>
      </c>
      <c r="DT542">
        <v>0.99163557559753457</v>
      </c>
      <c r="DU542">
        <v>0.99685106959830427</v>
      </c>
      <c r="DV542">
        <v>0.98760090631460051</v>
      </c>
      <c r="DW542">
        <v>0.96988786051456011</v>
      </c>
      <c r="DX542">
        <v>0.95926005232117895</v>
      </c>
      <c r="DY542">
        <v>0.94686086240122169</v>
      </c>
      <c r="DZ542">
        <v>0.96250744083674589</v>
      </c>
      <c r="EA542">
        <v>0.98730572424344532</v>
      </c>
      <c r="EB542">
        <v>0.99291485862789863</v>
      </c>
      <c r="EC542">
        <v>0.97234796826275993</v>
      </c>
      <c r="ED542">
        <v>0.9504035294211588</v>
      </c>
      <c r="EE542">
        <v>0.9566030279479224</v>
      </c>
      <c r="EF542">
        <v>0.95187953621014965</v>
      </c>
      <c r="EG542">
        <v>0.96998622239387355</v>
      </c>
      <c r="EH542">
        <v>0.95286363716935851</v>
      </c>
      <c r="EI542">
        <v>0.84599490179359105</v>
      </c>
      <c r="EJ542">
        <v>0.85150567429873092</v>
      </c>
      <c r="EK542">
        <v>0.85223384150529502</v>
      </c>
      <c r="EL542">
        <v>0.90151545743846118</v>
      </c>
      <c r="EM542">
        <v>0.92161001791646557</v>
      </c>
      <c r="EN542">
        <v>0.92812437089024702</v>
      </c>
      <c r="EO542">
        <v>0.9613855368132832</v>
      </c>
      <c r="EP542">
        <v>0.93869316195604025</v>
      </c>
      <c r="EQ542">
        <v>0.95058058080392283</v>
      </c>
      <c r="ER542">
        <v>0.99466637511218192</v>
      </c>
      <c r="ES542">
        <v>1.0219248627002959</v>
      </c>
      <c r="ET542">
        <v>1.009466655652751</v>
      </c>
      <c r="EU542">
        <v>0.99897655409040842</v>
      </c>
      <c r="EV542">
        <v>0.99572916557484159</v>
      </c>
      <c r="EW542">
        <v>1.020251939286249</v>
      </c>
      <c r="EX542">
        <v>1.0211966954937319</v>
      </c>
      <c r="EY542">
        <v>1.0271600290769289</v>
      </c>
    </row>
    <row r="543" spans="9:155" x14ac:dyDescent="0.25">
      <c r="I543" s="31">
        <v>45212</v>
      </c>
      <c r="J543" s="32">
        <v>139.15444609823751</v>
      </c>
      <c r="K543" s="32">
        <v>125.3218559368143</v>
      </c>
      <c r="L543" s="33">
        <v>-7.8676506026456004E-3</v>
      </c>
      <c r="M543" s="33">
        <v>-1.55922743379863E-2</v>
      </c>
      <c r="N543">
        <v>30</v>
      </c>
      <c r="O543" t="s">
        <v>15</v>
      </c>
      <c r="P543">
        <f t="shared" si="20"/>
        <v>225</v>
      </c>
      <c r="Q543">
        <f t="shared" si="21"/>
        <v>0</v>
      </c>
      <c r="AH543" s="31">
        <v>45583</v>
      </c>
      <c r="AI543" s="33">
        <v>0.55043946316103498</v>
      </c>
      <c r="AJ543" s="33">
        <v>0.3479142167926465</v>
      </c>
      <c r="AK543" s="33">
        <v>0.2025252463683884</v>
      </c>
      <c r="BI543" s="34">
        <v>-4.4879773150912003E-3</v>
      </c>
      <c r="CP543" t="s">
        <v>1544</v>
      </c>
      <c r="CQ543">
        <v>1.0155518577336411</v>
      </c>
      <c r="CR543">
        <v>1.0233278539868209</v>
      </c>
      <c r="CS543">
        <v>1.0204478978953231</v>
      </c>
      <c r="CT543">
        <v>1.036791699494209</v>
      </c>
      <c r="CU543">
        <v>1.055223559779654</v>
      </c>
      <c r="CV543">
        <v>1.050183570385224</v>
      </c>
      <c r="CW543">
        <v>1.0491035978899641</v>
      </c>
      <c r="CX543">
        <v>1.06400755391172</v>
      </c>
      <c r="CY543">
        <v>1.0699833899438369</v>
      </c>
      <c r="CZ543">
        <v>1.0627114809425131</v>
      </c>
      <c r="DA543">
        <v>1.067319446013874</v>
      </c>
      <c r="DB543">
        <v>1.066959484619592</v>
      </c>
      <c r="DC543">
        <v>1.0573835047701741</v>
      </c>
      <c r="DD543">
        <v>1.0575995169317089</v>
      </c>
      <c r="DE543">
        <v>1.0509035814862011</v>
      </c>
      <c r="DF543">
        <v>1.0299517265035409</v>
      </c>
      <c r="DG543">
        <v>1.0308156868372671</v>
      </c>
      <c r="DH543">
        <v>1.0305997629881449</v>
      </c>
      <c r="DI543">
        <v>1.022463805340682</v>
      </c>
      <c r="DJ543">
        <v>1.012671901642143</v>
      </c>
      <c r="DK543">
        <v>1.0246237503312019</v>
      </c>
      <c r="DL543">
        <v>1.017783865652947</v>
      </c>
      <c r="DM543">
        <v>1.028583767230373</v>
      </c>
      <c r="DN543">
        <v>1.0277917815130211</v>
      </c>
      <c r="DO543">
        <v>1.023471803219568</v>
      </c>
      <c r="DP543">
        <v>1.0020880122262521</v>
      </c>
      <c r="DQ543">
        <v>1.007055938691896</v>
      </c>
      <c r="DR543">
        <v>1.0018720000647181</v>
      </c>
      <c r="DS543">
        <v>0.99568006355865335</v>
      </c>
      <c r="DT543">
        <v>0.99805602071070787</v>
      </c>
      <c r="DU543">
        <v>1.007199976237056</v>
      </c>
      <c r="DV543">
        <v>1.0154798831172669</v>
      </c>
      <c r="DW543">
        <v>1.0355677777662009</v>
      </c>
      <c r="DX543">
        <v>1.024191814320546</v>
      </c>
      <c r="DY543">
        <v>0.99049603661906249</v>
      </c>
      <c r="DZ543">
        <v>0.98977602551808486</v>
      </c>
      <c r="EA543">
        <v>1.002015949297465</v>
      </c>
      <c r="EB543">
        <v>1.0132479635103731</v>
      </c>
      <c r="EC543">
        <v>1.008279948732316</v>
      </c>
      <c r="ED543">
        <v>1.018647914299085</v>
      </c>
      <c r="EE543">
        <v>1.0093599212275759</v>
      </c>
      <c r="EF543">
        <v>1.002375910691748</v>
      </c>
      <c r="EG543">
        <v>0.9954640513971188</v>
      </c>
      <c r="EH543">
        <v>1.009863920167019</v>
      </c>
      <c r="EI543">
        <v>0.99884800642805938</v>
      </c>
      <c r="EJ543">
        <v>1.0117358783796311</v>
      </c>
      <c r="EK543">
        <v>1.0467276407379089</v>
      </c>
      <c r="EL543">
        <v>1.0412556270204101</v>
      </c>
      <c r="EM543">
        <v>1.051047619031362</v>
      </c>
      <c r="EN543">
        <v>1.061055446579023</v>
      </c>
      <c r="EO543">
        <v>1.0596875756182671</v>
      </c>
      <c r="EP543">
        <v>1.0443516835858551</v>
      </c>
      <c r="EQ543">
        <v>1.0534955507997901</v>
      </c>
      <c r="ER543">
        <v>1.052772095514716</v>
      </c>
      <c r="ES543">
        <v>1.032370691800595</v>
      </c>
      <c r="ET543">
        <v>1.032443019666619</v>
      </c>
      <c r="EU543">
        <v>1.030489725721885</v>
      </c>
      <c r="EV543">
        <v>1.029838598302836</v>
      </c>
      <c r="EW543">
        <v>1.0325153475326441</v>
      </c>
      <c r="EX543">
        <v>1.046333414127488</v>
      </c>
      <c r="EY543">
        <v>1.05038474606142</v>
      </c>
    </row>
    <row r="544" spans="9:155" x14ac:dyDescent="0.25">
      <c r="I544" s="31">
        <v>45215</v>
      </c>
      <c r="J544" s="32">
        <v>139.48801454989899</v>
      </c>
      <c r="K544" s="32">
        <v>125.3409529025586</v>
      </c>
      <c r="L544" s="33">
        <v>-5.4894006730810997E-3</v>
      </c>
      <c r="M544" s="33">
        <v>-1.54422669791347E-2</v>
      </c>
      <c r="N544">
        <v>29</v>
      </c>
      <c r="O544" t="s">
        <v>15</v>
      </c>
      <c r="P544">
        <f t="shared" si="20"/>
        <v>225</v>
      </c>
      <c r="Q544">
        <f t="shared" si="21"/>
        <v>0</v>
      </c>
      <c r="AH544" s="31">
        <v>45586</v>
      </c>
      <c r="AI544" s="33">
        <v>0.52050740896943237</v>
      </c>
      <c r="AJ544" s="33">
        <v>0.33750646811935842</v>
      </c>
      <c r="AK544" s="33">
        <v>0.1830009408500739</v>
      </c>
      <c r="BI544" s="34">
        <v>1.1046246879809001E-2</v>
      </c>
      <c r="CP544" t="s">
        <v>1545</v>
      </c>
      <c r="CQ544">
        <v>0.99912819747394765</v>
      </c>
      <c r="CR544">
        <v>0.98694999319482057</v>
      </c>
      <c r="CS544">
        <v>0.98626889366504622</v>
      </c>
      <c r="CT544">
        <v>0.9892385224468605</v>
      </c>
      <c r="CU544">
        <v>1.0105979725018071</v>
      </c>
      <c r="CV544">
        <v>0.99847429369644403</v>
      </c>
      <c r="CW544">
        <v>0.99574982859273486</v>
      </c>
      <c r="CX544">
        <v>0.98550607290923675</v>
      </c>
      <c r="CY544">
        <v>0.96283888228389458</v>
      </c>
      <c r="CZ544">
        <v>0.95926980821372942</v>
      </c>
      <c r="DA544">
        <v>0.9560550157538098</v>
      </c>
      <c r="DB544">
        <v>0.9559187690540103</v>
      </c>
      <c r="DC544">
        <v>0.95469281669426098</v>
      </c>
      <c r="DD544">
        <v>0.93891840957730954</v>
      </c>
      <c r="DE544">
        <v>0.94474861619340944</v>
      </c>
      <c r="DF544">
        <v>0.94439446855238696</v>
      </c>
      <c r="DG544">
        <v>0.96880533559979409</v>
      </c>
      <c r="DH544">
        <v>0.98430724931714653</v>
      </c>
      <c r="DI544">
        <v>0.9728646700415583</v>
      </c>
      <c r="DJ544">
        <v>0.9901647856547402</v>
      </c>
      <c r="DK544">
        <v>0.96689821672565879</v>
      </c>
      <c r="DL544">
        <v>0.95918808698769442</v>
      </c>
      <c r="DM544">
        <v>0.96801525210710238</v>
      </c>
      <c r="DN544">
        <v>0.97340958985614467</v>
      </c>
      <c r="DO544">
        <v>0.99245331490678013</v>
      </c>
      <c r="DP544">
        <v>0.98133768751994366</v>
      </c>
      <c r="DQ544">
        <v>0.95112380960870735</v>
      </c>
      <c r="DR544">
        <v>0.95346679734990025</v>
      </c>
      <c r="DS544">
        <v>0.95041544734205075</v>
      </c>
      <c r="DT544">
        <v>0.93823731004753519</v>
      </c>
      <c r="DU544">
        <v>0.94946192139728891</v>
      </c>
      <c r="DV544">
        <v>0.96717064314064627</v>
      </c>
      <c r="DW544">
        <v>0.97172043890784399</v>
      </c>
      <c r="DX544">
        <v>0.95831628226896759</v>
      </c>
      <c r="DY544">
        <v>0.96022340114310278</v>
      </c>
      <c r="DZ544">
        <v>0.96049582755809026</v>
      </c>
      <c r="EA544">
        <v>0.97744172854563816</v>
      </c>
      <c r="EB544">
        <v>0.96455516199985447</v>
      </c>
      <c r="EC544">
        <v>0.97000402522266116</v>
      </c>
      <c r="ED544">
        <v>0.93886314727281861</v>
      </c>
      <c r="EE544">
        <v>0.87633448609512909</v>
      </c>
      <c r="EF544">
        <v>0.86640234282434836</v>
      </c>
      <c r="EG544">
        <v>0.88379730864742023</v>
      </c>
      <c r="EH544">
        <v>0.89872302073661381</v>
      </c>
      <c r="EI544">
        <v>0.8858550759128283</v>
      </c>
      <c r="EJ544">
        <v>0.88730924484397233</v>
      </c>
      <c r="EK544">
        <v>0.87287741029539889</v>
      </c>
      <c r="EL544">
        <v>0.87232867235795675</v>
      </c>
      <c r="EM544">
        <v>0.88577275182528969</v>
      </c>
      <c r="EN544">
        <v>0.91079525536034134</v>
      </c>
      <c r="EO544">
        <v>0.91491078989115759</v>
      </c>
      <c r="EP544">
        <v>0.94039964029150125</v>
      </c>
      <c r="EQ544">
        <v>0.94871303344067226</v>
      </c>
      <c r="ER544">
        <v>0.96651955271682577</v>
      </c>
      <c r="ES544">
        <v>0.94210071450064969</v>
      </c>
      <c r="ET544">
        <v>0.94292382140681286</v>
      </c>
      <c r="EU544">
        <v>0.9326075883736672</v>
      </c>
      <c r="EV544">
        <v>0.94734118859706684</v>
      </c>
      <c r="EW544">
        <v>0.9375187661199299</v>
      </c>
      <c r="EX544">
        <v>0.94901479911549858</v>
      </c>
      <c r="EY544">
        <v>0.91589847798778656</v>
      </c>
    </row>
    <row r="545" spans="9:155" x14ac:dyDescent="0.25">
      <c r="I545" s="31">
        <v>45216</v>
      </c>
      <c r="J545" s="32">
        <v>139.96813991663481</v>
      </c>
      <c r="K545" s="32">
        <v>125.8792711444848</v>
      </c>
      <c r="L545" s="33">
        <v>-2.0662408570546E-3</v>
      </c>
      <c r="M545" s="33">
        <v>-1.12137576560358E-2</v>
      </c>
      <c r="N545">
        <v>29</v>
      </c>
      <c r="O545" t="s">
        <v>15</v>
      </c>
      <c r="P545">
        <f t="shared" si="20"/>
        <v>225</v>
      </c>
      <c r="Q545">
        <f t="shared" si="21"/>
        <v>0</v>
      </c>
      <c r="AH545" s="31">
        <v>45587</v>
      </c>
      <c r="AI545" s="33">
        <v>0.47881419808348319</v>
      </c>
      <c r="AJ545" s="33">
        <v>0.30609353263451972</v>
      </c>
      <c r="AK545" s="33">
        <v>0.17272066544896339</v>
      </c>
      <c r="BI545" s="34">
        <v>0.1168540988495313</v>
      </c>
      <c r="CP545" t="s">
        <v>1546</v>
      </c>
      <c r="CQ545">
        <v>0.97545231927033349</v>
      </c>
      <c r="CR545">
        <v>0.93578531582735403</v>
      </c>
      <c r="CS545">
        <v>0.92301592202715477</v>
      </c>
      <c r="CT545">
        <v>0.95056490594463228</v>
      </c>
      <c r="CU545">
        <v>0.95067810038066192</v>
      </c>
      <c r="CV545">
        <v>0.9410798965393854</v>
      </c>
      <c r="CW545">
        <v>0.92601721558702743</v>
      </c>
      <c r="CX545">
        <v>0.88983270425955319</v>
      </c>
      <c r="CY545">
        <v>0.90682073807447072</v>
      </c>
      <c r="CZ545">
        <v>0.92669666152322017</v>
      </c>
      <c r="DA545">
        <v>0.90948216900623957</v>
      </c>
      <c r="DB545">
        <v>0.8863501423140443</v>
      </c>
      <c r="DC545">
        <v>0.89535381350365129</v>
      </c>
      <c r="DD545">
        <v>0.89679775832056718</v>
      </c>
      <c r="DE545">
        <v>0.90047849781663258</v>
      </c>
      <c r="DF545">
        <v>0.92205331542587865</v>
      </c>
      <c r="DG545">
        <v>0.94320342695250148</v>
      </c>
      <c r="DH545">
        <v>0.93380340066178147</v>
      </c>
      <c r="DI545">
        <v>0.93301062062955176</v>
      </c>
      <c r="DJ545">
        <v>0.91763642803060019</v>
      </c>
      <c r="DK545">
        <v>0.90517854587699453</v>
      </c>
      <c r="DL545">
        <v>0.91256837585063544</v>
      </c>
      <c r="DM545">
        <v>0.9016677027799791</v>
      </c>
      <c r="DN545">
        <v>0.91457857216771454</v>
      </c>
      <c r="DO545">
        <v>0.90362126696404144</v>
      </c>
      <c r="DP545">
        <v>0.87944172038604684</v>
      </c>
      <c r="DQ545">
        <v>0.88827549517660387</v>
      </c>
      <c r="DR545">
        <v>0.882697753799489</v>
      </c>
      <c r="DS545">
        <v>0.89158809089305902</v>
      </c>
      <c r="DT545">
        <v>0.94405283911774796</v>
      </c>
      <c r="DU545">
        <v>0.97831199758266263</v>
      </c>
      <c r="DV545">
        <v>0.96964804936115201</v>
      </c>
      <c r="DW545">
        <v>0.9872873177907594</v>
      </c>
      <c r="DX545">
        <v>0.98720233467623253</v>
      </c>
      <c r="DY545">
        <v>0.9768113508027263</v>
      </c>
      <c r="DZ545">
        <v>0.9939692810166938</v>
      </c>
      <c r="EA545">
        <v>0.99099640826833502</v>
      </c>
      <c r="EB545">
        <v>0.97703787933479302</v>
      </c>
      <c r="EC545">
        <v>0.98813672995600588</v>
      </c>
      <c r="ED545">
        <v>0.96106908425416826</v>
      </c>
      <c r="EE545">
        <v>0.98604155052440001</v>
      </c>
      <c r="EF545">
        <v>1.0291344837798719</v>
      </c>
      <c r="EG545">
        <v>1.0775503487288851</v>
      </c>
      <c r="EH545">
        <v>1.0757382601323591</v>
      </c>
      <c r="EI545">
        <v>1.0769840972287219</v>
      </c>
      <c r="EJ545">
        <v>1.108468560495834</v>
      </c>
      <c r="EK545">
        <v>1.0924998352452131</v>
      </c>
      <c r="EL545">
        <v>1.1066281907478019</v>
      </c>
      <c r="EM545">
        <v>1.094764911075869</v>
      </c>
      <c r="EN545">
        <v>1.095076283062455</v>
      </c>
      <c r="EO545">
        <v>1.053200835921837</v>
      </c>
      <c r="EP545">
        <v>1.0728220195170171</v>
      </c>
      <c r="EQ545">
        <v>1.084288944087836</v>
      </c>
      <c r="ER545">
        <v>1.0050964127894131</v>
      </c>
      <c r="ES545">
        <v>0.96472154259872711</v>
      </c>
      <c r="ET545">
        <v>0.96491972014928362</v>
      </c>
      <c r="EU545">
        <v>0.94722388941666325</v>
      </c>
      <c r="EV545">
        <v>0.94694072875157986</v>
      </c>
      <c r="EW545">
        <v>0.9424389280717782</v>
      </c>
      <c r="EX545">
        <v>0.95407567921164393</v>
      </c>
      <c r="EY545">
        <v>0.96305106924974448</v>
      </c>
    </row>
    <row r="546" spans="9:155" x14ac:dyDescent="0.25">
      <c r="I546" s="31">
        <v>45217</v>
      </c>
      <c r="J546" s="32">
        <v>140.16797123285571</v>
      </c>
      <c r="K546" s="32">
        <v>124.98783919634199</v>
      </c>
      <c r="L546" s="33">
        <v>-6.4149936438669998E-4</v>
      </c>
      <c r="M546" s="33">
        <v>-1.8215987954126E-2</v>
      </c>
      <c r="N546">
        <v>30</v>
      </c>
      <c r="O546" t="s">
        <v>15</v>
      </c>
      <c r="P546">
        <f t="shared" si="20"/>
        <v>225</v>
      </c>
      <c r="Q546">
        <f t="shared" si="21"/>
        <v>0</v>
      </c>
      <c r="AH546" s="31">
        <v>45588</v>
      </c>
      <c r="AI546" s="33">
        <v>0.4795225341789357</v>
      </c>
      <c r="AJ546" s="33">
        <v>0.31694534132841312</v>
      </c>
      <c r="AK546" s="33">
        <v>0.16257719285052261</v>
      </c>
      <c r="BI546" s="34">
        <v>-0.20285035950578681</v>
      </c>
      <c r="CP546" t="s">
        <v>1547</v>
      </c>
      <c r="CQ546">
        <v>0.99549617161776771</v>
      </c>
      <c r="CR546">
        <v>0.9662863091586501</v>
      </c>
      <c r="CS546">
        <v>0.97009050051592316</v>
      </c>
      <c r="CT546">
        <v>0.95898387094843029</v>
      </c>
      <c r="CU546">
        <v>0.96821021886679615</v>
      </c>
      <c r="CV546">
        <v>0.96252574586039585</v>
      </c>
      <c r="CW546">
        <v>0.93860682693059772</v>
      </c>
      <c r="CX546">
        <v>0.93803834674448605</v>
      </c>
      <c r="CY546">
        <v>0.92487648481883522</v>
      </c>
      <c r="CZ546">
        <v>0.91092745432078415</v>
      </c>
      <c r="DA546">
        <v>0.93948147085751343</v>
      </c>
      <c r="DB546">
        <v>0.97096503482460017</v>
      </c>
      <c r="DC546">
        <v>0.97424459329125812</v>
      </c>
      <c r="DD546">
        <v>0.97406975220046599</v>
      </c>
      <c r="DE546">
        <v>0.97179583145601944</v>
      </c>
      <c r="DF546">
        <v>0.98124097737891258</v>
      </c>
      <c r="DG546">
        <v>0.99055491027003251</v>
      </c>
      <c r="DH546">
        <v>0.97638719138569285</v>
      </c>
      <c r="DI546">
        <v>0.99322225087332106</v>
      </c>
      <c r="DJ546">
        <v>1.0103196268062571</v>
      </c>
      <c r="DK546">
        <v>1.04407711151779</v>
      </c>
      <c r="DL546">
        <v>1.000699639792572</v>
      </c>
      <c r="DM546">
        <v>1.0126809132869801</v>
      </c>
      <c r="DN546">
        <v>1.018846500743215</v>
      </c>
      <c r="DO546">
        <v>1.0206394166560659</v>
      </c>
      <c r="DP546">
        <v>1.0234378606728891</v>
      </c>
      <c r="DQ546">
        <v>1.00476636683163</v>
      </c>
      <c r="DR546">
        <v>0.99602091412662164</v>
      </c>
      <c r="DS546">
        <v>0.99278498371898261</v>
      </c>
      <c r="DT546">
        <v>1.0099698350064339</v>
      </c>
      <c r="DU546">
        <v>1.0176220650164769</v>
      </c>
      <c r="DV546">
        <v>1.0233066476411159</v>
      </c>
      <c r="DW546">
        <v>1.021732529732793</v>
      </c>
      <c r="DX546">
        <v>0.99151691993322488</v>
      </c>
      <c r="DY546">
        <v>0.99702666146707175</v>
      </c>
      <c r="DZ546">
        <v>0.9815034034424589</v>
      </c>
      <c r="EA546">
        <v>0.98871836629816312</v>
      </c>
      <c r="EB546">
        <v>0.98972411363861323</v>
      </c>
      <c r="EC546">
        <v>0.96541177484997309</v>
      </c>
      <c r="ED546">
        <v>0.94520979115941017</v>
      </c>
      <c r="EE546">
        <v>0.92999258725736256</v>
      </c>
      <c r="EF546">
        <v>0.98185319524228187</v>
      </c>
      <c r="EG546">
        <v>1.0042416243227761</v>
      </c>
      <c r="EH546">
        <v>1.0088766123114681</v>
      </c>
      <c r="EI546">
        <v>1.038348900834132</v>
      </c>
      <c r="EJ546">
        <v>1.006604774313558</v>
      </c>
      <c r="EK546">
        <v>1.015315368418646</v>
      </c>
      <c r="EL546">
        <v>1.04252447878426</v>
      </c>
      <c r="EM546">
        <v>1.0732807257373</v>
      </c>
      <c r="EN546">
        <v>1.065153958371746</v>
      </c>
      <c r="EO546">
        <v>1.050292136799698</v>
      </c>
      <c r="EP546">
        <v>1.0560393114386579</v>
      </c>
      <c r="EQ546">
        <v>1.074986933623306</v>
      </c>
      <c r="ER546">
        <v>1.0836076407726269</v>
      </c>
      <c r="ES546">
        <v>1.068656151481288</v>
      </c>
      <c r="ET546">
        <v>1.020927822242194</v>
      </c>
      <c r="EU546">
        <v>1.002339309407662</v>
      </c>
      <c r="EV546">
        <v>1.02734849133998</v>
      </c>
      <c r="EW546">
        <v>1.047373660811453</v>
      </c>
      <c r="EX546">
        <v>1.08365258425051</v>
      </c>
      <c r="EY546">
        <v>1.0602149990070251</v>
      </c>
    </row>
    <row r="547" spans="9:155" x14ac:dyDescent="0.25">
      <c r="I547" s="31">
        <v>45218</v>
      </c>
      <c r="J547" s="32">
        <v>140.09817372543679</v>
      </c>
      <c r="K547" s="32">
        <v>124.7464247237246</v>
      </c>
      <c r="L547" s="33">
        <v>-1.1391361051398001E-3</v>
      </c>
      <c r="M547" s="33">
        <v>-2.0112307396211799E-2</v>
      </c>
      <c r="N547">
        <v>30</v>
      </c>
      <c r="O547" t="s">
        <v>15</v>
      </c>
      <c r="P547">
        <f t="shared" si="20"/>
        <v>225</v>
      </c>
      <c r="Q547">
        <f t="shared" si="21"/>
        <v>0</v>
      </c>
      <c r="AH547" s="31">
        <v>45589</v>
      </c>
      <c r="AI547" s="33">
        <v>0.4767395666467153</v>
      </c>
      <c r="AJ547" s="33">
        <v>0.31641778111550778</v>
      </c>
      <c r="AK547" s="33">
        <v>0.16032178553120749</v>
      </c>
      <c r="BI547" s="34">
        <v>-1.24189275813084E-2</v>
      </c>
      <c r="CP547" t="s">
        <v>1548</v>
      </c>
      <c r="CQ547">
        <v>0.99570631192180981</v>
      </c>
      <c r="CR547">
        <v>0.98785831108878952</v>
      </c>
      <c r="CS547">
        <v>1.0003339302224441</v>
      </c>
      <c r="CT547">
        <v>1.013143363104799</v>
      </c>
      <c r="CU547">
        <v>1.013286509335487</v>
      </c>
      <c r="CV547">
        <v>1.004627618300634</v>
      </c>
      <c r="CW547">
        <v>0.97378461395825999</v>
      </c>
      <c r="CX547">
        <v>0.98048750318264499</v>
      </c>
      <c r="CY547">
        <v>0.96417151178027094</v>
      </c>
      <c r="CZ547">
        <v>0.96121366106559969</v>
      </c>
      <c r="DA547">
        <v>0.94799860837171335</v>
      </c>
      <c r="DB547">
        <v>0.95124275154776139</v>
      </c>
      <c r="DC547">
        <v>0.95770710254558022</v>
      </c>
      <c r="DD547">
        <v>0.97535893131147333</v>
      </c>
      <c r="DE547">
        <v>0.97135153569465993</v>
      </c>
      <c r="DF547">
        <v>0.978650828722332</v>
      </c>
      <c r="DG547">
        <v>1.000930275788859</v>
      </c>
      <c r="DH547">
        <v>0.99177043118346875</v>
      </c>
      <c r="DI547">
        <v>0.98485282261305118</v>
      </c>
      <c r="DJ547">
        <v>0.97318826839184469</v>
      </c>
      <c r="DK547">
        <v>0.97123226658137685</v>
      </c>
      <c r="DL547">
        <v>0.96605594047539456</v>
      </c>
      <c r="DM547">
        <v>0.95353268358067311</v>
      </c>
      <c r="DN547">
        <v>0.96257331730965223</v>
      </c>
      <c r="DO547">
        <v>0.9556318316218293</v>
      </c>
      <c r="DP547">
        <v>0.97347450261634971</v>
      </c>
      <c r="DQ547">
        <v>0.95651441141274962</v>
      </c>
      <c r="DR547">
        <v>0.9208052505431753</v>
      </c>
      <c r="DS547">
        <v>0.96743947383685247</v>
      </c>
      <c r="DT547">
        <v>0.96398066955164363</v>
      </c>
      <c r="DU547">
        <v>0.99303463719477181</v>
      </c>
      <c r="DV547">
        <v>1.0011688140154249</v>
      </c>
      <c r="DW547">
        <v>0.99852101640579261</v>
      </c>
      <c r="DX547">
        <v>1.032846643913909</v>
      </c>
      <c r="DY547">
        <v>1.030628284996342</v>
      </c>
      <c r="DZ547">
        <v>1.0257621284691409</v>
      </c>
      <c r="EA547">
        <v>0.99856877064060323</v>
      </c>
      <c r="EB547">
        <v>0.99174655406606349</v>
      </c>
      <c r="EC547">
        <v>0.97614611910651594</v>
      </c>
      <c r="ED547">
        <v>0.9994036544335847</v>
      </c>
      <c r="EE547">
        <v>0.98187109478097467</v>
      </c>
      <c r="EF547">
        <v>0.97967649650706889</v>
      </c>
      <c r="EG547">
        <v>0.99281997608561101</v>
      </c>
      <c r="EH547">
        <v>0.98668949707336429</v>
      </c>
      <c r="EI547">
        <v>0.98048750318264499</v>
      </c>
      <c r="EJ547">
        <v>0.97829302138248275</v>
      </c>
      <c r="EK547">
        <v>0.96514954180394064</v>
      </c>
      <c r="EL547">
        <v>0.97442865552261415</v>
      </c>
      <c r="EM547">
        <v>0.98628405197244795</v>
      </c>
      <c r="EN547">
        <v>0.98735747399199547</v>
      </c>
      <c r="EO547">
        <v>0.98261047010433489</v>
      </c>
      <c r="EP547">
        <v>0.98556843729274957</v>
      </c>
      <c r="EQ547">
        <v>0.98900336446055304</v>
      </c>
      <c r="ER547">
        <v>0.99117408561705345</v>
      </c>
      <c r="ES547">
        <v>0.99711366416380121</v>
      </c>
      <c r="ET547">
        <v>1.0016697675859629</v>
      </c>
      <c r="EU547">
        <v>0.97638465733308211</v>
      </c>
      <c r="EV547">
        <v>0.9798435198551626</v>
      </c>
      <c r="EW547">
        <v>0.99840174729250963</v>
      </c>
      <c r="EX547">
        <v>0.98864555712070379</v>
      </c>
      <c r="EY547">
        <v>0.9922712682802628</v>
      </c>
    </row>
    <row r="548" spans="9:155" x14ac:dyDescent="0.25">
      <c r="I548" s="31">
        <v>45219</v>
      </c>
      <c r="J548" s="32">
        <v>139.3666103837767</v>
      </c>
      <c r="K548" s="32">
        <v>124.0131733031625</v>
      </c>
      <c r="L548" s="33">
        <v>-6.3549784820468996E-3</v>
      </c>
      <c r="M548" s="33">
        <v>-2.58720239106069E-2</v>
      </c>
      <c r="N548">
        <v>30</v>
      </c>
      <c r="O548" t="s">
        <v>15</v>
      </c>
      <c r="P548">
        <f t="shared" si="20"/>
        <v>225</v>
      </c>
      <c r="Q548">
        <f t="shared" si="21"/>
        <v>0</v>
      </c>
      <c r="AH548" s="31">
        <v>45590</v>
      </c>
      <c r="AI548" s="33">
        <v>0.45696183146912928</v>
      </c>
      <c r="AJ548" s="33">
        <v>0.30741919081862412</v>
      </c>
      <c r="AK548" s="33">
        <v>0.1495426406505051</v>
      </c>
      <c r="BI548" s="34">
        <v>0.13180673195236739</v>
      </c>
      <c r="CP548" t="s">
        <v>1549</v>
      </c>
      <c r="CQ548">
        <v>0.99146608315098472</v>
      </c>
      <c r="CR548">
        <v>1.0218818461172789</v>
      </c>
      <c r="CS548">
        <v>1.027425281963263</v>
      </c>
      <c r="CT548">
        <v>1.0335521510425261</v>
      </c>
      <c r="CU548">
        <v>1.0272064142706909</v>
      </c>
      <c r="CV548">
        <v>1.031582769703203</v>
      </c>
      <c r="CW548">
        <v>1.013931436178104</v>
      </c>
      <c r="CX548">
        <v>1.008096319373299</v>
      </c>
      <c r="CY548">
        <v>1.005470477587536</v>
      </c>
      <c r="CZ548">
        <v>1.0212983415683621</v>
      </c>
      <c r="DA548">
        <v>1.007220991234286</v>
      </c>
      <c r="DB548">
        <v>1.0321663455677581</v>
      </c>
      <c r="DC548">
        <v>1.0279358306146551</v>
      </c>
      <c r="DD548">
        <v>1.0384391264420689</v>
      </c>
      <c r="DE548">
        <v>1.039387339162968</v>
      </c>
      <c r="DF548">
        <v>1.0861415147614799</v>
      </c>
      <c r="DG548">
        <v>1.07892052116627</v>
      </c>
      <c r="DH548">
        <v>1.0568198763111341</v>
      </c>
      <c r="DI548">
        <v>1.0399708437118851</v>
      </c>
      <c r="DJ548">
        <v>1.0209336333963801</v>
      </c>
      <c r="DK548">
        <v>1.028738131540506</v>
      </c>
      <c r="DL548">
        <v>1.026331157447316</v>
      </c>
      <c r="DM548">
        <v>1.034354523284015</v>
      </c>
      <c r="DN548">
        <v>1.025893493377809</v>
      </c>
      <c r="DO548">
        <v>1.0012399626344339</v>
      </c>
      <c r="DP548">
        <v>0.99613419085795596</v>
      </c>
      <c r="DQ548">
        <v>1.0279358306146551</v>
      </c>
      <c r="DR548">
        <v>1.044055446869939</v>
      </c>
      <c r="DS548">
        <v>1.066635475442727</v>
      </c>
      <c r="DT548">
        <v>1.0642986046215459</v>
      </c>
      <c r="DU548">
        <v>1.068461155771774</v>
      </c>
      <c r="DV548">
        <v>1.072623706922003</v>
      </c>
      <c r="DW548">
        <v>1.0667085026558889</v>
      </c>
      <c r="DX548">
        <v>1.094458843657411</v>
      </c>
      <c r="DY548">
        <v>1.10592411612383</v>
      </c>
      <c r="DZ548">
        <v>1.0954812246416781</v>
      </c>
      <c r="EA548">
        <v>1.12440000105379</v>
      </c>
      <c r="EB548">
        <v>1.1113281298978099</v>
      </c>
      <c r="EC548">
        <v>1.0934364626731441</v>
      </c>
      <c r="ED548">
        <v>1.122720375151067</v>
      </c>
      <c r="EE548">
        <v>1.107822823666039</v>
      </c>
      <c r="EF548">
        <v>1.1168051708849529</v>
      </c>
      <c r="EG548">
        <v>1.103076054810515</v>
      </c>
      <c r="EH548">
        <v>1.128854661056667</v>
      </c>
      <c r="EI548">
        <v>1.102272755465735</v>
      </c>
      <c r="EJ548">
        <v>1.075398741022155</v>
      </c>
      <c r="EK548">
        <v>1.1230124840037139</v>
      </c>
      <c r="EL548">
        <v>1.1263717358091621</v>
      </c>
      <c r="EM548">
        <v>1.115417653834877</v>
      </c>
      <c r="EN548">
        <v>1.1079688780923631</v>
      </c>
      <c r="EO548">
        <v>1.1126426197347239</v>
      </c>
      <c r="EP548">
        <v>1.117316361377086</v>
      </c>
      <c r="EQ548">
        <v>1.106946497108096</v>
      </c>
      <c r="ER548">
        <v>1.14820687254457</v>
      </c>
      <c r="ES548">
        <v>1.151200988284208</v>
      </c>
      <c r="ET548">
        <v>1.1376179266360951</v>
      </c>
      <c r="EU548">
        <v>1.120748640395695</v>
      </c>
      <c r="EV548">
        <v>1.098329285954992</v>
      </c>
      <c r="EW548">
        <v>1.126225681382838</v>
      </c>
      <c r="EX548">
        <v>1.097233877757563</v>
      </c>
      <c r="EY548">
        <v>1.1092103407161149</v>
      </c>
    </row>
    <row r="549" spans="9:155" x14ac:dyDescent="0.25">
      <c r="I549" s="31">
        <v>45222</v>
      </c>
      <c r="J549" s="32">
        <v>135.31363530867441</v>
      </c>
      <c r="K549" s="32">
        <v>121.7067642893947</v>
      </c>
      <c r="L549" s="33">
        <v>-3.52515591954752E-2</v>
      </c>
      <c r="M549" s="33">
        <v>-4.39889504013403E-2</v>
      </c>
      <c r="N549">
        <v>30</v>
      </c>
      <c r="O549" t="s">
        <v>15</v>
      </c>
      <c r="P549">
        <f t="shared" si="20"/>
        <v>225</v>
      </c>
      <c r="Q549">
        <f t="shared" si="21"/>
        <v>0</v>
      </c>
      <c r="AH549" s="31">
        <v>45593</v>
      </c>
      <c r="AI549" s="33">
        <v>0.50422852359270087</v>
      </c>
      <c r="AJ549" s="33">
        <v>0.3411304600117237</v>
      </c>
      <c r="AK549" s="33">
        <v>0.16309806358097709</v>
      </c>
      <c r="BI549" s="34">
        <v>-0.13400969786231481</v>
      </c>
      <c r="CP549" t="s">
        <v>1550</v>
      </c>
      <c r="CQ549">
        <v>0.97332576617480138</v>
      </c>
      <c r="CR549">
        <v>0.98399546279008598</v>
      </c>
      <c r="CS549">
        <v>0.98581157247522921</v>
      </c>
      <c r="CT549">
        <v>0.96436726176802456</v>
      </c>
      <c r="CU549">
        <v>0.95045124994502139</v>
      </c>
      <c r="CV549">
        <v>0.9426948060237037</v>
      </c>
      <c r="CW549">
        <v>0.96830253739298522</v>
      </c>
      <c r="CX549">
        <v>0.97046974119536289</v>
      </c>
      <c r="CY549">
        <v>0.97126821401522445</v>
      </c>
      <c r="CZ549">
        <v>0.9498239033080198</v>
      </c>
      <c r="DA549">
        <v>0.97075490508673556</v>
      </c>
      <c r="DB549">
        <v>0.95193408825614101</v>
      </c>
      <c r="DC549">
        <v>0.95142077932765212</v>
      </c>
      <c r="DD549">
        <v>0.97189556065222615</v>
      </c>
      <c r="DE549">
        <v>0.97862545633665676</v>
      </c>
      <c r="DF549">
        <v>0.99031717588293511</v>
      </c>
      <c r="DG549">
        <v>0.99242736083105643</v>
      </c>
      <c r="DH549">
        <v>0.98147709525038318</v>
      </c>
      <c r="DI549">
        <v>0.9570670383008486</v>
      </c>
      <c r="DJ549">
        <v>0.95273256107600257</v>
      </c>
      <c r="DK549">
        <v>0.95136376047339577</v>
      </c>
      <c r="DL549">
        <v>0.94320811495219259</v>
      </c>
      <c r="DM549">
        <v>0.9583218011949427</v>
      </c>
      <c r="DN549">
        <v>0.93374061806254827</v>
      </c>
      <c r="DO549">
        <v>0.94178229549532932</v>
      </c>
      <c r="DP549">
        <v>0.9472004094314096</v>
      </c>
      <c r="DQ549">
        <v>0.95341692656726063</v>
      </c>
      <c r="DR549">
        <v>0.95906318554045711</v>
      </c>
      <c r="DS549">
        <v>0.97121119516096799</v>
      </c>
      <c r="DT549">
        <v>0.97662930909704826</v>
      </c>
      <c r="DU549">
        <v>0.97856843748240041</v>
      </c>
      <c r="DV549">
        <v>0.98917652031744463</v>
      </c>
      <c r="DW549">
        <v>1.0021229331377259</v>
      </c>
      <c r="DX549">
        <v>1.0153545794694709</v>
      </c>
      <c r="DY549">
        <v>1.0074840282195501</v>
      </c>
      <c r="DZ549">
        <v>1.0284721184726131</v>
      </c>
      <c r="EA549">
        <v>1.059669020340744</v>
      </c>
      <c r="EB549">
        <v>1.059440875303628</v>
      </c>
      <c r="EC549">
        <v>1.0655434243510571</v>
      </c>
      <c r="ED549">
        <v>1.0691934664645539</v>
      </c>
      <c r="EE549">
        <v>1.0796875115910849</v>
      </c>
      <c r="EF549">
        <v>1.063262113220075</v>
      </c>
      <c r="EG549">
        <v>1.068908302573182</v>
      </c>
      <c r="EH549">
        <v>1.0609237136147469</v>
      </c>
      <c r="EI549">
        <v>1.06531527931394</v>
      </c>
      <c r="EJ549">
        <v>1.068052810899063</v>
      </c>
      <c r="EK549">
        <v>1.073128742089515</v>
      </c>
      <c r="EL549">
        <v>1.096112979582186</v>
      </c>
      <c r="EM549">
        <v>1.0947441789795791</v>
      </c>
      <c r="EN549">
        <v>1.0950293428709521</v>
      </c>
      <c r="EO549">
        <v>1.106835100125743</v>
      </c>
      <c r="EP549">
        <v>1.10113182229829</v>
      </c>
      <c r="EQ549">
        <v>1.090067519009104</v>
      </c>
      <c r="ER549">
        <v>1.1006756018441479</v>
      </c>
      <c r="ES549">
        <v>1.0861892622384</v>
      </c>
      <c r="ET549">
        <v>1.0795734738825731</v>
      </c>
      <c r="EU549">
        <v>1.072900597052399</v>
      </c>
      <c r="EV549">
        <v>1.0930902144856001</v>
      </c>
      <c r="EW549">
        <v>1.087900245586636</v>
      </c>
      <c r="EX549">
        <v>1.096112979582186</v>
      </c>
      <c r="EY549">
        <v>1.1020444024467551</v>
      </c>
    </row>
    <row r="550" spans="9:155" x14ac:dyDescent="0.25">
      <c r="I550" s="31">
        <v>45224</v>
      </c>
      <c r="J550" s="32">
        <v>134.73276295245111</v>
      </c>
      <c r="K550" s="32">
        <v>120.78506545214771</v>
      </c>
      <c r="L550" s="33">
        <v>-3.9393016918449798E-2</v>
      </c>
      <c r="M550" s="33">
        <v>-5.12289282115726E-2</v>
      </c>
      <c r="N550">
        <v>30</v>
      </c>
      <c r="O550" t="s">
        <v>15</v>
      </c>
      <c r="P550">
        <f t="shared" si="20"/>
        <v>225</v>
      </c>
      <c r="Q550">
        <f t="shared" si="21"/>
        <v>0</v>
      </c>
      <c r="AH550" s="31">
        <v>45594</v>
      </c>
      <c r="AI550" s="33">
        <v>0.51411791386660544</v>
      </c>
      <c r="AJ550" s="33">
        <v>0.36002159801441458</v>
      </c>
      <c r="AK550" s="33">
        <v>0.1540963158521908</v>
      </c>
      <c r="BI550" s="34">
        <v>-1.24002017916584E-2</v>
      </c>
      <c r="CP550" t="s">
        <v>1551</v>
      </c>
      <c r="CQ550">
        <v>0.98697030331934699</v>
      </c>
      <c r="CR550">
        <v>1.015925291710597</v>
      </c>
      <c r="CS550">
        <v>1.0698868573220299</v>
      </c>
      <c r="CT550">
        <v>1.065017144838404</v>
      </c>
      <c r="CU550">
        <v>1.056462227104533</v>
      </c>
      <c r="CV550">
        <v>1.031192443963528</v>
      </c>
      <c r="CW550">
        <v>1.063042939252872</v>
      </c>
      <c r="CX550">
        <v>1.087523024041726</v>
      </c>
      <c r="CY550">
        <v>1.0484338018019921</v>
      </c>
      <c r="CZ550">
        <v>1.040405376499451</v>
      </c>
      <c r="DA550">
        <v>1.0558042123024809</v>
      </c>
      <c r="DB550">
        <v>1.0750197757264781</v>
      </c>
      <c r="DC550">
        <v>1.0743616803347369</v>
      </c>
      <c r="DD550">
        <v>1.075414584607709</v>
      </c>
      <c r="DE550">
        <v>1.1039747641177271</v>
      </c>
      <c r="DF550">
        <v>1.099631463475742</v>
      </c>
      <c r="DG550">
        <v>1.111739983499447</v>
      </c>
      <c r="DH550">
        <v>1.0969992430881581</v>
      </c>
      <c r="DI550">
        <v>1.065543556680046</v>
      </c>
      <c r="DJ550">
        <v>1.0812055984038971</v>
      </c>
      <c r="DK550">
        <v>1.069491967851111</v>
      </c>
      <c r="DL550">
        <v>1.0244802094444669</v>
      </c>
      <c r="DM550">
        <v>1.0185575926878689</v>
      </c>
      <c r="DN550">
        <v>1.01684651243347</v>
      </c>
      <c r="DO550">
        <v>1.043827295239186</v>
      </c>
      <c r="DP550">
        <v>0.99315604540707791</v>
      </c>
      <c r="DQ550">
        <v>0.97565148164779303</v>
      </c>
      <c r="DR550">
        <v>0.99697293420742072</v>
      </c>
      <c r="DS550">
        <v>1.0077652634476451</v>
      </c>
      <c r="DT550">
        <v>1.0113187851477909</v>
      </c>
      <c r="DU550">
        <v>1.03250855415732</v>
      </c>
      <c r="DV550">
        <v>1.06843906357814</v>
      </c>
      <c r="DW550">
        <v>1.0906818174503281</v>
      </c>
      <c r="DX550">
        <v>1.0831798039894289</v>
      </c>
      <c r="DY550">
        <v>1.0525138159334679</v>
      </c>
      <c r="DZ550">
        <v>1.060542241236009</v>
      </c>
      <c r="EA550">
        <v>1.0600158293943669</v>
      </c>
      <c r="EB550">
        <v>1.0891024207460269</v>
      </c>
      <c r="EC550">
        <v>1.090023722058588</v>
      </c>
      <c r="ED550">
        <v>1.0896289131773571</v>
      </c>
      <c r="EE550">
        <v>1.0580416238088339</v>
      </c>
      <c r="EF550">
        <v>1.009739469033178</v>
      </c>
      <c r="EG550">
        <v>1.0200053058420719</v>
      </c>
      <c r="EH550">
        <v>0.99091871449041247</v>
      </c>
      <c r="EI550">
        <v>0.99447223619055825</v>
      </c>
      <c r="EJ550">
        <v>1.0044748670786321</v>
      </c>
      <c r="EK550">
        <v>1.040405376499451</v>
      </c>
      <c r="EL550">
        <v>1.0768623783516</v>
      </c>
      <c r="EM550">
        <v>1.0631745422132819</v>
      </c>
      <c r="EN550">
        <v>1.100157955907072</v>
      </c>
      <c r="EO550">
        <v>1.1460910962159649</v>
      </c>
      <c r="EP550">
        <v>1.1144019414818831</v>
      </c>
      <c r="EQ550">
        <v>1.102518508456602</v>
      </c>
      <c r="ER550">
        <v>1.091427272063799</v>
      </c>
      <c r="ES550">
        <v>1.099745739653246</v>
      </c>
      <c r="ET550">
        <v>1.0816564977079359</v>
      </c>
      <c r="EU550">
        <v>1.101990323641826</v>
      </c>
      <c r="EV550">
        <v>1.098425358205992</v>
      </c>
      <c r="EW550">
        <v>1.071489544446147</v>
      </c>
      <c r="EX550">
        <v>1.069905070591505</v>
      </c>
      <c r="EY550">
        <v>1.0642274464862529</v>
      </c>
    </row>
    <row r="551" spans="9:155" x14ac:dyDescent="0.25">
      <c r="I551" s="31">
        <v>45225</v>
      </c>
      <c r="J551" s="32">
        <v>133.9571785464864</v>
      </c>
      <c r="K551" s="32">
        <v>119.3052307670134</v>
      </c>
      <c r="L551" s="33">
        <v>-4.4922717193369703E-2</v>
      </c>
      <c r="M551" s="33">
        <v>-6.2853083358806197E-2</v>
      </c>
      <c r="N551">
        <v>29</v>
      </c>
      <c r="O551" t="s">
        <v>15</v>
      </c>
      <c r="P551">
        <f t="shared" si="20"/>
        <v>225</v>
      </c>
      <c r="Q551">
        <f t="shared" si="21"/>
        <v>0</v>
      </c>
      <c r="AH551" s="31">
        <v>45595</v>
      </c>
      <c r="AI551" s="33">
        <v>0.53230211972125341</v>
      </c>
      <c r="AJ551" s="33">
        <v>0.3741577546970935</v>
      </c>
      <c r="AK551" s="33">
        <v>0.15814436502415979</v>
      </c>
      <c r="BI551" s="34">
        <v>-0.10366075810880079</v>
      </c>
      <c r="CP551" t="s">
        <v>1552</v>
      </c>
      <c r="CQ551">
        <v>0.95368045279538827</v>
      </c>
      <c r="CR551">
        <v>0.99712751293255053</v>
      </c>
      <c r="CS551">
        <v>0.9863554745049713</v>
      </c>
      <c r="CT551">
        <v>0.99111299449261547</v>
      </c>
      <c r="CU551">
        <v>0.98339314741822048</v>
      </c>
      <c r="CV551">
        <v>0.96283658634383074</v>
      </c>
      <c r="CW551">
        <v>0.9629263404824866</v>
      </c>
      <c r="CX551">
        <v>0.95574501824002622</v>
      </c>
      <c r="CY551">
        <v>0.95547575582405897</v>
      </c>
      <c r="CZ551">
        <v>0.94039496810211465</v>
      </c>
      <c r="DA551">
        <v>0.946499130552928</v>
      </c>
      <c r="DB551">
        <v>0.94587063132678251</v>
      </c>
      <c r="DC551">
        <v>0.95269304714239711</v>
      </c>
      <c r="DD551">
        <v>0.95080776971951564</v>
      </c>
      <c r="DE551">
        <v>0.96050264835544785</v>
      </c>
      <c r="DF551">
        <v>0.9568222881594507</v>
      </c>
      <c r="DG551">
        <v>0.97073605182331479</v>
      </c>
      <c r="DH551">
        <v>0.96283658634383074</v>
      </c>
      <c r="DI551">
        <v>0.98895867490932154</v>
      </c>
      <c r="DJ551">
        <v>1.00215440546394</v>
      </c>
      <c r="DK551">
        <v>0.99658876784506079</v>
      </c>
      <c r="DL551">
        <v>0.98312377487447555</v>
      </c>
      <c r="DM551">
        <v>0.97289048153438618</v>
      </c>
      <c r="DN551">
        <v>0.9648115077775905</v>
      </c>
      <c r="DO551">
        <v>0.9698384003089795</v>
      </c>
      <c r="DP551">
        <v>0.95816871036706497</v>
      </c>
      <c r="DQ551">
        <v>0.96678631908357282</v>
      </c>
      <c r="DR551">
        <v>0.97154394919899434</v>
      </c>
      <c r="DS551">
        <v>0.99299816178771938</v>
      </c>
      <c r="DT551">
        <v>1.0225313481332401</v>
      </c>
      <c r="DU551">
        <v>1.037612135855184</v>
      </c>
      <c r="DV551">
        <v>1.0449729663749561</v>
      </c>
      <c r="DW551">
        <v>1.0506283581324909</v>
      </c>
      <c r="DX551">
        <v>1.046499117115437</v>
      </c>
      <c r="DY551">
        <v>1.071005300801791</v>
      </c>
      <c r="DZ551">
        <v>1.084111277217753</v>
      </c>
      <c r="EA551">
        <v>1.0741471361658541</v>
      </c>
      <c r="EB551">
        <v>1.0824954824663939</v>
      </c>
      <c r="EC551">
        <v>1.0865349693447921</v>
      </c>
      <c r="ED551">
        <v>1.080430806893979</v>
      </c>
      <c r="EE551">
        <v>1.0807899335763791</v>
      </c>
      <c r="EF551">
        <v>1.079263892963676</v>
      </c>
      <c r="EG551">
        <v>1.0911130911829019</v>
      </c>
      <c r="EH551">
        <v>1.0872530024540381</v>
      </c>
      <c r="EI551">
        <v>1.0712746733455361</v>
      </c>
      <c r="EJ551">
        <v>1.090664210361846</v>
      </c>
      <c r="EK551">
        <v>1.093357275032629</v>
      </c>
      <c r="EL551">
        <v>1.1098743492286209</v>
      </c>
      <c r="EM551">
        <v>1.108168690210829</v>
      </c>
      <c r="EN551">
        <v>1.1104128740605561</v>
      </c>
      <c r="EO551">
        <v>1.114721733482698</v>
      </c>
      <c r="EP551">
        <v>1.112657057910283</v>
      </c>
      <c r="EQ551">
        <v>1.115080750037321</v>
      </c>
      <c r="ER551">
        <v>1.1035009243618401</v>
      </c>
      <c r="ES551">
        <v>1.103770186777808</v>
      </c>
      <c r="ET551">
        <v>1.0858168261077681</v>
      </c>
      <c r="EU551">
        <v>1.09057445622319</v>
      </c>
      <c r="EV551">
        <v>1.0951525780613001</v>
      </c>
      <c r="EW551">
        <v>1.085367945286712</v>
      </c>
      <c r="EX551">
        <v>1.0859065802464241</v>
      </c>
      <c r="EY551">
        <v>1.0700178951488</v>
      </c>
    </row>
    <row r="552" spans="9:155" x14ac:dyDescent="0.25">
      <c r="I552" s="31">
        <v>45226</v>
      </c>
      <c r="J552" s="32">
        <v>135.86725602620641</v>
      </c>
      <c r="K552" s="32">
        <v>120.81857522222739</v>
      </c>
      <c r="L552" s="33">
        <v>-3.1304398047837197E-2</v>
      </c>
      <c r="M552" s="33">
        <v>-5.0965707751700902E-2</v>
      </c>
      <c r="N552">
        <v>30</v>
      </c>
      <c r="O552" t="s">
        <v>15</v>
      </c>
      <c r="P552">
        <f t="shared" si="20"/>
        <v>225</v>
      </c>
      <c r="Q552">
        <f t="shared" si="21"/>
        <v>0</v>
      </c>
      <c r="AH552" s="31">
        <v>45596</v>
      </c>
      <c r="AI552" s="33">
        <v>0.51404111271731523</v>
      </c>
      <c r="AJ552" s="33">
        <v>0.35333975527051148</v>
      </c>
      <c r="AK552" s="33">
        <v>0.16070135744680369</v>
      </c>
      <c r="BI552" s="34">
        <v>-5.3096824377020201E-2</v>
      </c>
      <c r="CP552" t="s">
        <v>1553</v>
      </c>
      <c r="CQ552">
        <v>1.0219841608925471</v>
      </c>
      <c r="CR552">
        <v>1.1226984856906039</v>
      </c>
      <c r="CS552">
        <v>1.1606350276439741</v>
      </c>
      <c r="CT552">
        <v>1.1202380711826021</v>
      </c>
      <c r="CU552">
        <v>1.178254058602501</v>
      </c>
      <c r="CV552">
        <v>1.1728572197444951</v>
      </c>
      <c r="CW552">
        <v>1.2179365760496761</v>
      </c>
      <c r="CX552">
        <v>1.203095299493818</v>
      </c>
      <c r="CY552">
        <v>1.173730207491398</v>
      </c>
      <c r="CZ552">
        <v>1.108650922515297</v>
      </c>
      <c r="DA552">
        <v>1.096587400362109</v>
      </c>
      <c r="DB552">
        <v>1.105873046898</v>
      </c>
      <c r="DC552">
        <v>1.1250001090366459</v>
      </c>
      <c r="DD552">
        <v>1.1762698963657541</v>
      </c>
      <c r="DE552">
        <v>1.292381024357276</v>
      </c>
      <c r="DF552">
        <v>1.284127035515622</v>
      </c>
      <c r="DG552">
        <v>1.3803175092025759</v>
      </c>
      <c r="DH552">
        <v>1.428095345544073</v>
      </c>
      <c r="DI552">
        <v>1.446666759830483</v>
      </c>
      <c r="DJ552">
        <v>1.507460380438423</v>
      </c>
      <c r="DK552">
        <v>1.582619146545593</v>
      </c>
      <c r="DL552">
        <v>1.5641271278401641</v>
      </c>
      <c r="DM552">
        <v>1.485952420587384</v>
      </c>
      <c r="DN552">
        <v>1.411666642227116</v>
      </c>
      <c r="DO552">
        <v>1.41277781671696</v>
      </c>
      <c r="DP552">
        <v>1.342142901720893</v>
      </c>
      <c r="DQ552">
        <v>1.2990475864378319</v>
      </c>
      <c r="DR552">
        <v>1.3639683226812269</v>
      </c>
      <c r="DS552">
        <v>1.43214294438392</v>
      </c>
      <c r="DT552">
        <v>1.499841313815357</v>
      </c>
      <c r="DU552">
        <v>1.508968411618542</v>
      </c>
      <c r="DV552">
        <v>1.5843652432540269</v>
      </c>
      <c r="DW552">
        <v>1.663571486986416</v>
      </c>
      <c r="DX552">
        <v>1.6623810381302191</v>
      </c>
      <c r="DY552">
        <v>1.6054762252001651</v>
      </c>
      <c r="DZ552">
        <v>1.625158813976419</v>
      </c>
      <c r="EA552">
        <v>1.7063493411601831</v>
      </c>
      <c r="EB552">
        <v>1.674047582378505</v>
      </c>
      <c r="EC552">
        <v>1.689285836839264</v>
      </c>
      <c r="ED552">
        <v>1.6832540757626699</v>
      </c>
      <c r="EE552">
        <v>1.62373017837728</v>
      </c>
      <c r="EF552">
        <v>1.7022222255247279</v>
      </c>
      <c r="EG552">
        <v>1.7853175193642581</v>
      </c>
      <c r="EH552">
        <v>1.79396824368156</v>
      </c>
      <c r="EI552">
        <v>1.704285783342455</v>
      </c>
      <c r="EJ552">
        <v>1.7038095310712</v>
      </c>
      <c r="EK552">
        <v>1.724206437647023</v>
      </c>
      <c r="EL552">
        <v>1.703412795595552</v>
      </c>
      <c r="EM552">
        <v>1.688730188987029</v>
      </c>
      <c r="EN552">
        <v>1.7704762428084011</v>
      </c>
      <c r="EO552">
        <v>1.780793789467783</v>
      </c>
      <c r="EP552">
        <v>1.691825404498992</v>
      </c>
      <c r="EQ552">
        <v>1.6510318337765999</v>
      </c>
      <c r="ER552">
        <v>1.7299207376143231</v>
      </c>
      <c r="ES552">
        <v>1.7293650897620869</v>
      </c>
      <c r="ET552">
        <v>1.642936514882279</v>
      </c>
      <c r="EU552">
        <v>1.5623017567653781</v>
      </c>
      <c r="EV552">
        <v>1.528095231327933</v>
      </c>
      <c r="EW552">
        <v>1.4951587927569221</v>
      </c>
      <c r="EX552">
        <v>1.536190550222255</v>
      </c>
      <c r="EY552">
        <v>1.465793700754501</v>
      </c>
    </row>
    <row r="553" spans="9:155" x14ac:dyDescent="0.25">
      <c r="I553" s="31">
        <v>45229</v>
      </c>
      <c r="J553" s="32">
        <v>136.2003243249309</v>
      </c>
      <c r="K553" s="32">
        <v>121.25564351369761</v>
      </c>
      <c r="L553" s="33">
        <v>-2.8929714069072399E-2</v>
      </c>
      <c r="M553" s="33">
        <v>-4.7532520463268002E-2</v>
      </c>
      <c r="N553">
        <v>30</v>
      </c>
      <c r="O553" t="s">
        <v>15</v>
      </c>
      <c r="P553">
        <f t="shared" si="20"/>
        <v>225</v>
      </c>
      <c r="Q553">
        <f t="shared" si="21"/>
        <v>0</v>
      </c>
      <c r="AH553" s="31">
        <v>45597</v>
      </c>
      <c r="AI553" s="33">
        <v>0.52419106243068536</v>
      </c>
      <c r="AJ553" s="33">
        <v>0.35643732059122429</v>
      </c>
      <c r="AK553" s="33">
        <v>0.16775374183946101</v>
      </c>
      <c r="BI553" s="34">
        <v>1.2803629173742399E-2</v>
      </c>
      <c r="CP553" t="s">
        <v>1554</v>
      </c>
      <c r="CQ553">
        <v>1.09727109221688</v>
      </c>
      <c r="CR553">
        <v>1.0465265233590639</v>
      </c>
      <c r="CS553">
        <v>1.026714418184022</v>
      </c>
      <c r="CT553">
        <v>1.038921215769484</v>
      </c>
      <c r="CU553">
        <v>1.0036429177606341</v>
      </c>
      <c r="CV553">
        <v>1.0002556556698059</v>
      </c>
      <c r="CW553">
        <v>0.98881574707860542</v>
      </c>
      <c r="CX553">
        <v>0.98798496367068178</v>
      </c>
      <c r="CY553">
        <v>1.004345912341233</v>
      </c>
      <c r="CZ553">
        <v>1.0354700592649939</v>
      </c>
      <c r="DA553">
        <v>1.030165574688513</v>
      </c>
      <c r="DB553">
        <v>1.022432478271609</v>
      </c>
      <c r="DC553">
        <v>1.0068384185953181</v>
      </c>
      <c r="DD553">
        <v>1.046590417772727</v>
      </c>
      <c r="DE553">
        <v>1.0865980726199409</v>
      </c>
      <c r="DF553">
        <v>1.131846395645131</v>
      </c>
      <c r="DG553">
        <v>1.2982680947185139</v>
      </c>
      <c r="DH553">
        <v>1.3759186869861819</v>
      </c>
      <c r="DI553">
        <v>1.256598717025138</v>
      </c>
      <c r="DJ553">
        <v>1.3254297737981731</v>
      </c>
      <c r="DK553">
        <v>1.324790673631236</v>
      </c>
      <c r="DL553">
        <v>1.2276475262719939</v>
      </c>
      <c r="DM553">
        <v>1.209752721597763</v>
      </c>
      <c r="DN553">
        <v>1.2063654595069351</v>
      </c>
      <c r="DO553">
        <v>1.1714706059952149</v>
      </c>
      <c r="DP553">
        <v>1.2295009323591419</v>
      </c>
      <c r="DQ553">
        <v>1.238576123523583</v>
      </c>
      <c r="DR553">
        <v>1.2191474628456711</v>
      </c>
      <c r="DS553">
        <v>1.226561009179107</v>
      </c>
      <c r="DT553">
        <v>1.292771848885889</v>
      </c>
      <c r="DU553">
        <v>1.271298020864686</v>
      </c>
      <c r="DV553">
        <v>1.2852943301236339</v>
      </c>
      <c r="DW553">
        <v>1.28708384179712</v>
      </c>
      <c r="DX553">
        <v>1.2848469912128411</v>
      </c>
      <c r="DY553">
        <v>1.257940889787831</v>
      </c>
      <c r="DZ553">
        <v>1.2559596168582019</v>
      </c>
      <c r="EA553">
        <v>1.2460535642706809</v>
      </c>
      <c r="EB553">
        <v>1.2407490796941989</v>
      </c>
      <c r="EC553">
        <v>1.25436186644086</v>
      </c>
      <c r="ED553">
        <v>1.2462453255268251</v>
      </c>
      <c r="EE553">
        <v>1.2388956736070511</v>
      </c>
      <c r="EF553">
        <v>1.224196369767504</v>
      </c>
      <c r="EG553">
        <v>1.1870646656715049</v>
      </c>
      <c r="EH553">
        <v>1.166038254576252</v>
      </c>
      <c r="EI553">
        <v>1.170384166917485</v>
      </c>
      <c r="EJ553">
        <v>1.1572186410664611</v>
      </c>
      <c r="EK553">
        <v>1.1852112595843569</v>
      </c>
      <c r="EL553">
        <v>1.182782647743934</v>
      </c>
      <c r="EM553">
        <v>1.2080271043379389</v>
      </c>
      <c r="EN553">
        <v>1.199207568843305</v>
      </c>
      <c r="EO553">
        <v>1.2147376560907761</v>
      </c>
      <c r="EP553">
        <v>1.229245276689336</v>
      </c>
      <c r="EQ553">
        <v>1.21192567776838</v>
      </c>
      <c r="ER553">
        <v>1.189684960752915</v>
      </c>
      <c r="ES553">
        <v>1.182143547576997</v>
      </c>
      <c r="ET553">
        <v>1.181823997493529</v>
      </c>
      <c r="EU553">
        <v>1.192049600164518</v>
      </c>
      <c r="EV553">
        <v>1.207963209924277</v>
      </c>
      <c r="EW553">
        <v>1.224835469934441</v>
      </c>
      <c r="EX553">
        <v>1.21684671784773</v>
      </c>
      <c r="EY553">
        <v>1.2524445659400489</v>
      </c>
    </row>
    <row r="554" spans="9:155" x14ac:dyDescent="0.25">
      <c r="I554" s="31">
        <v>45230</v>
      </c>
      <c r="J554" s="32">
        <v>135.69135181194449</v>
      </c>
      <c r="K554" s="32">
        <v>121.07548345950541</v>
      </c>
      <c r="L554" s="33">
        <v>-3.2558545983874899E-2</v>
      </c>
      <c r="M554" s="33">
        <v>-4.8947684226018598E-2</v>
      </c>
      <c r="N554">
        <v>30</v>
      </c>
      <c r="O554" t="s">
        <v>15</v>
      </c>
      <c r="P554">
        <f t="shared" si="20"/>
        <v>225</v>
      </c>
      <c r="Q554">
        <f t="shared" si="21"/>
        <v>0</v>
      </c>
      <c r="AH554" s="31">
        <v>45600</v>
      </c>
      <c r="AI554" s="33">
        <v>0.50318162769628194</v>
      </c>
      <c r="AJ554" s="33">
        <v>0.34028724309717812</v>
      </c>
      <c r="AK554" s="33">
        <v>0.16289438459910369</v>
      </c>
      <c r="BI554" s="34">
        <v>-8.2503114705170702E-2</v>
      </c>
      <c r="CP554" t="s">
        <v>1555</v>
      </c>
      <c r="CQ554">
        <v>1.0162423511322789</v>
      </c>
      <c r="CR554">
        <v>1.0152042354195061</v>
      </c>
      <c r="CS554">
        <v>1.028943019976291</v>
      </c>
      <c r="CT554">
        <v>1.0136166611738191</v>
      </c>
      <c r="CU554">
        <v>1.017768899389369</v>
      </c>
      <c r="CV554">
        <v>1.0197227793236661</v>
      </c>
      <c r="CW554">
        <v>1.0272333937534091</v>
      </c>
      <c r="CX554">
        <v>1.018196231066576</v>
      </c>
      <c r="CY554">
        <v>1.015387463142325</v>
      </c>
      <c r="CZ554">
        <v>1.023936043527814</v>
      </c>
      <c r="DA554">
        <v>1.015875895686642</v>
      </c>
      <c r="DB554">
        <v>1.006838882756836</v>
      </c>
      <c r="DC554">
        <v>1.0054954873440509</v>
      </c>
      <c r="DD554">
        <v>1.0136166611738191</v>
      </c>
      <c r="DE554">
        <v>1.0182573319336869</v>
      </c>
      <c r="DF554">
        <v>1.0034805065426431</v>
      </c>
      <c r="DG554">
        <v>0.98394088353602394</v>
      </c>
      <c r="DH554">
        <v>0.99035235626439733</v>
      </c>
      <c r="DI554">
        <v>0.99071873683152067</v>
      </c>
      <c r="DJ554">
        <v>0.99755754123710072</v>
      </c>
      <c r="DK554">
        <v>0.98998597569727409</v>
      </c>
      <c r="DL554">
        <v>0.98797092001735287</v>
      </c>
      <c r="DM554">
        <v>0.99310009820005152</v>
      </c>
      <c r="DN554">
        <v>1.0012822980184171</v>
      </c>
      <c r="DO554">
        <v>0.9901691285415789</v>
      </c>
      <c r="DP554">
        <v>1.0002442571841581</v>
      </c>
      <c r="DQ554">
        <v>0.9887647820187101</v>
      </c>
      <c r="DR554">
        <v>0.98729925975021693</v>
      </c>
      <c r="DS554">
        <v>0.98308607042458329</v>
      </c>
      <c r="DT554">
        <v>1.002320338852676</v>
      </c>
      <c r="DU554">
        <v>0.99780179494851629</v>
      </c>
      <c r="DV554">
        <v>0.99218418422150012</v>
      </c>
      <c r="DW554">
        <v>1.002686719419799</v>
      </c>
      <c r="DX554">
        <v>1.000732764606989</v>
      </c>
      <c r="DY554">
        <v>1.0084874829911199</v>
      </c>
      <c r="DZ554">
        <v>1.0257678714849161</v>
      </c>
      <c r="EA554">
        <v>1.0212493275807559</v>
      </c>
      <c r="EB554">
        <v>1.039262402330285</v>
      </c>
      <c r="EC554">
        <v>1.045368520480132</v>
      </c>
      <c r="ED554">
        <v>1.024058095505008</v>
      </c>
      <c r="EE554">
        <v>1.02350856209358</v>
      </c>
      <c r="EF554">
        <v>1.035171339860359</v>
      </c>
      <c r="EG554">
        <v>1.0259510243292209</v>
      </c>
      <c r="EH554">
        <v>1.050314470940013</v>
      </c>
      <c r="EI554">
        <v>1.041094230287388</v>
      </c>
      <c r="EJ554">
        <v>1.03407219815899</v>
      </c>
      <c r="EK554">
        <v>1.0359040261160919</v>
      </c>
      <c r="EL554">
        <v>1.0312633553562249</v>
      </c>
      <c r="EM554">
        <v>1.0250351103506701</v>
      </c>
      <c r="EN554">
        <v>1.0307138219447971</v>
      </c>
      <c r="EO554">
        <v>1.044513632490178</v>
      </c>
      <c r="EP554">
        <v>1.042376524833063</v>
      </c>
      <c r="EQ554">
        <v>1.053489694309901</v>
      </c>
      <c r="ER554">
        <v>1.0419491182773419</v>
      </c>
      <c r="ES554">
        <v>1.044880013057301</v>
      </c>
      <c r="ET554">
        <v>1.0486047698386181</v>
      </c>
      <c r="EU554">
        <v>1.078646928043536</v>
      </c>
      <c r="EV554">
        <v>1.0730903433051171</v>
      </c>
      <c r="EW554">
        <v>1.0861558202674659</v>
      </c>
      <c r="EX554">
        <v>1.0681217795341249</v>
      </c>
      <c r="EY554">
        <v>1.080757903099399</v>
      </c>
    </row>
    <row r="555" spans="9:155" x14ac:dyDescent="0.25">
      <c r="I555" s="31">
        <v>45231</v>
      </c>
      <c r="J555" s="32">
        <v>134.84333106585311</v>
      </c>
      <c r="K555" s="32">
        <v>120.5843671517777</v>
      </c>
      <c r="L555" s="33">
        <v>-3.8604697140003801E-2</v>
      </c>
      <c r="M555" s="33">
        <v>-5.2805420643276701E-2</v>
      </c>
      <c r="N555">
        <v>30</v>
      </c>
      <c r="O555" t="s">
        <v>15</v>
      </c>
      <c r="P555">
        <f t="shared" si="20"/>
        <v>225</v>
      </c>
      <c r="Q555">
        <f t="shared" si="21"/>
        <v>0</v>
      </c>
      <c r="AH555" s="31">
        <v>45601</v>
      </c>
      <c r="AI555" s="33">
        <v>0.51853491621424941</v>
      </c>
      <c r="AJ555" s="33">
        <v>0.35540057192545221</v>
      </c>
      <c r="AK555" s="33">
        <v>0.16313434428879711</v>
      </c>
      <c r="BI555" s="34">
        <v>0.28198782165574171</v>
      </c>
      <c r="CP555" t="s">
        <v>1556</v>
      </c>
      <c r="CQ555">
        <v>0.99303222656250001</v>
      </c>
      <c r="CR555">
        <v>0.97903220176746242</v>
      </c>
      <c r="CS555">
        <v>0.98845159819362749</v>
      </c>
      <c r="CT555">
        <v>0.99732252725840487</v>
      </c>
      <c r="CU555">
        <v>1.0074838368592629</v>
      </c>
      <c r="CV555">
        <v>1.051354788173382</v>
      </c>
      <c r="CW555">
        <v>1.0249031793313019</v>
      </c>
      <c r="CX555">
        <v>1.036806454969966</v>
      </c>
      <c r="CY555">
        <v>1.0478064006521699</v>
      </c>
      <c r="CZ555">
        <v>1.028645171618829</v>
      </c>
      <c r="DA555">
        <v>1.015870912961262</v>
      </c>
      <c r="DB555">
        <v>1.0024193555276131</v>
      </c>
      <c r="DC555">
        <v>0.99403227942561312</v>
      </c>
      <c r="DD555">
        <v>0.99906449329621083</v>
      </c>
      <c r="DE555">
        <v>0.9744515733985899</v>
      </c>
      <c r="DF555">
        <v>0.94480643963037125</v>
      </c>
      <c r="DG555">
        <v>0.9454838178829591</v>
      </c>
      <c r="DH555">
        <v>0.93941928368819583</v>
      </c>
      <c r="DI555">
        <v>0.94490316253702378</v>
      </c>
      <c r="DJ555">
        <v>0.95087097382513464</v>
      </c>
      <c r="DK555">
        <v>0.96016130040708969</v>
      </c>
      <c r="DL555">
        <v>0.95767742119459076</v>
      </c>
      <c r="DM555">
        <v>0.97329026270671926</v>
      </c>
      <c r="DN555">
        <v>0.99190318333168193</v>
      </c>
      <c r="DO555">
        <v>1.0139999565557509</v>
      </c>
      <c r="DP555">
        <v>1.0099999835328139</v>
      </c>
      <c r="DQ555">
        <v>0.98529026125203578</v>
      </c>
      <c r="DR555">
        <v>0.99345154460317275</v>
      </c>
      <c r="DS555">
        <v>0.99335482169652023</v>
      </c>
      <c r="DT555">
        <v>0.99148386529100918</v>
      </c>
      <c r="DU555">
        <v>0.98877419332764771</v>
      </c>
      <c r="DV555">
        <v>1.028935419815292</v>
      </c>
      <c r="DW555">
        <v>1.0281935066405989</v>
      </c>
      <c r="DX555">
        <v>1.050225744942564</v>
      </c>
      <c r="DY555">
        <v>1.025935420178963</v>
      </c>
      <c r="DZ555">
        <v>1.091677351966289</v>
      </c>
      <c r="EA555">
        <v>1.1040967480287831</v>
      </c>
      <c r="EB555">
        <v>1.079838690726235</v>
      </c>
      <c r="EC555">
        <v>1.0791290450125941</v>
      </c>
      <c r="ED555">
        <v>1.072999975895726</v>
      </c>
      <c r="EE555">
        <v>1.088225766828234</v>
      </c>
      <c r="EF555">
        <v>1.069193528162599</v>
      </c>
      <c r="EG555">
        <v>1.0576773825800601</v>
      </c>
      <c r="EH555">
        <v>1.06696778863852</v>
      </c>
      <c r="EI555">
        <v>1.080193553321307</v>
      </c>
      <c r="EJ555">
        <v>1.1036773505116051</v>
      </c>
      <c r="EK555">
        <v>1.0996129220430679</v>
      </c>
      <c r="EL555">
        <v>1.114258057629641</v>
      </c>
      <c r="EM555">
        <v>1.1138064721279159</v>
      </c>
      <c r="EN555">
        <v>1.10303223972007</v>
      </c>
      <c r="EO555">
        <v>1.119032211288324</v>
      </c>
      <c r="EP555">
        <v>1.153322587824025</v>
      </c>
      <c r="EQ555">
        <v>1.115774151440079</v>
      </c>
      <c r="ER555">
        <v>1.1096450823232109</v>
      </c>
      <c r="ES555">
        <v>1.086935465768659</v>
      </c>
      <c r="ET555">
        <v>1.092290354249781</v>
      </c>
      <c r="EU555">
        <v>1.0781935270715861</v>
      </c>
      <c r="EV555">
        <v>1.095645137004678</v>
      </c>
      <c r="EW555">
        <v>1.1085160390923929</v>
      </c>
      <c r="EX555">
        <v>1.1178064451508529</v>
      </c>
      <c r="EY555">
        <v>1.1335160890461391</v>
      </c>
    </row>
    <row r="556" spans="9:155" x14ac:dyDescent="0.25">
      <c r="I556" s="31">
        <v>45232</v>
      </c>
      <c r="J556" s="32">
        <v>136.3748474295962</v>
      </c>
      <c r="K556" s="32">
        <v>121.7218977339468</v>
      </c>
      <c r="L556" s="33">
        <v>-2.76854130588595E-2</v>
      </c>
      <c r="M556" s="33">
        <v>-4.3870076645269401E-2</v>
      </c>
      <c r="N556">
        <v>30</v>
      </c>
      <c r="O556" t="s">
        <v>15</v>
      </c>
      <c r="P556">
        <f t="shared" si="20"/>
        <v>225</v>
      </c>
      <c r="Q556">
        <f t="shared" si="21"/>
        <v>0</v>
      </c>
      <c r="AH556" s="31">
        <v>45602</v>
      </c>
      <c r="AI556" s="33">
        <v>0.53427571661924245</v>
      </c>
      <c r="AJ556" s="33">
        <v>0.36353517891396508</v>
      </c>
      <c r="AK556" s="33">
        <v>0.17074053770527731</v>
      </c>
      <c r="BI556" s="34">
        <v>-1.8807183295780901E-2</v>
      </c>
      <c r="CP556" t="s">
        <v>1557</v>
      </c>
      <c r="CQ556">
        <v>1.0206303724928369</v>
      </c>
      <c r="CR556">
        <v>1.0166189634125531</v>
      </c>
      <c r="CS556">
        <v>0.99875833105676792</v>
      </c>
      <c r="CT556">
        <v>0.97086917600027345</v>
      </c>
      <c r="CU556">
        <v>0.95415468756583233</v>
      </c>
      <c r="CV556">
        <v>0.96981852829830506</v>
      </c>
      <c r="CW556">
        <v>0.96743074423624198</v>
      </c>
      <c r="CX556">
        <v>0.94689593380468751</v>
      </c>
      <c r="CY556">
        <v>0.9565424716278953</v>
      </c>
      <c r="CZ556">
        <v>0.94899713456420476</v>
      </c>
      <c r="DA556">
        <v>0.94928371786675048</v>
      </c>
      <c r="DB556">
        <v>0.94861505504228361</v>
      </c>
      <c r="DC556">
        <v>0.95109842996814165</v>
      </c>
      <c r="DD556">
        <v>0.95186249436756432</v>
      </c>
      <c r="DE556">
        <v>0.96943644877638391</v>
      </c>
      <c r="DF556">
        <v>0.93658073315701273</v>
      </c>
      <c r="DG556">
        <v>0.92070678181303023</v>
      </c>
      <c r="DH556">
        <v>0.93123209307221477</v>
      </c>
      <c r="DI556">
        <v>0.92471819089331397</v>
      </c>
      <c r="DJ556">
        <v>0.93262648930616665</v>
      </c>
      <c r="DK556">
        <v>0.92359125978914869</v>
      </c>
      <c r="DL556">
        <v>0.91222541143950553</v>
      </c>
      <c r="DM556">
        <v>0.9274880544772981</v>
      </c>
      <c r="DN556">
        <v>0.9277364014343259</v>
      </c>
      <c r="DO556">
        <v>0.92382048857341748</v>
      </c>
      <c r="DP556">
        <v>0.94796560503499527</v>
      </c>
      <c r="DQ556">
        <v>0.95969441473380068</v>
      </c>
      <c r="DR556">
        <v>0.96103155109389526</v>
      </c>
      <c r="DS556">
        <v>0.95824256933715202</v>
      </c>
      <c r="DT556">
        <v>0.95923595716526311</v>
      </c>
      <c r="DU556">
        <v>0.95031515275154033</v>
      </c>
      <c r="DV556">
        <v>0.95199622693245767</v>
      </c>
      <c r="DW556">
        <v>0.95025789287768292</v>
      </c>
      <c r="DX556">
        <v>0.93547282558118683</v>
      </c>
      <c r="DY556">
        <v>0.93526271496967706</v>
      </c>
      <c r="DZ556">
        <v>0.919503378017829</v>
      </c>
      <c r="EA556">
        <v>0.91581659929676973</v>
      </c>
      <c r="EB556">
        <v>0.92357214161638979</v>
      </c>
      <c r="EC556">
        <v>0.92972308244612833</v>
      </c>
      <c r="ED556">
        <v>0.92695321886214421</v>
      </c>
      <c r="EE556">
        <v>0.94448903156986541</v>
      </c>
      <c r="EF556">
        <v>0.95423116025686827</v>
      </c>
      <c r="EG556">
        <v>0.93463228849072821</v>
      </c>
      <c r="EH556">
        <v>0.93572107789379499</v>
      </c>
      <c r="EI556">
        <v>0.94538682853418154</v>
      </c>
      <c r="EJ556">
        <v>0.94595990049485346</v>
      </c>
      <c r="EK556">
        <v>0.93186242490674398</v>
      </c>
      <c r="EL556">
        <v>0.93146132185648345</v>
      </c>
      <c r="EM556">
        <v>0.93562558167441967</v>
      </c>
      <c r="EN556">
        <v>0.9378987513443483</v>
      </c>
      <c r="EO556">
        <v>0.95085008301111384</v>
      </c>
      <c r="EP556">
        <v>0.96162374122732608</v>
      </c>
      <c r="EQ556">
        <v>0.952645676939746</v>
      </c>
      <c r="ER556">
        <v>0.98830939784419969</v>
      </c>
      <c r="ES556">
        <v>0.97131040828444404</v>
      </c>
      <c r="ET556">
        <v>0.99121687441428086</v>
      </c>
      <c r="EU556">
        <v>0.99906706115349975</v>
      </c>
      <c r="EV556">
        <v>0.99805919272919008</v>
      </c>
      <c r="EW556">
        <v>1.032154182378791</v>
      </c>
      <c r="EX556">
        <v>1.043977920430454</v>
      </c>
      <c r="EY556">
        <v>1.0583214715095199</v>
      </c>
    </row>
    <row r="557" spans="9:155" x14ac:dyDescent="0.25">
      <c r="I557" s="31">
        <v>45233</v>
      </c>
      <c r="J557" s="32">
        <v>137.24808067165719</v>
      </c>
      <c r="K557" s="32">
        <v>122.5156829327174</v>
      </c>
      <c r="L557" s="33">
        <v>-2.14595038456806E-2</v>
      </c>
      <c r="M557" s="33">
        <v>-3.7634865106589997E-2</v>
      </c>
      <c r="N557">
        <v>30</v>
      </c>
      <c r="O557" t="s">
        <v>15</v>
      </c>
      <c r="P557">
        <f t="shared" si="20"/>
        <v>225</v>
      </c>
      <c r="Q557">
        <f t="shared" si="21"/>
        <v>0</v>
      </c>
      <c r="AH557" s="31">
        <v>45603</v>
      </c>
      <c r="AI557" s="33">
        <v>0.51203511738114504</v>
      </c>
      <c r="AJ557" s="33">
        <v>0.34146915319438031</v>
      </c>
      <c r="AK557" s="33">
        <v>0.1705659641867647</v>
      </c>
      <c r="BI557" s="34">
        <v>-0.19673920432086539</v>
      </c>
      <c r="CP557" t="s">
        <v>1558</v>
      </c>
      <c r="CQ557">
        <v>1.0164873425919969</v>
      </c>
      <c r="CR557">
        <v>1.0201414835067619</v>
      </c>
      <c r="CS557">
        <v>1.002280204082117</v>
      </c>
      <c r="CT557">
        <v>1.008682157109192</v>
      </c>
      <c r="CU557">
        <v>1.0117516297553699</v>
      </c>
      <c r="CV557">
        <v>1.022918622018647</v>
      </c>
      <c r="CW557">
        <v>1.0147918475297779</v>
      </c>
      <c r="CX557">
        <v>1.052356175800141</v>
      </c>
      <c r="CY557">
        <v>1.042416958289774</v>
      </c>
      <c r="CZ557">
        <v>1.044170891567731</v>
      </c>
      <c r="DA557">
        <v>1.041013797361849</v>
      </c>
      <c r="DB557">
        <v>1.0346702110227071</v>
      </c>
      <c r="DC557">
        <v>1.046071099204539</v>
      </c>
      <c r="DD557">
        <v>1.0054081149440319</v>
      </c>
      <c r="DE557">
        <v>1.028589847001695</v>
      </c>
      <c r="DF557">
        <v>1.02493570608693</v>
      </c>
      <c r="DG557">
        <v>1.019498377022438</v>
      </c>
      <c r="DH557">
        <v>1.0126578870300209</v>
      </c>
      <c r="DI557">
        <v>1.0238540626372641</v>
      </c>
      <c r="DJ557">
        <v>1.020433817641055</v>
      </c>
      <c r="DK557">
        <v>1.018738251051033</v>
      </c>
      <c r="DL557">
        <v>1.023357087456185</v>
      </c>
      <c r="DM557">
        <v>1.0164581592480311</v>
      </c>
      <c r="DN557">
        <v>1.0085067709341771</v>
      </c>
      <c r="DO557">
        <v>1.035342572378801</v>
      </c>
      <c r="DP557">
        <v>1.0500467575975641</v>
      </c>
      <c r="DQ557">
        <v>1.046158792292047</v>
      </c>
      <c r="DR557">
        <v>1.044258656183042</v>
      </c>
      <c r="DS557">
        <v>1.0786950735914891</v>
      </c>
      <c r="DT557">
        <v>1.101847479249578</v>
      </c>
      <c r="DU557">
        <v>1.104595434417496</v>
      </c>
      <c r="DV557">
        <v>1.0871432940308139</v>
      </c>
      <c r="DW557">
        <v>1.09848574399691</v>
      </c>
      <c r="DX557">
        <v>1.1195626988987819</v>
      </c>
      <c r="DY557">
        <v>1.1333313719711251</v>
      </c>
      <c r="DZ557">
        <v>1.1533851931668719</v>
      </c>
      <c r="EA557">
        <v>1.155460715450892</v>
      </c>
      <c r="EB557">
        <v>1.161248816865414</v>
      </c>
      <c r="EC557">
        <v>1.1378332604169989</v>
      </c>
      <c r="ED557">
        <v>1.2005086401979961</v>
      </c>
      <c r="EE557">
        <v>1.198140783779682</v>
      </c>
      <c r="EF557">
        <v>1.19200191001513</v>
      </c>
      <c r="EG557">
        <v>1.195334390396027</v>
      </c>
      <c r="EH557">
        <v>1.1908617568219231</v>
      </c>
      <c r="EI557">
        <v>1.182588851029809</v>
      </c>
      <c r="EJ557">
        <v>1.184284346092028</v>
      </c>
      <c r="EK557">
        <v>1.19562672453032</v>
      </c>
      <c r="EL557">
        <v>1.200304070679014</v>
      </c>
      <c r="EM557">
        <v>1.1979361427328969</v>
      </c>
      <c r="EN557">
        <v>1.208021491546508</v>
      </c>
      <c r="EO557">
        <v>1.1951590042210121</v>
      </c>
      <c r="EP557">
        <v>1.2124357584326779</v>
      </c>
      <c r="EQ557">
        <v>1.1884062073161019</v>
      </c>
      <c r="ER557">
        <v>1.1986604332745789</v>
      </c>
      <c r="ES557">
        <v>1.215711731848542</v>
      </c>
      <c r="ET557">
        <v>1.2567872884815969</v>
      </c>
      <c r="EU557">
        <v>1.2814266141259081</v>
      </c>
      <c r="EV557">
        <v>1.2793172591906721</v>
      </c>
      <c r="EW557">
        <v>1.271758343936487</v>
      </c>
      <c r="EX557">
        <v>1.306417713509503</v>
      </c>
      <c r="EY557">
        <v>1.303751586149178</v>
      </c>
    </row>
    <row r="558" spans="9:155" x14ac:dyDescent="0.25">
      <c r="I558" s="31">
        <v>45236</v>
      </c>
      <c r="J558" s="32">
        <v>137.23624230224101</v>
      </c>
      <c r="K558" s="32">
        <v>123.65753735618721</v>
      </c>
      <c r="L558" s="33">
        <v>-2.1543908114399799E-2</v>
      </c>
      <c r="M558" s="33">
        <v>-2.8665557178276499E-2</v>
      </c>
      <c r="N558">
        <v>29</v>
      </c>
      <c r="O558" t="s">
        <v>15</v>
      </c>
      <c r="P558">
        <f t="shared" si="20"/>
        <v>225</v>
      </c>
      <c r="Q558">
        <f t="shared" si="21"/>
        <v>0</v>
      </c>
      <c r="AH558" s="31">
        <v>45604</v>
      </c>
      <c r="AI558" s="33">
        <v>0.4958089775692156</v>
      </c>
      <c r="AJ558" s="33">
        <v>0.31972271757753767</v>
      </c>
      <c r="AK558" s="33">
        <v>0.1760862599916779</v>
      </c>
      <c r="BI558" s="34">
        <v>-6.1929517711292598E-2</v>
      </c>
      <c r="CP558" t="s">
        <v>1559</v>
      </c>
      <c r="CQ558">
        <v>1.0081411764705881</v>
      </c>
      <c r="CR558">
        <v>0.99722357736964518</v>
      </c>
      <c r="CS558">
        <v>0.97854123377814528</v>
      </c>
      <c r="CT558">
        <v>0.96583530519455563</v>
      </c>
      <c r="CU558">
        <v>0.98362353064736652</v>
      </c>
      <c r="CV558">
        <v>0.97670592884028151</v>
      </c>
      <c r="CW558">
        <v>0.95985889018664539</v>
      </c>
      <c r="CX558">
        <v>0.96047059636242116</v>
      </c>
      <c r="CY558">
        <v>0.98470592342799779</v>
      </c>
      <c r="CZ558">
        <v>1.0039529977400561</v>
      </c>
      <c r="DA558">
        <v>0.99289409945238805</v>
      </c>
      <c r="DB558">
        <v>0.98738827784406513</v>
      </c>
      <c r="DC558">
        <v>0.99698823406721737</v>
      </c>
      <c r="DD558">
        <v>1.017270632499421</v>
      </c>
      <c r="DE558">
        <v>0.99832535684608048</v>
      </c>
      <c r="DF558">
        <v>0.99030821248899914</v>
      </c>
      <c r="DG558">
        <v>0.98124120398991899</v>
      </c>
      <c r="DH558">
        <v>0.97914147570592158</v>
      </c>
      <c r="DI558">
        <v>0.98897202176281884</v>
      </c>
      <c r="DJ558">
        <v>0.98706317786827569</v>
      </c>
      <c r="DK558">
        <v>0.9764690942535611</v>
      </c>
      <c r="DL558">
        <v>0.97198331110138458</v>
      </c>
      <c r="DM558">
        <v>0.96816562331229827</v>
      </c>
      <c r="DN558">
        <v>0.96530235747048354</v>
      </c>
      <c r="DO558">
        <v>0.96043480553939842</v>
      </c>
      <c r="DP558">
        <v>0.94898174217213938</v>
      </c>
      <c r="DQ558">
        <v>0.94859997339323077</v>
      </c>
      <c r="DR558">
        <v>0.95843051945012814</v>
      </c>
      <c r="DS558">
        <v>0.9617709962655786</v>
      </c>
      <c r="DT558">
        <v>0.9607211321235799</v>
      </c>
      <c r="DU558">
        <v>0.97265140646447479</v>
      </c>
      <c r="DV558">
        <v>0.95680800213976636</v>
      </c>
      <c r="DW558">
        <v>0.93056139858979769</v>
      </c>
      <c r="DX558">
        <v>0.93943752269942349</v>
      </c>
      <c r="DY558">
        <v>0.91910833522253865</v>
      </c>
      <c r="DZ558">
        <v>0.92731636396907435</v>
      </c>
      <c r="EA558">
        <v>0.93934208050469636</v>
      </c>
      <c r="EB558">
        <v>0.94077371342560367</v>
      </c>
      <c r="EC558">
        <v>0.93394959650261189</v>
      </c>
      <c r="ED558">
        <v>0.95790558737912868</v>
      </c>
      <c r="EE558">
        <v>0.96487286759421131</v>
      </c>
      <c r="EF558">
        <v>0.97007446720684143</v>
      </c>
      <c r="EG558">
        <v>0.96921548745429698</v>
      </c>
      <c r="EH558">
        <v>0.96931092964902421</v>
      </c>
      <c r="EI558">
        <v>0.99078542346263487</v>
      </c>
      <c r="EJ558">
        <v>0.97026535159629579</v>
      </c>
      <c r="EK558">
        <v>0.98524977616845966</v>
      </c>
      <c r="EL558">
        <v>0.98606103482364049</v>
      </c>
      <c r="EM558">
        <v>0.9967028395357187</v>
      </c>
      <c r="EN558">
        <v>1.004290494016528</v>
      </c>
      <c r="EO558">
        <v>0.99293287284399601</v>
      </c>
      <c r="EP558">
        <v>1.049720978706655</v>
      </c>
      <c r="EQ558">
        <v>1.0769220042038961</v>
      </c>
      <c r="ER558">
        <v>1.0622716273132771</v>
      </c>
      <c r="ES558">
        <v>1.0673777847311801</v>
      </c>
      <c r="ET558">
        <v>1.085559522826703</v>
      </c>
      <c r="EU558">
        <v>1.0821236038165261</v>
      </c>
      <c r="EV558">
        <v>1.0910951701208791</v>
      </c>
      <c r="EW558">
        <v>1.099541804354232</v>
      </c>
      <c r="EX558">
        <v>1.1315626606851941</v>
      </c>
      <c r="EY558">
        <v>1.1071294588350411</v>
      </c>
    </row>
    <row r="559" spans="9:155" x14ac:dyDescent="0.25">
      <c r="I559" s="31">
        <v>45237</v>
      </c>
      <c r="J559" s="32">
        <v>139.1249073774018</v>
      </c>
      <c r="K559" s="32">
        <v>123.8621991777495</v>
      </c>
      <c r="L559" s="33">
        <v>-8.0782534351290999E-3</v>
      </c>
      <c r="M559" s="33">
        <v>-2.7057931143791899E-2</v>
      </c>
      <c r="N559">
        <v>30</v>
      </c>
      <c r="O559" t="s">
        <v>15</v>
      </c>
      <c r="P559">
        <f t="shared" si="20"/>
        <v>225</v>
      </c>
      <c r="Q559">
        <f t="shared" si="21"/>
        <v>0</v>
      </c>
      <c r="AH559" s="31">
        <v>45607</v>
      </c>
      <c r="AI559" s="33">
        <v>0.4678714260140277</v>
      </c>
      <c r="AJ559" s="33">
        <v>0.31438578526629368</v>
      </c>
      <c r="AK559" s="33">
        <v>0.15348564074773399</v>
      </c>
      <c r="BI559" s="34">
        <v>-4.9232769843232998E-3</v>
      </c>
      <c r="CP559" t="s">
        <v>1560</v>
      </c>
      <c r="CQ559">
        <v>1.0088815521775629</v>
      </c>
      <c r="CR559">
        <v>0.9788377879721345</v>
      </c>
      <c r="CS559">
        <v>0.94714911395936296</v>
      </c>
      <c r="CT559">
        <v>0.94199564974606631</v>
      </c>
      <c r="CU559">
        <v>0.9350877404338831</v>
      </c>
      <c r="CV559">
        <v>0.9504385977822295</v>
      </c>
      <c r="CW559">
        <v>0.94078948553017283</v>
      </c>
      <c r="CX559">
        <v>0.94144736886307334</v>
      </c>
      <c r="CY559">
        <v>0.94089915513844413</v>
      </c>
      <c r="CZ559">
        <v>0.97182020905167987</v>
      </c>
      <c r="DA559">
        <v>0.98903511394882038</v>
      </c>
      <c r="DB559">
        <v>1.0210526624696781</v>
      </c>
      <c r="DC559">
        <v>1.0417763232478641</v>
      </c>
      <c r="DD559">
        <v>1.0270833492324181</v>
      </c>
      <c r="DE559">
        <v>1.011732491884072</v>
      </c>
      <c r="DF559">
        <v>1.0209429928614071</v>
      </c>
      <c r="DG559">
        <v>1.043969312463108</v>
      </c>
      <c r="DH559">
        <v>1.046491310503167</v>
      </c>
      <c r="DI559">
        <v>1.033114103153522</v>
      </c>
      <c r="DJ559">
        <v>1.029166668839391</v>
      </c>
      <c r="DK559">
        <v>1.0172149649221831</v>
      </c>
      <c r="DL559">
        <v>0.99353069482921652</v>
      </c>
      <c r="DM559">
        <v>0.98103077718737886</v>
      </c>
      <c r="DN559">
        <v>0.97796056542269127</v>
      </c>
      <c r="DO559">
        <v>0.9872807360082978</v>
      </c>
      <c r="DP559">
        <v>1.0123903752169721</v>
      </c>
      <c r="DQ559">
        <v>1.0349781507023159</v>
      </c>
      <c r="DR559">
        <v>1.0620614399096919</v>
      </c>
      <c r="DS559">
        <v>1.048464960501869</v>
      </c>
      <c r="DT559">
        <v>1.0615131590266991</v>
      </c>
      <c r="DU559">
        <v>1.0504386105005701</v>
      </c>
      <c r="DV559">
        <v>1.026096524233068</v>
      </c>
      <c r="DW559">
        <v>1.03168866687945</v>
      </c>
      <c r="DX559">
        <v>1.029057066389484</v>
      </c>
      <c r="DY559">
        <v>1.0198464982537849</v>
      </c>
      <c r="DZ559">
        <v>1.032785161487072</v>
      </c>
      <c r="EA559">
        <v>1.0312500556047279</v>
      </c>
      <c r="EB559">
        <v>1.0407894982485131</v>
      </c>
      <c r="EC559">
        <v>1.0310307163881851</v>
      </c>
      <c r="ED559">
        <v>1.0266447379576971</v>
      </c>
      <c r="EE559">
        <v>1.022916710018472</v>
      </c>
      <c r="EF559">
        <v>1.0098684443352779</v>
      </c>
      <c r="EG559">
        <v>1.022807040410201</v>
      </c>
      <c r="EH559">
        <v>1.0219298850191221</v>
      </c>
      <c r="EI559">
        <v>1.0413377791315059</v>
      </c>
      <c r="EJ559">
        <v>1.037938625700368</v>
      </c>
      <c r="EK559">
        <v>1.0383772369750901</v>
      </c>
      <c r="EL559">
        <v>1.0289473967812119</v>
      </c>
      <c r="EM559">
        <v>1.0220394874690291</v>
      </c>
      <c r="EN559">
        <v>1.041118439914964</v>
      </c>
      <c r="EO559">
        <v>1.0330043663868871</v>
      </c>
      <c r="EP559">
        <v>1.041557051189685</v>
      </c>
      <c r="EQ559">
        <v>1.0478070100106041</v>
      </c>
      <c r="ER559">
        <v>1.0145833644322171</v>
      </c>
      <c r="ES559">
        <v>1.016886023255732</v>
      </c>
      <c r="ET559">
        <v>1.000000060025042</v>
      </c>
      <c r="EU559">
        <v>0.98442986346015282</v>
      </c>
      <c r="EV559">
        <v>0.98004388502966422</v>
      </c>
      <c r="EW559">
        <v>0.98684212473357602</v>
      </c>
      <c r="EX559">
        <v>0.98497807718478203</v>
      </c>
      <c r="EY559">
        <v>0.97785089581441997</v>
      </c>
    </row>
    <row r="560" spans="9:155" x14ac:dyDescent="0.25">
      <c r="I560" s="31">
        <v>45238</v>
      </c>
      <c r="J560" s="32">
        <v>140.7443203953583</v>
      </c>
      <c r="K560" s="32">
        <v>124.3803394936061</v>
      </c>
      <c r="L560" s="33">
        <v>0</v>
      </c>
      <c r="M560" s="33">
        <v>-2.2987920162120999E-2</v>
      </c>
      <c r="N560">
        <v>30</v>
      </c>
      <c r="O560" t="s">
        <v>15</v>
      </c>
      <c r="P560">
        <f t="shared" si="20"/>
        <v>225</v>
      </c>
      <c r="Q560">
        <f t="shared" si="21"/>
        <v>0</v>
      </c>
      <c r="AH560" s="31">
        <v>45608</v>
      </c>
      <c r="AI560" s="33">
        <v>0.42891708564897851</v>
      </c>
      <c r="AJ560" s="33">
        <v>0.2938260804069594</v>
      </c>
      <c r="AK560" s="33">
        <v>0.13509100524201911</v>
      </c>
      <c r="BI560" s="34">
        <v>-0.15601272971850971</v>
      </c>
      <c r="CP560" t="s">
        <v>1561</v>
      </c>
      <c r="CQ560">
        <v>0.96803123793256551</v>
      </c>
      <c r="CR560">
        <v>0.96352561609205012</v>
      </c>
      <c r="CS560">
        <v>0.95073812567382576</v>
      </c>
      <c r="CT560">
        <v>0.96901819472385187</v>
      </c>
      <c r="CU560">
        <v>0.97674216310317197</v>
      </c>
      <c r="CV560">
        <v>0.96652932881138764</v>
      </c>
      <c r="CW560">
        <v>0.98154820897713035</v>
      </c>
      <c r="CX560">
        <v>0.98073293813681417</v>
      </c>
      <c r="CY560">
        <v>0.98030388154391668</v>
      </c>
      <c r="CZ560">
        <v>0.97914523880166038</v>
      </c>
      <c r="DA560">
        <v>0.98146241876315454</v>
      </c>
      <c r="DB560">
        <v>0.9723652793451294</v>
      </c>
      <c r="DC560">
        <v>0.97682805884016621</v>
      </c>
      <c r="DD560">
        <v>0.97309475997146988</v>
      </c>
      <c r="DE560">
        <v>0.97103505617492147</v>
      </c>
      <c r="DF560">
        <v>0.96541373946064679</v>
      </c>
      <c r="DG560">
        <v>0.9703055755485811</v>
      </c>
      <c r="DH560">
        <v>0.96541373946064679</v>
      </c>
      <c r="DI560">
        <v>0.97309475997146988</v>
      </c>
      <c r="DJ560">
        <v>0.96743049538869808</v>
      </c>
      <c r="DK560">
        <v>0.9715928508502919</v>
      </c>
      <c r="DL560">
        <v>0.96429804458688761</v>
      </c>
      <c r="DM560">
        <v>0.97549783566995829</v>
      </c>
      <c r="DN560">
        <v>0.9840800227580917</v>
      </c>
      <c r="DO560">
        <v>0.97541204545598248</v>
      </c>
      <c r="DP560">
        <v>0.97742880138403365</v>
      </c>
      <c r="DQ560">
        <v>0.97493993547156943</v>
      </c>
      <c r="DR560">
        <v>0.99858405611696122</v>
      </c>
      <c r="DS560">
        <v>1.0090972089191701</v>
      </c>
      <c r="DT560">
        <v>1.0041194770942421</v>
      </c>
      <c r="DU560">
        <v>1.0117576552595859</v>
      </c>
      <c r="DV560">
        <v>1.015962958589677</v>
      </c>
      <c r="DW560">
        <v>1.00562138621542</v>
      </c>
      <c r="DX560">
        <v>1.0338569189153031</v>
      </c>
      <c r="DY560">
        <v>1.038019274376897</v>
      </c>
      <c r="DZ560">
        <v>1.028793396876398</v>
      </c>
      <c r="EA560">
        <v>1.0296945634537089</v>
      </c>
      <c r="EB560">
        <v>1.0624785603395861</v>
      </c>
      <c r="EC560">
        <v>1.0691727295821409</v>
      </c>
      <c r="ED560">
        <v>1.0685719870382739</v>
      </c>
      <c r="EE560">
        <v>1.0551837540761819</v>
      </c>
      <c r="EF560">
        <v>1.074193303752548</v>
      </c>
      <c r="EG560">
        <v>1.071189591033211</v>
      </c>
      <c r="EH560">
        <v>1.069601891698057</v>
      </c>
      <c r="EI560">
        <v>1.0595606378342239</v>
      </c>
      <c r="EJ560">
        <v>1.069773472126009</v>
      </c>
      <c r="EK560">
        <v>1.0729918186648131</v>
      </c>
      <c r="EL560">
        <v>1.056005461820622</v>
      </c>
      <c r="EM560">
        <v>1.071262929531013</v>
      </c>
      <c r="EN560">
        <v>1.086952619524854</v>
      </c>
      <c r="EO560">
        <v>1.0403157718267799</v>
      </c>
      <c r="EP560">
        <v>1.03573427893602</v>
      </c>
      <c r="EQ560">
        <v>1.0245829229184049</v>
      </c>
      <c r="ER560">
        <v>1.0416557031146829</v>
      </c>
      <c r="ES560">
        <v>1.035518167794296</v>
      </c>
      <c r="ET560">
        <v>1.0576479276023361</v>
      </c>
      <c r="EU560">
        <v>1.0464965715847201</v>
      </c>
      <c r="EV560">
        <v>1.0438168145319331</v>
      </c>
      <c r="EW560">
        <v>1.034307924296032</v>
      </c>
      <c r="EX560">
        <v>1.0416557031146829</v>
      </c>
      <c r="EY560">
        <v>1.032146812878781</v>
      </c>
    </row>
    <row r="561" spans="9:155" x14ac:dyDescent="0.25">
      <c r="I561" s="31">
        <v>45239</v>
      </c>
      <c r="J561" s="32">
        <v>139.74992342190041</v>
      </c>
      <c r="K561" s="32">
        <v>124.08631828516459</v>
      </c>
      <c r="L561" s="33">
        <v>-7.0652724789505997E-3</v>
      </c>
      <c r="M561" s="33">
        <v>-2.5297467422930001E-2</v>
      </c>
      <c r="N561">
        <v>30</v>
      </c>
      <c r="O561" t="s">
        <v>15</v>
      </c>
      <c r="P561">
        <f t="shared" si="20"/>
        <v>225</v>
      </c>
      <c r="Q561">
        <f t="shared" si="21"/>
        <v>0</v>
      </c>
      <c r="AH561" s="31">
        <v>45609</v>
      </c>
      <c r="AI561" s="33">
        <v>0.40328616771402598</v>
      </c>
      <c r="AJ561" s="33">
        <v>0.27272648078564821</v>
      </c>
      <c r="AK561" s="33">
        <v>0.1305596869283778</v>
      </c>
      <c r="BI561" s="34">
        <v>0.10336034071611511</v>
      </c>
      <c r="CP561" t="s">
        <v>1562</v>
      </c>
      <c r="CQ561">
        <v>0.978685700491573</v>
      </c>
      <c r="CR561">
        <v>0.98944495616405659</v>
      </c>
      <c r="CS561">
        <v>0.98440583547771976</v>
      </c>
      <c r="CT561">
        <v>1.010418840262864</v>
      </c>
      <c r="CU561">
        <v>0.99945521332091447</v>
      </c>
      <c r="CV561">
        <v>0.98753821659387309</v>
      </c>
      <c r="CW561">
        <v>0.99135169573424009</v>
      </c>
      <c r="CX561">
        <v>0.99121547612939742</v>
      </c>
      <c r="CY561">
        <v>1.002928185311377</v>
      </c>
      <c r="CZ561">
        <v>1.0067415807273401</v>
      </c>
      <c r="DA561">
        <v>1.0059243468226871</v>
      </c>
      <c r="DB561">
        <v>1.0068096486675591</v>
      </c>
      <c r="DC561">
        <v>1.008307729423215</v>
      </c>
      <c r="DD561">
        <v>1.0097378259630541</v>
      </c>
      <c r="DE561">
        <v>0.99230498179492821</v>
      </c>
      <c r="DF561">
        <v>0.99053454555399112</v>
      </c>
      <c r="DG561">
        <v>1.000476651046226</v>
      </c>
      <c r="DH561">
        <v>1.0017704442568189</v>
      </c>
      <c r="DI561">
        <v>1.005515771732562</v>
      </c>
      <c r="DJ561">
        <v>0.99407558548467267</v>
      </c>
      <c r="DK561">
        <v>1.009056895387648</v>
      </c>
      <c r="DL561">
        <v>1.0258767094717789</v>
      </c>
      <c r="DM561">
        <v>1.0206333012403801</v>
      </c>
      <c r="DN561">
        <v>1.04562478457581</v>
      </c>
      <c r="DO561">
        <v>1.06979911773099</v>
      </c>
      <c r="DP561">
        <v>1.069935253611429</v>
      </c>
      <c r="DQ561">
        <v>1.0747020188124841</v>
      </c>
      <c r="DR561">
        <v>1.076676826322887</v>
      </c>
      <c r="DS561">
        <v>1.075859676142638</v>
      </c>
      <c r="DT561">
        <v>1.0706161841868349</v>
      </c>
      <c r="DU561">
        <v>1.066870940435495</v>
      </c>
      <c r="DV561">
        <v>1.0752468135074511</v>
      </c>
      <c r="DW561">
        <v>1.087504233659994</v>
      </c>
      <c r="DX561">
        <v>1.089274753625334</v>
      </c>
      <c r="DY561">
        <v>1.0845760563644991</v>
      </c>
      <c r="DZ561">
        <v>1.077221621017854</v>
      </c>
      <c r="EA561">
        <v>1.09322436864614</v>
      </c>
      <c r="EB561">
        <v>1.0881851642353999</v>
      </c>
      <c r="EC561">
        <v>1.1010555307475329</v>
      </c>
      <c r="ED561">
        <v>1.1047327065586541</v>
      </c>
      <c r="EE561">
        <v>1.069390542640865</v>
      </c>
      <c r="EF561">
        <v>1.0830099076686239</v>
      </c>
      <c r="EG561">
        <v>1.0885256713853051</v>
      </c>
      <c r="EH561">
        <v>1.076404470837605</v>
      </c>
      <c r="EI561">
        <v>1.059175997938945</v>
      </c>
      <c r="EJ561">
        <v>1.068301036975335</v>
      </c>
      <c r="EK561">
        <v>1.062036023569817</v>
      </c>
      <c r="EL561">
        <v>1.0664623653453711</v>
      </c>
      <c r="EM561">
        <v>1.0662580778003079</v>
      </c>
      <c r="EN561">
        <v>1.083622770303811</v>
      </c>
      <c r="EO561">
        <v>1.0954034637016059</v>
      </c>
      <c r="EP561">
        <v>1.0728383135858091</v>
      </c>
      <c r="EQ561">
        <v>1.0774336949324621</v>
      </c>
      <c r="ER561">
        <v>1.105142872412449</v>
      </c>
      <c r="ES561">
        <v>1.110835545794177</v>
      </c>
      <c r="ET561">
        <v>1.11790004353076</v>
      </c>
      <c r="EU561">
        <v>1.11790004353076</v>
      </c>
      <c r="EV561">
        <v>1.10521144269909</v>
      </c>
      <c r="EW561">
        <v>1.12654199275772</v>
      </c>
      <c r="EX561">
        <v>1.1111099106651481</v>
      </c>
      <c r="EY561">
        <v>1.1419740748502909</v>
      </c>
    </row>
    <row r="562" spans="9:155" x14ac:dyDescent="0.25">
      <c r="I562" s="31">
        <v>45240</v>
      </c>
      <c r="J562" s="32">
        <v>140.57253322093129</v>
      </c>
      <c r="K562" s="32">
        <v>124.3579996468863</v>
      </c>
      <c r="L562" s="33">
        <v>-1.2205620372063E-3</v>
      </c>
      <c r="M562" s="33">
        <v>-2.3163400468702199E-2</v>
      </c>
      <c r="N562">
        <v>30</v>
      </c>
      <c r="O562" t="s">
        <v>15</v>
      </c>
      <c r="P562">
        <f t="shared" si="20"/>
        <v>225</v>
      </c>
      <c r="Q562">
        <f t="shared" si="21"/>
        <v>0</v>
      </c>
      <c r="AH562" s="31">
        <v>45610</v>
      </c>
      <c r="AI562" s="33">
        <v>0.39890135898349932</v>
      </c>
      <c r="AJ562" s="33">
        <v>0.2727362284575176</v>
      </c>
      <c r="AK562" s="33">
        <v>0.12616513052598161</v>
      </c>
      <c r="BI562" s="34">
        <v>5.4364999007024802E-2</v>
      </c>
      <c r="CP562" t="s">
        <v>1563</v>
      </c>
      <c r="CQ562">
        <v>0.99504716981132069</v>
      </c>
      <c r="CR562">
        <v>0.99135220206796215</v>
      </c>
      <c r="CS562">
        <v>1.010849044875727</v>
      </c>
      <c r="CT562">
        <v>1.0033018899407979</v>
      </c>
      <c r="CU562">
        <v>1.008411910395659</v>
      </c>
      <c r="CV562">
        <v>0.9951257795354268</v>
      </c>
      <c r="CW562">
        <v>1.038521998088864</v>
      </c>
      <c r="CX562">
        <v>1.0374213842737849</v>
      </c>
      <c r="CY562">
        <v>1.0518082066266889</v>
      </c>
      <c r="CZ562">
        <v>1.0621069349381109</v>
      </c>
      <c r="DA562">
        <v>1.0698113093212529</v>
      </c>
      <c r="DB562">
        <v>1.135062895438417</v>
      </c>
      <c r="DC562">
        <v>1.1404088227431901</v>
      </c>
      <c r="DD562">
        <v>1.1049528077452131</v>
      </c>
      <c r="DE562">
        <v>1.1235848659102179</v>
      </c>
      <c r="DF562">
        <v>1.131446537419164</v>
      </c>
      <c r="DG562">
        <v>1.125157215747526</v>
      </c>
      <c r="DH562">
        <v>1.1269653947571521</v>
      </c>
      <c r="DI562">
        <v>1.0940251239633489</v>
      </c>
      <c r="DJ562">
        <v>1.0897798881512479</v>
      </c>
      <c r="DK562">
        <v>1.069339650976616</v>
      </c>
      <c r="DL562">
        <v>1.056446568736914</v>
      </c>
      <c r="DM562">
        <v>1.0645439917405859</v>
      </c>
      <c r="DN562">
        <v>1.0884433674862579</v>
      </c>
      <c r="DO562">
        <v>1.1039308036542399</v>
      </c>
      <c r="DP562">
        <v>1.126415126688409</v>
      </c>
      <c r="DQ562">
        <v>1.1366352452757249</v>
      </c>
      <c r="DR562">
        <v>1.1396226478245359</v>
      </c>
      <c r="DS562">
        <v>1.1411949976618441</v>
      </c>
      <c r="DT562">
        <v>1.125550342045649</v>
      </c>
      <c r="DU562">
        <v>1.095518864076551</v>
      </c>
      <c r="DV562">
        <v>1.0995282707163341</v>
      </c>
      <c r="DW562">
        <v>1.1207546828096191</v>
      </c>
      <c r="DX562">
        <v>1.105503153491548</v>
      </c>
      <c r="DY562">
        <v>1.0907232825181139</v>
      </c>
      <c r="DZ562">
        <v>1.0787735946452779</v>
      </c>
      <c r="EA562">
        <v>1.092845900424164</v>
      </c>
      <c r="EB562">
        <v>1.1121069140596109</v>
      </c>
      <c r="EC562">
        <v>1.097169823637965</v>
      </c>
      <c r="ED562">
        <v>1.0647012888663909</v>
      </c>
      <c r="EE562">
        <v>1.072327053525427</v>
      </c>
      <c r="EF562">
        <v>1.0748427977296009</v>
      </c>
      <c r="EG562">
        <v>1.070283045343482</v>
      </c>
      <c r="EH562">
        <v>1.0836477859278211</v>
      </c>
      <c r="EI562">
        <v>1.132782980406561</v>
      </c>
      <c r="EJ562">
        <v>1.2055817214586551</v>
      </c>
      <c r="EK562">
        <v>1.180188683277374</v>
      </c>
      <c r="EL562">
        <v>1.181918252562894</v>
      </c>
      <c r="EM562">
        <v>1.184276699641263</v>
      </c>
      <c r="EN562">
        <v>1.180188683277374</v>
      </c>
      <c r="EO562">
        <v>1.183647821848415</v>
      </c>
      <c r="EP562">
        <v>1.1596698363786371</v>
      </c>
      <c r="EQ562">
        <v>1.1521226037661141</v>
      </c>
      <c r="ER562">
        <v>1.1389150826299881</v>
      </c>
      <c r="ES562">
        <v>1.149449717791321</v>
      </c>
      <c r="ET562">
        <v>1.1464622375649169</v>
      </c>
      <c r="EU562">
        <v>1.145361623749839</v>
      </c>
      <c r="EV562">
        <v>1.1951257736990211</v>
      </c>
      <c r="EW562">
        <v>1.2106918195911089</v>
      </c>
      <c r="EX562">
        <v>1.2091980794779069</v>
      </c>
      <c r="EY562">
        <v>1.2161949663440941</v>
      </c>
    </row>
    <row r="563" spans="9:155" x14ac:dyDescent="0.25">
      <c r="I563" s="31">
        <v>45242</v>
      </c>
      <c r="J563" s="32">
        <v>140.57253322093129</v>
      </c>
      <c r="K563" s="32">
        <v>125.11106867340941</v>
      </c>
      <c r="L563" s="33">
        <v>-1.2205620372063E-3</v>
      </c>
      <c r="M563" s="33">
        <v>-1.7248015940404701E-2</v>
      </c>
      <c r="N563">
        <v>29</v>
      </c>
      <c r="O563" t="s">
        <v>15</v>
      </c>
      <c r="P563">
        <f t="shared" si="20"/>
        <v>225</v>
      </c>
      <c r="Q563">
        <f t="shared" si="21"/>
        <v>0</v>
      </c>
      <c r="AH563" s="31">
        <v>45614</v>
      </c>
      <c r="AI563" s="33">
        <v>0.39287804751621141</v>
      </c>
      <c r="AJ563" s="33">
        <v>0.26140624729999851</v>
      </c>
      <c r="AK563" s="33">
        <v>0.13147180021621291</v>
      </c>
      <c r="BI563" s="34">
        <v>-3.10297694084859E-2</v>
      </c>
      <c r="CP563" t="s">
        <v>1564</v>
      </c>
      <c r="CQ563">
        <v>1.000952353597689</v>
      </c>
      <c r="CR563">
        <v>0.99680675061608515</v>
      </c>
      <c r="CS563">
        <v>1.004929992348581</v>
      </c>
      <c r="CT563">
        <v>1.0419608239777629</v>
      </c>
      <c r="CU563">
        <v>1.0399999986407691</v>
      </c>
      <c r="CV563">
        <v>1.0520448220114</v>
      </c>
      <c r="CW563">
        <v>1.080560288262199</v>
      </c>
      <c r="CX563">
        <v>1.0994397991662981</v>
      </c>
      <c r="CY563">
        <v>1.0887395180715991</v>
      </c>
      <c r="CZ563">
        <v>1.084593846054142</v>
      </c>
      <c r="DA563">
        <v>1.0719328086583011</v>
      </c>
      <c r="DB563">
        <v>1.071316594633092</v>
      </c>
      <c r="DC563">
        <v>1.0307003169347591</v>
      </c>
      <c r="DD563">
        <v>1.0352941006750069</v>
      </c>
      <c r="DE563">
        <v>1.041456586106362</v>
      </c>
      <c r="DF563">
        <v>1.0459383936928019</v>
      </c>
      <c r="DG563">
        <v>1.076414616244741</v>
      </c>
      <c r="DH563">
        <v>1.09703079307066</v>
      </c>
      <c r="DI563">
        <v>1.095574205605067</v>
      </c>
      <c r="DJ563">
        <v>1.0830252133988869</v>
      </c>
      <c r="DK563">
        <v>1.072717124985928</v>
      </c>
      <c r="DL563">
        <v>1.0617366963991499</v>
      </c>
      <c r="DM563">
        <v>1.0761904568295659</v>
      </c>
      <c r="DN563">
        <v>1.1333893535618751</v>
      </c>
      <c r="DO563">
        <v>1.146946821510856</v>
      </c>
      <c r="DP563">
        <v>1.151428629097297</v>
      </c>
      <c r="DQ563">
        <v>1.179551833630502</v>
      </c>
      <c r="DR563">
        <v>1.197086940330375</v>
      </c>
      <c r="DS563">
        <v>1.1822409181823661</v>
      </c>
      <c r="DT563">
        <v>1.190700295483845</v>
      </c>
      <c r="DU563">
        <v>1.192380904292907</v>
      </c>
      <c r="DV563">
        <v>1.24817927067238</v>
      </c>
      <c r="DW563">
        <v>1.202689061741719</v>
      </c>
      <c r="DX563">
        <v>1.2135014570619329</v>
      </c>
      <c r="DY563">
        <v>1.2066107124157071</v>
      </c>
      <c r="DZ563">
        <v>1.217479026776972</v>
      </c>
      <c r="EA563">
        <v>1.1700280615451699</v>
      </c>
      <c r="EB563">
        <v>1.167002910460176</v>
      </c>
      <c r="EC563">
        <v>1.1392716915011509</v>
      </c>
      <c r="ED563">
        <v>1.130532235743446</v>
      </c>
      <c r="EE563">
        <v>1.1320448112859429</v>
      </c>
      <c r="EF563">
        <v>1.164224217370925</v>
      </c>
      <c r="EG563">
        <v>1.150481526227944</v>
      </c>
      <c r="EH563">
        <v>1.131705500067715</v>
      </c>
      <c r="EI563">
        <v>1.157041796245144</v>
      </c>
      <c r="EJ563">
        <v>1.347290040959072</v>
      </c>
      <c r="EK563">
        <v>1.1801158565507299</v>
      </c>
      <c r="EL563">
        <v>1.2035293661462501</v>
      </c>
      <c r="EM563">
        <v>1.1849795704767909</v>
      </c>
      <c r="EN563">
        <v>1.1428467131564779</v>
      </c>
      <c r="EO563">
        <v>1.133345584830979</v>
      </c>
      <c r="EP563">
        <v>1.137643688012189</v>
      </c>
      <c r="EQ563">
        <v>1.139340313139181</v>
      </c>
      <c r="ER563">
        <v>1.155571401608922</v>
      </c>
      <c r="ES563">
        <v>1.19821319123865</v>
      </c>
      <c r="ET563">
        <v>1.188655591585275</v>
      </c>
      <c r="EU563">
        <v>1.1990615038021459</v>
      </c>
      <c r="EV563">
        <v>1.1807380076593099</v>
      </c>
      <c r="EW563">
        <v>1.1845271094952521</v>
      </c>
      <c r="EX563">
        <v>1.188033440476695</v>
      </c>
      <c r="EY563">
        <v>1.191935761111802</v>
      </c>
    </row>
    <row r="564" spans="9:155" x14ac:dyDescent="0.25">
      <c r="I564" s="31">
        <v>45243</v>
      </c>
      <c r="J564" s="32">
        <v>141.63471419216981</v>
      </c>
      <c r="K564" s="32">
        <v>124.8047965812828</v>
      </c>
      <c r="L564" s="33">
        <v>0</v>
      </c>
      <c r="M564" s="33">
        <v>-1.9653794337080699E-2</v>
      </c>
      <c r="N564">
        <v>30</v>
      </c>
      <c r="O564" t="s">
        <v>15</v>
      </c>
      <c r="P564">
        <f t="shared" si="20"/>
        <v>225</v>
      </c>
      <c r="Q564">
        <f t="shared" si="21"/>
        <v>0</v>
      </c>
      <c r="AH564" s="31">
        <v>45615</v>
      </c>
      <c r="AI564" s="33">
        <v>0.38655320414534677</v>
      </c>
      <c r="AJ564" s="33">
        <v>0.27056170822121878</v>
      </c>
      <c r="AK564" s="33">
        <v>0.1159914959241279</v>
      </c>
      <c r="BI564" s="34">
        <v>-1.54512784780752E-2</v>
      </c>
      <c r="CP564" t="s">
        <v>1565</v>
      </c>
      <c r="CQ564">
        <v>0.97612985359643534</v>
      </c>
      <c r="CR564">
        <v>0.9513685395200111</v>
      </c>
      <c r="CS564">
        <v>0.94022913786501428</v>
      </c>
      <c r="CT564">
        <v>0.92692549406230107</v>
      </c>
      <c r="CU564">
        <v>0.92756203129972947</v>
      </c>
      <c r="CV564">
        <v>0.91909613266331158</v>
      </c>
      <c r="CW564">
        <v>0.91801397273830365</v>
      </c>
      <c r="CX564">
        <v>0.91101206312659133</v>
      </c>
      <c r="CY564">
        <v>0.93456394091144179</v>
      </c>
      <c r="CZ564">
        <v>0.94602161118515282</v>
      </c>
      <c r="DA564">
        <v>0.94029277604829731</v>
      </c>
      <c r="DB564">
        <v>0.93125397835773394</v>
      </c>
      <c r="DC564">
        <v>0.9162953532781668</v>
      </c>
      <c r="DD564">
        <v>0.95410568072187296</v>
      </c>
      <c r="DE564">
        <v>0.93545510858430136</v>
      </c>
      <c r="DF564">
        <v>0.94341182405215629</v>
      </c>
      <c r="DG564">
        <v>0.93959260062758598</v>
      </c>
      <c r="DH564">
        <v>0.95245069944501914</v>
      </c>
      <c r="DI564">
        <v>0.95620620698400705</v>
      </c>
      <c r="DJ564">
        <v>0.93068107930358845</v>
      </c>
      <c r="DK564">
        <v>0.91419474931373335</v>
      </c>
      <c r="DL564">
        <v>0.92062383757359967</v>
      </c>
      <c r="DM564">
        <v>0.94614896525401815</v>
      </c>
      <c r="DN564">
        <v>0.9393379701921547</v>
      </c>
      <c r="DO564">
        <v>0.94239338001273076</v>
      </c>
      <c r="DP564">
        <v>0.94805857696630336</v>
      </c>
      <c r="DQ564">
        <v>0.93169952334301398</v>
      </c>
      <c r="DR564">
        <v>0.94232974182944784</v>
      </c>
      <c r="DS564">
        <v>0.93297259781787079</v>
      </c>
      <c r="DT564">
        <v>0.92667094132916927</v>
      </c>
      <c r="DU564">
        <v>0.92278800201901656</v>
      </c>
      <c r="DV564">
        <v>0.89083386378103124</v>
      </c>
      <c r="DW564">
        <v>0.90356460852959897</v>
      </c>
      <c r="DX564">
        <v>0.91082114857674257</v>
      </c>
      <c r="DY564">
        <v>0.92819856853715788</v>
      </c>
      <c r="DZ564">
        <v>0.93227242239715946</v>
      </c>
      <c r="EA564">
        <v>0.92138765117759391</v>
      </c>
      <c r="EB564">
        <v>0.93742835847986949</v>
      </c>
      <c r="EC564">
        <v>0.92788029991844367</v>
      </c>
      <c r="ED564">
        <v>0.93443666454487584</v>
      </c>
      <c r="EE564">
        <v>0.94232974182944784</v>
      </c>
      <c r="EF564">
        <v>0.9798218006544398</v>
      </c>
      <c r="EG564">
        <v>0.96562698917886691</v>
      </c>
      <c r="EH564">
        <v>0.95518776294458152</v>
      </c>
      <c r="EI564">
        <v>0.98020370745643703</v>
      </c>
      <c r="EJ564">
        <v>0.97549331635900705</v>
      </c>
      <c r="EK564">
        <v>0.96645451866844367</v>
      </c>
      <c r="EL564">
        <v>0.97352006646343892</v>
      </c>
      <c r="EM564">
        <v>0.95416931890515599</v>
      </c>
      <c r="EN564">
        <v>0.92998090388287713</v>
      </c>
      <c r="EO564">
        <v>0.91998730033617127</v>
      </c>
      <c r="EP564">
        <v>0.95022281911401973</v>
      </c>
      <c r="EQ564">
        <v>1.0387014951165661</v>
      </c>
      <c r="ER564">
        <v>1.0530235829587049</v>
      </c>
      <c r="ES564">
        <v>1.0329089440941279</v>
      </c>
      <c r="ET564">
        <v>1.009548058561426</v>
      </c>
      <c r="EU564">
        <v>1.058561425843412</v>
      </c>
      <c r="EV564">
        <v>1.0714831628441279</v>
      </c>
      <c r="EW564">
        <v>1.058306795407981</v>
      </c>
      <c r="EX564">
        <v>1.0749204017644021</v>
      </c>
      <c r="EY564">
        <v>1.0474856623716979</v>
      </c>
    </row>
    <row r="565" spans="9:155" x14ac:dyDescent="0.25">
      <c r="I565" s="31">
        <v>45245</v>
      </c>
      <c r="J565" s="32">
        <v>143.111593638508</v>
      </c>
      <c r="K565" s="32">
        <v>126.1700494719509</v>
      </c>
      <c r="L565" s="33">
        <v>0</v>
      </c>
      <c r="M565" s="33">
        <v>-8.9296833429564001E-3</v>
      </c>
      <c r="N565">
        <v>30</v>
      </c>
      <c r="O565" t="s">
        <v>15</v>
      </c>
      <c r="P565">
        <f t="shared" si="20"/>
        <v>225</v>
      </c>
      <c r="Q565">
        <f t="shared" si="21"/>
        <v>0</v>
      </c>
      <c r="AH565" s="31">
        <v>45617</v>
      </c>
      <c r="AI565" s="33">
        <v>0.36803495084877519</v>
      </c>
      <c r="AJ565" s="33">
        <v>0.24633240138107901</v>
      </c>
      <c r="AK565" s="33">
        <v>0.12170254946769619</v>
      </c>
      <c r="BI565" s="34">
        <v>0.4986436472815417</v>
      </c>
      <c r="CP565" t="s">
        <v>1566</v>
      </c>
      <c r="CQ565">
        <v>0.99499736169008968</v>
      </c>
      <c r="CR565">
        <v>0.98769607803021187</v>
      </c>
      <c r="CS565">
        <v>0.98363981853923554</v>
      </c>
      <c r="CT565">
        <v>0.98363981853923554</v>
      </c>
      <c r="CU565">
        <v>1.044618723402825</v>
      </c>
      <c r="CV565">
        <v>1.0516495676618109</v>
      </c>
      <c r="CW565">
        <v>1.044348366882534</v>
      </c>
      <c r="CX565">
        <v>1.014467258061694</v>
      </c>
      <c r="CY565">
        <v>1.019064396354455</v>
      </c>
      <c r="CZ565">
        <v>1.018929135213708</v>
      </c>
      <c r="DA565">
        <v>1.005273147237375</v>
      </c>
      <c r="DB565">
        <v>0.98431587560116507</v>
      </c>
      <c r="DC565">
        <v>1.026365597133732</v>
      </c>
      <c r="DD565">
        <v>1.0603028825649461</v>
      </c>
      <c r="DE565">
        <v>1.028258507178774</v>
      </c>
      <c r="DF565">
        <v>1.0181178998916329</v>
      </c>
      <c r="DG565">
        <v>0.99256357284326335</v>
      </c>
      <c r="DH565">
        <v>1.005949204299305</v>
      </c>
      <c r="DI565">
        <v>1.0063548219603431</v>
      </c>
      <c r="DJ565">
        <v>1.004056211373662</v>
      </c>
      <c r="DK565">
        <v>0.97728503134217937</v>
      </c>
      <c r="DL565">
        <v>0.99770150705720684</v>
      </c>
      <c r="DM565">
        <v>0.99337480816533841</v>
      </c>
      <c r="DN565">
        <v>0.99661974945363874</v>
      </c>
      <c r="DO565">
        <v>1.0081124708646381</v>
      </c>
      <c r="DP565">
        <v>1.009735024389389</v>
      </c>
      <c r="DQ565">
        <v>1.0105462597114649</v>
      </c>
      <c r="DR565">
        <v>1.0139264621405111</v>
      </c>
      <c r="DS565">
        <v>1.0124391697565069</v>
      </c>
      <c r="DT565">
        <v>0.99810712471824437</v>
      </c>
      <c r="DU565">
        <v>0.9419957146677066</v>
      </c>
      <c r="DV565">
        <v>0.8683072354100051</v>
      </c>
      <c r="DW565">
        <v>0.83153054347092659</v>
      </c>
      <c r="DX565">
        <v>0.85073016620284136</v>
      </c>
      <c r="DY565">
        <v>0.84762040317468645</v>
      </c>
      <c r="DZ565">
        <v>0.85884268518479412</v>
      </c>
      <c r="EA565">
        <v>0.87263393430187342</v>
      </c>
      <c r="EB565">
        <v>0.86546782890214136</v>
      </c>
      <c r="EC565">
        <v>0.86154683055191139</v>
      </c>
      <c r="ED565">
        <v>0.87709572857328644</v>
      </c>
      <c r="EE565">
        <v>0.89196865241333279</v>
      </c>
      <c r="EF565">
        <v>0.89629535130520122</v>
      </c>
      <c r="EG565">
        <v>0.87655493265210338</v>
      </c>
      <c r="EH565">
        <v>0.88574904347642225</v>
      </c>
      <c r="EI565">
        <v>0.87898863861832865</v>
      </c>
      <c r="EJ565">
        <v>0.86695512128614594</v>
      </c>
      <c r="EK565">
        <v>0.86276360065442315</v>
      </c>
      <c r="EL565">
        <v>0.86898329247193462</v>
      </c>
      <c r="EM565">
        <v>0.84653864557111858</v>
      </c>
      <c r="EN565">
        <v>0.84978366974001984</v>
      </c>
      <c r="EO565">
        <v>0.8618691532089966</v>
      </c>
      <c r="EP565">
        <v>0.85983227956010844</v>
      </c>
      <c r="EQ565">
        <v>0.84421624825196595</v>
      </c>
      <c r="ER565">
        <v>0.84408040694701281</v>
      </c>
      <c r="ES565">
        <v>0.83158764820497955</v>
      </c>
      <c r="ET565">
        <v>0.85575853226233212</v>
      </c>
      <c r="EU565">
        <v>0.87925045843672212</v>
      </c>
      <c r="EV565">
        <v>0.87626302717556592</v>
      </c>
      <c r="EW565">
        <v>0.90369294222338004</v>
      </c>
      <c r="EX565">
        <v>0.89568120605217949</v>
      </c>
      <c r="EY565">
        <v>0.88087997393195283</v>
      </c>
    </row>
    <row r="566" spans="9:155" x14ac:dyDescent="0.25">
      <c r="I566" s="31">
        <v>45246</v>
      </c>
      <c r="J566" s="32">
        <v>144.3733481829469</v>
      </c>
      <c r="K566" s="32">
        <v>126.7829539763126</v>
      </c>
      <c r="L566" s="33">
        <v>0</v>
      </c>
      <c r="M566" s="33">
        <v>-4.1152962220787999E-3</v>
      </c>
      <c r="N566">
        <v>30</v>
      </c>
      <c r="O566" t="s">
        <v>15</v>
      </c>
      <c r="P566">
        <f t="shared" si="20"/>
        <v>225</v>
      </c>
      <c r="Q566">
        <f t="shared" si="21"/>
        <v>0</v>
      </c>
      <c r="AH566" s="31">
        <v>45618</v>
      </c>
      <c r="AI566" s="33">
        <v>0.38394047386130148</v>
      </c>
      <c r="AJ566" s="33">
        <v>0.2633106160938094</v>
      </c>
      <c r="AK566" s="33">
        <v>0.12062985776749199</v>
      </c>
      <c r="BI566" s="34">
        <v>5.24714715095203E-2</v>
      </c>
      <c r="CP566" t="s">
        <v>1567</v>
      </c>
      <c r="CQ566">
        <v>0.96704968113661682</v>
      </c>
      <c r="CR566">
        <v>1.000921382619077</v>
      </c>
      <c r="CS566">
        <v>0.9884024354850881</v>
      </c>
      <c r="CT566">
        <v>1.0369066260819291</v>
      </c>
      <c r="CU566">
        <v>1.038966000178575</v>
      </c>
      <c r="CV566">
        <v>1.031541353552939</v>
      </c>
      <c r="CW566">
        <v>1.0207024064265131</v>
      </c>
      <c r="CX566">
        <v>1.030186493449756</v>
      </c>
      <c r="CY566">
        <v>1.025634136982676</v>
      </c>
      <c r="CZ566">
        <v>1.0162042178431769</v>
      </c>
      <c r="DA566">
        <v>1.047582936955205</v>
      </c>
      <c r="DB566">
        <v>1.075276449846766</v>
      </c>
      <c r="DC566">
        <v>1.082917834308337</v>
      </c>
      <c r="DD566">
        <v>1.1768914879931891</v>
      </c>
      <c r="DE566">
        <v>1.1957511936702681</v>
      </c>
      <c r="DF566">
        <v>1.1777044703560591</v>
      </c>
      <c r="DG566">
        <v>1.1249186964098969</v>
      </c>
      <c r="DH566">
        <v>1.1161392559820369</v>
      </c>
      <c r="DI566">
        <v>1.1332647937678091</v>
      </c>
      <c r="DJ566">
        <v>1.1431823564629191</v>
      </c>
      <c r="DK566">
        <v>1.1552135937403381</v>
      </c>
      <c r="DL566">
        <v>1.143995206223869</v>
      </c>
      <c r="DM566">
        <v>1.143073888093513</v>
      </c>
      <c r="DN566">
        <v>1.130771745096417</v>
      </c>
      <c r="DO566">
        <v>1.2859311064642891</v>
      </c>
      <c r="DP566">
        <v>1.257045369722694</v>
      </c>
      <c r="DQ566">
        <v>1.248428499247024</v>
      </c>
      <c r="DR566">
        <v>1.2260460910007089</v>
      </c>
      <c r="DS566">
        <v>1.320669891892404</v>
      </c>
      <c r="DT566">
        <v>1.291242211109535</v>
      </c>
      <c r="DU566">
        <v>1.226425332487874</v>
      </c>
      <c r="DV566">
        <v>1.276067777953882</v>
      </c>
      <c r="DW566">
        <v>1.2915673510139161</v>
      </c>
      <c r="DX566">
        <v>1.2798613862427961</v>
      </c>
      <c r="DY566">
        <v>1.2838716660666829</v>
      </c>
      <c r="DZ566">
        <v>1.2776936100777021</v>
      </c>
      <c r="EA566">
        <v>1.2440929469168369</v>
      </c>
      <c r="EB566">
        <v>1.199978410232968</v>
      </c>
      <c r="EC566">
        <v>1.2086495148933409</v>
      </c>
      <c r="ED566">
        <v>1.2032300744806079</v>
      </c>
      <c r="EE566">
        <v>1.200086746000455</v>
      </c>
      <c r="EF566">
        <v>1.209950207112781</v>
      </c>
      <c r="EG566">
        <v>1.2354217096545459</v>
      </c>
      <c r="EH566">
        <v>1.2266421366247671</v>
      </c>
      <c r="EI566">
        <v>1.235963653695819</v>
      </c>
      <c r="EJ566">
        <v>1.209349918227328</v>
      </c>
      <c r="EK566">
        <v>1.195880082735137</v>
      </c>
      <c r="EL566">
        <v>1.1566655847488869</v>
      </c>
      <c r="EM566">
        <v>1.1225565258321519</v>
      </c>
      <c r="EN566">
        <v>1.1530808244817521</v>
      </c>
      <c r="EO566">
        <v>1.1471063124378049</v>
      </c>
      <c r="EP566">
        <v>1.1333106740316401</v>
      </c>
      <c r="EQ566">
        <v>1.1519945495646711</v>
      </c>
      <c r="ER566">
        <v>1.1224479248608279</v>
      </c>
      <c r="ES566">
        <v>1.140371460992669</v>
      </c>
      <c r="ET566">
        <v>1.1554705762585631</v>
      </c>
      <c r="EU566">
        <v>1.1485185228707779</v>
      </c>
      <c r="EV566">
        <v>1.171547498072133</v>
      </c>
      <c r="EW566">
        <v>1.1796945599502431</v>
      </c>
      <c r="EX566">
        <v>1.169592150180619</v>
      </c>
      <c r="EY566">
        <v>1.1796945599502431</v>
      </c>
    </row>
    <row r="567" spans="9:155" x14ac:dyDescent="0.25">
      <c r="I567" s="31">
        <v>45247</v>
      </c>
      <c r="J567" s="32">
        <v>145.7654853731897</v>
      </c>
      <c r="K567" s="32">
        <v>126.8362813523534</v>
      </c>
      <c r="L567" s="33">
        <v>0</v>
      </c>
      <c r="M567" s="33">
        <v>-3.6964077483045E-3</v>
      </c>
      <c r="N567">
        <v>30</v>
      </c>
      <c r="O567" t="s">
        <v>15</v>
      </c>
      <c r="P567">
        <f t="shared" si="20"/>
        <v>225</v>
      </c>
      <c r="Q567">
        <f t="shared" si="21"/>
        <v>0</v>
      </c>
      <c r="AH567" s="31">
        <v>45621</v>
      </c>
      <c r="AI567" s="33">
        <v>0.40291441531646188</v>
      </c>
      <c r="AJ567" s="33">
        <v>0.28141245987329899</v>
      </c>
      <c r="AK567" s="33">
        <v>0.12150195544316281</v>
      </c>
      <c r="BI567" s="34">
        <v>0.15485562356591209</v>
      </c>
      <c r="CP567" t="s">
        <v>1568</v>
      </c>
      <c r="CQ567">
        <v>1.03679971212315</v>
      </c>
      <c r="CR567">
        <v>1.0359257874625269</v>
      </c>
      <c r="CS567">
        <v>1.0187396374543991</v>
      </c>
      <c r="CT567">
        <v>0.98592094810668196</v>
      </c>
      <c r="CU567">
        <v>0.9873774095935568</v>
      </c>
      <c r="CV567">
        <v>0.96970575251959656</v>
      </c>
      <c r="CW567">
        <v>0.97320121231959866</v>
      </c>
      <c r="CX567">
        <v>0.98038643028293082</v>
      </c>
      <c r="CY567">
        <v>1.0011650698514809</v>
      </c>
      <c r="CZ567">
        <v>1.0233032008571079</v>
      </c>
      <c r="DA567">
        <v>0.97213316842751396</v>
      </c>
      <c r="DB567">
        <v>0.9960190293331419</v>
      </c>
      <c r="DC567">
        <v>0.98698899199876666</v>
      </c>
      <c r="DD567">
        <v>0.9632973100352229</v>
      </c>
      <c r="DE567">
        <v>0.9598018502352208</v>
      </c>
      <c r="DF567">
        <v>0.95203415515625822</v>
      </c>
      <c r="DG567">
        <v>0.95523828683251222</v>
      </c>
      <c r="DH567">
        <v>0.9746576738064735</v>
      </c>
      <c r="DI567">
        <v>1.003398306817314</v>
      </c>
      <c r="DJ567">
        <v>0.99805802764626916</v>
      </c>
      <c r="DK567">
        <v>1.000388413793766</v>
      </c>
      <c r="DL567">
        <v>1.0086416159385609</v>
      </c>
      <c r="DM567">
        <v>0.9913583167487694</v>
      </c>
      <c r="DN567">
        <v>0.99368870289626654</v>
      </c>
      <c r="DO567">
        <v>0.98077478816709918</v>
      </c>
      <c r="DP567">
        <v>1.0694241628181611</v>
      </c>
      <c r="DQ567">
        <v>1.068161880273371</v>
      </c>
      <c r="DR567">
        <v>1.060782602789198</v>
      </c>
      <c r="DS567">
        <v>1.0302941204571121</v>
      </c>
      <c r="DT567">
        <v>1.0460239283996089</v>
      </c>
      <c r="DU567">
        <v>1.006505408733148</v>
      </c>
      <c r="DV567">
        <v>0.99058160098043269</v>
      </c>
      <c r="DW567">
        <v>1.000776652256691</v>
      </c>
      <c r="DX567">
        <v>1.0112631510779411</v>
      </c>
      <c r="DY567">
        <v>1.0087387054096031</v>
      </c>
      <c r="DZ567">
        <v>1.01339923886211</v>
      </c>
      <c r="EA567">
        <v>0.98786285694876719</v>
      </c>
      <c r="EB567">
        <v>0.96727833661167906</v>
      </c>
      <c r="EC567">
        <v>0.96514218911688787</v>
      </c>
      <c r="ED567">
        <v>0.96562769618272015</v>
      </c>
      <c r="EE567">
        <v>0.95727740456688304</v>
      </c>
      <c r="EF567">
        <v>0.94980091819042478</v>
      </c>
      <c r="EG567">
        <v>0.95484998865896564</v>
      </c>
      <c r="EH567">
        <v>0.96766669449584741</v>
      </c>
      <c r="EI567">
        <v>0.9587338063431361</v>
      </c>
      <c r="EJ567">
        <v>0.95290802010625864</v>
      </c>
      <c r="EK567">
        <v>0.98339638301710064</v>
      </c>
      <c r="EL567">
        <v>0.96407414522480317</v>
      </c>
      <c r="EM567">
        <v>0.95853962740105192</v>
      </c>
      <c r="EN567">
        <v>0.96698706819855285</v>
      </c>
      <c r="EO567">
        <v>0.97873573014334991</v>
      </c>
      <c r="EP567">
        <v>0.96970575251959656</v>
      </c>
      <c r="EQ567">
        <v>1.0099037790621079</v>
      </c>
      <c r="ER567">
        <v>1.0124283441516899</v>
      </c>
      <c r="ES567">
        <v>1.0106806142516891</v>
      </c>
      <c r="ET567">
        <v>1.0225263656675281</v>
      </c>
      <c r="EU567">
        <v>1.036605413759822</v>
      </c>
      <c r="EV567">
        <v>1.066737065416048</v>
      </c>
      <c r="EW567">
        <v>1.0518668515849421</v>
      </c>
      <c r="EX567">
        <v>1.038072862001107</v>
      </c>
      <c r="EY567">
        <v>1.060671541032655</v>
      </c>
    </row>
    <row r="568" spans="9:155" x14ac:dyDescent="0.25">
      <c r="I568" s="31">
        <v>45250</v>
      </c>
      <c r="J568" s="32">
        <v>146.68234036118781</v>
      </c>
      <c r="K568" s="32">
        <v>126.6427894541511</v>
      </c>
      <c r="L568" s="33">
        <v>0</v>
      </c>
      <c r="M568" s="33">
        <v>-5.2162936294987E-3</v>
      </c>
      <c r="N568">
        <v>30</v>
      </c>
      <c r="O568" t="s">
        <v>15</v>
      </c>
      <c r="P568">
        <f t="shared" si="20"/>
        <v>225</v>
      </c>
      <c r="Q568">
        <f t="shared" si="21"/>
        <v>0</v>
      </c>
      <c r="AH568" s="31">
        <v>45622</v>
      </c>
      <c r="AI568" s="33">
        <v>0.3998338411020525</v>
      </c>
      <c r="AJ568" s="33">
        <v>0.28387955831600142</v>
      </c>
      <c r="AK568" s="33">
        <v>0.1159542827860511</v>
      </c>
      <c r="BI568" s="34">
        <v>4.8074218790450499E-2</v>
      </c>
      <c r="CP568" t="s">
        <v>1569</v>
      </c>
      <c r="CQ568">
        <v>0.98868938389981886</v>
      </c>
      <c r="CR568">
        <v>0.94858850795493355</v>
      </c>
      <c r="CS568">
        <v>0.95233490811049448</v>
      </c>
      <c r="CT568">
        <v>0.97087957744741538</v>
      </c>
      <c r="CU568">
        <v>0.99054817826411057</v>
      </c>
      <c r="CV568">
        <v>0.9720972032303965</v>
      </c>
      <c r="CW568">
        <v>0.98249344079586631</v>
      </c>
      <c r="CX568">
        <v>1.013120216335154</v>
      </c>
      <c r="CY568">
        <v>1.004316267434433</v>
      </c>
      <c r="CZ568">
        <v>1.040281617462971</v>
      </c>
      <c r="DA568">
        <v>1.013120216335154</v>
      </c>
      <c r="DB568">
        <v>1.014337842118135</v>
      </c>
      <c r="DC568">
        <v>1.004316267434433</v>
      </c>
      <c r="DD568">
        <v>1.019301868056677</v>
      </c>
      <c r="DE568">
        <v>0.99879030433876848</v>
      </c>
      <c r="DF568">
        <v>0.9921404669288596</v>
      </c>
      <c r="DG568">
        <v>1.003192278789129</v>
      </c>
      <c r="DH568">
        <v>0.98239980365818913</v>
      </c>
      <c r="DI568">
        <v>0.97434506618994499</v>
      </c>
      <c r="DJ568">
        <v>0.99410730414431725</v>
      </c>
      <c r="DK568">
        <v>0.98511596663718282</v>
      </c>
      <c r="DL568">
        <v>1.0005698672788721</v>
      </c>
      <c r="DM568">
        <v>1.0220179167046111</v>
      </c>
      <c r="DN568">
        <v>1.016211042195915</v>
      </c>
      <c r="DO568">
        <v>1.0354113429931651</v>
      </c>
      <c r="DP568">
        <v>1.012464642040354</v>
      </c>
      <c r="DQ568">
        <v>1.017615942254251</v>
      </c>
      <c r="DR568">
        <v>1.0362543058943781</v>
      </c>
      <c r="DS568">
        <v>1.0178032165296049</v>
      </c>
      <c r="DT568">
        <v>0.98118217787520812</v>
      </c>
      <c r="DU568">
        <v>1.0118090677455549</v>
      </c>
      <c r="DV568">
        <v>1.014525116393489</v>
      </c>
      <c r="DW568">
        <v>1.0195827794697081</v>
      </c>
      <c r="DX568">
        <v>1.041499243245952</v>
      </c>
      <c r="DY568">
        <v>1.074373881744787</v>
      </c>
      <c r="DZ568">
        <v>1.060512269767848</v>
      </c>
      <c r="EA568">
        <v>1.029042416996288</v>
      </c>
      <c r="EB568">
        <v>1.0490856806947511</v>
      </c>
      <c r="EC568">
        <v>1.06388400704164</v>
      </c>
      <c r="ED568">
        <v>1.0577961067888539</v>
      </c>
      <c r="EE568">
        <v>1.0474935063610611</v>
      </c>
      <c r="EF568">
        <v>1.0708148701956399</v>
      </c>
      <c r="EG568">
        <v>1.083552607858336</v>
      </c>
      <c r="EH568">
        <v>1.0214559795474889</v>
      </c>
      <c r="EI568">
        <v>1.074748544626555</v>
      </c>
      <c r="EJ568">
        <v>1.06547618137533</v>
      </c>
      <c r="EK568">
        <v>1.0679113186102329</v>
      </c>
      <c r="EL568">
        <v>1.06294740700275</v>
      </c>
      <c r="EM568">
        <v>1.068192344354324</v>
      </c>
      <c r="EN568">
        <v>1.0814920191741411</v>
      </c>
      <c r="EO568">
        <v>1.0967586455404761</v>
      </c>
      <c r="EP568">
        <v>1.108185120282513</v>
      </c>
      <c r="EQ568">
        <v>1.0961967083833539</v>
      </c>
      <c r="ER568">
        <v>1.0910454081694581</v>
      </c>
      <c r="ES568">
        <v>1.1172702092583839</v>
      </c>
      <c r="ET568">
        <v>1.0948854454626959</v>
      </c>
      <c r="EU568">
        <v>1.080368144859897</v>
      </c>
      <c r="EV568">
        <v>1.0576087181824401</v>
      </c>
      <c r="EW568">
        <v>1.054986306672183</v>
      </c>
      <c r="EX568">
        <v>1.0726880702734209</v>
      </c>
      <c r="EY568">
        <v>1.0606995440432021</v>
      </c>
    </row>
    <row r="569" spans="9:155" x14ac:dyDescent="0.25">
      <c r="I569" s="31">
        <v>45251</v>
      </c>
      <c r="J569" s="32">
        <v>147.42806280497021</v>
      </c>
      <c r="K569" s="32">
        <v>127.0315748510977</v>
      </c>
      <c r="L569" s="33">
        <v>0</v>
      </c>
      <c r="M569" s="33">
        <v>-2.1623702294829E-3</v>
      </c>
      <c r="N569">
        <v>30</v>
      </c>
      <c r="O569" t="s">
        <v>15</v>
      </c>
      <c r="P569">
        <f t="shared" si="20"/>
        <v>225</v>
      </c>
      <c r="Q569">
        <f t="shared" si="21"/>
        <v>0</v>
      </c>
      <c r="AH569" s="31">
        <v>45623</v>
      </c>
      <c r="AI569" s="33">
        <v>0.4055622512650725</v>
      </c>
      <c r="AJ569" s="33">
        <v>0.28728244344096771</v>
      </c>
      <c r="AK569" s="33">
        <v>0.1182798078241047</v>
      </c>
      <c r="BI569" s="34">
        <v>-0.1028403083758115</v>
      </c>
      <c r="CP569" t="s">
        <v>1570</v>
      </c>
      <c r="CQ569">
        <v>0.94029844433559773</v>
      </c>
      <c r="CR569">
        <v>0.927905082148066</v>
      </c>
      <c r="CS569">
        <v>0.95509064521808462</v>
      </c>
      <c r="CT569">
        <v>0.94522915082537406</v>
      </c>
      <c r="CU569">
        <v>0.93416844061808058</v>
      </c>
      <c r="CV569">
        <v>0.91857668111271396</v>
      </c>
      <c r="CW569">
        <v>0.91111402541495856</v>
      </c>
      <c r="CX569">
        <v>0.91524517328185506</v>
      </c>
      <c r="CY569">
        <v>0.93256924195916313</v>
      </c>
      <c r="CZ569">
        <v>0.92630588348914855</v>
      </c>
      <c r="DA569">
        <v>0.89645517928496909</v>
      </c>
      <c r="DB569">
        <v>0.93043711276920293</v>
      </c>
      <c r="DC569">
        <v>0.92217481703540982</v>
      </c>
      <c r="DD569">
        <v>0.90245199107630447</v>
      </c>
      <c r="DE569">
        <v>0.89712154598166716</v>
      </c>
      <c r="DF569">
        <v>0.89485606203920953</v>
      </c>
      <c r="DG569">
        <v>0.87353411883434451</v>
      </c>
      <c r="DH569">
        <v>0.82515988589880063</v>
      </c>
      <c r="DI569">
        <v>0.82715882316257883</v>
      </c>
      <c r="DJ569">
        <v>0.84301696652030922</v>
      </c>
      <c r="DK569">
        <v>0.84728138772654538</v>
      </c>
      <c r="DL569">
        <v>0.83542111889637205</v>
      </c>
      <c r="DM569">
        <v>0.82889121374767827</v>
      </c>
      <c r="DN569">
        <v>0.862873147231912</v>
      </c>
      <c r="DO569">
        <v>0.85740942879793502</v>
      </c>
      <c r="DP569">
        <v>0.87313429881632565</v>
      </c>
      <c r="DQ569">
        <v>0.87193492017542706</v>
      </c>
      <c r="DR569">
        <v>0.86687094034631107</v>
      </c>
      <c r="DS569">
        <v>0.85314500759169898</v>
      </c>
      <c r="DT569">
        <v>0.87353411883434451</v>
      </c>
      <c r="DU569">
        <v>0.85820890600765709</v>
      </c>
      <c r="DV569">
        <v>0.84514925853658518</v>
      </c>
      <c r="DW569">
        <v>0.83955218535011078</v>
      </c>
      <c r="DX569">
        <v>0.83555431082255383</v>
      </c>
      <c r="DY569">
        <v>0.82076227276638269</v>
      </c>
      <c r="DZ569">
        <v>0.80557033327903482</v>
      </c>
      <c r="EA569">
        <v>0.7842483900741698</v>
      </c>
      <c r="EB569">
        <v>0.80823555582635354</v>
      </c>
      <c r="EC569">
        <v>0.83928563867143158</v>
      </c>
      <c r="ED569">
        <v>0.81196688367523118</v>
      </c>
      <c r="EE569">
        <v>0.80916846920173058</v>
      </c>
      <c r="EF569">
        <v>0.80570360661837448</v>
      </c>
      <c r="EG569">
        <v>0.80143926682529609</v>
      </c>
      <c r="EH569">
        <v>0.78784644458370789</v>
      </c>
      <c r="EI569">
        <v>0.78997865518682597</v>
      </c>
      <c r="EJ569">
        <v>0.78664706594280931</v>
      </c>
      <c r="EK569">
        <v>0.76652450137884298</v>
      </c>
      <c r="EL569">
        <v>0.77478679711263598</v>
      </c>
      <c r="EM569">
        <v>0.78038370747279473</v>
      </c>
      <c r="EN569">
        <v>0.79544245503396072</v>
      </c>
      <c r="EO569">
        <v>0.79704149086656262</v>
      </c>
      <c r="EP569">
        <v>0.79131122575390644</v>
      </c>
      <c r="EQ569">
        <v>0.77798503160415522</v>
      </c>
      <c r="ER569">
        <v>0.79397652971438293</v>
      </c>
      <c r="ES569">
        <v>0.79437626831924391</v>
      </c>
      <c r="ET569">
        <v>0.80143926682529609</v>
      </c>
      <c r="EU569">
        <v>0.80836882916569308</v>
      </c>
      <c r="EV569">
        <v>0.81023449309013196</v>
      </c>
      <c r="EW569">
        <v>0.811300598391691</v>
      </c>
      <c r="EX569">
        <v>0.76052768958750738</v>
      </c>
      <c r="EY569">
        <v>0.76239335351194648</v>
      </c>
    </row>
    <row r="570" spans="9:155" x14ac:dyDescent="0.25">
      <c r="I570" s="31">
        <v>45252</v>
      </c>
      <c r="J570" s="32">
        <v>146.4880751120958</v>
      </c>
      <c r="K570" s="32">
        <v>127.0322954913145</v>
      </c>
      <c r="L570" s="33">
        <v>-6.3759075103490999E-3</v>
      </c>
      <c r="M570" s="33">
        <v>-2.1567095744319002E-3</v>
      </c>
      <c r="N570">
        <v>30</v>
      </c>
      <c r="O570" t="s">
        <v>15</v>
      </c>
      <c r="P570">
        <f t="shared" si="20"/>
        <v>225</v>
      </c>
      <c r="Q570">
        <f t="shared" si="21"/>
        <v>0</v>
      </c>
      <c r="AH570" s="31">
        <v>45624</v>
      </c>
      <c r="AI570" s="33">
        <v>0.4111233731146724</v>
      </c>
      <c r="AJ570" s="33">
        <v>0.27721427072164828</v>
      </c>
      <c r="AK570" s="33">
        <v>0.13390910239302409</v>
      </c>
      <c r="BI570" s="34">
        <v>1.7328618759616301E-2</v>
      </c>
      <c r="CP570" t="s">
        <v>1571</v>
      </c>
      <c r="CQ570">
        <v>0.96555987993876125</v>
      </c>
      <c r="CR570">
        <v>0.95989588975723283</v>
      </c>
      <c r="CS570">
        <v>1.011588566904063</v>
      </c>
      <c r="CT570">
        <v>0.9883463279299024</v>
      </c>
      <c r="CU570">
        <v>1.000651014616134</v>
      </c>
      <c r="CV570">
        <v>1.0271484377270521</v>
      </c>
      <c r="CW570">
        <v>1.0339193034291041</v>
      </c>
      <c r="CX570">
        <v>1.0203776515419201</v>
      </c>
      <c r="CY570">
        <v>1.0031901488920929</v>
      </c>
      <c r="CZ570">
        <v>0.98164066610190437</v>
      </c>
      <c r="DA570">
        <v>0.95970051668583012</v>
      </c>
      <c r="DB570">
        <v>0.98776036774953335</v>
      </c>
      <c r="DC570">
        <v>0.93710936224917218</v>
      </c>
      <c r="DD570">
        <v>0.91640625755097016</v>
      </c>
      <c r="DE570">
        <v>0.89850262552342497</v>
      </c>
      <c r="DF570">
        <v>0.90156251610569926</v>
      </c>
      <c r="DG570">
        <v>0.92128907351456613</v>
      </c>
      <c r="DH570">
        <v>0.88528651590499263</v>
      </c>
      <c r="DI570">
        <v>0.8703776501025875</v>
      </c>
      <c r="DJ570">
        <v>0.90885413811406623</v>
      </c>
      <c r="DK570">
        <v>0.91542971026163489</v>
      </c>
      <c r="DL570">
        <v>0.93496089459909892</v>
      </c>
      <c r="DM570">
        <v>0.94817708373445087</v>
      </c>
      <c r="DN570">
        <v>0.9427734319476202</v>
      </c>
      <c r="DO570">
        <v>0.92363275520220289</v>
      </c>
      <c r="DP570">
        <v>0.94388022795122395</v>
      </c>
      <c r="DQ570">
        <v>0.90136722255121615</v>
      </c>
      <c r="DR570">
        <v>0.90761717291311361</v>
      </c>
      <c r="DS570">
        <v>0.91438803861516538</v>
      </c>
      <c r="DT570">
        <v>0.8758464262465524</v>
      </c>
      <c r="DU570">
        <v>0.86256511275406622</v>
      </c>
      <c r="DV570">
        <v>0.86744792871766219</v>
      </c>
      <c r="DW570">
        <v>0.90579432704871155</v>
      </c>
      <c r="DX570">
        <v>0.96927085505853883</v>
      </c>
      <c r="DY570">
        <v>0.97545576058022154</v>
      </c>
      <c r="DZ570">
        <v>0.97753910387316056</v>
      </c>
      <c r="EA570">
        <v>0.96178385997876914</v>
      </c>
      <c r="EB570">
        <v>1.0132812435711169</v>
      </c>
      <c r="EC570">
        <v>1.0557942489711249</v>
      </c>
      <c r="ED570">
        <v>1.0826172143507951</v>
      </c>
      <c r="EE570">
        <v>1.1186849758344219</v>
      </c>
      <c r="EF570">
        <v>1.115690050575443</v>
      </c>
      <c r="EG570">
        <v>1.1456380308945211</v>
      </c>
      <c r="EH570">
        <v>1.288932370505856</v>
      </c>
      <c r="EI570">
        <v>1.222330748039701</v>
      </c>
      <c r="EJ570">
        <v>1.2526041911106109</v>
      </c>
      <c r="EK570">
        <v>1.267513056913016</v>
      </c>
      <c r="EL570">
        <v>1.230078161031088</v>
      </c>
      <c r="EM570">
        <v>1.2119141110919249</v>
      </c>
      <c r="EN570">
        <v>1.1794922003709409</v>
      </c>
      <c r="EO570">
        <v>1.2354817333009991</v>
      </c>
      <c r="EP570">
        <v>1.270703196209559</v>
      </c>
      <c r="EQ570">
        <v>1.244075524384372</v>
      </c>
      <c r="ER570">
        <v>1.20149739462723</v>
      </c>
      <c r="ES570">
        <v>1.2514322707498731</v>
      </c>
      <c r="ET570">
        <v>1.249479176171203</v>
      </c>
      <c r="EU570">
        <v>1.248567753239002</v>
      </c>
      <c r="EV570">
        <v>1.219010439545809</v>
      </c>
      <c r="EW570">
        <v>1.1517578120590699</v>
      </c>
      <c r="EX570">
        <v>1.147981792099078</v>
      </c>
      <c r="EY570">
        <v>1.169010439066031</v>
      </c>
    </row>
    <row r="571" spans="9:155" x14ac:dyDescent="0.25">
      <c r="I571" s="31">
        <v>45253</v>
      </c>
      <c r="J571" s="32">
        <v>146.48956215418039</v>
      </c>
      <c r="K571" s="32">
        <v>127.11661039667641</v>
      </c>
      <c r="L571" s="33">
        <v>-6.3658209497825004E-3</v>
      </c>
      <c r="M571" s="33">
        <v>-1.4944129334645E-3</v>
      </c>
      <c r="N571">
        <v>30</v>
      </c>
      <c r="O571" t="s">
        <v>15</v>
      </c>
      <c r="P571">
        <f t="shared" si="20"/>
        <v>225</v>
      </c>
      <c r="Q571">
        <f t="shared" si="21"/>
        <v>0</v>
      </c>
      <c r="AH571" s="31">
        <v>45625</v>
      </c>
      <c r="AI571" s="33">
        <v>0.4193018712158833</v>
      </c>
      <c r="AJ571" s="33">
        <v>0.2861548578749844</v>
      </c>
      <c r="AK571" s="33">
        <v>0.1331470133408989</v>
      </c>
      <c r="BI571" s="34">
        <v>2.6296812878781099E-2</v>
      </c>
    </row>
    <row r="572" spans="9:155" x14ac:dyDescent="0.25">
      <c r="I572" s="31">
        <v>45254</v>
      </c>
      <c r="J572" s="32">
        <v>146.8410436990402</v>
      </c>
      <c r="K572" s="32">
        <v>127.14615664556391</v>
      </c>
      <c r="L572" s="33">
        <v>-3.9817324786161996E-3</v>
      </c>
      <c r="M572" s="33">
        <v>-1.2623260763735E-3</v>
      </c>
      <c r="N572">
        <v>30</v>
      </c>
      <c r="O572" t="s">
        <v>15</v>
      </c>
      <c r="P572">
        <f t="shared" si="20"/>
        <v>225</v>
      </c>
      <c r="Q572">
        <f t="shared" si="21"/>
        <v>0</v>
      </c>
      <c r="AH572" s="31">
        <v>45628</v>
      </c>
      <c r="AI572" s="33">
        <v>0.4261078666228561</v>
      </c>
      <c r="AJ572" s="33">
        <v>0.29429251565732412</v>
      </c>
      <c r="AK572" s="33">
        <v>0.1318153509655319</v>
      </c>
      <c r="BI572" s="34">
        <v>-0.1054499755859373</v>
      </c>
    </row>
    <row r="573" spans="9:155" x14ac:dyDescent="0.25">
      <c r="I573" s="31">
        <v>45258</v>
      </c>
      <c r="J573" s="32">
        <v>149.29616331945809</v>
      </c>
      <c r="K573" s="32">
        <v>127.85454597864739</v>
      </c>
      <c r="L573" s="33">
        <v>0</v>
      </c>
      <c r="M573" s="33">
        <v>0</v>
      </c>
      <c r="N573">
        <v>30</v>
      </c>
      <c r="O573" t="s">
        <v>15</v>
      </c>
      <c r="P573">
        <f t="shared" si="20"/>
        <v>225</v>
      </c>
      <c r="Q573">
        <f t="shared" si="21"/>
        <v>0</v>
      </c>
      <c r="AH573" s="31">
        <v>45629</v>
      </c>
      <c r="AI573" s="33">
        <v>0.41848384710844638</v>
      </c>
      <c r="AJ573" s="33">
        <v>0.29754872673573152</v>
      </c>
      <c r="AK573" s="33">
        <v>0.12093512037271489</v>
      </c>
      <c r="BI573" s="34">
        <v>-2.0363238734670299E-2</v>
      </c>
    </row>
    <row r="574" spans="9:155" x14ac:dyDescent="0.25">
      <c r="I574" s="31">
        <v>45259</v>
      </c>
      <c r="J574" s="32">
        <v>149.5802021216609</v>
      </c>
      <c r="K574" s="32">
        <v>129.02414505046281</v>
      </c>
      <c r="L574" s="33">
        <v>0</v>
      </c>
      <c r="M574" s="33">
        <v>0</v>
      </c>
      <c r="N574">
        <v>30</v>
      </c>
      <c r="O574" t="s">
        <v>15</v>
      </c>
      <c r="P574">
        <f t="shared" si="20"/>
        <v>225</v>
      </c>
      <c r="Q574">
        <f t="shared" si="21"/>
        <v>0</v>
      </c>
      <c r="AH574" s="31">
        <v>45630</v>
      </c>
      <c r="AI574" s="33">
        <v>0.4212309988375495</v>
      </c>
      <c r="AJ574" s="33">
        <v>0.29017934439597631</v>
      </c>
      <c r="AK574" s="33">
        <v>0.1310516544415731</v>
      </c>
      <c r="BI574" s="34">
        <v>0.13450259670894141</v>
      </c>
    </row>
    <row r="575" spans="9:155" x14ac:dyDescent="0.25">
      <c r="I575" s="31">
        <v>45260</v>
      </c>
      <c r="J575" s="32">
        <v>150.9811403849537</v>
      </c>
      <c r="K575" s="32">
        <v>129.62840187222329</v>
      </c>
      <c r="L575" s="33">
        <v>0</v>
      </c>
      <c r="M575" s="33">
        <v>0</v>
      </c>
      <c r="N575">
        <v>30</v>
      </c>
      <c r="O575" t="s">
        <v>15</v>
      </c>
      <c r="P575">
        <f t="shared" si="20"/>
        <v>225</v>
      </c>
      <c r="Q575">
        <f t="shared" si="21"/>
        <v>0</v>
      </c>
      <c r="AH575" s="31">
        <v>45631</v>
      </c>
      <c r="AI575" s="33">
        <v>0.41585473925143868</v>
      </c>
      <c r="AJ575" s="33">
        <v>0.29408576296909872</v>
      </c>
      <c r="AK575" s="33">
        <v>0.1217689762823399</v>
      </c>
      <c r="BI575" s="34">
        <v>0.210344966344094</v>
      </c>
    </row>
    <row r="576" spans="9:155" x14ac:dyDescent="0.25">
      <c r="I576" s="31">
        <v>45261</v>
      </c>
      <c r="J576" s="32">
        <v>152.805679987237</v>
      </c>
      <c r="K576" s="32">
        <v>130.54649750838641</v>
      </c>
      <c r="L576" s="33">
        <v>0</v>
      </c>
      <c r="M576" s="33">
        <v>0</v>
      </c>
      <c r="N576">
        <v>30</v>
      </c>
      <c r="O576" t="s">
        <v>15</v>
      </c>
      <c r="P576">
        <f t="shared" si="20"/>
        <v>225</v>
      </c>
      <c r="Q576">
        <f t="shared" si="21"/>
        <v>0</v>
      </c>
      <c r="AH576" s="31">
        <v>45632</v>
      </c>
      <c r="AI576" s="33">
        <v>0.3832569833176267</v>
      </c>
      <c r="AJ576" s="33">
        <v>0.28686997491078009</v>
      </c>
      <c r="AK576" s="33">
        <v>9.6387008406846497E-2</v>
      </c>
      <c r="BI576" s="34">
        <v>-3.3043911906612398E-2</v>
      </c>
    </row>
    <row r="577" spans="9:61" x14ac:dyDescent="0.25">
      <c r="I577" s="31">
        <v>45264</v>
      </c>
      <c r="J577" s="32">
        <v>154.0023354504566</v>
      </c>
      <c r="K577" s="32">
        <v>132.947310390551</v>
      </c>
      <c r="L577" s="33">
        <v>0</v>
      </c>
      <c r="M577" s="33">
        <v>0</v>
      </c>
      <c r="N577">
        <v>30</v>
      </c>
      <c r="O577" t="s">
        <v>15</v>
      </c>
      <c r="P577">
        <f t="shared" si="20"/>
        <v>225</v>
      </c>
      <c r="Q577">
        <f t="shared" si="21"/>
        <v>0</v>
      </c>
      <c r="AH577" s="31">
        <v>45635</v>
      </c>
      <c r="AI577" s="33">
        <v>0.37610524237546511</v>
      </c>
      <c r="AJ577" s="33">
        <v>0.26254167005447598</v>
      </c>
      <c r="AK577" s="33">
        <v>0.1135635723209891</v>
      </c>
      <c r="BI577" s="34">
        <v>-0.1291473396598741</v>
      </c>
    </row>
    <row r="578" spans="9:61" x14ac:dyDescent="0.25">
      <c r="I578" s="31">
        <v>45265</v>
      </c>
      <c r="J578" s="32">
        <v>155.59802466469239</v>
      </c>
      <c r="K578" s="32">
        <v>133.9565670141354</v>
      </c>
      <c r="L578" s="33">
        <v>0</v>
      </c>
      <c r="M578" s="33">
        <v>0</v>
      </c>
      <c r="N578">
        <v>30</v>
      </c>
      <c r="O578" t="s">
        <v>15</v>
      </c>
      <c r="P578">
        <f t="shared" si="20"/>
        <v>225</v>
      </c>
      <c r="Q578">
        <f t="shared" si="21"/>
        <v>0</v>
      </c>
      <c r="AH578" s="31">
        <v>45636</v>
      </c>
      <c r="AI578" s="33">
        <v>0.36703097978802351</v>
      </c>
      <c r="AJ578" s="33">
        <v>0.25426135981558562</v>
      </c>
      <c r="AK578" s="33">
        <v>0.1127696199724379</v>
      </c>
      <c r="BI578" s="34">
        <v>8.6610856545649996E-4</v>
      </c>
    </row>
    <row r="579" spans="9:61" x14ac:dyDescent="0.25">
      <c r="I579" s="31">
        <v>45266</v>
      </c>
      <c r="J579" s="32">
        <v>154.64411543876429</v>
      </c>
      <c r="K579" s="32">
        <v>134.61559249237021</v>
      </c>
      <c r="L579" s="33">
        <v>-6.1305998452339996E-3</v>
      </c>
      <c r="M579" s="33">
        <v>0</v>
      </c>
      <c r="N579">
        <v>30</v>
      </c>
      <c r="O579" t="s">
        <v>15</v>
      </c>
      <c r="P579">
        <f t="shared" si="20"/>
        <v>225</v>
      </c>
      <c r="Q579">
        <f t="shared" si="21"/>
        <v>0</v>
      </c>
      <c r="AH579" s="31">
        <v>45637</v>
      </c>
      <c r="AI579" s="33">
        <v>0.3844040243988362</v>
      </c>
      <c r="AJ579" s="33">
        <v>0.250436295503212</v>
      </c>
      <c r="AK579" s="33">
        <v>0.13396772889562419</v>
      </c>
      <c r="BI579" s="34">
        <v>5.4821541032655199E-2</v>
      </c>
    </row>
    <row r="580" spans="9:61" x14ac:dyDescent="0.25">
      <c r="I580" s="31">
        <v>45267</v>
      </c>
      <c r="J580" s="32">
        <v>155.11209800853771</v>
      </c>
      <c r="K580" s="32">
        <v>134.7874651840695</v>
      </c>
      <c r="L580" s="33">
        <v>-3.1229616005847001E-3</v>
      </c>
      <c r="M580" s="33">
        <v>0</v>
      </c>
      <c r="N580">
        <v>30</v>
      </c>
      <c r="O580" t="s">
        <v>15</v>
      </c>
      <c r="P580">
        <f t="shared" ref="P580:P643" si="22">IF(O580="Discovery",$Q$2,0)</f>
        <v>225</v>
      </c>
      <c r="Q580">
        <f t="shared" ref="Q580:Q643" si="23">IF(O580="Holdout",$Q$2,0)</f>
        <v>0</v>
      </c>
      <c r="AH580" s="31">
        <v>45638</v>
      </c>
      <c r="AI580" s="33">
        <v>0.3708776146670611</v>
      </c>
      <c r="AJ580" s="33">
        <v>0.24340175953079199</v>
      </c>
      <c r="AK580" s="33">
        <v>0.12747585513626911</v>
      </c>
      <c r="BI580" s="34">
        <v>1.4690565293371E-2</v>
      </c>
    </row>
    <row r="581" spans="9:61" x14ac:dyDescent="0.25">
      <c r="I581" s="31">
        <v>45268</v>
      </c>
      <c r="J581" s="32">
        <v>155.162161886028</v>
      </c>
      <c r="K581" s="32">
        <v>134.78494294331091</v>
      </c>
      <c r="L581" s="33">
        <v>-2.8012102313231002E-3</v>
      </c>
      <c r="M581" s="33">
        <v>-1.871272492015574E-5</v>
      </c>
      <c r="N581">
        <v>30</v>
      </c>
      <c r="O581" t="s">
        <v>15</v>
      </c>
      <c r="P581">
        <f t="shared" si="22"/>
        <v>225</v>
      </c>
      <c r="Q581">
        <f t="shared" si="23"/>
        <v>0</v>
      </c>
      <c r="AH581" s="31">
        <v>45639</v>
      </c>
      <c r="AI581" s="33">
        <v>0.3707685795247746</v>
      </c>
      <c r="AJ581" s="33">
        <v>0.24890795840350741</v>
      </c>
      <c r="AK581" s="33">
        <v>0.1218606211212671</v>
      </c>
      <c r="BI581" s="34">
        <v>0.64113456474623531</v>
      </c>
    </row>
    <row r="582" spans="9:61" x14ac:dyDescent="0.25">
      <c r="I582" s="31">
        <v>45271</v>
      </c>
      <c r="J582" s="32">
        <v>154.4493742661175</v>
      </c>
      <c r="K582" s="32">
        <v>135.2656099678955</v>
      </c>
      <c r="L582" s="33">
        <v>-7.3821656865514004E-3</v>
      </c>
      <c r="M582" s="33">
        <v>0</v>
      </c>
      <c r="N582">
        <v>30</v>
      </c>
      <c r="O582" t="s">
        <v>15</v>
      </c>
      <c r="P582">
        <f t="shared" si="22"/>
        <v>225</v>
      </c>
      <c r="Q582">
        <f t="shared" si="23"/>
        <v>0</v>
      </c>
      <c r="AH582" s="31">
        <v>45642</v>
      </c>
      <c r="AI582" s="33">
        <v>0.38377706378009119</v>
      </c>
      <c r="AJ582" s="33">
        <v>0.24412366410586989</v>
      </c>
      <c r="AK582" s="33">
        <v>0.1396533996742213</v>
      </c>
      <c r="BI582" s="34">
        <v>9.7596052726549504E-2</v>
      </c>
    </row>
    <row r="583" spans="9:61" x14ac:dyDescent="0.25">
      <c r="I583" s="31">
        <v>45272</v>
      </c>
      <c r="J583" s="32">
        <v>153.86432970279779</v>
      </c>
      <c r="K583" s="32">
        <v>134.66459602711049</v>
      </c>
      <c r="L583" s="33">
        <v>-1.11421399187469E-2</v>
      </c>
      <c r="M583" s="33">
        <v>-4.4432131783359004E-3</v>
      </c>
      <c r="N583">
        <v>30</v>
      </c>
      <c r="O583" t="s">
        <v>15</v>
      </c>
      <c r="P583">
        <f t="shared" si="22"/>
        <v>225</v>
      </c>
      <c r="Q583">
        <f t="shared" si="23"/>
        <v>0</v>
      </c>
      <c r="AH583" s="31">
        <v>45643</v>
      </c>
      <c r="AI583" s="33">
        <v>0.37836187069217209</v>
      </c>
      <c r="AJ583" s="33">
        <v>0.2359392726416509</v>
      </c>
      <c r="AK583" s="33">
        <v>0.1424225980505211</v>
      </c>
      <c r="BI583" s="34">
        <v>0.1119581797100698</v>
      </c>
    </row>
    <row r="584" spans="9:61" x14ac:dyDescent="0.25">
      <c r="I584" s="31">
        <v>45273</v>
      </c>
      <c r="J584" s="32">
        <v>154.69632493223381</v>
      </c>
      <c r="K584" s="32">
        <v>135.1304899272514</v>
      </c>
      <c r="L584" s="33">
        <v>-5.7950589951364E-3</v>
      </c>
      <c r="M584" s="33">
        <v>-9.9892382606470002E-4</v>
      </c>
      <c r="N584">
        <v>30</v>
      </c>
      <c r="O584" t="s">
        <v>15</v>
      </c>
      <c r="P584">
        <f t="shared" si="22"/>
        <v>225</v>
      </c>
      <c r="Q584">
        <f t="shared" si="23"/>
        <v>0</v>
      </c>
      <c r="AH584" s="31">
        <v>45644</v>
      </c>
      <c r="AI584" s="33">
        <v>0.36181906160295307</v>
      </c>
      <c r="AJ584" s="33">
        <v>0.22307341565585601</v>
      </c>
      <c r="AK584" s="33">
        <v>0.13874564594709701</v>
      </c>
      <c r="BI584" s="34">
        <v>-5.8361600103988996E-3</v>
      </c>
    </row>
    <row r="585" spans="9:61" x14ac:dyDescent="0.25">
      <c r="I585" s="31">
        <v>45274</v>
      </c>
      <c r="J585" s="32">
        <v>155.6054886069013</v>
      </c>
      <c r="K585" s="32">
        <v>136.73319376934469</v>
      </c>
      <c r="L585" s="33">
        <v>0</v>
      </c>
      <c r="M585" s="33">
        <v>0</v>
      </c>
      <c r="N585">
        <v>30</v>
      </c>
      <c r="O585" t="s">
        <v>15</v>
      </c>
      <c r="P585">
        <f t="shared" si="22"/>
        <v>225</v>
      </c>
      <c r="Q585">
        <f t="shared" si="23"/>
        <v>0</v>
      </c>
      <c r="AH585" s="31">
        <v>45645</v>
      </c>
      <c r="AI585" s="33">
        <v>0.34432268114991849</v>
      </c>
      <c r="AJ585" s="33">
        <v>0.19913196320198609</v>
      </c>
      <c r="AK585" s="33">
        <v>0.14519071794793231</v>
      </c>
      <c r="BI585" s="34">
        <v>0.1331800705149421</v>
      </c>
    </row>
    <row r="586" spans="9:61" x14ac:dyDescent="0.25">
      <c r="I586" s="31">
        <v>45275</v>
      </c>
      <c r="J586" s="32">
        <v>156.82711091925171</v>
      </c>
      <c r="K586" s="32">
        <v>137.96692982045249</v>
      </c>
      <c r="L586" s="33">
        <v>0</v>
      </c>
      <c r="M586" s="33">
        <v>0</v>
      </c>
      <c r="N586">
        <v>30</v>
      </c>
      <c r="O586" t="s">
        <v>15</v>
      </c>
      <c r="P586">
        <f t="shared" si="22"/>
        <v>225</v>
      </c>
      <c r="Q586">
        <f t="shared" si="23"/>
        <v>0</v>
      </c>
      <c r="AH586" s="31">
        <v>45646</v>
      </c>
      <c r="AI586" s="33">
        <v>0.29671332154334151</v>
      </c>
      <c r="AJ586" s="33">
        <v>0.1658052603675626</v>
      </c>
      <c r="AK586" s="33">
        <v>0.13090806117577891</v>
      </c>
      <c r="BI586" s="34">
        <v>-1.1786736724928E-2</v>
      </c>
    </row>
    <row r="587" spans="9:61" x14ac:dyDescent="0.25">
      <c r="I587" s="31">
        <v>45278</v>
      </c>
      <c r="J587" s="32">
        <v>157.36728204677269</v>
      </c>
      <c r="K587" s="32">
        <v>138.04259704321319</v>
      </c>
      <c r="L587" s="33">
        <v>0</v>
      </c>
      <c r="M587" s="33">
        <v>0</v>
      </c>
      <c r="N587">
        <v>30</v>
      </c>
      <c r="O587" t="s">
        <v>15</v>
      </c>
      <c r="P587">
        <f t="shared" si="22"/>
        <v>225</v>
      </c>
      <c r="Q587">
        <f t="shared" si="23"/>
        <v>0</v>
      </c>
      <c r="AH587" s="31">
        <v>45649</v>
      </c>
      <c r="AI587" s="33">
        <v>0.2935906850378433</v>
      </c>
      <c r="AJ587" s="33">
        <v>0.17001600058468691</v>
      </c>
      <c r="AK587" s="33">
        <v>0.12357468445315641</v>
      </c>
      <c r="BI587" s="34">
        <v>0.16052710943279039</v>
      </c>
    </row>
    <row r="588" spans="9:61" x14ac:dyDescent="0.25">
      <c r="I588" s="31">
        <v>45279</v>
      </c>
      <c r="J588" s="32">
        <v>157.5197933757434</v>
      </c>
      <c r="K588" s="32">
        <v>138.14132475291049</v>
      </c>
      <c r="L588" s="33">
        <v>0</v>
      </c>
      <c r="M588" s="33">
        <v>0</v>
      </c>
      <c r="N588">
        <v>30</v>
      </c>
      <c r="O588" t="s">
        <v>15</v>
      </c>
      <c r="P588">
        <f t="shared" si="22"/>
        <v>225</v>
      </c>
      <c r="Q588">
        <f t="shared" si="23"/>
        <v>0</v>
      </c>
      <c r="AH588" s="31">
        <v>45650</v>
      </c>
      <c r="AI588" s="33">
        <v>0.29636174715909402</v>
      </c>
      <c r="AJ588" s="33">
        <v>0.1686790041342254</v>
      </c>
      <c r="AK588" s="33">
        <v>0.12768274302486859</v>
      </c>
      <c r="BI588" s="34">
        <v>-7.9794257303588995E-2</v>
      </c>
    </row>
    <row r="589" spans="9:61" x14ac:dyDescent="0.25">
      <c r="I589" s="31">
        <v>45280</v>
      </c>
      <c r="J589" s="32">
        <v>153.0305074721073</v>
      </c>
      <c r="K589" s="32">
        <v>135.33226918794659</v>
      </c>
      <c r="L589" s="33">
        <v>-2.8499820926805398E-2</v>
      </c>
      <c r="M589" s="33">
        <v>-2.0334650547100101E-2</v>
      </c>
      <c r="N589">
        <v>30</v>
      </c>
      <c r="O589" t="s">
        <v>15</v>
      </c>
      <c r="P589">
        <f t="shared" si="22"/>
        <v>225</v>
      </c>
      <c r="Q589">
        <f t="shared" si="23"/>
        <v>0</v>
      </c>
      <c r="AH589" s="31">
        <v>45652</v>
      </c>
      <c r="AI589" s="33">
        <v>0.33544296418786151</v>
      </c>
      <c r="AJ589" s="33">
        <v>0.1944093144367911</v>
      </c>
      <c r="AK589" s="33">
        <v>0.14103364975107041</v>
      </c>
      <c r="BI589" s="34">
        <v>6.8177106242042998E-2</v>
      </c>
    </row>
    <row r="590" spans="9:61" x14ac:dyDescent="0.25">
      <c r="I590" s="31">
        <v>45281</v>
      </c>
      <c r="J590" s="32">
        <v>154.54538459771919</v>
      </c>
      <c r="K590" s="32">
        <v>136.50222857987029</v>
      </c>
      <c r="L590" s="33">
        <v>-1.8882762059807202E-2</v>
      </c>
      <c r="M590" s="33">
        <v>-1.1865357277932099E-2</v>
      </c>
      <c r="N590">
        <v>30</v>
      </c>
      <c r="O590" t="s">
        <v>15</v>
      </c>
      <c r="P590">
        <f t="shared" si="22"/>
        <v>225</v>
      </c>
      <c r="Q590">
        <f t="shared" si="23"/>
        <v>0</v>
      </c>
      <c r="AH590" s="31">
        <v>45653</v>
      </c>
      <c r="AI590" s="33">
        <v>0.32499810156333853</v>
      </c>
      <c r="AJ590" s="33">
        <v>0.18495602318681431</v>
      </c>
      <c r="AK590" s="33">
        <v>0.1400420783765241</v>
      </c>
      <c r="BI590" s="34">
        <v>-6.1996575559349502E-2</v>
      </c>
    </row>
    <row r="591" spans="9:61" x14ac:dyDescent="0.25">
      <c r="I591" s="31">
        <v>45282</v>
      </c>
      <c r="J591" s="32">
        <v>156.5869333510642</v>
      </c>
      <c r="K591" s="32">
        <v>137.31583138460209</v>
      </c>
      <c r="L591" s="33">
        <v>-5.9221765385001996E-3</v>
      </c>
      <c r="M591" s="33">
        <v>-5.9757163164964001E-3</v>
      </c>
      <c r="N591">
        <v>30</v>
      </c>
      <c r="O591" t="s">
        <v>15</v>
      </c>
      <c r="P591">
        <f t="shared" si="22"/>
        <v>225</v>
      </c>
      <c r="Q591">
        <f t="shared" si="23"/>
        <v>0</v>
      </c>
      <c r="AH591" s="31">
        <v>45656</v>
      </c>
      <c r="AI591" s="33">
        <v>0.30985849169311819</v>
      </c>
      <c r="AJ591" s="33">
        <v>0.1733141954478423</v>
      </c>
      <c r="AK591" s="33">
        <v>0.13654429624527581</v>
      </c>
      <c r="BI591" s="34">
        <v>0.36481804196696499</v>
      </c>
    </row>
    <row r="592" spans="9:61" x14ac:dyDescent="0.25">
      <c r="I592" s="31">
        <v>45286</v>
      </c>
      <c r="J592" s="32">
        <v>157.63973957575951</v>
      </c>
      <c r="K592" s="32">
        <v>137.99431414868971</v>
      </c>
      <c r="L592" s="33">
        <v>0</v>
      </c>
      <c r="M592" s="33">
        <v>-1.0642043898432001E-3</v>
      </c>
      <c r="N592">
        <v>30</v>
      </c>
      <c r="O592" t="s">
        <v>15</v>
      </c>
      <c r="P592">
        <f t="shared" si="22"/>
        <v>225</v>
      </c>
      <c r="Q592">
        <f t="shared" si="23"/>
        <v>0</v>
      </c>
      <c r="AH592" s="31">
        <v>45657</v>
      </c>
      <c r="AI592" s="33">
        <v>0.30292558348950949</v>
      </c>
      <c r="AJ592" s="33">
        <v>0.1684983693537733</v>
      </c>
      <c r="AK592" s="33">
        <v>0.13442721413573611</v>
      </c>
      <c r="BI592" s="34">
        <v>0.10571549030536349</v>
      </c>
    </row>
    <row r="593" spans="9:61" x14ac:dyDescent="0.25">
      <c r="I593" s="31">
        <v>45287</v>
      </c>
      <c r="J593" s="32">
        <v>158.30147019474191</v>
      </c>
      <c r="K593" s="32">
        <v>139.061582309724</v>
      </c>
      <c r="L593" s="33">
        <v>0</v>
      </c>
      <c r="M593" s="33">
        <v>0</v>
      </c>
      <c r="N593">
        <v>30</v>
      </c>
      <c r="O593" t="s">
        <v>15</v>
      </c>
      <c r="P593">
        <f t="shared" si="22"/>
        <v>225</v>
      </c>
      <c r="Q593">
        <f t="shared" si="23"/>
        <v>0</v>
      </c>
      <c r="AH593" s="31">
        <v>45658</v>
      </c>
      <c r="AI593" s="33">
        <v>0.3078176836514574</v>
      </c>
      <c r="AJ593" s="33">
        <v>0.1650442168321935</v>
      </c>
      <c r="AK593" s="33">
        <v>0.14277346681926389</v>
      </c>
      <c r="BI593" s="34">
        <v>0.1336274886442356</v>
      </c>
    </row>
    <row r="594" spans="9:61" x14ac:dyDescent="0.25">
      <c r="I594" s="31">
        <v>45288</v>
      </c>
      <c r="J594" s="32">
        <v>159.80866937312021</v>
      </c>
      <c r="K594" s="32">
        <v>139.79879725147819</v>
      </c>
      <c r="L594" s="33">
        <v>0</v>
      </c>
      <c r="M594" s="33">
        <v>0</v>
      </c>
      <c r="N594">
        <v>30</v>
      </c>
      <c r="O594" t="s">
        <v>15</v>
      </c>
      <c r="P594">
        <f t="shared" si="22"/>
        <v>225</v>
      </c>
      <c r="Q594">
        <f t="shared" si="23"/>
        <v>0</v>
      </c>
      <c r="AH594" s="31">
        <v>45659</v>
      </c>
      <c r="AI594" s="33">
        <v>0.30469333360144901</v>
      </c>
      <c r="AJ594" s="33">
        <v>0.1763212495328427</v>
      </c>
      <c r="AK594" s="33">
        <v>0.1283720840686062</v>
      </c>
      <c r="BI594" s="34">
        <v>-5.9821122028157004E-3</v>
      </c>
    </row>
    <row r="595" spans="9:61" x14ac:dyDescent="0.25">
      <c r="I595" s="31">
        <v>45289</v>
      </c>
      <c r="J595" s="32">
        <v>160.09342571713421</v>
      </c>
      <c r="K595" s="32">
        <v>140.01426867629201</v>
      </c>
      <c r="L595" s="33">
        <v>0</v>
      </c>
      <c r="M595" s="33">
        <v>0</v>
      </c>
      <c r="N595">
        <v>30</v>
      </c>
      <c r="O595" t="s">
        <v>15</v>
      </c>
      <c r="P595">
        <f t="shared" si="22"/>
        <v>225</v>
      </c>
      <c r="Q595">
        <f t="shared" si="23"/>
        <v>0</v>
      </c>
      <c r="AH595" s="31">
        <v>45660</v>
      </c>
      <c r="AI595" s="33">
        <v>0.29680873193033158</v>
      </c>
      <c r="AJ595" s="33">
        <v>0.16876703304056009</v>
      </c>
      <c r="AK595" s="33">
        <v>0.1280416988897714</v>
      </c>
      <c r="BI595" s="34">
        <v>2.92818516489111E-2</v>
      </c>
    </row>
    <row r="596" spans="9:61" x14ac:dyDescent="0.25">
      <c r="I596" s="31">
        <v>45292</v>
      </c>
      <c r="J596" s="32">
        <v>161.00893688725489</v>
      </c>
      <c r="K596" s="32">
        <v>140.30504700375809</v>
      </c>
      <c r="L596" s="33">
        <v>0</v>
      </c>
      <c r="M596" s="33">
        <v>0</v>
      </c>
      <c r="N596">
        <v>30</v>
      </c>
      <c r="O596" t="s">
        <v>16</v>
      </c>
      <c r="P596">
        <f t="shared" si="22"/>
        <v>0</v>
      </c>
      <c r="Q596">
        <f t="shared" si="23"/>
        <v>225</v>
      </c>
      <c r="AH596" s="31">
        <v>45663</v>
      </c>
      <c r="AI596" s="33">
        <v>0.25639126369374732</v>
      </c>
      <c r="AJ596" s="33">
        <v>0.1415496032255581</v>
      </c>
      <c r="AK596" s="33">
        <v>0.11484166046818919</v>
      </c>
      <c r="BI596" s="34">
        <v>9.4080602512572095E-2</v>
      </c>
    </row>
    <row r="597" spans="9:61" x14ac:dyDescent="0.25">
      <c r="I597" s="31">
        <v>45293</v>
      </c>
      <c r="J597" s="32">
        <v>161.38120952911379</v>
      </c>
      <c r="K597" s="32">
        <v>139.9367998529894</v>
      </c>
      <c r="L597" s="33">
        <v>0</v>
      </c>
      <c r="M597" s="33">
        <v>-2.6246179922442001E-3</v>
      </c>
      <c r="N597">
        <v>30</v>
      </c>
      <c r="O597" t="s">
        <v>16</v>
      </c>
      <c r="P597">
        <f t="shared" si="22"/>
        <v>0</v>
      </c>
      <c r="Q597">
        <f t="shared" si="23"/>
        <v>225</v>
      </c>
      <c r="AH597" s="31">
        <v>45664</v>
      </c>
      <c r="AI597" s="33">
        <v>0.2681401448727449</v>
      </c>
      <c r="AJ597" s="33">
        <v>0.1505402092860379</v>
      </c>
      <c r="AK597" s="33">
        <v>0.11759993558670701</v>
      </c>
      <c r="BI597" s="34">
        <v>2.5286130965573299E-2</v>
      </c>
    </row>
    <row r="598" spans="9:61" x14ac:dyDescent="0.25">
      <c r="I598" s="31">
        <v>45294</v>
      </c>
      <c r="J598" s="32">
        <v>162.23119844859681</v>
      </c>
      <c r="K598" s="32">
        <v>139.5674717418955</v>
      </c>
      <c r="L598" s="33">
        <v>0</v>
      </c>
      <c r="M598" s="33">
        <v>-5.2569403425870003E-3</v>
      </c>
      <c r="N598">
        <v>30</v>
      </c>
      <c r="O598" t="s">
        <v>16</v>
      </c>
      <c r="P598">
        <f t="shared" si="22"/>
        <v>0</v>
      </c>
      <c r="Q598">
        <f t="shared" si="23"/>
        <v>225</v>
      </c>
      <c r="AH598" s="31">
        <v>45665</v>
      </c>
      <c r="AI598" s="33">
        <v>0.24380674638003841</v>
      </c>
      <c r="AJ598" s="33">
        <v>0.14791283177958539</v>
      </c>
      <c r="AK598" s="33">
        <v>9.5893914600452906E-2</v>
      </c>
      <c r="BI598" s="34">
        <v>8.6570649772593003E-3</v>
      </c>
    </row>
    <row r="599" spans="9:61" x14ac:dyDescent="0.25">
      <c r="I599" s="31">
        <v>45295</v>
      </c>
      <c r="J599" s="32">
        <v>163.9464704398595</v>
      </c>
      <c r="K599" s="32">
        <v>140.82210635928959</v>
      </c>
      <c r="L599" s="33">
        <v>0</v>
      </c>
      <c r="M599" s="33">
        <v>0</v>
      </c>
      <c r="N599">
        <v>30</v>
      </c>
      <c r="O599" t="s">
        <v>16</v>
      </c>
      <c r="P599">
        <f t="shared" si="22"/>
        <v>0</v>
      </c>
      <c r="Q599">
        <f t="shared" si="23"/>
        <v>225</v>
      </c>
      <c r="AH599" s="31">
        <v>45666</v>
      </c>
      <c r="AI599" s="33">
        <v>0.22151925381810469</v>
      </c>
      <c r="AJ599" s="33">
        <v>0.1282057186720397</v>
      </c>
      <c r="AK599" s="33">
        <v>9.3313535146064996E-2</v>
      </c>
      <c r="BI599" s="34">
        <v>9.3339121330291999E-2</v>
      </c>
    </row>
    <row r="600" spans="9:61" x14ac:dyDescent="0.25">
      <c r="I600" s="31">
        <v>45296</v>
      </c>
      <c r="J600" s="32">
        <v>164.03845673460251</v>
      </c>
      <c r="K600" s="32">
        <v>141.17774230626489</v>
      </c>
      <c r="L600" s="33">
        <v>0</v>
      </c>
      <c r="M600" s="33">
        <v>0</v>
      </c>
      <c r="N600">
        <v>30</v>
      </c>
      <c r="O600" t="s">
        <v>16</v>
      </c>
      <c r="P600">
        <f t="shared" si="22"/>
        <v>0</v>
      </c>
      <c r="Q600">
        <f t="shared" si="23"/>
        <v>225</v>
      </c>
      <c r="AH600" s="31">
        <v>45667</v>
      </c>
      <c r="AI600" s="33">
        <v>0.20419650861462421</v>
      </c>
      <c r="AJ600" s="33">
        <v>0.1127275325921617</v>
      </c>
      <c r="AK600" s="33">
        <v>9.1468976022462498E-2</v>
      </c>
      <c r="BI600" s="34">
        <v>5.6322936625413697E-2</v>
      </c>
    </row>
    <row r="601" spans="9:61" x14ac:dyDescent="0.25">
      <c r="I601" s="31">
        <v>45299</v>
      </c>
      <c r="J601" s="32">
        <v>162.65541628041859</v>
      </c>
      <c r="K601" s="32">
        <v>139.93175537147201</v>
      </c>
      <c r="L601" s="33">
        <v>-8.4311964506068003E-3</v>
      </c>
      <c r="M601" s="33">
        <v>-8.8256612865352004E-3</v>
      </c>
      <c r="N601">
        <v>30</v>
      </c>
      <c r="O601" t="s">
        <v>16</v>
      </c>
      <c r="P601">
        <f t="shared" si="22"/>
        <v>0</v>
      </c>
      <c r="Q601">
        <f t="shared" si="23"/>
        <v>225</v>
      </c>
      <c r="AH601" s="31">
        <v>45670</v>
      </c>
      <c r="AI601" s="33">
        <v>0.16801976268601421</v>
      </c>
      <c r="AJ601" s="33">
        <v>9.4025039010799505E-2</v>
      </c>
      <c r="AK601" s="33">
        <v>7.3994723675214702E-2</v>
      </c>
      <c r="BI601" s="34">
        <v>-4.4306117753183397E-2</v>
      </c>
    </row>
    <row r="602" spans="9:61" x14ac:dyDescent="0.25">
      <c r="I602" s="31">
        <v>45300</v>
      </c>
      <c r="J602" s="32">
        <v>162.9483793177784</v>
      </c>
      <c r="K602" s="32">
        <v>140.2333433021897</v>
      </c>
      <c r="L602" s="33">
        <v>-6.6452552561358999E-3</v>
      </c>
      <c r="M602" s="33">
        <v>-6.6894326871049003E-3</v>
      </c>
      <c r="N602">
        <v>30</v>
      </c>
      <c r="O602" t="s">
        <v>16</v>
      </c>
      <c r="P602">
        <f t="shared" si="22"/>
        <v>0</v>
      </c>
      <c r="Q602">
        <f t="shared" si="23"/>
        <v>225</v>
      </c>
      <c r="AH602" s="31">
        <v>45671</v>
      </c>
      <c r="AI602" s="33">
        <v>0.18130323775763041</v>
      </c>
      <c r="AJ602" s="33">
        <v>0.103882155548304</v>
      </c>
      <c r="AK602" s="33">
        <v>7.7421082209326406E-2</v>
      </c>
      <c r="BI602" s="34">
        <v>8.7776210680984595E-2</v>
      </c>
    </row>
    <row r="603" spans="9:61" x14ac:dyDescent="0.25">
      <c r="I603" s="31">
        <v>45301</v>
      </c>
      <c r="J603" s="32">
        <v>163.6099305984846</v>
      </c>
      <c r="K603" s="32">
        <v>140.65347654856569</v>
      </c>
      <c r="L603" s="33">
        <v>-2.6123516683113001E-3</v>
      </c>
      <c r="M603" s="33">
        <v>-3.7135156656762998E-3</v>
      </c>
      <c r="N603">
        <v>30</v>
      </c>
      <c r="O603" t="s">
        <v>16</v>
      </c>
      <c r="P603">
        <f t="shared" si="22"/>
        <v>0</v>
      </c>
      <c r="Q603">
        <f t="shared" si="23"/>
        <v>225</v>
      </c>
      <c r="AH603" s="31">
        <v>45672</v>
      </c>
      <c r="AI603" s="33">
        <v>0.17574897976792789</v>
      </c>
      <c r="AJ603" s="33">
        <v>0.1041789951249754</v>
      </c>
      <c r="AK603" s="33">
        <v>7.15699846429525E-2</v>
      </c>
      <c r="BI603" s="34">
        <v>-6.9169110738515102E-2</v>
      </c>
    </row>
    <row r="604" spans="9:61" x14ac:dyDescent="0.25">
      <c r="I604" s="31">
        <v>45302</v>
      </c>
      <c r="J604" s="32">
        <v>165.79738797985141</v>
      </c>
      <c r="K604" s="32">
        <v>141.1327022927168</v>
      </c>
      <c r="L604" s="33">
        <v>0</v>
      </c>
      <c r="M604" s="33">
        <v>-3.1903055547040002E-4</v>
      </c>
      <c r="N604">
        <v>30</v>
      </c>
      <c r="O604" t="s">
        <v>16</v>
      </c>
      <c r="P604">
        <f t="shared" si="22"/>
        <v>0</v>
      </c>
      <c r="Q604">
        <f t="shared" si="23"/>
        <v>225</v>
      </c>
      <c r="AH604" s="31">
        <v>45673</v>
      </c>
      <c r="AI604" s="33">
        <v>0.1696738084080196</v>
      </c>
      <c r="AJ604" s="33">
        <v>0.1087705234026148</v>
      </c>
      <c r="AK604" s="33">
        <v>6.0903285005404699E-2</v>
      </c>
      <c r="BI604" s="34">
        <v>-4.4997409127462397E-2</v>
      </c>
    </row>
    <row r="605" spans="9:61" x14ac:dyDescent="0.25">
      <c r="I605" s="31">
        <v>45303</v>
      </c>
      <c r="J605" s="32">
        <v>165.38605281393259</v>
      </c>
      <c r="K605" s="32">
        <v>142.2947346422562</v>
      </c>
      <c r="L605" s="33">
        <v>-2.4809508215460001E-3</v>
      </c>
      <c r="M605" s="33">
        <v>0</v>
      </c>
      <c r="N605">
        <v>29</v>
      </c>
      <c r="O605" t="s">
        <v>16</v>
      </c>
      <c r="P605">
        <f t="shared" si="22"/>
        <v>0</v>
      </c>
      <c r="Q605">
        <f t="shared" si="23"/>
        <v>225</v>
      </c>
      <c r="AH605" s="31">
        <v>45674</v>
      </c>
      <c r="AI605" s="33">
        <v>0.17439793160108641</v>
      </c>
      <c r="AJ605" s="33">
        <v>9.7978790211490099E-2</v>
      </c>
      <c r="AK605" s="33">
        <v>7.6419141389596199E-2</v>
      </c>
      <c r="BI605" s="34">
        <v>-6.9728423388729394E-2</v>
      </c>
    </row>
    <row r="606" spans="9:61" x14ac:dyDescent="0.25">
      <c r="I606" s="31">
        <v>45306</v>
      </c>
      <c r="J606" s="32">
        <v>166.6079263860054</v>
      </c>
      <c r="K606" s="32">
        <v>143.30327062562381</v>
      </c>
      <c r="L606" s="33">
        <v>0</v>
      </c>
      <c r="M606" s="33">
        <v>0</v>
      </c>
      <c r="N606">
        <v>29</v>
      </c>
      <c r="O606" t="s">
        <v>16</v>
      </c>
      <c r="P606">
        <f t="shared" si="22"/>
        <v>0</v>
      </c>
      <c r="Q606">
        <f t="shared" si="23"/>
        <v>225</v>
      </c>
      <c r="AH606" s="31">
        <v>45677</v>
      </c>
      <c r="AI606" s="33">
        <v>0.16824729474581529</v>
      </c>
      <c r="AJ606" s="33">
        <v>9.6726014618655196E-2</v>
      </c>
      <c r="AK606" s="33">
        <v>7.1521280127159997E-2</v>
      </c>
      <c r="BI606" s="34">
        <v>-6.7745565100906804E-2</v>
      </c>
    </row>
    <row r="607" spans="9:61" x14ac:dyDescent="0.25">
      <c r="I607" s="31">
        <v>45307</v>
      </c>
      <c r="J607" s="32">
        <v>166.30868112691849</v>
      </c>
      <c r="K607" s="32">
        <v>142.88529929989801</v>
      </c>
      <c r="L607" s="33">
        <v>-1.7961045766425E-3</v>
      </c>
      <c r="M607" s="33">
        <v>-2.9166907628906001E-3</v>
      </c>
      <c r="N607">
        <v>29</v>
      </c>
      <c r="O607" t="s">
        <v>16</v>
      </c>
      <c r="P607">
        <f t="shared" si="22"/>
        <v>0</v>
      </c>
      <c r="Q607">
        <f t="shared" si="23"/>
        <v>225</v>
      </c>
      <c r="AH607" s="31">
        <v>45678</v>
      </c>
      <c r="AI607" s="33">
        <v>0.14903729760809381</v>
      </c>
      <c r="AJ607" s="33">
        <v>8.0980756573555607E-2</v>
      </c>
      <c r="AK607" s="33">
        <v>6.8056541034538107E-2</v>
      </c>
      <c r="BI607" s="34">
        <v>0.2697638815948265</v>
      </c>
    </row>
    <row r="608" spans="9:61" x14ac:dyDescent="0.25">
      <c r="I608" s="31">
        <v>45308</v>
      </c>
      <c r="J608" s="32">
        <v>165.12344108348881</v>
      </c>
      <c r="K608" s="32">
        <v>140.43548288299331</v>
      </c>
      <c r="L608" s="33">
        <v>-8.9100520888619993E-3</v>
      </c>
      <c r="M608" s="33">
        <v>-2.0012018777454E-2</v>
      </c>
      <c r="N608">
        <v>29</v>
      </c>
      <c r="O608" t="s">
        <v>16</v>
      </c>
      <c r="P608">
        <f t="shared" si="22"/>
        <v>0</v>
      </c>
      <c r="Q608">
        <f t="shared" si="23"/>
        <v>225</v>
      </c>
      <c r="AH608" s="31">
        <v>45679</v>
      </c>
      <c r="AI608" s="33">
        <v>0.1497089468827337</v>
      </c>
      <c r="AJ608" s="33">
        <v>9.7957162503335499E-2</v>
      </c>
      <c r="AK608" s="33">
        <v>5.1751784379398202E-2</v>
      </c>
      <c r="BI608" s="34">
        <v>-4.1953069450916397E-2</v>
      </c>
    </row>
    <row r="609" spans="9:61" x14ac:dyDescent="0.25">
      <c r="I609" s="31">
        <v>45309</v>
      </c>
      <c r="J609" s="32">
        <v>164.71266870473241</v>
      </c>
      <c r="K609" s="32">
        <v>139.91085680518569</v>
      </c>
      <c r="L609" s="33">
        <v>-1.1375555307506601E-2</v>
      </c>
      <c r="M609" s="33">
        <v>-2.36729685625994E-2</v>
      </c>
      <c r="N609">
        <v>30</v>
      </c>
      <c r="O609" t="s">
        <v>16</v>
      </c>
      <c r="P609">
        <f t="shared" si="22"/>
        <v>0</v>
      </c>
      <c r="Q609">
        <f t="shared" si="23"/>
        <v>225</v>
      </c>
      <c r="AH609" s="31">
        <v>45680</v>
      </c>
      <c r="AI609" s="33">
        <v>0.16248689709128381</v>
      </c>
      <c r="AJ609" s="33">
        <v>0.1093624451449408</v>
      </c>
      <c r="AK609" s="33">
        <v>5.3124451946342903E-2</v>
      </c>
      <c r="BI609" s="34">
        <v>-0.2092830473281416</v>
      </c>
    </row>
    <row r="610" spans="9:61" x14ac:dyDescent="0.25">
      <c r="I610" s="31">
        <v>45310</v>
      </c>
      <c r="J610" s="32">
        <v>165.45347849685601</v>
      </c>
      <c r="K610" s="32">
        <v>141.29160346051441</v>
      </c>
      <c r="L610" s="33">
        <v>-6.9291294489474999E-3</v>
      </c>
      <c r="M610" s="33">
        <v>-1.4037831490705401E-2</v>
      </c>
      <c r="N610">
        <v>30</v>
      </c>
      <c r="O610" t="s">
        <v>16</v>
      </c>
      <c r="P610">
        <f t="shared" si="22"/>
        <v>0</v>
      </c>
      <c r="Q610">
        <f t="shared" si="23"/>
        <v>225</v>
      </c>
      <c r="AH610" s="31">
        <v>45681</v>
      </c>
      <c r="AI610" s="33">
        <v>0.1466617773124046</v>
      </c>
      <c r="AJ610" s="33">
        <v>8.7343928513138505E-2</v>
      </c>
      <c r="AK610" s="33">
        <v>5.9317848799266E-2</v>
      </c>
      <c r="BI610" s="34">
        <v>-0.2048591278720138</v>
      </c>
    </row>
    <row r="611" spans="9:61" x14ac:dyDescent="0.25">
      <c r="I611" s="31">
        <v>45311</v>
      </c>
      <c r="J611" s="32">
        <v>165.45347849685601</v>
      </c>
      <c r="K611" s="32">
        <v>141.25917465075969</v>
      </c>
      <c r="L611" s="33">
        <v>-6.9291294489474999E-3</v>
      </c>
      <c r="M611" s="33">
        <v>-1.42641264636883E-2</v>
      </c>
      <c r="N611">
        <v>30</v>
      </c>
      <c r="O611" t="s">
        <v>16</v>
      </c>
      <c r="P611">
        <f t="shared" si="22"/>
        <v>0</v>
      </c>
      <c r="Q611">
        <f t="shared" si="23"/>
        <v>225</v>
      </c>
      <c r="AH611" s="31">
        <v>45684</v>
      </c>
      <c r="AI611" s="33">
        <v>0.1168420417376725</v>
      </c>
      <c r="AJ611" s="33">
        <v>6.6781791561022E-2</v>
      </c>
      <c r="AK611" s="33">
        <v>5.00602501766505E-2</v>
      </c>
      <c r="BI611" s="34">
        <v>-0.19708072235544119</v>
      </c>
    </row>
    <row r="612" spans="9:61" x14ac:dyDescent="0.25">
      <c r="I612" s="31">
        <v>45314</v>
      </c>
      <c r="J612" s="32">
        <v>160.45356587358211</v>
      </c>
      <c r="K612" s="32">
        <v>138.4094029135484</v>
      </c>
      <c r="L612" s="33">
        <v>-3.6939181982041699E-2</v>
      </c>
      <c r="M612" s="33">
        <v>-3.4150425811707401E-2</v>
      </c>
      <c r="N612">
        <v>30</v>
      </c>
      <c r="O612" t="s">
        <v>16</v>
      </c>
      <c r="P612">
        <f t="shared" si="22"/>
        <v>0</v>
      </c>
      <c r="Q612">
        <f t="shared" si="23"/>
        <v>225</v>
      </c>
      <c r="AH612" s="31">
        <v>45685</v>
      </c>
      <c r="AI612" s="33">
        <v>0.14475478808009651</v>
      </c>
      <c r="AJ612" s="33">
        <v>8.94647371065449E-2</v>
      </c>
      <c r="AK612" s="33">
        <v>5.5290050973551601E-2</v>
      </c>
      <c r="BI612" s="34">
        <v>0.22293347318575049</v>
      </c>
    </row>
    <row r="613" spans="9:61" x14ac:dyDescent="0.25">
      <c r="I613" s="31">
        <v>45315</v>
      </c>
      <c r="J613" s="32">
        <v>162.51154284548721</v>
      </c>
      <c r="K613" s="32">
        <v>140.17172856365599</v>
      </c>
      <c r="L613" s="33">
        <v>-2.4586966715061599E-2</v>
      </c>
      <c r="M613" s="33">
        <v>-2.18525512243814E-2</v>
      </c>
      <c r="N613">
        <v>29</v>
      </c>
      <c r="O613" t="s">
        <v>16</v>
      </c>
      <c r="P613">
        <f t="shared" si="22"/>
        <v>0</v>
      </c>
      <c r="Q613">
        <f t="shared" si="23"/>
        <v>225</v>
      </c>
      <c r="AH613" s="31">
        <v>45686</v>
      </c>
      <c r="AI613" s="33">
        <v>0.1508989121192765</v>
      </c>
      <c r="AJ613" s="33">
        <v>9.2257467482391706E-2</v>
      </c>
      <c r="AK613" s="33">
        <v>5.8641444636884803E-2</v>
      </c>
      <c r="BI613" s="34">
        <v>3.06805516805045E-2</v>
      </c>
    </row>
    <row r="614" spans="9:61" x14ac:dyDescent="0.25">
      <c r="I614" s="31">
        <v>45316</v>
      </c>
      <c r="J614" s="32">
        <v>162.78181570676139</v>
      </c>
      <c r="K614" s="32">
        <v>139.75375723793019</v>
      </c>
      <c r="L614" s="33">
        <v>-2.2964757813379699E-2</v>
      </c>
      <c r="M614" s="33">
        <v>-2.4769241987272098E-2</v>
      </c>
      <c r="N614">
        <v>30</v>
      </c>
      <c r="O614" t="s">
        <v>16</v>
      </c>
      <c r="P614">
        <f t="shared" si="22"/>
        <v>0</v>
      </c>
      <c r="Q614">
        <f t="shared" si="23"/>
        <v>225</v>
      </c>
      <c r="AH614" s="31">
        <v>45687</v>
      </c>
      <c r="AI614" s="33">
        <v>0.14608014637647759</v>
      </c>
      <c r="AJ614" s="33">
        <v>9.8205538080750707E-2</v>
      </c>
      <c r="AK614" s="33">
        <v>4.7874608295726803E-2</v>
      </c>
      <c r="BI614" s="34">
        <v>-0.12871344806570709</v>
      </c>
    </row>
    <row r="615" spans="9:61" x14ac:dyDescent="0.25">
      <c r="I615" s="31">
        <v>45320</v>
      </c>
      <c r="J615" s="32">
        <v>165.03156760727919</v>
      </c>
      <c r="K615" s="32">
        <v>142.05007728866329</v>
      </c>
      <c r="L615" s="33">
        <v>-9.4614872948721E-3</v>
      </c>
      <c r="M615" s="33">
        <v>-8.7450435114943999E-3</v>
      </c>
      <c r="N615">
        <v>30</v>
      </c>
      <c r="O615" t="s">
        <v>16</v>
      </c>
      <c r="P615">
        <f t="shared" si="22"/>
        <v>0</v>
      </c>
      <c r="Q615">
        <f t="shared" si="23"/>
        <v>225</v>
      </c>
      <c r="AH615" s="31">
        <v>45688</v>
      </c>
      <c r="AI615" s="33">
        <v>0.144498275319842</v>
      </c>
      <c r="AJ615" s="33">
        <v>9.4829707305070704E-2</v>
      </c>
      <c r="AK615" s="33">
        <v>4.9668568014771201E-2</v>
      </c>
      <c r="BI615" s="34">
        <v>0.22416438597480601</v>
      </c>
    </row>
    <row r="616" spans="9:61" x14ac:dyDescent="0.25">
      <c r="I616" s="31">
        <v>45321</v>
      </c>
      <c r="J616" s="32">
        <v>164.88686961986869</v>
      </c>
      <c r="K616" s="32">
        <v>141.05955731071481</v>
      </c>
      <c r="L616" s="33">
        <v>-1.03299813128295E-2</v>
      </c>
      <c r="M616" s="33">
        <v>-1.56570977418275E-2</v>
      </c>
      <c r="N616">
        <v>30</v>
      </c>
      <c r="O616" t="s">
        <v>16</v>
      </c>
      <c r="P616">
        <f t="shared" si="22"/>
        <v>0</v>
      </c>
      <c r="Q616">
        <f t="shared" si="23"/>
        <v>225</v>
      </c>
      <c r="AH616" s="31">
        <v>45689</v>
      </c>
      <c r="AI616" s="33">
        <v>0.14345016346500269</v>
      </c>
      <c r="AJ616" s="33">
        <v>0.10256102420533141</v>
      </c>
      <c r="AK616" s="33">
        <v>4.0889139259671303E-2</v>
      </c>
      <c r="BI616" s="34">
        <v>-7.6811041069046695E-2</v>
      </c>
    </row>
    <row r="617" spans="9:61" x14ac:dyDescent="0.25">
      <c r="I617" s="31">
        <v>45322</v>
      </c>
      <c r="J617" s="32">
        <v>167.6219479770281</v>
      </c>
      <c r="K617" s="32">
        <v>142.7018963647304</v>
      </c>
      <c r="L617" s="33">
        <v>0</v>
      </c>
      <c r="M617" s="33">
        <v>-4.1965145545383997E-3</v>
      </c>
      <c r="N617">
        <v>30</v>
      </c>
      <c r="O617" t="s">
        <v>16</v>
      </c>
      <c r="P617">
        <f t="shared" si="22"/>
        <v>0</v>
      </c>
      <c r="Q617">
        <f t="shared" si="23"/>
        <v>225</v>
      </c>
      <c r="AH617" s="31">
        <v>45691</v>
      </c>
      <c r="AI617" s="33">
        <v>0.1122611542797549</v>
      </c>
      <c r="AJ617" s="33">
        <v>8.0822236025472005E-2</v>
      </c>
      <c r="AK617" s="33">
        <v>3.1438918254282897E-2</v>
      </c>
      <c r="BI617" s="34">
        <v>-0.12827917588407989</v>
      </c>
    </row>
    <row r="618" spans="9:61" x14ac:dyDescent="0.25">
      <c r="I618" s="31">
        <v>45323</v>
      </c>
      <c r="J618" s="32">
        <v>166.7888840477377</v>
      </c>
      <c r="K618" s="32">
        <v>142.52353791108021</v>
      </c>
      <c r="L618" s="33">
        <v>-4.9698976735707999E-3</v>
      </c>
      <c r="M618" s="33">
        <v>-5.4411369059441999E-3</v>
      </c>
      <c r="N618">
        <v>28</v>
      </c>
      <c r="O618" t="s">
        <v>16</v>
      </c>
      <c r="P618">
        <f t="shared" si="22"/>
        <v>0</v>
      </c>
      <c r="Q618">
        <f t="shared" si="23"/>
        <v>225</v>
      </c>
      <c r="AH618" s="31">
        <v>45692</v>
      </c>
      <c r="AI618" s="33">
        <v>0.1337926483944587</v>
      </c>
      <c r="AJ618" s="33">
        <v>9.8602694496482096E-2</v>
      </c>
      <c r="AK618" s="33">
        <v>3.5189953897976502E-2</v>
      </c>
      <c r="BI618" s="34">
        <v>-2.0978247830329699E-2</v>
      </c>
    </row>
    <row r="619" spans="9:61" x14ac:dyDescent="0.25">
      <c r="I619" s="31">
        <v>45324</v>
      </c>
      <c r="J619" s="32">
        <v>166.59906363795901</v>
      </c>
      <c r="K619" s="32">
        <v>143.48523228035791</v>
      </c>
      <c r="L619" s="33">
        <v>-6.1023293871355E-3</v>
      </c>
      <c r="M619" s="33">
        <v>0</v>
      </c>
      <c r="N619">
        <v>30</v>
      </c>
      <c r="O619" t="s">
        <v>16</v>
      </c>
      <c r="P619">
        <f t="shared" si="22"/>
        <v>0</v>
      </c>
      <c r="Q619">
        <f t="shared" si="23"/>
        <v>225</v>
      </c>
      <c r="AH619" s="31">
        <v>45693</v>
      </c>
      <c r="AI619" s="33">
        <v>0.1437368698534722</v>
      </c>
      <c r="AJ619" s="33">
        <v>9.4092150993430698E-2</v>
      </c>
      <c r="AK619" s="33">
        <v>4.9644718860041501E-2</v>
      </c>
      <c r="BI619" s="34">
        <v>-0.1329328738505971</v>
      </c>
    </row>
    <row r="620" spans="9:61" x14ac:dyDescent="0.25">
      <c r="I620" s="31">
        <v>45327</v>
      </c>
      <c r="J620" s="32">
        <v>165.313616455237</v>
      </c>
      <c r="K620" s="32">
        <v>143.07230543614949</v>
      </c>
      <c r="L620" s="33">
        <v>-1.37710577263275E-2</v>
      </c>
      <c r="M620" s="33">
        <v>-2.8778351447454002E-3</v>
      </c>
      <c r="N620">
        <v>30</v>
      </c>
      <c r="O620" t="s">
        <v>16</v>
      </c>
      <c r="P620">
        <f t="shared" si="22"/>
        <v>0</v>
      </c>
      <c r="Q620">
        <f t="shared" si="23"/>
        <v>225</v>
      </c>
      <c r="AH620" s="31">
        <v>45694</v>
      </c>
      <c r="AI620" s="33">
        <v>0.15155417173987559</v>
      </c>
      <c r="AJ620" s="33">
        <v>9.1618606291082205E-2</v>
      </c>
      <c r="AK620" s="33">
        <v>5.9935565448793401E-2</v>
      </c>
      <c r="BI620" s="34">
        <v>-3.32807243370088E-2</v>
      </c>
    </row>
    <row r="621" spans="9:61" x14ac:dyDescent="0.25">
      <c r="I621" s="31">
        <v>45328</v>
      </c>
      <c r="J621" s="32">
        <v>168.40054535051189</v>
      </c>
      <c r="K621" s="32">
        <v>144.37125942687479</v>
      </c>
      <c r="L621" s="33">
        <v>0</v>
      </c>
      <c r="M621" s="33">
        <v>0</v>
      </c>
      <c r="N621">
        <v>27</v>
      </c>
      <c r="O621" t="s">
        <v>16</v>
      </c>
      <c r="P621">
        <f t="shared" si="22"/>
        <v>0</v>
      </c>
      <c r="Q621">
        <f t="shared" si="23"/>
        <v>225</v>
      </c>
      <c r="AH621" s="31">
        <v>45695</v>
      </c>
      <c r="AI621" s="33">
        <v>0.126809533852936</v>
      </c>
      <c r="AJ621" s="33">
        <v>8.0484182941286495E-2</v>
      </c>
      <c r="AK621" s="33">
        <v>4.6325350911649403E-2</v>
      </c>
      <c r="BI621" s="34">
        <v>-8.8704605229453004E-2</v>
      </c>
    </row>
    <row r="622" spans="9:61" x14ac:dyDescent="0.25">
      <c r="I622" s="31">
        <v>45329</v>
      </c>
      <c r="J622" s="32">
        <v>168.2038861491383</v>
      </c>
      <c r="K622" s="32">
        <v>144.91750471118539</v>
      </c>
      <c r="L622" s="33">
        <v>-1.1678062025527001E-3</v>
      </c>
      <c r="M622" s="33">
        <v>0</v>
      </c>
      <c r="N622">
        <v>23</v>
      </c>
      <c r="O622" t="s">
        <v>16</v>
      </c>
      <c r="P622">
        <f t="shared" si="22"/>
        <v>0</v>
      </c>
      <c r="Q622">
        <f t="shared" si="23"/>
        <v>225</v>
      </c>
      <c r="AH622" s="31">
        <v>45698</v>
      </c>
      <c r="AI622" s="33">
        <v>0.11310013307739041</v>
      </c>
      <c r="AJ622" s="33">
        <v>6.2743820721995205E-2</v>
      </c>
      <c r="AK622" s="33">
        <v>5.0356312355395103E-2</v>
      </c>
      <c r="BI622" s="34">
        <v>-6.19504226870028E-2</v>
      </c>
    </row>
    <row r="623" spans="9:61" x14ac:dyDescent="0.25">
      <c r="I623" s="31">
        <v>45330</v>
      </c>
      <c r="J623" s="32">
        <v>167.68009582111731</v>
      </c>
      <c r="K623" s="32">
        <v>144.03832364672769</v>
      </c>
      <c r="L623" s="33">
        <v>-4.2781900016715998E-3</v>
      </c>
      <c r="M623" s="33">
        <v>-6.0667692713162998E-3</v>
      </c>
      <c r="N623">
        <v>23</v>
      </c>
      <c r="O623" t="s">
        <v>16</v>
      </c>
      <c r="P623">
        <f t="shared" si="22"/>
        <v>0</v>
      </c>
      <c r="Q623">
        <f t="shared" si="23"/>
        <v>225</v>
      </c>
      <c r="AH623" s="31">
        <v>45699</v>
      </c>
      <c r="AI623" s="33">
        <v>8.6921191512218304E-2</v>
      </c>
      <c r="AJ623" s="33">
        <v>4.81749889306093E-2</v>
      </c>
      <c r="AK623" s="33">
        <v>3.87462025816089E-2</v>
      </c>
      <c r="BI623" s="34">
        <v>8.5443811393525002E-3</v>
      </c>
    </row>
    <row r="624" spans="9:61" x14ac:dyDescent="0.25">
      <c r="I624" s="31">
        <v>45331</v>
      </c>
      <c r="J624" s="32">
        <v>167.95354856312539</v>
      </c>
      <c r="K624" s="32">
        <v>143.85059687025961</v>
      </c>
      <c r="L624" s="33">
        <v>-2.6543666260469998E-3</v>
      </c>
      <c r="M624" s="33">
        <v>-7.3621736935931999E-3</v>
      </c>
      <c r="N624">
        <v>24</v>
      </c>
      <c r="O624" t="s">
        <v>16</v>
      </c>
      <c r="P624">
        <f t="shared" si="22"/>
        <v>0</v>
      </c>
      <c r="Q624">
        <f t="shared" si="23"/>
        <v>225</v>
      </c>
      <c r="AH624" s="31">
        <v>45700</v>
      </c>
      <c r="AI624" s="33">
        <v>7.0580404891817897E-2</v>
      </c>
      <c r="AJ624" s="33">
        <v>4.7408761866592999E-2</v>
      </c>
      <c r="AK624" s="33">
        <v>2.31716430252248E-2</v>
      </c>
      <c r="BI624" s="34">
        <v>-3.1777848706342003E-2</v>
      </c>
    </row>
    <row r="625" spans="9:61" x14ac:dyDescent="0.25">
      <c r="I625" s="31">
        <v>45334</v>
      </c>
      <c r="J625" s="32">
        <v>166.17683510784599</v>
      </c>
      <c r="K625" s="32">
        <v>141.78740392965111</v>
      </c>
      <c r="L625" s="33">
        <v>-1.32048874190845E-2</v>
      </c>
      <c r="M625" s="33">
        <v>-2.1599190434395499E-2</v>
      </c>
      <c r="N625">
        <v>23</v>
      </c>
      <c r="O625" t="s">
        <v>16</v>
      </c>
      <c r="P625">
        <f t="shared" si="22"/>
        <v>0</v>
      </c>
      <c r="Q625">
        <f t="shared" si="23"/>
        <v>225</v>
      </c>
      <c r="AH625" s="31">
        <v>45701</v>
      </c>
      <c r="AI625" s="33">
        <v>7.77492642807322E-2</v>
      </c>
      <c r="AJ625" s="33">
        <v>6.2472046027486301E-2</v>
      </c>
      <c r="AK625" s="33">
        <v>1.52772182532459E-2</v>
      </c>
      <c r="BI625" s="34">
        <v>5.3192283288632798E-2</v>
      </c>
    </row>
    <row r="626" spans="9:61" x14ac:dyDescent="0.25">
      <c r="I626" s="31">
        <v>45335</v>
      </c>
      <c r="J626" s="32">
        <v>166.73616672350701</v>
      </c>
      <c r="K626" s="32">
        <v>142.56353344311091</v>
      </c>
      <c r="L626" s="33">
        <v>-9.8834515264818994E-3</v>
      </c>
      <c r="M626" s="33">
        <v>-1.6243526085864501E-2</v>
      </c>
      <c r="N626">
        <v>26</v>
      </c>
      <c r="O626" t="s">
        <v>16</v>
      </c>
      <c r="P626">
        <f t="shared" si="22"/>
        <v>0</v>
      </c>
      <c r="Q626">
        <f t="shared" si="23"/>
        <v>225</v>
      </c>
      <c r="AH626" s="31">
        <v>45702</v>
      </c>
      <c r="AI626" s="33">
        <v>5.27664378016778E-2</v>
      </c>
      <c r="AJ626" s="33">
        <v>4.2976510016226002E-2</v>
      </c>
      <c r="AK626" s="33">
        <v>9.7899277854517994E-3</v>
      </c>
      <c r="BI626" s="34">
        <v>-9.8403181195225106E-2</v>
      </c>
    </row>
    <row r="627" spans="9:61" x14ac:dyDescent="0.25">
      <c r="I627" s="31">
        <v>45336</v>
      </c>
      <c r="J627" s="32">
        <v>168.50858542195121</v>
      </c>
      <c r="K627" s="32">
        <v>143.56810590528619</v>
      </c>
      <c r="L627" s="33">
        <v>0</v>
      </c>
      <c r="M627" s="33">
        <v>-9.3114962791310003E-3</v>
      </c>
      <c r="N627">
        <v>30</v>
      </c>
      <c r="O627" t="s">
        <v>16</v>
      </c>
      <c r="P627">
        <f t="shared" si="22"/>
        <v>0</v>
      </c>
      <c r="Q627">
        <f t="shared" si="23"/>
        <v>225</v>
      </c>
      <c r="AH627" s="31">
        <v>45705</v>
      </c>
      <c r="AI627" s="33">
        <v>3.9638030355732601E-2</v>
      </c>
      <c r="AJ627" s="33">
        <v>3.6644865301696999E-2</v>
      </c>
      <c r="AK627" s="33">
        <v>2.9931650540354999E-3</v>
      </c>
      <c r="BI627" s="34">
        <v>-8.45320841061344E-2</v>
      </c>
    </row>
    <row r="628" spans="9:61" x14ac:dyDescent="0.25">
      <c r="I628" s="31">
        <v>45337</v>
      </c>
      <c r="J628" s="32">
        <v>170.54053296905559</v>
      </c>
      <c r="K628" s="32">
        <v>144.39468023391979</v>
      </c>
      <c r="L628" s="33">
        <v>0</v>
      </c>
      <c r="M628" s="33">
        <v>-3.6077386117541002E-3</v>
      </c>
      <c r="N628">
        <v>30</v>
      </c>
      <c r="O628" t="s">
        <v>16</v>
      </c>
      <c r="P628">
        <f t="shared" si="22"/>
        <v>0</v>
      </c>
      <c r="Q628">
        <f t="shared" si="23"/>
        <v>225</v>
      </c>
      <c r="AH628" s="31">
        <v>45706</v>
      </c>
      <c r="AI628" s="33">
        <v>2.0866051319755798E-2</v>
      </c>
      <c r="AJ628" s="33">
        <v>2.86669661126914E-2</v>
      </c>
      <c r="AK628" s="33">
        <v>-7.8009147929355999E-3</v>
      </c>
      <c r="BI628" s="34">
        <v>-0.10214957963451129</v>
      </c>
    </row>
    <row r="629" spans="9:61" x14ac:dyDescent="0.25">
      <c r="I629" s="31">
        <v>45338</v>
      </c>
      <c r="J629" s="32">
        <v>171.99487732122731</v>
      </c>
      <c r="K629" s="32">
        <v>145.31637907116681</v>
      </c>
      <c r="L629" s="33">
        <v>0</v>
      </c>
      <c r="M629" s="33">
        <v>0</v>
      </c>
      <c r="N629">
        <v>30</v>
      </c>
      <c r="O629" t="s">
        <v>16</v>
      </c>
      <c r="P629">
        <f t="shared" si="22"/>
        <v>0</v>
      </c>
      <c r="Q629">
        <f t="shared" si="23"/>
        <v>225</v>
      </c>
      <c r="AH629" s="31">
        <v>45707</v>
      </c>
      <c r="AI629" s="33">
        <v>2.8967620923906898E-2</v>
      </c>
      <c r="AJ629" s="33">
        <v>2.8095849719066202E-2</v>
      </c>
      <c r="AK629" s="33">
        <v>8.7177120484069998E-4</v>
      </c>
      <c r="BI629" s="34">
        <v>0.10311639379140509</v>
      </c>
    </row>
    <row r="630" spans="9:61" x14ac:dyDescent="0.25">
      <c r="I630" s="31">
        <v>45341</v>
      </c>
      <c r="J630" s="32">
        <v>172.82060492259339</v>
      </c>
      <c r="K630" s="32">
        <v>145.86550691634449</v>
      </c>
      <c r="L630" s="33">
        <v>0</v>
      </c>
      <c r="M630" s="33">
        <v>0</v>
      </c>
      <c r="N630">
        <v>30</v>
      </c>
      <c r="O630" t="s">
        <v>16</v>
      </c>
      <c r="P630">
        <f t="shared" si="22"/>
        <v>0</v>
      </c>
      <c r="Q630">
        <f t="shared" si="23"/>
        <v>225</v>
      </c>
      <c r="AH630" s="31">
        <v>45708</v>
      </c>
      <c r="AI630" s="33">
        <v>3.9254961291824202E-2</v>
      </c>
      <c r="AJ630" s="33">
        <v>2.9148613464683198E-2</v>
      </c>
      <c r="AK630" s="33">
        <v>1.0106347827141E-2</v>
      </c>
      <c r="BI630" s="34">
        <v>-2.2315419738246E-3</v>
      </c>
    </row>
    <row r="631" spans="9:61" x14ac:dyDescent="0.25">
      <c r="I631" s="31">
        <v>45342</v>
      </c>
      <c r="J631" s="32">
        <v>171.75592603319561</v>
      </c>
      <c r="K631" s="32">
        <v>146.0874641031092</v>
      </c>
      <c r="L631" s="33">
        <v>-6.1606015664318996E-3</v>
      </c>
      <c r="M631" s="33">
        <v>0</v>
      </c>
      <c r="N631">
        <v>30</v>
      </c>
      <c r="O631" t="s">
        <v>16</v>
      </c>
      <c r="P631">
        <f t="shared" si="22"/>
        <v>0</v>
      </c>
      <c r="Q631">
        <f t="shared" si="23"/>
        <v>225</v>
      </c>
      <c r="AH631" s="31">
        <v>45709</v>
      </c>
      <c r="AI631" s="33">
        <v>3.6376122631628802E-2</v>
      </c>
      <c r="AJ631" s="33">
        <v>2.0636940789960399E-2</v>
      </c>
      <c r="AK631" s="33">
        <v>1.5739181841668299E-2</v>
      </c>
      <c r="BI631" s="34">
        <v>9.3630078839685896E-2</v>
      </c>
    </row>
    <row r="632" spans="9:61" x14ac:dyDescent="0.25">
      <c r="I632" s="31">
        <v>45343</v>
      </c>
      <c r="J632" s="32">
        <v>170.00751038224041</v>
      </c>
      <c r="K632" s="32">
        <v>145.05262475182951</v>
      </c>
      <c r="L632" s="33">
        <v>-1.6277541336075299E-2</v>
      </c>
      <c r="M632" s="33">
        <v>-7.0836971374168998E-3</v>
      </c>
      <c r="N632">
        <v>30</v>
      </c>
      <c r="O632" t="s">
        <v>16</v>
      </c>
      <c r="P632">
        <f t="shared" si="22"/>
        <v>0</v>
      </c>
      <c r="Q632">
        <f t="shared" si="23"/>
        <v>225</v>
      </c>
      <c r="AH632" s="31">
        <v>45712</v>
      </c>
      <c r="AI632" s="33">
        <v>3.1860872426537401E-2</v>
      </c>
      <c r="AJ632" s="33">
        <v>1.6899092322749599E-2</v>
      </c>
      <c r="AK632" s="33">
        <v>1.49617801037877E-2</v>
      </c>
      <c r="BI632" s="34">
        <v>-0.1359641420397962</v>
      </c>
    </row>
    <row r="633" spans="9:61" x14ac:dyDescent="0.25">
      <c r="I633" s="31">
        <v>45344</v>
      </c>
      <c r="J633" s="32">
        <v>171.06293378659231</v>
      </c>
      <c r="K633" s="32">
        <v>146.17430124922981</v>
      </c>
      <c r="L633" s="33">
        <v>-1.0170495218370899E-2</v>
      </c>
      <c r="M633" s="33">
        <v>0</v>
      </c>
      <c r="N633">
        <v>30</v>
      </c>
      <c r="O633" t="s">
        <v>16</v>
      </c>
      <c r="P633">
        <f t="shared" si="22"/>
        <v>0</v>
      </c>
      <c r="Q633">
        <f t="shared" si="23"/>
        <v>225</v>
      </c>
      <c r="AH633" s="31">
        <v>45713</v>
      </c>
      <c r="AI633" s="33">
        <v>1.9764868066022699E-2</v>
      </c>
      <c r="AJ633" s="33">
        <v>6.6456484067450999E-3</v>
      </c>
      <c r="AK633" s="33">
        <v>1.31192196592775E-2</v>
      </c>
      <c r="BI633" s="34">
        <v>9.8052453911013804E-2</v>
      </c>
    </row>
    <row r="634" spans="9:61" x14ac:dyDescent="0.25">
      <c r="I634" s="31">
        <v>45345</v>
      </c>
      <c r="J634" s="32">
        <v>171.7234768897502</v>
      </c>
      <c r="K634" s="32">
        <v>146.38725043328489</v>
      </c>
      <c r="L634" s="33">
        <v>-6.3483635723568998E-3</v>
      </c>
      <c r="M634" s="33">
        <v>0</v>
      </c>
      <c r="N634">
        <v>30</v>
      </c>
      <c r="O634" t="s">
        <v>16</v>
      </c>
      <c r="P634">
        <f t="shared" si="22"/>
        <v>0</v>
      </c>
      <c r="Q634">
        <f t="shared" si="23"/>
        <v>225</v>
      </c>
      <c r="AH634" s="31">
        <v>45715</v>
      </c>
      <c r="AI634" s="33">
        <v>-1.3570567111449001E-3</v>
      </c>
      <c r="AJ634" s="33">
        <v>1.009181086468E-4</v>
      </c>
      <c r="AK634" s="33">
        <v>-1.4579748197918001E-3</v>
      </c>
      <c r="BI634" s="34">
        <v>-0.1512101913918438</v>
      </c>
    </row>
    <row r="635" spans="9:61" x14ac:dyDescent="0.25">
      <c r="I635" s="31">
        <v>45348</v>
      </c>
      <c r="J635" s="32">
        <v>171.01396455245381</v>
      </c>
      <c r="K635" s="32">
        <v>145.97144102820951</v>
      </c>
      <c r="L635" s="33">
        <v>-1.0453848202584701E-2</v>
      </c>
      <c r="M635" s="33">
        <v>-2.8404755458193002E-3</v>
      </c>
      <c r="N635">
        <v>30</v>
      </c>
      <c r="O635" t="s">
        <v>16</v>
      </c>
      <c r="P635">
        <f t="shared" si="22"/>
        <v>0</v>
      </c>
      <c r="Q635">
        <f t="shared" si="23"/>
        <v>225</v>
      </c>
      <c r="AH635" s="31">
        <v>45716</v>
      </c>
      <c r="AI635" s="33">
        <v>-2.7801092407198601E-2</v>
      </c>
      <c r="AJ635" s="33">
        <v>-1.85082791101807E-2</v>
      </c>
      <c r="AK635" s="33">
        <v>-9.2928132970179003E-3</v>
      </c>
      <c r="BI635" s="34">
        <v>6.8380504555640806E-2</v>
      </c>
    </row>
    <row r="636" spans="9:61" x14ac:dyDescent="0.25">
      <c r="I636" s="31">
        <v>45349</v>
      </c>
      <c r="J636" s="32">
        <v>171.66758978192561</v>
      </c>
      <c r="K636" s="32">
        <v>146.2384382285222</v>
      </c>
      <c r="L636" s="33">
        <v>-6.6717457746679996E-3</v>
      </c>
      <c r="M636" s="33">
        <v>-1.0165653383217999E-3</v>
      </c>
      <c r="N636">
        <v>30</v>
      </c>
      <c r="O636" t="s">
        <v>16</v>
      </c>
      <c r="P636">
        <f t="shared" si="22"/>
        <v>0</v>
      </c>
      <c r="Q636">
        <f t="shared" si="23"/>
        <v>225</v>
      </c>
      <c r="AH636" s="31">
        <v>45719</v>
      </c>
      <c r="AI636" s="33">
        <v>-2.7166787426314998E-2</v>
      </c>
      <c r="AJ636" s="33">
        <v>-1.9509334568579499E-2</v>
      </c>
      <c r="AK636" s="33">
        <v>-7.6574528577355002E-3</v>
      </c>
      <c r="BI636" s="34">
        <v>1.7590408679441E-3</v>
      </c>
    </row>
    <row r="637" spans="9:61" x14ac:dyDescent="0.25">
      <c r="I637" s="31">
        <v>45350</v>
      </c>
      <c r="J637" s="32">
        <v>169.346852628633</v>
      </c>
      <c r="K637" s="32">
        <v>144.27505395793631</v>
      </c>
      <c r="L637" s="33">
        <v>-2.0100336389381E-2</v>
      </c>
      <c r="M637" s="33">
        <v>-1.4428828119230901E-2</v>
      </c>
      <c r="N637">
        <v>30</v>
      </c>
      <c r="O637" t="s">
        <v>16</v>
      </c>
      <c r="P637">
        <f t="shared" si="22"/>
        <v>0</v>
      </c>
      <c r="Q637">
        <f t="shared" si="23"/>
        <v>225</v>
      </c>
      <c r="AH637" s="31">
        <v>45720</v>
      </c>
      <c r="AI637" s="33">
        <v>-8.3168824330999997E-3</v>
      </c>
      <c r="AJ637" s="33">
        <v>-5.1222752792153001E-3</v>
      </c>
      <c r="AK637" s="33">
        <v>-3.1946071538845999E-3</v>
      </c>
      <c r="BI637" s="34">
        <v>3.73391361142415E-2</v>
      </c>
    </row>
    <row r="638" spans="9:61" x14ac:dyDescent="0.25">
      <c r="I638" s="31">
        <v>45351</v>
      </c>
      <c r="J638" s="32">
        <v>170.78513024399581</v>
      </c>
      <c r="K638" s="32">
        <v>144.77697986891559</v>
      </c>
      <c r="L638" s="33">
        <v>-1.17779629316153E-2</v>
      </c>
      <c r="M638" s="33">
        <v>-1.10000738425185E-2</v>
      </c>
      <c r="N638">
        <v>30</v>
      </c>
      <c r="O638" t="s">
        <v>16</v>
      </c>
      <c r="P638">
        <f t="shared" si="22"/>
        <v>0</v>
      </c>
      <c r="Q638">
        <f t="shared" si="23"/>
        <v>225</v>
      </c>
      <c r="AH638" s="31">
        <v>45721</v>
      </c>
      <c r="AI638" s="33">
        <v>1.14234799731667E-2</v>
      </c>
      <c r="AJ638" s="33">
        <v>8.2851959054357008E-3</v>
      </c>
      <c r="AK638" s="33">
        <v>3.1382840677309002E-3</v>
      </c>
      <c r="BI638" s="34">
        <v>2.5057035652097201E-2</v>
      </c>
    </row>
    <row r="639" spans="9:61" x14ac:dyDescent="0.25">
      <c r="I639" s="31">
        <v>45352</v>
      </c>
      <c r="J639" s="32">
        <v>172.73402580849279</v>
      </c>
      <c r="K639" s="32">
        <v>146.6488428319719</v>
      </c>
      <c r="L639" s="33">
        <v>-5.0097680273409999E-4</v>
      </c>
      <c r="M639" s="33">
        <v>0</v>
      </c>
      <c r="N639">
        <v>30</v>
      </c>
      <c r="O639" t="s">
        <v>16</v>
      </c>
      <c r="P639">
        <f t="shared" si="22"/>
        <v>0</v>
      </c>
      <c r="Q639">
        <f t="shared" si="23"/>
        <v>225</v>
      </c>
      <c r="AH639" s="31">
        <v>45722</v>
      </c>
      <c r="AI639" s="33">
        <v>1.9604392452671801E-2</v>
      </c>
      <c r="AJ639" s="33">
        <v>4.7813737727150996E-3</v>
      </c>
      <c r="AK639" s="33">
        <v>1.4823018679956701E-2</v>
      </c>
      <c r="BI639" s="34">
        <v>-0.12480163491773889</v>
      </c>
    </row>
    <row r="640" spans="9:61" x14ac:dyDescent="0.25">
      <c r="I640" s="31">
        <v>45353</v>
      </c>
      <c r="J640" s="32">
        <v>172.73402580849279</v>
      </c>
      <c r="K640" s="32">
        <v>147.16446090706981</v>
      </c>
      <c r="L640" s="33">
        <v>-5.0097680273409999E-4</v>
      </c>
      <c r="M640" s="33">
        <v>0</v>
      </c>
      <c r="N640">
        <v>30</v>
      </c>
      <c r="O640" t="s">
        <v>16</v>
      </c>
      <c r="P640">
        <f t="shared" si="22"/>
        <v>0</v>
      </c>
      <c r="Q640">
        <f t="shared" si="23"/>
        <v>225</v>
      </c>
      <c r="AH640" s="31">
        <v>45723</v>
      </c>
      <c r="AI640" s="33">
        <v>1.7484010882106601E-2</v>
      </c>
      <c r="AJ640" s="33">
        <v>1.0797523180399E-3</v>
      </c>
      <c r="AK640" s="33">
        <v>1.64042585640666E-2</v>
      </c>
      <c r="BI640" s="34">
        <v>-6.7191449030259601E-2</v>
      </c>
    </row>
    <row r="641" spans="9:61" x14ac:dyDescent="0.25">
      <c r="I641" s="31">
        <v>45355</v>
      </c>
      <c r="J641" s="32">
        <v>173.12037251105309</v>
      </c>
      <c r="K641" s="32">
        <v>147.24156941026411</v>
      </c>
      <c r="L641" s="33">
        <v>0</v>
      </c>
      <c r="M641" s="33">
        <v>0</v>
      </c>
      <c r="N641">
        <v>30</v>
      </c>
      <c r="O641" t="s">
        <v>16</v>
      </c>
      <c r="P641">
        <f t="shared" si="22"/>
        <v>0</v>
      </c>
      <c r="Q641">
        <f t="shared" si="23"/>
        <v>225</v>
      </c>
      <c r="AH641" s="31">
        <v>45726</v>
      </c>
      <c r="AI641" s="33">
        <v>1.0662512917177999E-3</v>
      </c>
      <c r="AJ641" s="33">
        <v>-8.1024664681223994E-3</v>
      </c>
      <c r="AK641" s="33">
        <v>9.1687177598401993E-3</v>
      </c>
      <c r="BI641" s="34">
        <v>-3.6030395884714801E-2</v>
      </c>
    </row>
    <row r="642" spans="9:61" x14ac:dyDescent="0.25">
      <c r="I642" s="31">
        <v>45356</v>
      </c>
      <c r="J642" s="32">
        <v>171.7902508963852</v>
      </c>
      <c r="K642" s="32">
        <v>146.88088898177139</v>
      </c>
      <c r="L642" s="33">
        <v>-7.6832183028198E-3</v>
      </c>
      <c r="M642" s="33">
        <v>-2.4495828857112999E-3</v>
      </c>
      <c r="N642">
        <v>30</v>
      </c>
      <c r="O642" t="s">
        <v>16</v>
      </c>
      <c r="P642">
        <f t="shared" si="22"/>
        <v>0</v>
      </c>
      <c r="Q642">
        <f t="shared" si="23"/>
        <v>225</v>
      </c>
      <c r="AH642" s="31">
        <v>45727</v>
      </c>
      <c r="AI642" s="33">
        <v>8.9967555093405996E-3</v>
      </c>
      <c r="AJ642" s="33">
        <v>-3.9005004415659998E-3</v>
      </c>
      <c r="AK642" s="33">
        <v>1.28972559509067E-2</v>
      </c>
      <c r="BI642" s="34">
        <v>-7.4542468257058998E-3</v>
      </c>
    </row>
    <row r="643" spans="9:61" x14ac:dyDescent="0.25">
      <c r="I643" s="31">
        <v>45357</v>
      </c>
      <c r="J643" s="32">
        <v>169.46528388730781</v>
      </c>
      <c r="K643" s="32">
        <v>146.86323329646061</v>
      </c>
      <c r="L643" s="33">
        <v>-2.1112989596368498E-2</v>
      </c>
      <c r="M643" s="33">
        <v>-2.5694925374595001E-3</v>
      </c>
      <c r="N643">
        <v>30</v>
      </c>
      <c r="O643" t="s">
        <v>16</v>
      </c>
      <c r="P643">
        <f t="shared" si="22"/>
        <v>0</v>
      </c>
      <c r="Q643">
        <f t="shared" si="23"/>
        <v>225</v>
      </c>
      <c r="AH643" s="31">
        <v>45728</v>
      </c>
      <c r="AI643" s="33">
        <v>1.3957913667689699E-2</v>
      </c>
      <c r="AJ643" s="33">
        <v>-5.6527254036522001E-3</v>
      </c>
      <c r="AK643" s="33">
        <v>1.96106390713419E-2</v>
      </c>
      <c r="BI643" s="34">
        <v>-0.1089597810565934</v>
      </c>
    </row>
    <row r="644" spans="9:61" x14ac:dyDescent="0.25">
      <c r="I644" s="31">
        <v>45358</v>
      </c>
      <c r="J644" s="32">
        <v>169.90868108716711</v>
      </c>
      <c r="K644" s="32">
        <v>147.2613870162252</v>
      </c>
      <c r="L644" s="33">
        <v>-1.8551782076838001E-2</v>
      </c>
      <c r="M644" s="33">
        <v>0</v>
      </c>
      <c r="N644">
        <v>30</v>
      </c>
      <c r="O644" t="s">
        <v>16</v>
      </c>
      <c r="P644">
        <f t="shared" ref="P644:P707" si="24">IF(O644="Discovery",$Q$2,0)</f>
        <v>0</v>
      </c>
      <c r="Q644">
        <f t="shared" ref="Q644:Q707" si="25">IF(O644="Holdout",$Q$2,0)</f>
        <v>225</v>
      </c>
      <c r="AH644" s="31">
        <v>45729</v>
      </c>
      <c r="AI644" s="33">
        <v>5.5290179001470001E-3</v>
      </c>
      <c r="AJ644" s="33">
        <v>-1.26622232661929E-2</v>
      </c>
      <c r="AK644" s="33">
        <v>1.8191241166339901E-2</v>
      </c>
      <c r="BI644" s="34">
        <v>0.38260310823309168</v>
      </c>
    </row>
    <row r="645" spans="9:61" x14ac:dyDescent="0.25">
      <c r="I645" s="31">
        <v>45362</v>
      </c>
      <c r="J645" s="32">
        <v>168.12975556518711</v>
      </c>
      <c r="K645" s="32">
        <v>146.2088919796347</v>
      </c>
      <c r="L645" s="33">
        <v>-2.88274388131145E-2</v>
      </c>
      <c r="M645" s="33">
        <v>-7.1471215769176996E-3</v>
      </c>
      <c r="N645">
        <v>30</v>
      </c>
      <c r="O645" t="s">
        <v>16</v>
      </c>
      <c r="P645">
        <f t="shared" si="24"/>
        <v>0</v>
      </c>
      <c r="Q645">
        <f t="shared" si="25"/>
        <v>225</v>
      </c>
      <c r="AH645" s="31">
        <v>45733</v>
      </c>
      <c r="AI645" s="33">
        <v>1.9488986039678899E-2</v>
      </c>
      <c r="AJ645" s="33">
        <v>-2.2179779434416961E-5</v>
      </c>
      <c r="AK645" s="33">
        <v>1.9511165819113298E-2</v>
      </c>
      <c r="BI645" s="34">
        <v>-8.6945506270650397E-2</v>
      </c>
    </row>
    <row r="646" spans="9:61" x14ac:dyDescent="0.25">
      <c r="I646" s="31">
        <v>45363</v>
      </c>
      <c r="J646" s="32">
        <v>165.62235716105181</v>
      </c>
      <c r="K646" s="32">
        <v>145.36322068525681</v>
      </c>
      <c r="L646" s="33">
        <v>-4.3310993623945498E-2</v>
      </c>
      <c r="M646" s="33">
        <v>-1.28897762640201E-2</v>
      </c>
      <c r="N646">
        <v>30</v>
      </c>
      <c r="O646" t="s">
        <v>16</v>
      </c>
      <c r="P646">
        <f t="shared" si="24"/>
        <v>0</v>
      </c>
      <c r="Q646">
        <f t="shared" si="25"/>
        <v>225</v>
      </c>
      <c r="AH646" s="31">
        <v>45734</v>
      </c>
      <c r="AI646" s="33">
        <v>3.4923285493246602E-2</v>
      </c>
      <c r="AJ646" s="33">
        <v>2.4083603517851899E-2</v>
      </c>
      <c r="AK646" s="33">
        <v>1.08396819753946E-2</v>
      </c>
      <c r="BI646" s="34">
        <v>1.14404434154321E-2</v>
      </c>
    </row>
    <row r="647" spans="9:61" x14ac:dyDescent="0.25">
      <c r="I647" s="31">
        <v>45364</v>
      </c>
      <c r="J647" s="32">
        <v>158.99997430101499</v>
      </c>
      <c r="K647" s="32">
        <v>141.57913890700499</v>
      </c>
      <c r="L647" s="33">
        <v>-8.1564047057122099E-2</v>
      </c>
      <c r="M647" s="33">
        <v>-3.8586137373500098E-2</v>
      </c>
      <c r="N647">
        <v>30</v>
      </c>
      <c r="O647" t="s">
        <v>16</v>
      </c>
      <c r="P647">
        <f t="shared" si="24"/>
        <v>0</v>
      </c>
      <c r="Q647">
        <f t="shared" si="25"/>
        <v>225</v>
      </c>
      <c r="AH647" s="31">
        <v>45735</v>
      </c>
      <c r="AI647" s="33">
        <v>0.10870756829335911</v>
      </c>
      <c r="AJ647" s="33">
        <v>6.2006586481933003E-2</v>
      </c>
      <c r="AK647" s="33">
        <v>4.6700981811426102E-2</v>
      </c>
      <c r="BI647" s="34">
        <v>3.1275887272991E-3</v>
      </c>
    </row>
    <row r="648" spans="9:61" x14ac:dyDescent="0.25">
      <c r="I648" s="31">
        <v>45365</v>
      </c>
      <c r="J648" s="32">
        <v>163.61958946017469</v>
      </c>
      <c r="K648" s="32">
        <v>143.52522781238849</v>
      </c>
      <c r="L648" s="33">
        <v>-5.4879636134515901E-2</v>
      </c>
      <c r="M648" s="33">
        <v>-2.5370935854522599E-2</v>
      </c>
      <c r="N648">
        <v>30</v>
      </c>
      <c r="O648" t="s">
        <v>16</v>
      </c>
      <c r="P648">
        <f t="shared" si="24"/>
        <v>0</v>
      </c>
      <c r="Q648">
        <f t="shared" si="25"/>
        <v>225</v>
      </c>
      <c r="AH648" s="31">
        <v>45736</v>
      </c>
      <c r="AI648" s="33">
        <v>8.6815835248049006E-2</v>
      </c>
      <c r="AJ648" s="33">
        <v>5.7927280852164198E-2</v>
      </c>
      <c r="AK648" s="33">
        <v>2.88885543958847E-2</v>
      </c>
      <c r="BI648" s="34">
        <v>-0.1170144095749099</v>
      </c>
    </row>
    <row r="649" spans="9:61" x14ac:dyDescent="0.25">
      <c r="I649" s="31">
        <v>45366</v>
      </c>
      <c r="J649" s="32">
        <v>164.37134795812389</v>
      </c>
      <c r="K649" s="32">
        <v>142.86836425480399</v>
      </c>
      <c r="L649" s="33">
        <v>-5.0537232712865997E-2</v>
      </c>
      <c r="M649" s="33">
        <v>-2.9831463973222099E-2</v>
      </c>
      <c r="N649">
        <v>30</v>
      </c>
      <c r="O649" t="s">
        <v>16</v>
      </c>
      <c r="P649">
        <f t="shared" si="24"/>
        <v>0</v>
      </c>
      <c r="Q649">
        <f t="shared" si="25"/>
        <v>225</v>
      </c>
      <c r="AH649" s="31">
        <v>45737</v>
      </c>
      <c r="AI649" s="33">
        <v>9.4753269839682602E-2</v>
      </c>
      <c r="AJ649" s="33">
        <v>7.3073663821802498E-2</v>
      </c>
      <c r="AK649" s="33">
        <v>2.1679606017880101E-2</v>
      </c>
      <c r="BI649" s="34">
        <v>-5.1732839742605299E-2</v>
      </c>
    </row>
    <row r="650" spans="9:61" x14ac:dyDescent="0.25">
      <c r="I650" s="31">
        <v>45369</v>
      </c>
      <c r="J650" s="32">
        <v>163.7012097865325</v>
      </c>
      <c r="K650" s="32">
        <v>142.9973588536055</v>
      </c>
      <c r="L650" s="33">
        <v>-5.4408170383986598E-2</v>
      </c>
      <c r="M650" s="33">
        <v>-2.8955507271908699E-2</v>
      </c>
      <c r="N650">
        <v>30</v>
      </c>
      <c r="O650" t="s">
        <v>16</v>
      </c>
      <c r="P650">
        <f t="shared" si="24"/>
        <v>0</v>
      </c>
      <c r="Q650">
        <f t="shared" si="25"/>
        <v>225</v>
      </c>
      <c r="AH650" s="31">
        <v>45740</v>
      </c>
      <c r="AI650" s="33">
        <v>0.11466317140626781</v>
      </c>
      <c r="AJ650" s="33">
        <v>8.5420120848052894E-2</v>
      </c>
      <c r="AK650" s="33">
        <v>2.92430505582148E-2</v>
      </c>
      <c r="BI650" s="34">
        <v>-6.10449384764346E-2</v>
      </c>
    </row>
    <row r="651" spans="9:61" x14ac:dyDescent="0.25">
      <c r="I651" s="31">
        <v>45370</v>
      </c>
      <c r="J651" s="32">
        <v>161.53176590009161</v>
      </c>
      <c r="K651" s="32">
        <v>141.32151002951019</v>
      </c>
      <c r="L651" s="33">
        <v>-6.6939589159107193E-2</v>
      </c>
      <c r="M651" s="33">
        <v>-4.0335603969698701E-2</v>
      </c>
      <c r="N651">
        <v>30</v>
      </c>
      <c r="O651" t="s">
        <v>16</v>
      </c>
      <c r="P651">
        <f t="shared" si="24"/>
        <v>0</v>
      </c>
      <c r="Q651">
        <f t="shared" si="25"/>
        <v>225</v>
      </c>
      <c r="AH651" s="31">
        <v>45741</v>
      </c>
      <c r="AI651" s="33">
        <v>0.11784469343075531</v>
      </c>
      <c r="AJ651" s="33">
        <v>9.3174337282737996E-2</v>
      </c>
      <c r="AK651" s="33">
        <v>2.46703561480172E-2</v>
      </c>
      <c r="BI651" s="34">
        <v>9.97033109746433E-2</v>
      </c>
    </row>
    <row r="652" spans="9:61" x14ac:dyDescent="0.25">
      <c r="I652" s="31">
        <v>45371</v>
      </c>
      <c r="J652" s="32">
        <v>161.8818921705215</v>
      </c>
      <c r="K652" s="32">
        <v>141.4764476761155</v>
      </c>
      <c r="L652" s="33">
        <v>-6.4917145091136302E-2</v>
      </c>
      <c r="M652" s="33">
        <v>-3.9283477205551302E-2</v>
      </c>
      <c r="N652">
        <v>30</v>
      </c>
      <c r="O652" t="s">
        <v>16</v>
      </c>
      <c r="P652">
        <f t="shared" si="24"/>
        <v>0</v>
      </c>
      <c r="Q652">
        <f t="shared" si="25"/>
        <v>225</v>
      </c>
      <c r="AH652" s="31">
        <v>45742</v>
      </c>
      <c r="AI652" s="33">
        <v>0.1076040990510756</v>
      </c>
      <c r="AJ652" s="33">
        <v>8.3710055750673099E-2</v>
      </c>
      <c r="AK652" s="33">
        <v>2.3894043300402401E-2</v>
      </c>
      <c r="BI652" s="34">
        <v>-0.19639888068258579</v>
      </c>
    </row>
    <row r="653" spans="9:61" x14ac:dyDescent="0.25">
      <c r="I653" s="31">
        <v>45372</v>
      </c>
      <c r="J653" s="32">
        <v>165.2247736490869</v>
      </c>
      <c r="K653" s="32">
        <v>143.38866649131089</v>
      </c>
      <c r="L653" s="33">
        <v>-4.5607566269891903E-2</v>
      </c>
      <c r="M653" s="33">
        <v>-2.62982754908293E-2</v>
      </c>
      <c r="N653">
        <v>30</v>
      </c>
      <c r="O653" t="s">
        <v>16</v>
      </c>
      <c r="P653">
        <f t="shared" si="24"/>
        <v>0</v>
      </c>
      <c r="Q653">
        <f t="shared" si="25"/>
        <v>225</v>
      </c>
      <c r="AH653" s="31">
        <v>45743</v>
      </c>
      <c r="AI653" s="33">
        <v>9.3157099076578598E-2</v>
      </c>
      <c r="AJ653" s="33">
        <v>7.5916953973885898E-2</v>
      </c>
      <c r="AK653" s="33">
        <v>1.7240145102692599E-2</v>
      </c>
      <c r="BI653" s="34">
        <v>-0.1127804726601368</v>
      </c>
    </row>
    <row r="654" spans="9:61" x14ac:dyDescent="0.25">
      <c r="I654" s="31">
        <v>45373</v>
      </c>
      <c r="J654" s="32">
        <v>166.66519226132289</v>
      </c>
      <c r="K654" s="32">
        <v>144.08912878200991</v>
      </c>
      <c r="L654" s="33">
        <v>-3.7287236366812297E-2</v>
      </c>
      <c r="M654" s="33">
        <v>-2.1541683794311602E-2</v>
      </c>
      <c r="N654">
        <v>30</v>
      </c>
      <c r="O654" t="s">
        <v>16</v>
      </c>
      <c r="P654">
        <f t="shared" si="24"/>
        <v>0</v>
      </c>
      <c r="Q654">
        <f t="shared" si="25"/>
        <v>225</v>
      </c>
      <c r="AH654" s="31">
        <v>45744</v>
      </c>
      <c r="AI654" s="33">
        <v>7.9886469912740399E-2</v>
      </c>
      <c r="AJ654" s="33">
        <v>6.7265661728666798E-2</v>
      </c>
      <c r="AK654" s="33">
        <v>1.26208081840735E-2</v>
      </c>
      <c r="BI654" s="34">
        <v>-0.1164328200100216</v>
      </c>
    </row>
    <row r="655" spans="9:61" x14ac:dyDescent="0.25">
      <c r="I655" s="31">
        <v>45377</v>
      </c>
      <c r="J655" s="32">
        <v>169.05837319622259</v>
      </c>
      <c r="K655" s="32">
        <v>144.1658769650958</v>
      </c>
      <c r="L655" s="33">
        <v>-2.3463439085259299E-2</v>
      </c>
      <c r="M655" s="33">
        <v>-2.1020514025094399E-2</v>
      </c>
      <c r="N655">
        <v>30</v>
      </c>
      <c r="O655" t="s">
        <v>16</v>
      </c>
      <c r="P655">
        <f t="shared" si="24"/>
        <v>0</v>
      </c>
      <c r="Q655">
        <f t="shared" si="25"/>
        <v>225</v>
      </c>
      <c r="AH655" s="31">
        <v>45748</v>
      </c>
      <c r="AI655" s="33">
        <v>5.2259468012137697E-2</v>
      </c>
      <c r="AJ655" s="33">
        <v>5.3261018982517103E-2</v>
      </c>
      <c r="AK655" s="33">
        <v>-1.0015509703793001E-3</v>
      </c>
      <c r="BI655" s="34">
        <v>-9.9082108599239896E-2</v>
      </c>
    </row>
    <row r="656" spans="9:61" x14ac:dyDescent="0.25">
      <c r="I656" s="31">
        <v>45378</v>
      </c>
      <c r="J656" s="32">
        <v>170.52450197902959</v>
      </c>
      <c r="K656" s="32">
        <v>144.7607654640382</v>
      </c>
      <c r="L656" s="33">
        <v>-1.49945988122096E-2</v>
      </c>
      <c r="M656" s="33">
        <v>-1.69808366120539E-2</v>
      </c>
      <c r="N656">
        <v>30</v>
      </c>
      <c r="O656" t="s">
        <v>16</v>
      </c>
      <c r="P656">
        <f t="shared" si="24"/>
        <v>0</v>
      </c>
      <c r="Q656">
        <f t="shared" si="25"/>
        <v>225</v>
      </c>
      <c r="AH656" s="31">
        <v>45749</v>
      </c>
      <c r="AI656" s="33">
        <v>5.5086703857048801E-2</v>
      </c>
      <c r="AJ656" s="33">
        <v>5.8635091946355598E-2</v>
      </c>
      <c r="AK656" s="33">
        <v>-3.5483880893067E-3</v>
      </c>
      <c r="BI656" s="34">
        <v>-7.5597161898924903E-2</v>
      </c>
    </row>
    <row r="657" spans="9:61" x14ac:dyDescent="0.25">
      <c r="I657" s="31">
        <v>45379</v>
      </c>
      <c r="J657" s="32">
        <v>171.90383151882449</v>
      </c>
      <c r="K657" s="32">
        <v>145.96675686680049</v>
      </c>
      <c r="L657" s="33">
        <v>-7.0271394093198002E-3</v>
      </c>
      <c r="M657" s="33">
        <v>-8.7913754967016006E-3</v>
      </c>
      <c r="N657">
        <v>30</v>
      </c>
      <c r="O657" t="s">
        <v>16</v>
      </c>
      <c r="P657">
        <f t="shared" si="24"/>
        <v>0</v>
      </c>
      <c r="Q657">
        <f t="shared" si="25"/>
        <v>225</v>
      </c>
      <c r="AH657" s="31">
        <v>45750</v>
      </c>
      <c r="AI657" s="33">
        <v>4.3522041504240903E-2</v>
      </c>
      <c r="AJ657" s="33">
        <v>4.8790060799352303E-2</v>
      </c>
      <c r="AK657" s="33">
        <v>-5.2680192951112996E-3</v>
      </c>
      <c r="BI657" s="34">
        <v>-0.1127160865367987</v>
      </c>
    </row>
    <row r="658" spans="9:61" x14ac:dyDescent="0.25">
      <c r="I658" s="31">
        <v>45383</v>
      </c>
      <c r="J658" s="32">
        <v>175.68466638456329</v>
      </c>
      <c r="K658" s="32">
        <v>147.67755674140909</v>
      </c>
      <c r="L658" s="33">
        <v>0</v>
      </c>
      <c r="M658" s="33">
        <v>0</v>
      </c>
      <c r="N658">
        <v>30</v>
      </c>
      <c r="O658" t="s">
        <v>16</v>
      </c>
      <c r="P658">
        <f t="shared" si="24"/>
        <v>0</v>
      </c>
      <c r="Q658">
        <f t="shared" si="25"/>
        <v>225</v>
      </c>
      <c r="AH658" s="31">
        <v>45751</v>
      </c>
      <c r="AI658" s="33">
        <v>-1.28975895772663E-2</v>
      </c>
      <c r="AJ658" s="33">
        <v>1.52640837767872E-2</v>
      </c>
      <c r="AK658" s="33">
        <v>-2.8161673354053601E-2</v>
      </c>
      <c r="BI658" s="34">
        <v>6.2898613767871897E-2</v>
      </c>
    </row>
    <row r="659" spans="9:61" x14ac:dyDescent="0.25">
      <c r="I659" s="31">
        <v>45384</v>
      </c>
      <c r="J659" s="32">
        <v>177.374325739379</v>
      </c>
      <c r="K659" s="32">
        <v>148.23389098875441</v>
      </c>
      <c r="L659" s="33">
        <v>0</v>
      </c>
      <c r="M659" s="33">
        <v>0</v>
      </c>
      <c r="N659">
        <v>30</v>
      </c>
      <c r="O659" t="s">
        <v>16</v>
      </c>
      <c r="P659">
        <f t="shared" si="24"/>
        <v>0</v>
      </c>
      <c r="Q659">
        <f t="shared" si="25"/>
        <v>225</v>
      </c>
      <c r="AH659" s="31">
        <v>45754</v>
      </c>
      <c r="AI659" s="33">
        <v>-5.2820408392538098E-2</v>
      </c>
      <c r="AJ659" s="33">
        <v>-2.2559826930322401E-2</v>
      </c>
      <c r="AK659" s="33">
        <v>-3.0260581462215601E-2</v>
      </c>
      <c r="BI659" s="34">
        <v>4.7453546189455902E-2</v>
      </c>
    </row>
    <row r="660" spans="9:61" x14ac:dyDescent="0.25">
      <c r="I660" s="31">
        <v>45385</v>
      </c>
      <c r="J660" s="32">
        <v>177.91908582273609</v>
      </c>
      <c r="K660" s="32">
        <v>148.4929611466828</v>
      </c>
      <c r="L660" s="33">
        <v>0</v>
      </c>
      <c r="M660" s="33">
        <v>0</v>
      </c>
      <c r="N660">
        <v>30</v>
      </c>
      <c r="O660" t="s">
        <v>16</v>
      </c>
      <c r="P660">
        <f t="shared" si="24"/>
        <v>0</v>
      </c>
      <c r="Q660">
        <f t="shared" si="25"/>
        <v>225</v>
      </c>
      <c r="AH660" s="31">
        <v>45755</v>
      </c>
      <c r="AI660" s="33">
        <v>-3.6830404756046299E-2</v>
      </c>
      <c r="AJ660" s="33">
        <v>-6.0614296044299004E-3</v>
      </c>
      <c r="AK660" s="33">
        <v>-3.07689751516164E-2</v>
      </c>
      <c r="BI660" s="34">
        <v>0.16915006575009831</v>
      </c>
    </row>
    <row r="661" spans="9:61" x14ac:dyDescent="0.25">
      <c r="I661" s="31">
        <v>45386</v>
      </c>
      <c r="J661" s="32">
        <v>177.72084917283411</v>
      </c>
      <c r="K661" s="32">
        <v>148.91777855446779</v>
      </c>
      <c r="L661" s="33">
        <v>-1.1141955287443999E-3</v>
      </c>
      <c r="M661" s="33">
        <v>0</v>
      </c>
      <c r="N661">
        <v>30</v>
      </c>
      <c r="O661" t="s">
        <v>16</v>
      </c>
      <c r="P661">
        <f t="shared" si="24"/>
        <v>0</v>
      </c>
      <c r="Q661">
        <f t="shared" si="25"/>
        <v>225</v>
      </c>
      <c r="AH661" s="31">
        <v>45756</v>
      </c>
      <c r="AI661" s="33">
        <v>-4.2256299341420202E-2</v>
      </c>
      <c r="AJ661" s="33">
        <v>-1.4899841032875E-2</v>
      </c>
      <c r="AK661" s="33">
        <v>-2.73564583085452E-2</v>
      </c>
      <c r="BI661" s="34">
        <v>-0.18420072301118981</v>
      </c>
    </row>
    <row r="662" spans="9:61" x14ac:dyDescent="0.25">
      <c r="I662" s="31">
        <v>45387</v>
      </c>
      <c r="J662" s="32">
        <v>177.1386850847264</v>
      </c>
      <c r="K662" s="32">
        <v>149.28134154382749</v>
      </c>
      <c r="L662" s="33">
        <v>-4.3862676924230001E-3</v>
      </c>
      <c r="M662" s="33">
        <v>0</v>
      </c>
      <c r="N662">
        <v>30</v>
      </c>
      <c r="O662" t="s">
        <v>16</v>
      </c>
      <c r="P662">
        <f t="shared" si="24"/>
        <v>0</v>
      </c>
      <c r="Q662">
        <f t="shared" si="25"/>
        <v>225</v>
      </c>
      <c r="AH662" s="31">
        <v>45758</v>
      </c>
      <c r="AI662" s="33">
        <v>-1.52255720596797E-2</v>
      </c>
      <c r="AJ662" s="33">
        <v>1.8223421562048999E-3</v>
      </c>
      <c r="AK662" s="33">
        <v>-1.7047914215884599E-2</v>
      </c>
      <c r="BI662" s="34">
        <v>0.1027213923230744</v>
      </c>
    </row>
    <row r="663" spans="9:61" x14ac:dyDescent="0.25">
      <c r="I663" s="31">
        <v>45390</v>
      </c>
      <c r="J663" s="32">
        <v>177.40050178998581</v>
      </c>
      <c r="K663" s="32">
        <v>150.03080736926691</v>
      </c>
      <c r="L663" s="33">
        <v>-2.9147183977044E-3</v>
      </c>
      <c r="M663" s="33">
        <v>0</v>
      </c>
      <c r="N663">
        <v>30</v>
      </c>
      <c r="O663" t="s">
        <v>16</v>
      </c>
      <c r="P663">
        <f t="shared" si="24"/>
        <v>0</v>
      </c>
      <c r="Q663">
        <f t="shared" si="25"/>
        <v>225</v>
      </c>
      <c r="AH663" s="31">
        <v>45762</v>
      </c>
      <c r="AI663" s="33">
        <v>1.2703733864603399E-2</v>
      </c>
      <c r="AJ663" s="33">
        <v>2.2109505213962301E-2</v>
      </c>
      <c r="AK663" s="33">
        <v>-9.4057713493588997E-3</v>
      </c>
      <c r="BI663" s="34">
        <v>5.6959213657101201E-2</v>
      </c>
    </row>
    <row r="664" spans="9:61" x14ac:dyDescent="0.25">
      <c r="I664" s="31">
        <v>45391</v>
      </c>
      <c r="J664" s="32">
        <v>176.68818096309039</v>
      </c>
      <c r="K664" s="32">
        <v>149.82614554770461</v>
      </c>
      <c r="L664" s="33">
        <v>-6.9183407387332996E-3</v>
      </c>
      <c r="M664" s="33">
        <v>-1.3641319749651999E-3</v>
      </c>
      <c r="N664">
        <v>30</v>
      </c>
      <c r="O664" t="s">
        <v>16</v>
      </c>
      <c r="P664">
        <f t="shared" si="24"/>
        <v>0</v>
      </c>
      <c r="Q664">
        <f t="shared" si="25"/>
        <v>225</v>
      </c>
      <c r="AH664" s="31">
        <v>45763</v>
      </c>
      <c r="AI664" s="33">
        <v>2.3506290124998198E-2</v>
      </c>
      <c r="AJ664" s="33">
        <v>2.9515600725324099E-2</v>
      </c>
      <c r="AK664" s="33">
        <v>-6.0093106003257998E-3</v>
      </c>
      <c r="BI664" s="34">
        <v>-1.1154312863608601E-2</v>
      </c>
    </row>
    <row r="665" spans="9:61" x14ac:dyDescent="0.25">
      <c r="I665" s="31">
        <v>45392</v>
      </c>
      <c r="J665" s="32">
        <v>177.59851698333111</v>
      </c>
      <c r="K665" s="32">
        <v>150.72334261758149</v>
      </c>
      <c r="L665" s="33">
        <v>-1.8017675727289E-3</v>
      </c>
      <c r="M665" s="33">
        <v>0</v>
      </c>
      <c r="N665">
        <v>30</v>
      </c>
      <c r="O665" t="s">
        <v>16</v>
      </c>
      <c r="P665">
        <f t="shared" si="24"/>
        <v>0</v>
      </c>
      <c r="Q665">
        <f t="shared" si="25"/>
        <v>225</v>
      </c>
      <c r="AH665" s="31">
        <v>45764</v>
      </c>
      <c r="AI665" s="33">
        <v>2.2130009622267601E-2</v>
      </c>
      <c r="AJ665" s="33">
        <v>3.6640816248469897E-2</v>
      </c>
      <c r="AK665" s="33">
        <v>-1.4510806626202299E-2</v>
      </c>
      <c r="BI665" s="34">
        <v>4.3439280692187401E-2</v>
      </c>
    </row>
    <row r="666" spans="9:61" x14ac:dyDescent="0.25">
      <c r="I666" s="31">
        <v>45394</v>
      </c>
      <c r="J666" s="32">
        <v>175.99952028150889</v>
      </c>
      <c r="K666" s="32">
        <v>149.50041616972521</v>
      </c>
      <c r="L666" s="33">
        <v>-1.0788980464634799E-2</v>
      </c>
      <c r="M666" s="33">
        <v>-8.1137163402693006E-3</v>
      </c>
      <c r="N666">
        <v>30</v>
      </c>
      <c r="O666" t="s">
        <v>16</v>
      </c>
      <c r="P666">
        <f t="shared" si="24"/>
        <v>0</v>
      </c>
      <c r="Q666">
        <f t="shared" si="25"/>
        <v>225</v>
      </c>
      <c r="AH666" s="31">
        <v>45768</v>
      </c>
      <c r="AI666" s="33">
        <v>4.2976435802555002E-2</v>
      </c>
      <c r="AJ666" s="33">
        <v>6.0748114048829897E-2</v>
      </c>
      <c r="AK666" s="33">
        <v>-1.7771678246274899E-2</v>
      </c>
      <c r="BI666" s="34">
        <v>-0.31185743331072308</v>
      </c>
    </row>
    <row r="667" spans="9:61" x14ac:dyDescent="0.25">
      <c r="I667" s="31">
        <v>45397</v>
      </c>
      <c r="J667" s="32">
        <v>173.14144527434581</v>
      </c>
      <c r="K667" s="32">
        <v>147.57810839149499</v>
      </c>
      <c r="L667" s="33">
        <v>-2.6852883861769899E-2</v>
      </c>
      <c r="M667" s="33">
        <v>-2.0867598684210498E-2</v>
      </c>
      <c r="N667">
        <v>30</v>
      </c>
      <c r="O667" t="s">
        <v>16</v>
      </c>
      <c r="P667">
        <f t="shared" si="24"/>
        <v>0</v>
      </c>
      <c r="Q667">
        <f t="shared" si="25"/>
        <v>225</v>
      </c>
      <c r="AH667" s="31">
        <v>45769</v>
      </c>
      <c r="AI667" s="33">
        <v>6.8420520957974199E-2</v>
      </c>
      <c r="AJ667" s="33">
        <v>7.8442287737288702E-2</v>
      </c>
      <c r="AK667" s="33">
        <v>-1.00217667793145E-2</v>
      </c>
      <c r="BI667" s="34">
        <v>-0.1376945641346782</v>
      </c>
    </row>
    <row r="668" spans="9:61" x14ac:dyDescent="0.25">
      <c r="I668" s="31">
        <v>45398</v>
      </c>
      <c r="J668" s="32">
        <v>172.64401357549801</v>
      </c>
      <c r="K668" s="32">
        <v>147.17635147064661</v>
      </c>
      <c r="L668" s="33">
        <v>-2.96487148798288E-2</v>
      </c>
      <c r="M668" s="33">
        <v>-2.35331242350061E-2</v>
      </c>
      <c r="N668">
        <v>30</v>
      </c>
      <c r="O668" t="s">
        <v>16</v>
      </c>
      <c r="P668">
        <f t="shared" si="24"/>
        <v>0</v>
      </c>
      <c r="Q668">
        <f t="shared" si="25"/>
        <v>225</v>
      </c>
      <c r="AH668" s="31">
        <v>45770</v>
      </c>
      <c r="AI668" s="33">
        <v>7.9828718789842504E-2</v>
      </c>
      <c r="AJ668" s="33">
        <v>8.8850805464427196E-2</v>
      </c>
      <c r="AK668" s="33">
        <v>-9.0220866745846992E-3</v>
      </c>
      <c r="BI668" s="34">
        <v>-0.19255002537333649</v>
      </c>
    </row>
    <row r="669" spans="9:61" x14ac:dyDescent="0.25">
      <c r="I669" s="31">
        <v>45400</v>
      </c>
      <c r="J669" s="32">
        <v>171.87819202271419</v>
      </c>
      <c r="K669" s="32">
        <v>146.46796213756301</v>
      </c>
      <c r="L669" s="33">
        <v>-3.3953039788213499E-2</v>
      </c>
      <c r="M669" s="33">
        <v>-2.8233055385556802E-2</v>
      </c>
      <c r="N669">
        <v>30</v>
      </c>
      <c r="O669" t="s">
        <v>16</v>
      </c>
      <c r="P669">
        <f t="shared" si="24"/>
        <v>0</v>
      </c>
      <c r="Q669">
        <f t="shared" si="25"/>
        <v>225</v>
      </c>
      <c r="AH669" s="31">
        <v>45771</v>
      </c>
      <c r="AI669" s="33">
        <v>8.3377255392112298E-2</v>
      </c>
      <c r="AJ669" s="33">
        <v>9.1315000959423603E-2</v>
      </c>
      <c r="AK669" s="33">
        <v>-7.9377455673112999E-3</v>
      </c>
      <c r="BI669" s="34">
        <v>-2.7357717629588399E-2</v>
      </c>
    </row>
    <row r="670" spans="9:61" x14ac:dyDescent="0.25">
      <c r="I670" s="31">
        <v>45401</v>
      </c>
      <c r="J670" s="32">
        <v>171.854939031415</v>
      </c>
      <c r="K670" s="32">
        <v>146.90394946870799</v>
      </c>
      <c r="L670" s="33">
        <v>-3.4083733980978699E-2</v>
      </c>
      <c r="M670" s="33">
        <v>-2.53404222766218E-2</v>
      </c>
      <c r="N670">
        <v>30</v>
      </c>
      <c r="O670" t="s">
        <v>16</v>
      </c>
      <c r="P670">
        <f t="shared" si="24"/>
        <v>0</v>
      </c>
      <c r="Q670">
        <f t="shared" si="25"/>
        <v>225</v>
      </c>
      <c r="AH670" s="31">
        <v>45772</v>
      </c>
      <c r="AI670" s="33">
        <v>6.1920539794130001E-2</v>
      </c>
      <c r="AJ670" s="33">
        <v>7.1765300315915506E-2</v>
      </c>
      <c r="AK670" s="33">
        <v>-9.8447605217854995E-3</v>
      </c>
      <c r="BI670" s="34">
        <v>-0.16164438712261711</v>
      </c>
    </row>
    <row r="671" spans="9:61" x14ac:dyDescent="0.25">
      <c r="I671" s="31">
        <v>45404</v>
      </c>
      <c r="J671" s="32">
        <v>172.8810348622842</v>
      </c>
      <c r="K671" s="32">
        <v>148.27064363980961</v>
      </c>
      <c r="L671" s="33">
        <v>-2.83165290398994E-2</v>
      </c>
      <c r="M671" s="33">
        <v>-1.6272854192166598E-2</v>
      </c>
      <c r="N671">
        <v>30</v>
      </c>
      <c r="O671" t="s">
        <v>16</v>
      </c>
      <c r="P671">
        <f t="shared" si="24"/>
        <v>0</v>
      </c>
      <c r="Q671">
        <f t="shared" si="25"/>
        <v>225</v>
      </c>
      <c r="AH671" s="31">
        <v>45775</v>
      </c>
      <c r="AI671" s="33">
        <v>6.6415901442395897E-2</v>
      </c>
      <c r="AJ671" s="33">
        <v>7.4216822965902596E-2</v>
      </c>
      <c r="AK671" s="33">
        <v>-7.8009215235065998E-3</v>
      </c>
      <c r="BI671" s="34">
        <v>-0.22883811332003259</v>
      </c>
    </row>
    <row r="672" spans="9:61" x14ac:dyDescent="0.25">
      <c r="I672" s="31">
        <v>45405</v>
      </c>
      <c r="J672" s="32">
        <v>173.19745997862711</v>
      </c>
      <c r="K672" s="32">
        <v>148.8313017284556</v>
      </c>
      <c r="L672" s="33">
        <v>-2.65380513972133E-2</v>
      </c>
      <c r="M672" s="33">
        <v>-1.25530714504283E-2</v>
      </c>
      <c r="N672">
        <v>29</v>
      </c>
      <c r="O672" t="s">
        <v>16</v>
      </c>
      <c r="P672">
        <f t="shared" si="24"/>
        <v>0</v>
      </c>
      <c r="Q672">
        <f t="shared" si="25"/>
        <v>225</v>
      </c>
      <c r="AH672" s="31">
        <v>45776</v>
      </c>
      <c r="AI672" s="33">
        <v>6.5707088561945196E-2</v>
      </c>
      <c r="AJ672" s="33">
        <v>7.0681002195844098E-2</v>
      </c>
      <c r="AK672" s="33">
        <v>-4.9739136338987997E-3</v>
      </c>
      <c r="BI672" s="34">
        <v>-0.23300802741933829</v>
      </c>
    </row>
    <row r="673" spans="9:61" x14ac:dyDescent="0.25">
      <c r="I673" s="31">
        <v>45406</v>
      </c>
      <c r="J673" s="32">
        <v>174.40260965174039</v>
      </c>
      <c r="K673" s="32">
        <v>149.3934010975351</v>
      </c>
      <c r="L673" s="33">
        <v>-1.9764468520814999E-2</v>
      </c>
      <c r="M673" s="33">
        <v>-8.8237262851895999E-3</v>
      </c>
      <c r="N673">
        <v>30</v>
      </c>
      <c r="O673" t="s">
        <v>16</v>
      </c>
      <c r="P673">
        <f t="shared" si="24"/>
        <v>0</v>
      </c>
      <c r="Q673">
        <f t="shared" si="25"/>
        <v>225</v>
      </c>
      <c r="AH673" s="31">
        <v>45777</v>
      </c>
      <c r="AI673" s="33">
        <v>5.3074023761471703E-2</v>
      </c>
      <c r="AJ673" s="33">
        <v>6.2680137863501503E-2</v>
      </c>
      <c r="AK673" s="33">
        <v>-9.6061141020298002E-3</v>
      </c>
      <c r="BI673" s="34">
        <v>-0.1054632722111776</v>
      </c>
    </row>
    <row r="674" spans="9:61" x14ac:dyDescent="0.25">
      <c r="I674" s="31">
        <v>45407</v>
      </c>
      <c r="J674" s="32">
        <v>175.81034937979351</v>
      </c>
      <c r="K674" s="32">
        <v>150.38247979504999</v>
      </c>
      <c r="L674" s="33">
        <v>-1.18522216612754E-2</v>
      </c>
      <c r="M674" s="33">
        <v>-2.2615131578945999E-3</v>
      </c>
      <c r="N674">
        <v>30</v>
      </c>
      <c r="O674" t="s">
        <v>16</v>
      </c>
      <c r="P674">
        <f t="shared" si="24"/>
        <v>0</v>
      </c>
      <c r="Q674">
        <f t="shared" si="25"/>
        <v>225</v>
      </c>
      <c r="AH674" s="31">
        <v>45779</v>
      </c>
      <c r="AI674" s="33">
        <v>3.6061412894016397E-2</v>
      </c>
      <c r="AJ674" s="33">
        <v>5.4538310035988101E-2</v>
      </c>
      <c r="AK674" s="33">
        <v>-1.8476897141971701E-2</v>
      </c>
      <c r="BI674" s="34">
        <v>-0.164172578633133</v>
      </c>
    </row>
    <row r="675" spans="9:61" x14ac:dyDescent="0.25">
      <c r="I675" s="31">
        <v>45408</v>
      </c>
      <c r="J675" s="32">
        <v>177.21288908764731</v>
      </c>
      <c r="K675" s="32">
        <v>150.17673701316249</v>
      </c>
      <c r="L675" s="33">
        <v>-3.9692016841430004E-3</v>
      </c>
      <c r="M675" s="33">
        <v>-3.6265491126071E-3</v>
      </c>
      <c r="N675">
        <v>30</v>
      </c>
      <c r="O675" t="s">
        <v>16</v>
      </c>
      <c r="P675">
        <f t="shared" si="24"/>
        <v>0</v>
      </c>
      <c r="Q675">
        <f t="shared" si="25"/>
        <v>225</v>
      </c>
      <c r="AH675" s="31">
        <v>45782</v>
      </c>
      <c r="AI675" s="33">
        <v>3.7595016967232699E-2</v>
      </c>
      <c r="AJ675" s="33">
        <v>6.5059610784405697E-2</v>
      </c>
      <c r="AK675" s="33">
        <v>-2.7464593817172901E-2</v>
      </c>
      <c r="BI675" s="34">
        <v>8.3554250707217906E-2</v>
      </c>
    </row>
    <row r="676" spans="9:61" x14ac:dyDescent="0.25">
      <c r="I676" s="31">
        <v>45411</v>
      </c>
      <c r="J676" s="32">
        <v>178.51731915625621</v>
      </c>
      <c r="K676" s="32">
        <v>151.2782355844933</v>
      </c>
      <c r="L676" s="33">
        <v>0</v>
      </c>
      <c r="M676" s="33">
        <v>0</v>
      </c>
      <c r="N676">
        <v>30</v>
      </c>
      <c r="O676" t="s">
        <v>16</v>
      </c>
      <c r="P676">
        <f t="shared" si="24"/>
        <v>0</v>
      </c>
      <c r="Q676">
        <f t="shared" si="25"/>
        <v>225</v>
      </c>
      <c r="AH676" s="31">
        <v>45783</v>
      </c>
      <c r="AI676" s="33">
        <v>2.0588797382279998E-2</v>
      </c>
      <c r="AJ676" s="33">
        <v>4.59408732767407E-2</v>
      </c>
      <c r="AK676" s="33">
        <v>-2.5352075894460702E-2</v>
      </c>
      <c r="BI676" s="34">
        <v>0.41065586987287472</v>
      </c>
    </row>
    <row r="677" spans="9:61" x14ac:dyDescent="0.25">
      <c r="I677" s="31">
        <v>45412</v>
      </c>
      <c r="J677" s="32">
        <v>179.00531147377359</v>
      </c>
      <c r="K677" s="32">
        <v>151.3142675953317</v>
      </c>
      <c r="L677" s="33">
        <v>0</v>
      </c>
      <c r="M677" s="33">
        <v>0</v>
      </c>
      <c r="N677">
        <v>30</v>
      </c>
      <c r="O677" t="s">
        <v>16</v>
      </c>
      <c r="P677">
        <f t="shared" si="24"/>
        <v>0</v>
      </c>
      <c r="Q677">
        <f t="shared" si="25"/>
        <v>225</v>
      </c>
      <c r="AH677" s="31">
        <v>45784</v>
      </c>
      <c r="AI677" s="33">
        <v>2.6550262039582499E-2</v>
      </c>
      <c r="AJ677" s="33">
        <v>5.1209208846893797E-2</v>
      </c>
      <c r="AK677" s="33">
        <v>-2.4658946807311202E-2</v>
      </c>
      <c r="BI677" s="34">
        <v>0.12924366563769199</v>
      </c>
    </row>
    <row r="678" spans="9:61" x14ac:dyDescent="0.25">
      <c r="I678" s="31">
        <v>45414</v>
      </c>
      <c r="J678" s="32">
        <v>180.42282908843751</v>
      </c>
      <c r="K678" s="32">
        <v>151.93690074261971</v>
      </c>
      <c r="L678" s="33">
        <v>0</v>
      </c>
      <c r="M678" s="33">
        <v>0</v>
      </c>
      <c r="N678">
        <v>30</v>
      </c>
      <c r="O678" t="s">
        <v>16</v>
      </c>
      <c r="P678">
        <f t="shared" si="24"/>
        <v>0</v>
      </c>
      <c r="Q678">
        <f t="shared" si="25"/>
        <v>225</v>
      </c>
      <c r="AH678" s="31">
        <v>45785</v>
      </c>
      <c r="AI678" s="33">
        <v>2.7555295859381999E-3</v>
      </c>
      <c r="AJ678" s="33">
        <v>3.6020888273349899E-2</v>
      </c>
      <c r="AK678" s="33">
        <v>-3.3265358687411602E-2</v>
      </c>
      <c r="BI678" s="34">
        <v>0.12988773107297011</v>
      </c>
    </row>
    <row r="679" spans="9:61" x14ac:dyDescent="0.25">
      <c r="I679" s="31">
        <v>45415</v>
      </c>
      <c r="J679" s="32">
        <v>181.44192921381591</v>
      </c>
      <c r="K679" s="32">
        <v>151.04294655371831</v>
      </c>
      <c r="L679" s="33">
        <v>0</v>
      </c>
      <c r="M679" s="33">
        <v>-5.8837200478096003E-3</v>
      </c>
      <c r="N679">
        <v>29</v>
      </c>
      <c r="O679" t="s">
        <v>16</v>
      </c>
      <c r="P679">
        <f t="shared" si="24"/>
        <v>0</v>
      </c>
      <c r="Q679">
        <f t="shared" si="25"/>
        <v>225</v>
      </c>
      <c r="AH679" s="31">
        <v>45786</v>
      </c>
      <c r="AI679" s="33">
        <v>-1.3615229312926099E-2</v>
      </c>
      <c r="AJ679" s="33">
        <v>3.41610387627597E-2</v>
      </c>
      <c r="AK679" s="33">
        <v>-4.7776268075685899E-2</v>
      </c>
      <c r="BI679" s="34">
        <v>0.20946867510155209</v>
      </c>
    </row>
    <row r="680" spans="9:61" x14ac:dyDescent="0.25">
      <c r="I680" s="31">
        <v>45418</v>
      </c>
      <c r="J680" s="32">
        <v>181.18925932813789</v>
      </c>
      <c r="K680" s="32">
        <v>150.3612209086553</v>
      </c>
      <c r="L680" s="33">
        <v>-1.3925661327169E-3</v>
      </c>
      <c r="M680" s="33">
        <v>-1.03706198182472E-2</v>
      </c>
      <c r="N680">
        <v>30</v>
      </c>
      <c r="O680" t="s">
        <v>16</v>
      </c>
      <c r="P680">
        <f t="shared" si="24"/>
        <v>0</v>
      </c>
      <c r="Q680">
        <f t="shared" si="25"/>
        <v>225</v>
      </c>
      <c r="AH680" s="31">
        <v>45789</v>
      </c>
      <c r="AI680" s="33">
        <v>1.74304071684276E-2</v>
      </c>
      <c r="AJ680" s="33">
        <v>7.8909846417077406E-2</v>
      </c>
      <c r="AK680" s="33">
        <v>-6.1479439248649702E-2</v>
      </c>
      <c r="BI680" s="34">
        <v>-2.7218270547503701E-2</v>
      </c>
    </row>
    <row r="681" spans="9:61" x14ac:dyDescent="0.25">
      <c r="I681" s="31">
        <v>45419</v>
      </c>
      <c r="J681" s="32">
        <v>179.30522719160041</v>
      </c>
      <c r="K681" s="32">
        <v>148.71167545247201</v>
      </c>
      <c r="L681" s="33">
        <v>-1.17762307283316E-2</v>
      </c>
      <c r="M681" s="33">
        <v>-2.1227399495342299E-2</v>
      </c>
      <c r="N681">
        <v>28</v>
      </c>
      <c r="O681" t="s">
        <v>16</v>
      </c>
      <c r="P681">
        <f t="shared" si="24"/>
        <v>0</v>
      </c>
      <c r="Q681">
        <f t="shared" si="25"/>
        <v>225</v>
      </c>
      <c r="AH681" s="31">
        <v>45790</v>
      </c>
      <c r="AI681" s="33">
        <v>3.0603655089991001E-2</v>
      </c>
      <c r="AJ681" s="33">
        <v>8.3027032789705496E-2</v>
      </c>
      <c r="AK681" s="33">
        <v>-5.2423377699714502E-2</v>
      </c>
      <c r="BI681" s="34">
        <v>0.25204086608402021</v>
      </c>
    </row>
    <row r="682" spans="9:61" x14ac:dyDescent="0.25">
      <c r="I682" s="31">
        <v>45420</v>
      </c>
      <c r="J682" s="32">
        <v>181.19388734983741</v>
      </c>
      <c r="K682" s="32">
        <v>149.20783624171719</v>
      </c>
      <c r="L682" s="33">
        <v>-1.3670592296568E-3</v>
      </c>
      <c r="M682" s="33">
        <v>-1.7961828150790001E-2</v>
      </c>
      <c r="N682">
        <v>27</v>
      </c>
      <c r="O682" t="s">
        <v>16</v>
      </c>
      <c r="P682">
        <f t="shared" si="24"/>
        <v>0</v>
      </c>
      <c r="Q682">
        <f t="shared" si="25"/>
        <v>225</v>
      </c>
      <c r="AH682" s="31">
        <v>45791</v>
      </c>
      <c r="AI682" s="33">
        <v>2.02339388995957E-2</v>
      </c>
      <c r="AJ682" s="33">
        <v>8.6675134871455395E-2</v>
      </c>
      <c r="AK682" s="33">
        <v>-6.6441195971859601E-2</v>
      </c>
      <c r="BI682" s="34">
        <v>-1.7496005597206502E-2</v>
      </c>
    </row>
    <row r="683" spans="9:61" x14ac:dyDescent="0.25">
      <c r="I683" s="31">
        <v>45421</v>
      </c>
      <c r="J683" s="32">
        <v>177.844957914026</v>
      </c>
      <c r="K683" s="32">
        <v>146.61281082113351</v>
      </c>
      <c r="L683" s="33">
        <v>-1.98243664811961E-2</v>
      </c>
      <c r="M683" s="33">
        <v>-3.5041454021134899E-2</v>
      </c>
      <c r="N683">
        <v>27</v>
      </c>
      <c r="O683" t="s">
        <v>16</v>
      </c>
      <c r="P683">
        <f t="shared" si="24"/>
        <v>0</v>
      </c>
      <c r="Q683">
        <f t="shared" si="25"/>
        <v>225</v>
      </c>
      <c r="AH683" s="31">
        <v>45792</v>
      </c>
      <c r="AI683" s="33">
        <v>4.8798466860149103E-2</v>
      </c>
      <c r="AJ683" s="33">
        <v>0.12012897644606969</v>
      </c>
      <c r="AK683" s="33">
        <v>-7.1330509585920604E-2</v>
      </c>
      <c r="BI683" s="34">
        <v>0.1896856775136134</v>
      </c>
    </row>
    <row r="684" spans="9:61" x14ac:dyDescent="0.25">
      <c r="I684" s="31">
        <v>45422</v>
      </c>
      <c r="J684" s="32">
        <v>179.14608064157369</v>
      </c>
      <c r="K684" s="32">
        <v>147.50856661057679</v>
      </c>
      <c r="L684" s="33">
        <v>-1.2653351858581199E-2</v>
      </c>
      <c r="M684" s="33">
        <v>-2.9145876415792301E-2</v>
      </c>
      <c r="N684">
        <v>28</v>
      </c>
      <c r="O684" t="s">
        <v>16</v>
      </c>
      <c r="P684">
        <f t="shared" si="24"/>
        <v>0</v>
      </c>
      <c r="Q684">
        <f t="shared" si="25"/>
        <v>225</v>
      </c>
      <c r="AH684" s="31">
        <v>45793</v>
      </c>
      <c r="AI684" s="33">
        <v>4.7518678469208701E-2</v>
      </c>
      <c r="AJ684" s="33">
        <v>0.11733784094073529</v>
      </c>
      <c r="AK684" s="33">
        <v>-6.9819162471526502E-2</v>
      </c>
      <c r="BI684" s="34">
        <v>-9.4928289064738297E-2</v>
      </c>
    </row>
    <row r="685" spans="9:61" x14ac:dyDescent="0.25">
      <c r="I685" s="31">
        <v>45425</v>
      </c>
      <c r="J685" s="32">
        <v>179.20010465474721</v>
      </c>
      <c r="K685" s="32">
        <v>147.81051486140291</v>
      </c>
      <c r="L685" s="33">
        <v>-1.2355603629120001E-2</v>
      </c>
      <c r="M685" s="33">
        <v>-2.71585497732834E-2</v>
      </c>
      <c r="N685">
        <v>27</v>
      </c>
      <c r="O685" t="s">
        <v>16</v>
      </c>
      <c r="P685">
        <f t="shared" si="24"/>
        <v>0</v>
      </c>
      <c r="Q685">
        <f t="shared" si="25"/>
        <v>225</v>
      </c>
      <c r="AH685" s="31">
        <v>45796</v>
      </c>
      <c r="AI685" s="33">
        <v>4.7907607416127498E-2</v>
      </c>
      <c r="AJ685" s="33">
        <v>0.11480668909365691</v>
      </c>
      <c r="AK685" s="33">
        <v>-6.6899081677529407E-2</v>
      </c>
      <c r="BI685" s="34">
        <v>0.1157894614784877</v>
      </c>
    </row>
    <row r="686" spans="9:61" x14ac:dyDescent="0.25">
      <c r="I686" s="31">
        <v>45426</v>
      </c>
      <c r="J686" s="32">
        <v>182.9528184707068</v>
      </c>
      <c r="K686" s="32">
        <v>149.05578115597899</v>
      </c>
      <c r="L686" s="33">
        <v>0</v>
      </c>
      <c r="M686" s="33">
        <v>-1.89626060065642E-2</v>
      </c>
      <c r="N686">
        <v>27</v>
      </c>
      <c r="O686" t="s">
        <v>16</v>
      </c>
      <c r="P686">
        <f t="shared" si="24"/>
        <v>0</v>
      </c>
      <c r="Q686">
        <f t="shared" si="25"/>
        <v>225</v>
      </c>
      <c r="AH686" s="31">
        <v>45797</v>
      </c>
      <c r="AI686" s="33">
        <v>1.8246919182184299E-2</v>
      </c>
      <c r="AJ686" s="33">
        <v>9.1946354151558093E-2</v>
      </c>
      <c r="AK686" s="33">
        <v>-7.3699434969373798E-2</v>
      </c>
      <c r="BI686" s="34">
        <v>1.1303801154998501E-2</v>
      </c>
    </row>
    <row r="687" spans="9:61" x14ac:dyDescent="0.25">
      <c r="I687" s="31">
        <v>45427</v>
      </c>
      <c r="J687" s="32">
        <v>185.08899864050039</v>
      </c>
      <c r="K687" s="32">
        <v>149.47411280181311</v>
      </c>
      <c r="L687" s="33">
        <v>0</v>
      </c>
      <c r="M687" s="33">
        <v>-1.62092811474321E-2</v>
      </c>
      <c r="N687">
        <v>26</v>
      </c>
      <c r="O687" t="s">
        <v>16</v>
      </c>
      <c r="P687">
        <f t="shared" si="24"/>
        <v>0</v>
      </c>
      <c r="Q687">
        <f t="shared" si="25"/>
        <v>225</v>
      </c>
      <c r="AH687" s="31">
        <v>45798</v>
      </c>
      <c r="AI687" s="33">
        <v>1.0017194566099801E-2</v>
      </c>
      <c r="AJ687" s="33">
        <v>9.5883443376555105E-2</v>
      </c>
      <c r="AK687" s="33">
        <v>-8.5866248810455306E-2</v>
      </c>
      <c r="BI687" s="34">
        <v>1.21593001781784E-2</v>
      </c>
    </row>
    <row r="688" spans="9:61" x14ac:dyDescent="0.25">
      <c r="I688" s="31">
        <v>45428</v>
      </c>
      <c r="J688" s="32">
        <v>186.39022299605401</v>
      </c>
      <c r="K688" s="32">
        <v>150.82315128760391</v>
      </c>
      <c r="L688" s="33">
        <v>0</v>
      </c>
      <c r="M688" s="33">
        <v>-7.3303420668197001E-3</v>
      </c>
      <c r="N688">
        <v>24</v>
      </c>
      <c r="O688" t="s">
        <v>16</v>
      </c>
      <c r="P688">
        <f t="shared" si="24"/>
        <v>0</v>
      </c>
      <c r="Q688">
        <f t="shared" si="25"/>
        <v>225</v>
      </c>
      <c r="AH688" s="31">
        <v>45799</v>
      </c>
      <c r="AI688" s="33">
        <v>3.0177975665959E-3</v>
      </c>
      <c r="AJ688" s="33">
        <v>7.9599886282463797E-2</v>
      </c>
      <c r="AK688" s="33">
        <v>-7.6582088715867899E-2</v>
      </c>
      <c r="BI688" s="34">
        <v>5.4019431965695301E-2</v>
      </c>
    </row>
    <row r="689" spans="9:61" x14ac:dyDescent="0.25">
      <c r="I689" s="31">
        <v>45429</v>
      </c>
      <c r="J689" s="32">
        <v>187.4314536657846</v>
      </c>
      <c r="K689" s="32">
        <v>151.79961878132531</v>
      </c>
      <c r="L689" s="33">
        <v>0</v>
      </c>
      <c r="M689" s="33">
        <v>-9.0354588400449998E-4</v>
      </c>
      <c r="N689">
        <v>20</v>
      </c>
      <c r="O689" t="s">
        <v>16</v>
      </c>
      <c r="P689">
        <f t="shared" si="24"/>
        <v>0</v>
      </c>
      <c r="Q689">
        <f t="shared" si="25"/>
        <v>225</v>
      </c>
      <c r="AH689" s="31">
        <v>45800</v>
      </c>
      <c r="AI689" s="33">
        <v>1.2651779009982E-3</v>
      </c>
      <c r="AJ689" s="33">
        <v>8.1487617822360206E-2</v>
      </c>
      <c r="AK689" s="33">
        <v>-8.0222439921361993E-2</v>
      </c>
      <c r="BI689" s="34">
        <v>0.1216135201352965</v>
      </c>
    </row>
    <row r="690" spans="9:61" x14ac:dyDescent="0.25">
      <c r="I690" s="31">
        <v>45430</v>
      </c>
      <c r="J690" s="32">
        <v>187.4314536657846</v>
      </c>
      <c r="K690" s="32">
        <v>152.37541031452341</v>
      </c>
      <c r="L690" s="33">
        <v>0</v>
      </c>
      <c r="M690" s="33">
        <v>0</v>
      </c>
      <c r="N690">
        <v>20</v>
      </c>
      <c r="O690" t="s">
        <v>16</v>
      </c>
      <c r="P690">
        <f t="shared" si="24"/>
        <v>0</v>
      </c>
      <c r="Q690">
        <f t="shared" si="25"/>
        <v>225</v>
      </c>
      <c r="AH690" s="31">
        <v>45803</v>
      </c>
      <c r="AI690" s="33">
        <v>5.1766800137892999E-3</v>
      </c>
      <c r="AJ690" s="33">
        <v>8.3419053226733098E-2</v>
      </c>
      <c r="AK690" s="33">
        <v>-7.8242373212943805E-2</v>
      </c>
      <c r="BI690" s="34">
        <v>-1.07139697582481E-2</v>
      </c>
    </row>
    <row r="691" spans="9:61" x14ac:dyDescent="0.25">
      <c r="I691" s="31">
        <v>45433</v>
      </c>
      <c r="J691" s="32">
        <v>188.0985310019841</v>
      </c>
      <c r="K691" s="32">
        <v>152.6867268881675</v>
      </c>
      <c r="L691" s="33">
        <v>0</v>
      </c>
      <c r="M691" s="33">
        <v>0</v>
      </c>
      <c r="N691">
        <v>23</v>
      </c>
      <c r="O691" t="s">
        <v>16</v>
      </c>
      <c r="P691">
        <f t="shared" si="24"/>
        <v>0</v>
      </c>
      <c r="Q691">
        <f t="shared" si="25"/>
        <v>225</v>
      </c>
      <c r="AH691" s="31">
        <v>45804</v>
      </c>
      <c r="AI691" s="33">
        <v>6.2623621055252999E-3</v>
      </c>
      <c r="AJ691" s="33">
        <v>7.6877331841898405E-2</v>
      </c>
      <c r="AK691" s="33">
        <v>-7.0614969736373101E-2</v>
      </c>
      <c r="BI691" s="34">
        <v>0.23237521324057711</v>
      </c>
    </row>
    <row r="692" spans="9:61" x14ac:dyDescent="0.25">
      <c r="I692" s="31">
        <v>45434</v>
      </c>
      <c r="J692" s="32">
        <v>189.26185874594489</v>
      </c>
      <c r="K692" s="32">
        <v>153.0477676367685</v>
      </c>
      <c r="L692" s="33">
        <v>0</v>
      </c>
      <c r="M692" s="33">
        <v>0</v>
      </c>
      <c r="N692">
        <v>26</v>
      </c>
      <c r="O692" t="s">
        <v>16</v>
      </c>
      <c r="P692">
        <f t="shared" si="24"/>
        <v>0</v>
      </c>
      <c r="Q692">
        <f t="shared" si="25"/>
        <v>225</v>
      </c>
      <c r="AH692" s="31">
        <v>45805</v>
      </c>
      <c r="AI692" s="33">
        <v>-1.3637320582007E-3</v>
      </c>
      <c r="AJ692" s="33">
        <v>7.2590081341008306E-2</v>
      </c>
      <c r="AK692" s="33">
        <v>-7.3953813399209006E-2</v>
      </c>
      <c r="BI692" s="34">
        <v>9.6819037779704003E-3</v>
      </c>
    </row>
    <row r="693" spans="9:61" x14ac:dyDescent="0.25">
      <c r="I693" s="31">
        <v>45435</v>
      </c>
      <c r="J693" s="32">
        <v>190.80049162515161</v>
      </c>
      <c r="K693" s="32">
        <v>154.86233970259181</v>
      </c>
      <c r="L693" s="33">
        <v>0</v>
      </c>
      <c r="M693" s="33">
        <v>0</v>
      </c>
      <c r="N693">
        <v>28</v>
      </c>
      <c r="O693" t="s">
        <v>16</v>
      </c>
      <c r="P693">
        <f t="shared" si="24"/>
        <v>0</v>
      </c>
      <c r="Q693">
        <f t="shared" si="25"/>
        <v>225</v>
      </c>
      <c r="AH693" s="31">
        <v>45806</v>
      </c>
      <c r="AI693" s="33">
        <v>9.8880174853149989E-4</v>
      </c>
      <c r="AJ693" s="33">
        <v>6.3835678271531901E-2</v>
      </c>
      <c r="AK693" s="33">
        <v>-6.2846876523000306E-2</v>
      </c>
      <c r="BI693" s="34">
        <v>-4.9217484152710997E-3</v>
      </c>
    </row>
    <row r="694" spans="9:61" x14ac:dyDescent="0.25">
      <c r="I694" s="31">
        <v>45436</v>
      </c>
      <c r="J694" s="32">
        <v>191.42243514420051</v>
      </c>
      <c r="K694" s="32">
        <v>154.8205425700192</v>
      </c>
      <c r="L694" s="33">
        <v>0</v>
      </c>
      <c r="M694" s="33">
        <v>-2.6989862514569999E-4</v>
      </c>
      <c r="N694">
        <v>30</v>
      </c>
      <c r="O694" t="s">
        <v>16</v>
      </c>
      <c r="P694">
        <f t="shared" si="24"/>
        <v>0</v>
      </c>
      <c r="Q694">
        <f t="shared" si="25"/>
        <v>225</v>
      </c>
      <c r="AH694" s="31">
        <v>45807</v>
      </c>
      <c r="AI694" s="33">
        <v>-6.8207831898996997E-3</v>
      </c>
      <c r="AJ694" s="33">
        <v>6.1358003141909603E-2</v>
      </c>
      <c r="AK694" s="33">
        <v>-6.8178786331809405E-2</v>
      </c>
      <c r="BI694" s="34">
        <v>-7.7628627773758493E-2</v>
      </c>
    </row>
    <row r="695" spans="9:61" x14ac:dyDescent="0.25">
      <c r="I695" s="31">
        <v>45439</v>
      </c>
      <c r="J695" s="32">
        <v>191.55950836274289</v>
      </c>
      <c r="K695" s="32">
        <v>154.88720179007029</v>
      </c>
      <c r="L695" s="33">
        <v>0</v>
      </c>
      <c r="M695" s="33">
        <v>0</v>
      </c>
      <c r="N695">
        <v>30</v>
      </c>
      <c r="O695" t="s">
        <v>16</v>
      </c>
      <c r="P695">
        <f t="shared" si="24"/>
        <v>0</v>
      </c>
      <c r="Q695">
        <f t="shared" si="25"/>
        <v>225</v>
      </c>
      <c r="AH695" s="31">
        <v>45810</v>
      </c>
      <c r="AI695" s="33">
        <v>-8.9141618185249998E-3</v>
      </c>
      <c r="AJ695" s="33">
        <v>6.2415670218210498E-2</v>
      </c>
      <c r="AK695" s="33">
        <v>-7.1329832036735596E-2</v>
      </c>
      <c r="BI695" s="34">
        <v>4.5342747765739003E-2</v>
      </c>
    </row>
    <row r="696" spans="9:61" x14ac:dyDescent="0.25">
      <c r="I696" s="31">
        <v>45440</v>
      </c>
      <c r="J696" s="32">
        <v>190.3322218429735</v>
      </c>
      <c r="K696" s="32">
        <v>154.12584540105431</v>
      </c>
      <c r="L696" s="33">
        <v>-6.4068159824539998E-3</v>
      </c>
      <c r="M696" s="33">
        <v>-4.9155539012702004E-3</v>
      </c>
      <c r="N696">
        <v>30</v>
      </c>
      <c r="O696" t="s">
        <v>16</v>
      </c>
      <c r="P696">
        <f t="shared" si="24"/>
        <v>0</v>
      </c>
      <c r="Q696">
        <f t="shared" si="25"/>
        <v>225</v>
      </c>
      <c r="AH696" s="31">
        <v>45811</v>
      </c>
      <c r="AI696" s="33">
        <v>-1.1500455929368001E-3</v>
      </c>
      <c r="AJ696" s="33">
        <v>6.1903414869069799E-2</v>
      </c>
      <c r="AK696" s="33">
        <v>-6.3053460462006605E-2</v>
      </c>
      <c r="BI696" s="34">
        <v>-4.6528518394948801E-2</v>
      </c>
    </row>
    <row r="697" spans="9:61" x14ac:dyDescent="0.25">
      <c r="I697" s="31">
        <v>45441</v>
      </c>
      <c r="J697" s="32">
        <v>190.66444675772041</v>
      </c>
      <c r="K697" s="32">
        <v>153.18144639697911</v>
      </c>
      <c r="L697" s="33">
        <v>-4.6724989674106002E-3</v>
      </c>
      <c r="M697" s="33">
        <v>-1.10128879169962E-2</v>
      </c>
      <c r="N697">
        <v>30</v>
      </c>
      <c r="O697" t="s">
        <v>16</v>
      </c>
      <c r="P697">
        <f t="shared" si="24"/>
        <v>0</v>
      </c>
      <c r="Q697">
        <f t="shared" si="25"/>
        <v>225</v>
      </c>
      <c r="AH697" s="31">
        <v>45812</v>
      </c>
      <c r="AI697" s="33">
        <v>3.3257694973398001E-3</v>
      </c>
      <c r="AJ697" s="33">
        <v>7.2992477524310401E-2</v>
      </c>
      <c r="AK697" s="33">
        <v>-6.96667080269706E-2</v>
      </c>
      <c r="BI697" s="34">
        <v>-5.4177053964360199E-2</v>
      </c>
    </row>
    <row r="698" spans="9:61" x14ac:dyDescent="0.25">
      <c r="I698" s="31">
        <v>45442</v>
      </c>
      <c r="J698" s="32">
        <v>188.10950612638749</v>
      </c>
      <c r="K698" s="32">
        <v>151.61225232496551</v>
      </c>
      <c r="L698" s="33">
        <v>-1.8010080866476201E-2</v>
      </c>
      <c r="M698" s="33">
        <v>-2.1144093425766501E-2</v>
      </c>
      <c r="N698">
        <v>30</v>
      </c>
      <c r="O698" t="s">
        <v>16</v>
      </c>
      <c r="P698">
        <f t="shared" si="24"/>
        <v>0</v>
      </c>
      <c r="Q698">
        <f t="shared" si="25"/>
        <v>225</v>
      </c>
      <c r="AH698" s="31">
        <v>45813</v>
      </c>
      <c r="AI698" s="33">
        <v>2.60414785760287E-2</v>
      </c>
      <c r="AJ698" s="33">
        <v>9.0117902612109696E-2</v>
      </c>
      <c r="AK698" s="33">
        <v>-6.4076424036080895E-2</v>
      </c>
      <c r="BI698" s="34">
        <v>0.2250194969846705</v>
      </c>
    </row>
    <row r="699" spans="9:61" x14ac:dyDescent="0.25">
      <c r="I699" s="31">
        <v>45443</v>
      </c>
      <c r="J699" s="32">
        <v>187.7323413124565</v>
      </c>
      <c r="K699" s="32">
        <v>152.07886686532311</v>
      </c>
      <c r="L699" s="33">
        <v>-1.9978998082617799E-2</v>
      </c>
      <c r="M699" s="33">
        <v>-1.8131484669427201E-2</v>
      </c>
      <c r="N699">
        <v>30</v>
      </c>
      <c r="O699" t="s">
        <v>16</v>
      </c>
      <c r="P699">
        <f t="shared" si="24"/>
        <v>0</v>
      </c>
      <c r="Q699">
        <f t="shared" si="25"/>
        <v>225</v>
      </c>
      <c r="AH699" s="31">
        <v>45814</v>
      </c>
      <c r="AI699" s="33">
        <v>2.9835292211795698E-2</v>
      </c>
      <c r="AJ699" s="33">
        <v>9.7700359659389696E-2</v>
      </c>
      <c r="AK699" s="33">
        <v>-6.7865067447594005E-2</v>
      </c>
      <c r="BI699" s="34">
        <v>2.41379373873086E-2</v>
      </c>
    </row>
    <row r="700" spans="9:61" x14ac:dyDescent="0.25">
      <c r="I700" s="31">
        <v>45446</v>
      </c>
      <c r="J700" s="32">
        <v>192.65481086598709</v>
      </c>
      <c r="K700" s="32">
        <v>157.0808306099139</v>
      </c>
      <c r="L700" s="33">
        <v>0</v>
      </c>
      <c r="M700" s="33">
        <v>0</v>
      </c>
      <c r="N700">
        <v>30</v>
      </c>
      <c r="O700" t="s">
        <v>16</v>
      </c>
      <c r="P700">
        <f t="shared" si="24"/>
        <v>0</v>
      </c>
      <c r="Q700">
        <f t="shared" si="25"/>
        <v>225</v>
      </c>
      <c r="AH700" s="31">
        <v>45817</v>
      </c>
      <c r="AI700" s="33">
        <v>1.61865731885193E-2</v>
      </c>
      <c r="AJ700" s="33">
        <v>7.0336370392798997E-2</v>
      </c>
      <c r="AK700" s="33">
        <v>-5.4149797204279697E-2</v>
      </c>
      <c r="BI700" s="34">
        <v>-5.4250024414062403E-2</v>
      </c>
    </row>
    <row r="701" spans="9:61" x14ac:dyDescent="0.25">
      <c r="I701" s="31">
        <v>45447</v>
      </c>
      <c r="J701" s="32">
        <v>178.44060745230379</v>
      </c>
      <c r="K701" s="32">
        <v>146.46183669572051</v>
      </c>
      <c r="L701" s="33">
        <v>-7.3780682401805797E-2</v>
      </c>
      <c r="M701" s="33">
        <v>-6.7602099332948098E-2</v>
      </c>
      <c r="N701">
        <v>30</v>
      </c>
      <c r="O701" t="s">
        <v>16</v>
      </c>
      <c r="P701">
        <f t="shared" si="24"/>
        <v>0</v>
      </c>
      <c r="Q701">
        <f t="shared" si="25"/>
        <v>225</v>
      </c>
      <c r="AH701" s="31">
        <v>45818</v>
      </c>
      <c r="AI701" s="33">
        <v>0.1001899787718951</v>
      </c>
      <c r="AJ701" s="33">
        <v>0.1484020006052004</v>
      </c>
      <c r="AK701" s="33">
        <v>-4.82120218333053E-2</v>
      </c>
      <c r="BI701" s="34">
        <v>-6.5453787929400003E-3</v>
      </c>
    </row>
    <row r="702" spans="9:61" x14ac:dyDescent="0.25">
      <c r="I702" s="31">
        <v>45448</v>
      </c>
      <c r="J702" s="32">
        <v>183.27889218767399</v>
      </c>
      <c r="K702" s="32">
        <v>151.72647379932329</v>
      </c>
      <c r="L702" s="33">
        <v>-4.8666932510889202E-2</v>
      </c>
      <c r="M702" s="33">
        <v>-3.40866341857285E-2</v>
      </c>
      <c r="N702">
        <v>30</v>
      </c>
      <c r="O702" t="s">
        <v>16</v>
      </c>
      <c r="P702">
        <f t="shared" si="24"/>
        <v>0</v>
      </c>
      <c r="Q702">
        <f t="shared" si="25"/>
        <v>225</v>
      </c>
      <c r="AH702" s="31">
        <v>45819</v>
      </c>
      <c r="AI702" s="33">
        <v>7.6703856978635299E-2</v>
      </c>
      <c r="AJ702" s="33">
        <v>0.1084547647997566</v>
      </c>
      <c r="AK702" s="33">
        <v>-3.1750907821121298E-2</v>
      </c>
      <c r="BI702" s="34">
        <v>3.7857233320530599E-2</v>
      </c>
    </row>
    <row r="703" spans="9:61" x14ac:dyDescent="0.25">
      <c r="I703" s="31">
        <v>45449</v>
      </c>
      <c r="J703" s="32">
        <v>188.0694198769778</v>
      </c>
      <c r="K703" s="32">
        <v>153.9647823126065</v>
      </c>
      <c r="L703" s="33">
        <v>-2.3801071815428999E-2</v>
      </c>
      <c r="M703" s="33">
        <v>-1.9837228293282699E-2</v>
      </c>
      <c r="N703">
        <v>30</v>
      </c>
      <c r="O703" t="s">
        <v>16</v>
      </c>
      <c r="P703">
        <f t="shared" si="24"/>
        <v>0</v>
      </c>
      <c r="Q703">
        <f t="shared" si="25"/>
        <v>225</v>
      </c>
      <c r="AH703" s="31">
        <v>45820</v>
      </c>
      <c r="AI703" s="33">
        <v>3.6643512543357203E-2</v>
      </c>
      <c r="AJ703" s="33">
        <v>7.8701146735314698E-2</v>
      </c>
      <c r="AK703" s="33">
        <v>-4.2057634191957398E-2</v>
      </c>
      <c r="BI703" s="34">
        <v>9.6706232676874296E-2</v>
      </c>
    </row>
    <row r="704" spans="9:61" x14ac:dyDescent="0.25">
      <c r="I704" s="31">
        <v>45450</v>
      </c>
      <c r="J704" s="32">
        <v>191.69731612441441</v>
      </c>
      <c r="K704" s="32">
        <v>156.84121773783829</v>
      </c>
      <c r="L704" s="33">
        <v>-4.9700017210513002E-3</v>
      </c>
      <c r="M704" s="33">
        <v>-1.5254112875846999E-3</v>
      </c>
      <c r="N704">
        <v>30</v>
      </c>
      <c r="O704" t="s">
        <v>16</v>
      </c>
      <c r="P704">
        <f t="shared" si="24"/>
        <v>0</v>
      </c>
      <c r="Q704">
        <f t="shared" si="25"/>
        <v>225</v>
      </c>
      <c r="AH704" s="31">
        <v>45821</v>
      </c>
      <c r="AI704" s="33">
        <v>1.26720615021007E-2</v>
      </c>
      <c r="AJ704" s="33">
        <v>5.2473907779536401E-2</v>
      </c>
      <c r="AK704" s="33">
        <v>-3.9801846277435597E-2</v>
      </c>
      <c r="BI704" s="34">
        <v>1.6577936165101999E-3</v>
      </c>
    </row>
    <row r="705" spans="9:61" x14ac:dyDescent="0.25">
      <c r="I705" s="31">
        <v>45453</v>
      </c>
      <c r="J705" s="32">
        <v>193.6784652388269</v>
      </c>
      <c r="K705" s="32">
        <v>157.15902007343331</v>
      </c>
      <c r="L705" s="33">
        <v>0</v>
      </c>
      <c r="M705" s="33">
        <v>0</v>
      </c>
      <c r="N705">
        <v>30</v>
      </c>
      <c r="O705" t="s">
        <v>16</v>
      </c>
      <c r="P705">
        <f t="shared" si="24"/>
        <v>0</v>
      </c>
      <c r="Q705">
        <f t="shared" si="25"/>
        <v>225</v>
      </c>
      <c r="AH705" s="31">
        <v>45824</v>
      </c>
      <c r="AI705" s="33">
        <v>6.5938956649686997E-3</v>
      </c>
      <c r="AJ705" s="33">
        <v>5.9005192988891703E-2</v>
      </c>
      <c r="AK705" s="33">
        <v>-5.2411297323923002E-2</v>
      </c>
      <c r="BI705" s="34">
        <v>-3.6056834287395999E-2</v>
      </c>
    </row>
    <row r="706" spans="9:61" x14ac:dyDescent="0.25">
      <c r="I706" s="31">
        <v>45454</v>
      </c>
      <c r="J706" s="32">
        <v>195.65990100710439</v>
      </c>
      <c r="K706" s="32">
        <v>157.47430016826951</v>
      </c>
      <c r="L706" s="33">
        <v>0</v>
      </c>
      <c r="M706" s="33">
        <v>0</v>
      </c>
      <c r="N706">
        <v>30</v>
      </c>
      <c r="O706" t="s">
        <v>16</v>
      </c>
      <c r="P706">
        <f t="shared" si="24"/>
        <v>0</v>
      </c>
      <c r="Q706">
        <f t="shared" si="25"/>
        <v>225</v>
      </c>
      <c r="AH706" s="31">
        <v>45825</v>
      </c>
      <c r="AI706" s="33">
        <v>-1.00286365336088E-2</v>
      </c>
      <c r="AJ706" s="33">
        <v>5.16886326194399E-2</v>
      </c>
      <c r="AK706" s="33">
        <v>-6.1717269153048697E-2</v>
      </c>
      <c r="BI706" s="34">
        <v>0.1799258883772224</v>
      </c>
    </row>
    <row r="707" spans="9:61" x14ac:dyDescent="0.25">
      <c r="I707" s="31">
        <v>45455</v>
      </c>
      <c r="J707" s="32">
        <v>197.6420850132285</v>
      </c>
      <c r="K707" s="32">
        <v>158.25943768443889</v>
      </c>
      <c r="L707" s="33">
        <v>0</v>
      </c>
      <c r="M707" s="33">
        <v>0</v>
      </c>
      <c r="N707">
        <v>30</v>
      </c>
      <c r="O707" t="s">
        <v>16</v>
      </c>
      <c r="P707">
        <f t="shared" si="24"/>
        <v>0</v>
      </c>
      <c r="Q707">
        <f t="shared" si="25"/>
        <v>225</v>
      </c>
      <c r="AH707" s="31">
        <v>45826</v>
      </c>
      <c r="AI707" s="33">
        <v>-2.31432481061766E-2</v>
      </c>
      <c r="AJ707" s="33">
        <v>4.3907481233735203E-2</v>
      </c>
      <c r="AK707" s="33">
        <v>-6.7050729339911797E-2</v>
      </c>
      <c r="BI707" s="34">
        <v>-2.8782984313501299E-2</v>
      </c>
    </row>
    <row r="708" spans="9:61" x14ac:dyDescent="0.25">
      <c r="I708" s="31">
        <v>45456</v>
      </c>
      <c r="J708" s="32">
        <v>199.47700481463249</v>
      </c>
      <c r="K708" s="32">
        <v>159.076283370146</v>
      </c>
      <c r="L708" s="33">
        <v>0</v>
      </c>
      <c r="M708" s="33">
        <v>0</v>
      </c>
      <c r="N708">
        <v>30</v>
      </c>
      <c r="O708" t="s">
        <v>16</v>
      </c>
      <c r="P708">
        <f t="shared" ref="P708:P771" si="26">IF(O708="Discovery",$Q$2,0)</f>
        <v>0</v>
      </c>
      <c r="Q708">
        <f t="shared" ref="Q708:Q771" si="27">IF(O708="Holdout",$Q$2,0)</f>
        <v>225</v>
      </c>
      <c r="AH708" s="31">
        <v>45827</v>
      </c>
      <c r="AI708" s="33">
        <v>-4.7064558110240497E-2</v>
      </c>
      <c r="AJ708" s="33">
        <v>3.1221828098739302E-2</v>
      </c>
      <c r="AK708" s="33">
        <v>-7.8286386208979805E-2</v>
      </c>
      <c r="BI708" s="34">
        <v>1.4654342751220101E-2</v>
      </c>
    </row>
    <row r="709" spans="9:61" x14ac:dyDescent="0.25">
      <c r="I709" s="31">
        <v>45457</v>
      </c>
      <c r="J709" s="32">
        <v>203.81906546670649</v>
      </c>
      <c r="K709" s="32">
        <v>160.08517967362209</v>
      </c>
      <c r="L709" s="33">
        <v>0</v>
      </c>
      <c r="M709" s="33">
        <v>0</v>
      </c>
      <c r="N709">
        <v>30</v>
      </c>
      <c r="O709" t="s">
        <v>16</v>
      </c>
      <c r="P709">
        <f t="shared" si="26"/>
        <v>0</v>
      </c>
      <c r="Q709">
        <f t="shared" si="27"/>
        <v>225</v>
      </c>
      <c r="AH709" s="31">
        <v>45828</v>
      </c>
      <c r="AI709" s="33">
        <v>-6.0502637261639E-2</v>
      </c>
      <c r="AJ709" s="33">
        <v>3.7219268669280402E-2</v>
      </c>
      <c r="AK709" s="33">
        <v>-9.7721905930919506E-2</v>
      </c>
      <c r="BI709" s="34">
        <v>9.1123682896556604E-2</v>
      </c>
    </row>
    <row r="710" spans="9:61" x14ac:dyDescent="0.25">
      <c r="I710" s="31">
        <v>45461</v>
      </c>
      <c r="J710" s="32">
        <v>206.015178930053</v>
      </c>
      <c r="K710" s="32">
        <v>160.9160778435562</v>
      </c>
      <c r="L710" s="33">
        <v>0</v>
      </c>
      <c r="M710" s="33">
        <v>0</v>
      </c>
      <c r="N710">
        <v>30</v>
      </c>
      <c r="O710" t="s">
        <v>16</v>
      </c>
      <c r="P710">
        <f t="shared" si="26"/>
        <v>0</v>
      </c>
      <c r="Q710">
        <f t="shared" si="27"/>
        <v>225</v>
      </c>
      <c r="AH710" s="31">
        <v>45831</v>
      </c>
      <c r="AI710" s="33">
        <v>-5.9231055665609302E-2</v>
      </c>
      <c r="AJ710" s="33">
        <v>3.0090104614502702E-2</v>
      </c>
      <c r="AK710" s="33">
        <v>-8.9321160280112097E-2</v>
      </c>
      <c r="BI710" s="34">
        <v>0.21560429660518399</v>
      </c>
    </row>
    <row r="711" spans="9:61" x14ac:dyDescent="0.25">
      <c r="I711" s="31">
        <v>45462</v>
      </c>
      <c r="J711" s="32">
        <v>202.23593650882481</v>
      </c>
      <c r="K711" s="32">
        <v>160.16156753659951</v>
      </c>
      <c r="L711" s="33">
        <v>-1.8344485298878301E-2</v>
      </c>
      <c r="M711" s="33">
        <v>-4.6888435081684004E-3</v>
      </c>
      <c r="N711">
        <v>30</v>
      </c>
      <c r="O711" t="s">
        <v>16</v>
      </c>
      <c r="P711">
        <f t="shared" si="26"/>
        <v>0</v>
      </c>
      <c r="Q711">
        <f t="shared" si="27"/>
        <v>225</v>
      </c>
      <c r="AH711" s="31">
        <v>45832</v>
      </c>
      <c r="AI711" s="33">
        <v>-4.37301015700668E-2</v>
      </c>
      <c r="AJ711" s="33">
        <v>3.9968683773605199E-2</v>
      </c>
      <c r="AK711" s="33">
        <v>-8.3698785343672102E-2</v>
      </c>
      <c r="BI711" s="34">
        <v>9.4639933640959406E-2</v>
      </c>
    </row>
    <row r="712" spans="9:61" x14ac:dyDescent="0.25">
      <c r="I712" s="31">
        <v>45463</v>
      </c>
      <c r="J712" s="32">
        <v>202.67887968541501</v>
      </c>
      <c r="K712" s="32">
        <v>160.73952099044789</v>
      </c>
      <c r="L712" s="33">
        <v>-1.6194434128422398E-2</v>
      </c>
      <c r="M712" s="33">
        <v>-1.0971983376325E-3</v>
      </c>
      <c r="N712">
        <v>30</v>
      </c>
      <c r="O712" t="s">
        <v>16</v>
      </c>
      <c r="P712">
        <f t="shared" si="26"/>
        <v>0</v>
      </c>
      <c r="Q712">
        <f t="shared" si="27"/>
        <v>225</v>
      </c>
      <c r="AH712" s="31">
        <v>45833</v>
      </c>
      <c r="AI712" s="33">
        <v>-4.1560357472252799E-2</v>
      </c>
      <c r="AJ712" s="33">
        <v>4.4462925519275803E-2</v>
      </c>
      <c r="AK712" s="33">
        <v>-8.6023282991528699E-2</v>
      </c>
      <c r="BI712" s="34">
        <v>-8.20631626777934E-2</v>
      </c>
    </row>
    <row r="713" spans="9:61" x14ac:dyDescent="0.25">
      <c r="I713" s="31">
        <v>45464</v>
      </c>
      <c r="J713" s="32">
        <v>201.95399691512449</v>
      </c>
      <c r="K713" s="32">
        <v>160.24299988109439</v>
      </c>
      <c r="L713" s="33">
        <v>-1.9713023263724299E-2</v>
      </c>
      <c r="M713" s="33">
        <v>-4.1827887646888997E-3</v>
      </c>
      <c r="N713">
        <v>30</v>
      </c>
      <c r="O713" t="s">
        <v>16</v>
      </c>
      <c r="P713">
        <f t="shared" si="26"/>
        <v>0</v>
      </c>
      <c r="Q713">
        <f t="shared" si="27"/>
        <v>225</v>
      </c>
      <c r="AH713" s="31">
        <v>45834</v>
      </c>
      <c r="AI713" s="33">
        <v>-3.69469901980971E-2</v>
      </c>
      <c r="AJ713" s="33">
        <v>5.76245041868663E-2</v>
      </c>
      <c r="AK713" s="33">
        <v>-9.45714943849634E-2</v>
      </c>
      <c r="BI713" s="34">
        <v>-0.1073031129421123</v>
      </c>
    </row>
    <row r="714" spans="9:61" x14ac:dyDescent="0.25">
      <c r="I714" s="31">
        <v>45467</v>
      </c>
      <c r="J714" s="32">
        <v>203.8528927404094</v>
      </c>
      <c r="K714" s="32">
        <v>160.62421855576491</v>
      </c>
      <c r="L714" s="33">
        <v>-1.0495761530162099E-2</v>
      </c>
      <c r="M714" s="33">
        <v>-1.8137360275150001E-3</v>
      </c>
      <c r="N714">
        <v>30</v>
      </c>
      <c r="O714" t="s">
        <v>16</v>
      </c>
      <c r="P714">
        <f t="shared" si="26"/>
        <v>0</v>
      </c>
      <c r="Q714">
        <f t="shared" si="27"/>
        <v>225</v>
      </c>
      <c r="AH714" s="31">
        <v>45835</v>
      </c>
      <c r="AI714" s="33">
        <v>-3.8806031625852999E-2</v>
      </c>
      <c r="AJ714" s="33">
        <v>5.9717530093184701E-2</v>
      </c>
      <c r="AK714" s="33">
        <v>-9.85235617190377E-2</v>
      </c>
      <c r="BI714" s="34">
        <v>0.1457185346841888</v>
      </c>
    </row>
    <row r="715" spans="9:61" x14ac:dyDescent="0.25">
      <c r="I715" s="31">
        <v>45468</v>
      </c>
      <c r="J715" s="32">
        <v>203.50399371706979</v>
      </c>
      <c r="K715" s="32">
        <v>161.21190065253981</v>
      </c>
      <c r="L715" s="33">
        <v>-1.2189321321006899E-2</v>
      </c>
      <c r="M715" s="33">
        <v>0</v>
      </c>
      <c r="N715">
        <v>30</v>
      </c>
      <c r="O715" t="s">
        <v>16</v>
      </c>
      <c r="P715">
        <f t="shared" si="26"/>
        <v>0</v>
      </c>
      <c r="Q715">
        <f t="shared" si="27"/>
        <v>225</v>
      </c>
      <c r="AH715" s="31">
        <v>45838</v>
      </c>
      <c r="AI715" s="33">
        <v>-3.3952144165123099E-2</v>
      </c>
      <c r="AJ715" s="33">
        <v>5.5722565057340703E-2</v>
      </c>
      <c r="AK715" s="33">
        <v>-8.96747092224639E-2</v>
      </c>
      <c r="BI715" s="34">
        <v>-0.14715576334208519</v>
      </c>
    </row>
    <row r="716" spans="9:61" x14ac:dyDescent="0.25">
      <c r="I716" s="31">
        <v>45469</v>
      </c>
      <c r="J716" s="32">
        <v>203.60870785488399</v>
      </c>
      <c r="K716" s="32">
        <v>161.6886041559321</v>
      </c>
      <c r="L716" s="33">
        <v>-1.168103771609E-2</v>
      </c>
      <c r="M716" s="33">
        <v>0</v>
      </c>
      <c r="N716">
        <v>30</v>
      </c>
      <c r="O716" t="s">
        <v>16</v>
      </c>
      <c r="P716">
        <f t="shared" si="26"/>
        <v>0</v>
      </c>
      <c r="Q716">
        <f t="shared" si="27"/>
        <v>225</v>
      </c>
      <c r="AH716" s="31">
        <v>45839</v>
      </c>
      <c r="AI716" s="33">
        <v>-3.4920904334323703E-2</v>
      </c>
      <c r="AJ716" s="33">
        <v>5.25320009983598E-2</v>
      </c>
      <c r="AK716" s="33">
        <v>-8.7452905332683503E-2</v>
      </c>
      <c r="BI716" s="34">
        <v>0.1020162611610541</v>
      </c>
    </row>
    <row r="717" spans="9:61" x14ac:dyDescent="0.25">
      <c r="I717" s="31">
        <v>45470</v>
      </c>
      <c r="J717" s="32">
        <v>203.4390936778853</v>
      </c>
      <c r="K717" s="32">
        <v>162.41356821400129</v>
      </c>
      <c r="L717" s="33">
        <v>-1.2504346842531801E-2</v>
      </c>
      <c r="M717" s="33">
        <v>0</v>
      </c>
      <c r="N717">
        <v>30</v>
      </c>
      <c r="O717" t="s">
        <v>16</v>
      </c>
      <c r="P717">
        <f t="shared" si="26"/>
        <v>0</v>
      </c>
      <c r="Q717">
        <f t="shared" si="27"/>
        <v>225</v>
      </c>
      <c r="AH717" s="31">
        <v>45840</v>
      </c>
      <c r="AI717" s="33">
        <v>-3.4693470064724098E-2</v>
      </c>
      <c r="AJ717" s="33">
        <v>4.4807741798077803E-2</v>
      </c>
      <c r="AK717" s="33">
        <v>-7.9501211862801999E-2</v>
      </c>
      <c r="BI717" s="34">
        <v>-2.6731815199474599E-2</v>
      </c>
    </row>
    <row r="718" spans="9:61" x14ac:dyDescent="0.25">
      <c r="I718" s="31">
        <v>45471</v>
      </c>
      <c r="J718" s="32">
        <v>204.05855411685761</v>
      </c>
      <c r="K718" s="32">
        <v>162.57427098234069</v>
      </c>
      <c r="L718" s="33">
        <v>-9.4974788913960995E-3</v>
      </c>
      <c r="M718" s="33">
        <v>0</v>
      </c>
      <c r="N718">
        <v>30</v>
      </c>
      <c r="O718" t="s">
        <v>16</v>
      </c>
      <c r="P718">
        <f t="shared" si="26"/>
        <v>0</v>
      </c>
      <c r="Q718">
        <f t="shared" si="27"/>
        <v>225</v>
      </c>
      <c r="AH718" s="31">
        <v>45841</v>
      </c>
      <c r="AI718" s="33">
        <v>-3.5755080063186902E-2</v>
      </c>
      <c r="AJ718" s="33">
        <v>4.2649060049557201E-2</v>
      </c>
      <c r="AK718" s="33">
        <v>-7.84041401127442E-2</v>
      </c>
      <c r="BI718" s="34">
        <v>-0.1281184226135704</v>
      </c>
    </row>
    <row r="719" spans="9:61" x14ac:dyDescent="0.25">
      <c r="I719" s="31">
        <v>45474</v>
      </c>
      <c r="J719" s="32">
        <v>206.7853347651041</v>
      </c>
      <c r="K719" s="32">
        <v>163.78422590629509</v>
      </c>
      <c r="L719" s="33">
        <v>0</v>
      </c>
      <c r="M719" s="33">
        <v>0</v>
      </c>
      <c r="N719">
        <v>30</v>
      </c>
      <c r="O719" t="s">
        <v>16</v>
      </c>
      <c r="P719">
        <f t="shared" si="26"/>
        <v>0</v>
      </c>
      <c r="Q719">
        <f t="shared" si="27"/>
        <v>225</v>
      </c>
      <c r="AH719" s="31">
        <v>45842</v>
      </c>
      <c r="AI719" s="33">
        <v>-4.6813440022718998E-2</v>
      </c>
      <c r="AJ719" s="33">
        <v>3.6732871046656998E-2</v>
      </c>
      <c r="AK719" s="33">
        <v>-8.3546311069376003E-2</v>
      </c>
      <c r="BI719" s="34">
        <v>0.1903917370583835</v>
      </c>
    </row>
    <row r="720" spans="9:61" x14ac:dyDescent="0.25">
      <c r="I720" s="31">
        <v>45475</v>
      </c>
      <c r="J720" s="32">
        <v>206.8620779733414</v>
      </c>
      <c r="K720" s="32">
        <v>163.4253470783444</v>
      </c>
      <c r="L720" s="33">
        <v>0</v>
      </c>
      <c r="M720" s="33">
        <v>-2.1911684471743E-3</v>
      </c>
      <c r="N720">
        <v>30</v>
      </c>
      <c r="O720" t="s">
        <v>16</v>
      </c>
      <c r="P720">
        <f t="shared" si="26"/>
        <v>0</v>
      </c>
      <c r="Q720">
        <f t="shared" si="27"/>
        <v>225</v>
      </c>
      <c r="AH720" s="31">
        <v>45845</v>
      </c>
      <c r="AI720" s="33">
        <v>-4.5836794828749097E-2</v>
      </c>
      <c r="AJ720" s="33">
        <v>3.8513436047588501E-2</v>
      </c>
      <c r="AK720" s="33">
        <v>-8.4350230876337598E-2</v>
      </c>
      <c r="BI720" s="34">
        <v>-0.1118833586722521</v>
      </c>
    </row>
    <row r="721" spans="9:61" x14ac:dyDescent="0.25">
      <c r="I721" s="31">
        <v>45476</v>
      </c>
      <c r="J721" s="32">
        <v>208.60332096002719</v>
      </c>
      <c r="K721" s="32">
        <v>164.6749372142211</v>
      </c>
      <c r="L721" s="33">
        <v>0</v>
      </c>
      <c r="M721" s="33">
        <v>0</v>
      </c>
      <c r="N721">
        <v>30</v>
      </c>
      <c r="O721" t="s">
        <v>16</v>
      </c>
      <c r="P721">
        <f t="shared" si="26"/>
        <v>0</v>
      </c>
      <c r="Q721">
        <f t="shared" si="27"/>
        <v>225</v>
      </c>
      <c r="AH721" s="31">
        <v>45846</v>
      </c>
      <c r="AI721" s="33">
        <v>-5.6191705664963398E-2</v>
      </c>
      <c r="AJ721" s="33">
        <v>3.1567269990197398E-2</v>
      </c>
      <c r="AK721" s="33">
        <v>-8.7758975655160804E-2</v>
      </c>
      <c r="BI721" s="34">
        <v>6.1427321693078803E-2</v>
      </c>
    </row>
    <row r="722" spans="9:61" x14ac:dyDescent="0.25">
      <c r="I722" s="31">
        <v>45477</v>
      </c>
      <c r="J722" s="32">
        <v>210.6491479305044</v>
      </c>
      <c r="K722" s="32">
        <v>165.1289405507853</v>
      </c>
      <c r="L722" s="33">
        <v>0</v>
      </c>
      <c r="M722" s="33">
        <v>0</v>
      </c>
      <c r="N722">
        <v>30</v>
      </c>
      <c r="O722" t="s">
        <v>16</v>
      </c>
      <c r="P722">
        <f t="shared" si="26"/>
        <v>0</v>
      </c>
      <c r="Q722">
        <f t="shared" si="27"/>
        <v>225</v>
      </c>
      <c r="AH722" s="31">
        <v>45847</v>
      </c>
      <c r="AI722" s="33">
        <v>-6.2363672644337197E-2</v>
      </c>
      <c r="AJ722" s="33">
        <v>2.80721124891989E-2</v>
      </c>
      <c r="AK722" s="33">
        <v>-9.0435785133536201E-2</v>
      </c>
      <c r="BI722" s="34">
        <v>2.85129813453887E-2</v>
      </c>
    </row>
    <row r="723" spans="9:61" x14ac:dyDescent="0.25">
      <c r="I723" s="31">
        <v>45478</v>
      </c>
      <c r="J723" s="32">
        <v>213.56184810644319</v>
      </c>
      <c r="K723" s="32">
        <v>165.65825079000189</v>
      </c>
      <c r="L723" s="33">
        <v>0</v>
      </c>
      <c r="M723" s="33">
        <v>0</v>
      </c>
      <c r="N723">
        <v>30</v>
      </c>
      <c r="O723" t="s">
        <v>16</v>
      </c>
      <c r="P723">
        <f t="shared" si="26"/>
        <v>0</v>
      </c>
      <c r="Q723">
        <f t="shared" si="27"/>
        <v>225</v>
      </c>
      <c r="AH723" s="31">
        <v>45848</v>
      </c>
      <c r="AI723" s="33">
        <v>-8.0225038331922696E-2</v>
      </c>
      <c r="AJ723" s="33">
        <v>2.1043908359488599E-2</v>
      </c>
      <c r="AK723" s="33">
        <v>-0.1012689466914114</v>
      </c>
      <c r="BI723" s="34">
        <v>1.1493990612721199E-2</v>
      </c>
    </row>
    <row r="724" spans="9:61" x14ac:dyDescent="0.25">
      <c r="I724" s="31">
        <v>45481</v>
      </c>
      <c r="J724" s="32">
        <v>213.83115884937621</v>
      </c>
      <c r="K724" s="32">
        <v>165.53934515423509</v>
      </c>
      <c r="L724" s="33">
        <v>0</v>
      </c>
      <c r="M724" s="33">
        <v>-7.1777671923830004E-4</v>
      </c>
      <c r="N724">
        <v>30</v>
      </c>
      <c r="O724" t="s">
        <v>16</v>
      </c>
      <c r="P724">
        <f t="shared" si="26"/>
        <v>0</v>
      </c>
      <c r="Q724">
        <f t="shared" si="27"/>
        <v>225</v>
      </c>
      <c r="AH724" s="31">
        <v>45849</v>
      </c>
      <c r="AI724" s="33">
        <v>-8.7360771064198997E-2</v>
      </c>
      <c r="AJ724" s="33">
        <v>1.3562664472610101E-2</v>
      </c>
      <c r="AK724" s="33">
        <v>-0.1009234355368091</v>
      </c>
      <c r="BI724" s="34">
        <v>2.0251101825595402E-2</v>
      </c>
    </row>
    <row r="725" spans="9:61" x14ac:dyDescent="0.25">
      <c r="I725" s="31">
        <v>45482</v>
      </c>
      <c r="J725" s="32">
        <v>215.02836675114079</v>
      </c>
      <c r="K725" s="32">
        <v>166.23260104276639</v>
      </c>
      <c r="L725" s="33">
        <v>0</v>
      </c>
      <c r="M725" s="33">
        <v>0</v>
      </c>
      <c r="N725">
        <v>30</v>
      </c>
      <c r="O725" t="s">
        <v>16</v>
      </c>
      <c r="P725">
        <f t="shared" si="26"/>
        <v>0</v>
      </c>
      <c r="Q725">
        <f t="shared" si="27"/>
        <v>225</v>
      </c>
      <c r="AH725" s="31">
        <v>45852</v>
      </c>
      <c r="AI725" s="33">
        <v>-8.8421101534951904E-2</v>
      </c>
      <c r="AJ725" s="33">
        <v>1.04780132958488E-2</v>
      </c>
      <c r="AK725" s="33">
        <v>-9.8899114830800799E-2</v>
      </c>
      <c r="BI725" s="34">
        <v>-5.5425278219213198E-2</v>
      </c>
    </row>
    <row r="726" spans="9:61" x14ac:dyDescent="0.25">
      <c r="I726" s="31">
        <v>45483</v>
      </c>
      <c r="J726" s="32">
        <v>214.37226606837109</v>
      </c>
      <c r="K726" s="32">
        <v>165.58618676832501</v>
      </c>
      <c r="L726" s="33">
        <v>-3.0512285085112999E-3</v>
      </c>
      <c r="M726" s="33">
        <v>-3.8886131263451001E-3</v>
      </c>
      <c r="N726">
        <v>30</v>
      </c>
      <c r="O726" t="s">
        <v>16</v>
      </c>
      <c r="P726">
        <f t="shared" si="26"/>
        <v>0</v>
      </c>
      <c r="Q726">
        <f t="shared" si="27"/>
        <v>225</v>
      </c>
      <c r="AH726" s="31">
        <v>45853</v>
      </c>
      <c r="AI726" s="33">
        <v>-7.7421156301731797E-2</v>
      </c>
      <c r="AJ726" s="33">
        <v>2.0519940028679899E-2</v>
      </c>
      <c r="AK726" s="33">
        <v>-9.79410963304118E-2</v>
      </c>
      <c r="BI726" s="34">
        <v>-2.8011203140694101E-2</v>
      </c>
    </row>
    <row r="727" spans="9:61" x14ac:dyDescent="0.25">
      <c r="I727" s="31">
        <v>45484</v>
      </c>
      <c r="J727" s="32">
        <v>216.11844885038809</v>
      </c>
      <c r="K727" s="32">
        <v>165.78508346815309</v>
      </c>
      <c r="L727" s="33">
        <v>0</v>
      </c>
      <c r="M727" s="33">
        <v>-2.6921167797773998E-3</v>
      </c>
      <c r="N727">
        <v>30</v>
      </c>
      <c r="O727" t="s">
        <v>16</v>
      </c>
      <c r="P727">
        <f t="shared" si="26"/>
        <v>0</v>
      </c>
      <c r="Q727">
        <f t="shared" si="27"/>
        <v>225</v>
      </c>
      <c r="AH727" s="31">
        <v>45854</v>
      </c>
      <c r="AI727" s="33">
        <v>-8.4750121411431706E-2</v>
      </c>
      <c r="AJ727" s="33">
        <v>2.0310581280359799E-2</v>
      </c>
      <c r="AK727" s="33">
        <v>-0.1050607026917916</v>
      </c>
      <c r="BI727" s="34">
        <v>-5.8676839094634198E-2</v>
      </c>
    </row>
    <row r="728" spans="9:61" x14ac:dyDescent="0.25">
      <c r="I728" s="31">
        <v>45485</v>
      </c>
      <c r="J728" s="32">
        <v>215.95070568419499</v>
      </c>
      <c r="K728" s="32">
        <v>166.43510094367841</v>
      </c>
      <c r="L728" s="33">
        <v>-7.7616310447080003E-4</v>
      </c>
      <c r="M728" s="33">
        <v>0</v>
      </c>
      <c r="N728">
        <v>30</v>
      </c>
      <c r="O728" t="s">
        <v>16</v>
      </c>
      <c r="P728">
        <f t="shared" si="26"/>
        <v>0</v>
      </c>
      <c r="Q728">
        <f t="shared" si="27"/>
        <v>225</v>
      </c>
      <c r="AH728" s="31">
        <v>45855</v>
      </c>
      <c r="AI728" s="33">
        <v>-8.1260151156136495E-2</v>
      </c>
      <c r="AJ728" s="33">
        <v>1.4039561905050599E-2</v>
      </c>
      <c r="AK728" s="33">
        <v>-9.5299713061187105E-2</v>
      </c>
      <c r="BI728" s="34">
        <v>5.8636070231070703E-2</v>
      </c>
    </row>
    <row r="729" spans="9:61" x14ac:dyDescent="0.25">
      <c r="I729" s="31">
        <v>45488</v>
      </c>
      <c r="J729" s="32">
        <v>216.3318062596436</v>
      </c>
      <c r="K729" s="32">
        <v>167.25951335166161</v>
      </c>
      <c r="L729" s="33">
        <v>0</v>
      </c>
      <c r="M729" s="33">
        <v>0</v>
      </c>
      <c r="N729">
        <v>30</v>
      </c>
      <c r="O729" t="s">
        <v>16</v>
      </c>
      <c r="P729">
        <f t="shared" si="26"/>
        <v>0</v>
      </c>
      <c r="Q729">
        <f t="shared" si="27"/>
        <v>225</v>
      </c>
      <c r="AH729" s="31">
        <v>45856</v>
      </c>
      <c r="AI729" s="33">
        <v>-8.5231582651028301E-2</v>
      </c>
      <c r="AJ729" s="33">
        <v>2.8134606643300999E-3</v>
      </c>
      <c r="AK729" s="33">
        <v>-8.8045043315358507E-2</v>
      </c>
      <c r="BI729" s="34">
        <v>-0.16295233911160839</v>
      </c>
    </row>
    <row r="730" spans="9:61" x14ac:dyDescent="0.25">
      <c r="I730" s="31">
        <v>45489</v>
      </c>
      <c r="J730" s="32">
        <v>215.70297996487341</v>
      </c>
      <c r="K730" s="32">
        <v>167.21915749952259</v>
      </c>
      <c r="L730" s="33">
        <v>-2.9067676438455001E-3</v>
      </c>
      <c r="M730" s="33">
        <v>-2.412768716729E-4</v>
      </c>
      <c r="N730">
        <v>30</v>
      </c>
      <c r="O730" t="s">
        <v>16</v>
      </c>
      <c r="P730">
        <f t="shared" si="26"/>
        <v>0</v>
      </c>
      <c r="Q730">
        <f t="shared" si="27"/>
        <v>225</v>
      </c>
      <c r="AH730" s="31">
        <v>45859</v>
      </c>
      <c r="AI730" s="33">
        <v>-8.2573998467110096E-2</v>
      </c>
      <c r="AJ730" s="33">
        <v>7.5072454399517999E-3</v>
      </c>
      <c r="AK730" s="33">
        <v>-9.0081243907061903E-2</v>
      </c>
      <c r="BI730" s="34">
        <v>6.5628781958193202E-2</v>
      </c>
    </row>
    <row r="731" spans="9:61" x14ac:dyDescent="0.25">
      <c r="I731" s="31">
        <v>45491</v>
      </c>
      <c r="J731" s="32">
        <v>212.33355907786651</v>
      </c>
      <c r="K731" s="32">
        <v>167.26095463209509</v>
      </c>
      <c r="L731" s="33">
        <v>-1.84820126587323E-2</v>
      </c>
      <c r="M731" s="33">
        <v>0</v>
      </c>
      <c r="N731">
        <v>30</v>
      </c>
      <c r="O731" t="s">
        <v>16</v>
      </c>
      <c r="P731">
        <f t="shared" si="26"/>
        <v>0</v>
      </c>
      <c r="Q731">
        <f t="shared" si="27"/>
        <v>225</v>
      </c>
      <c r="AH731" s="31">
        <v>45860</v>
      </c>
      <c r="AI731" s="33">
        <v>-7.4041418021547706E-2</v>
      </c>
      <c r="AJ731" s="33">
        <v>4.7759483499605002E-3</v>
      </c>
      <c r="AK731" s="33">
        <v>-7.8817366371508199E-2</v>
      </c>
      <c r="BI731" s="34">
        <v>-8.9183333333333295E-2</v>
      </c>
    </row>
    <row r="732" spans="9:61" x14ac:dyDescent="0.25">
      <c r="I732" s="31">
        <v>45492</v>
      </c>
      <c r="J732" s="32">
        <v>207.71022509935861</v>
      </c>
      <c r="K732" s="32">
        <v>164.69223257942349</v>
      </c>
      <c r="L732" s="33">
        <v>-3.9853507024007799E-2</v>
      </c>
      <c r="M732" s="33">
        <v>-1.53575713968733E-2</v>
      </c>
      <c r="N732">
        <v>30</v>
      </c>
      <c r="O732" t="s">
        <v>16</v>
      </c>
      <c r="P732">
        <f t="shared" si="26"/>
        <v>0</v>
      </c>
      <c r="Q732">
        <f t="shared" si="27"/>
        <v>225</v>
      </c>
      <c r="AH732" s="31">
        <v>45861</v>
      </c>
      <c r="AI732" s="33">
        <v>-5.2749194069691301E-2</v>
      </c>
      <c r="AJ732" s="33">
        <v>2.5151398466762301E-2</v>
      </c>
      <c r="AK732" s="33">
        <v>-7.7900592536453706E-2</v>
      </c>
      <c r="BI732" s="34">
        <v>3.3555842804505798E-2</v>
      </c>
    </row>
    <row r="733" spans="9:61" x14ac:dyDescent="0.25">
      <c r="I733" s="31">
        <v>45495</v>
      </c>
      <c r="J733" s="32">
        <v>210.19661143722351</v>
      </c>
      <c r="K733" s="32">
        <v>165.333962692456</v>
      </c>
      <c r="L733" s="33">
        <v>-2.8360114624368001E-2</v>
      </c>
      <c r="M733" s="33">
        <v>-1.1520871346679401E-2</v>
      </c>
      <c r="N733">
        <v>30</v>
      </c>
      <c r="O733" t="s">
        <v>16</v>
      </c>
      <c r="P733">
        <f t="shared" si="26"/>
        <v>0</v>
      </c>
      <c r="Q733">
        <f t="shared" si="27"/>
        <v>225</v>
      </c>
      <c r="AH733" s="31">
        <v>45862</v>
      </c>
      <c r="AI733" s="33">
        <v>-6.6768421050042201E-2</v>
      </c>
      <c r="AJ733" s="33">
        <v>1.5623740064900801E-2</v>
      </c>
      <c r="AK733" s="33">
        <v>-8.2392161114943005E-2</v>
      </c>
      <c r="BI733" s="34">
        <v>-0.15331978340038399</v>
      </c>
    </row>
    <row r="734" spans="9:61" x14ac:dyDescent="0.25">
      <c r="I734" s="31">
        <v>45496</v>
      </c>
      <c r="J734" s="32">
        <v>207.9323513050978</v>
      </c>
      <c r="K734" s="32">
        <v>164.77582684456871</v>
      </c>
      <c r="L734" s="33">
        <v>-3.8826722245663102E-2</v>
      </c>
      <c r="M734" s="33">
        <v>-1.4857787897914801E-2</v>
      </c>
      <c r="N734">
        <v>29</v>
      </c>
      <c r="O734" t="s">
        <v>16</v>
      </c>
      <c r="P734">
        <f t="shared" si="26"/>
        <v>0</v>
      </c>
      <c r="Q734">
        <f t="shared" si="27"/>
        <v>225</v>
      </c>
      <c r="AH734" s="31">
        <v>45863</v>
      </c>
      <c r="AI734" s="33">
        <v>-6.5133209907919001E-2</v>
      </c>
      <c r="AJ734" s="33">
        <v>6.5426937004704E-3</v>
      </c>
      <c r="AK734" s="33">
        <v>-7.1675903608389394E-2</v>
      </c>
      <c r="BI734" s="34">
        <v>-0.1277986572903318</v>
      </c>
    </row>
    <row r="735" spans="9:61" x14ac:dyDescent="0.25">
      <c r="I735" s="31">
        <v>45497</v>
      </c>
      <c r="J735" s="32">
        <v>209.37541085308871</v>
      </c>
      <c r="K735" s="32">
        <v>165.18118696650109</v>
      </c>
      <c r="L735" s="33">
        <v>-3.2156137956920398E-2</v>
      </c>
      <c r="M735" s="33">
        <v>-1.24342687758104E-2</v>
      </c>
      <c r="N735">
        <v>29</v>
      </c>
      <c r="O735" t="s">
        <v>16</v>
      </c>
      <c r="P735">
        <f t="shared" si="26"/>
        <v>0</v>
      </c>
      <c r="Q735">
        <f t="shared" si="27"/>
        <v>225</v>
      </c>
      <c r="AH735" s="31">
        <v>45866</v>
      </c>
      <c r="AI735" s="33">
        <v>-7.2577540088128695E-2</v>
      </c>
      <c r="AJ735" s="33">
        <v>-3.2502306791236E-3</v>
      </c>
      <c r="AK735" s="33">
        <v>-6.9327309409005097E-2</v>
      </c>
      <c r="BI735" s="34">
        <v>-4.5178782214337299E-2</v>
      </c>
    </row>
    <row r="736" spans="9:61" x14ac:dyDescent="0.25">
      <c r="I736" s="31">
        <v>45498</v>
      </c>
      <c r="J736" s="32">
        <v>208.40307149017821</v>
      </c>
      <c r="K736" s="32">
        <v>165.15092007739679</v>
      </c>
      <c r="L736" s="33">
        <v>-3.66508046438127E-2</v>
      </c>
      <c r="M736" s="33">
        <v>-1.2615224870260899E-2</v>
      </c>
      <c r="N736">
        <v>29</v>
      </c>
      <c r="O736" t="s">
        <v>16</v>
      </c>
      <c r="P736">
        <f t="shared" si="26"/>
        <v>0</v>
      </c>
      <c r="Q736">
        <f t="shared" si="27"/>
        <v>225</v>
      </c>
      <c r="AH736" s="31">
        <v>45867</v>
      </c>
      <c r="AI736" s="33">
        <v>-6.2369458786548003E-2</v>
      </c>
      <c r="AJ736" s="33">
        <v>3.9315362881670998E-3</v>
      </c>
      <c r="AK736" s="33">
        <v>-6.6300995074715194E-2</v>
      </c>
      <c r="BI736" s="34">
        <v>0.1878860449598328</v>
      </c>
    </row>
    <row r="737" spans="9:61" x14ac:dyDescent="0.25">
      <c r="I737" s="31">
        <v>45499</v>
      </c>
      <c r="J737" s="32">
        <v>210.3853279907888</v>
      </c>
      <c r="K737" s="32">
        <v>167.85187960984541</v>
      </c>
      <c r="L737" s="33">
        <v>-2.7487766924655599E-2</v>
      </c>
      <c r="M737" s="33">
        <v>0</v>
      </c>
      <c r="N737">
        <v>30</v>
      </c>
      <c r="O737" t="s">
        <v>16</v>
      </c>
      <c r="P737">
        <f t="shared" si="26"/>
        <v>0</v>
      </c>
      <c r="Q737">
        <f t="shared" si="27"/>
        <v>225</v>
      </c>
      <c r="AH737" s="31">
        <v>45868</v>
      </c>
      <c r="AI737" s="33">
        <v>-6.1500233285577001E-2</v>
      </c>
      <c r="AJ737" s="33">
        <v>-1.1098207328251499E-2</v>
      </c>
      <c r="AK737" s="33">
        <v>-5.04020259573255E-2</v>
      </c>
      <c r="BI737" s="34">
        <v>-0.23559231169749831</v>
      </c>
    </row>
    <row r="738" spans="9:61" x14ac:dyDescent="0.25">
      <c r="I738" s="31">
        <v>45502</v>
      </c>
      <c r="J738" s="32">
        <v>213.77994468039799</v>
      </c>
      <c r="K738" s="32">
        <v>168.58801359127449</v>
      </c>
      <c r="L738" s="33">
        <v>-1.17960535871586E-2</v>
      </c>
      <c r="M738" s="33">
        <v>0</v>
      </c>
      <c r="N738">
        <v>30</v>
      </c>
      <c r="O738" t="s">
        <v>16</v>
      </c>
      <c r="P738">
        <f t="shared" si="26"/>
        <v>0</v>
      </c>
      <c r="Q738">
        <f t="shared" si="27"/>
        <v>225</v>
      </c>
      <c r="AH738" s="31">
        <v>45869</v>
      </c>
      <c r="AI738" s="33">
        <v>-7.9013048549967893E-2</v>
      </c>
      <c r="AJ738" s="33">
        <v>-2.0485846919321801E-2</v>
      </c>
      <c r="AK738" s="33">
        <v>-5.8527201630646002E-2</v>
      </c>
      <c r="BI738" s="34">
        <v>-6.3048044350100793E-2</v>
      </c>
    </row>
    <row r="739" spans="9:61" x14ac:dyDescent="0.25">
      <c r="I739" s="31">
        <v>45503</v>
      </c>
      <c r="J739" s="32">
        <v>215.46956242457929</v>
      </c>
      <c r="K739" s="32">
        <v>168.92455257250541</v>
      </c>
      <c r="L739" s="33">
        <v>-3.9857469411103E-3</v>
      </c>
      <c r="M739" s="33">
        <v>0</v>
      </c>
      <c r="N739">
        <v>29</v>
      </c>
      <c r="O739" t="s">
        <v>16</v>
      </c>
      <c r="P739">
        <f t="shared" si="26"/>
        <v>0</v>
      </c>
      <c r="Q739">
        <f t="shared" si="27"/>
        <v>225</v>
      </c>
      <c r="AH739" s="31">
        <v>45870</v>
      </c>
      <c r="AI739" s="33">
        <v>-9.8982731042006999E-2</v>
      </c>
      <c r="AJ739" s="33">
        <v>-3.2731251786407498E-2</v>
      </c>
      <c r="AK739" s="33">
        <v>-6.6251479255599405E-2</v>
      </c>
      <c r="BI739" s="34">
        <v>-0.10682829605294231</v>
      </c>
    </row>
    <row r="740" spans="9:61" x14ac:dyDescent="0.25">
      <c r="I740" s="31">
        <v>45504</v>
      </c>
      <c r="J740" s="32">
        <v>216.46173946506289</v>
      </c>
      <c r="K740" s="32">
        <v>169.57240812738041</v>
      </c>
      <c r="L740" s="33">
        <v>0</v>
      </c>
      <c r="M740" s="33">
        <v>0</v>
      </c>
      <c r="N740">
        <v>30</v>
      </c>
      <c r="O740" t="s">
        <v>16</v>
      </c>
      <c r="P740">
        <f t="shared" si="26"/>
        <v>0</v>
      </c>
      <c r="Q740">
        <f t="shared" si="27"/>
        <v>225</v>
      </c>
      <c r="AH740" s="31">
        <v>45873</v>
      </c>
      <c r="AI740" s="33">
        <v>-8.4983649872679506E-2</v>
      </c>
      <c r="AJ740" s="33">
        <v>-2.8490319071174702E-2</v>
      </c>
      <c r="AK740" s="33">
        <v>-5.6493330801504801E-2</v>
      </c>
      <c r="BI740" s="34">
        <v>2.6188115618788501E-2</v>
      </c>
    </row>
    <row r="741" spans="9:61" x14ac:dyDescent="0.25">
      <c r="I741" s="31">
        <v>45505</v>
      </c>
      <c r="J741" s="32">
        <v>215.08438468300889</v>
      </c>
      <c r="K741" s="32">
        <v>169.39801319492241</v>
      </c>
      <c r="L741" s="33">
        <v>-6.3630403481826003E-3</v>
      </c>
      <c r="M741" s="33">
        <v>-1.02843932208E-3</v>
      </c>
      <c r="N741">
        <v>30</v>
      </c>
      <c r="O741" t="s">
        <v>16</v>
      </c>
      <c r="P741">
        <f t="shared" si="26"/>
        <v>0</v>
      </c>
      <c r="Q741">
        <f t="shared" si="27"/>
        <v>225</v>
      </c>
      <c r="AH741" s="31">
        <v>45874</v>
      </c>
      <c r="AI741" s="33">
        <v>-8.2419926576969796E-2</v>
      </c>
      <c r="AJ741" s="33">
        <v>-3.0123454689321202E-2</v>
      </c>
      <c r="AK741" s="33">
        <v>-5.2296471887648598E-2</v>
      </c>
      <c r="BI741" s="34">
        <v>-0.106577207539369</v>
      </c>
    </row>
    <row r="742" spans="9:61" x14ac:dyDescent="0.25">
      <c r="I742" s="31">
        <v>45506</v>
      </c>
      <c r="J742" s="32">
        <v>212.1252987366959</v>
      </c>
      <c r="K742" s="32">
        <v>167.61695089917879</v>
      </c>
      <c r="L742" s="33">
        <v>-2.0033289666264199E-2</v>
      </c>
      <c r="M742" s="33">
        <v>-1.1531694630016701E-2</v>
      </c>
      <c r="N742">
        <v>30</v>
      </c>
      <c r="O742" t="s">
        <v>16</v>
      </c>
      <c r="P742">
        <f t="shared" si="26"/>
        <v>0</v>
      </c>
      <c r="Q742">
        <f t="shared" si="27"/>
        <v>225</v>
      </c>
      <c r="AH742" s="31">
        <v>45875</v>
      </c>
      <c r="AI742" s="33">
        <v>-7.8263352817900797E-2</v>
      </c>
      <c r="AJ742" s="33">
        <v>-2.5477816543383498E-2</v>
      </c>
      <c r="AK742" s="33">
        <v>-5.2785536274517299E-2</v>
      </c>
      <c r="BI742" s="34">
        <v>-3.0586155201826701E-2</v>
      </c>
    </row>
    <row r="743" spans="9:61" x14ac:dyDescent="0.25">
      <c r="I743" s="31">
        <v>45509</v>
      </c>
      <c r="J743" s="32">
        <v>204.2886246264174</v>
      </c>
      <c r="K743" s="32">
        <v>162.44996054494811</v>
      </c>
      <c r="L743" s="33">
        <v>-5.6236796713953298E-2</v>
      </c>
      <c r="M743" s="33">
        <v>-4.2002396858585297E-2</v>
      </c>
      <c r="N743">
        <v>30</v>
      </c>
      <c r="O743" t="s">
        <v>16</v>
      </c>
      <c r="P743">
        <f t="shared" si="26"/>
        <v>0</v>
      </c>
      <c r="Q743">
        <f t="shared" si="27"/>
        <v>225</v>
      </c>
      <c r="AH743" s="31">
        <v>45876</v>
      </c>
      <c r="AI743" s="33">
        <v>-3.5076602100906899E-2</v>
      </c>
      <c r="AJ743" s="33">
        <v>6.7273078125935004E-3</v>
      </c>
      <c r="AK743" s="33">
        <v>-4.1803909913500401E-2</v>
      </c>
      <c r="BI743" s="34">
        <v>-3.1131526449283999E-3</v>
      </c>
    </row>
    <row r="744" spans="9:61" x14ac:dyDescent="0.25">
      <c r="I744" s="31">
        <v>45510</v>
      </c>
      <c r="J744" s="32">
        <v>203.23891390326779</v>
      </c>
      <c r="K744" s="32">
        <v>161.7354457700221</v>
      </c>
      <c r="L744" s="33">
        <v>-6.1086202090366602E-2</v>
      </c>
      <c r="M744" s="33">
        <v>-4.6216023254627897E-2</v>
      </c>
      <c r="N744">
        <v>30</v>
      </c>
      <c r="O744" t="s">
        <v>16</v>
      </c>
      <c r="P744">
        <f t="shared" si="26"/>
        <v>0</v>
      </c>
      <c r="Q744">
        <f t="shared" si="27"/>
        <v>225</v>
      </c>
      <c r="AH744" s="31">
        <v>45877</v>
      </c>
      <c r="AI744" s="33">
        <v>-4.09816390058294E-2</v>
      </c>
      <c r="AJ744" s="33">
        <v>-6.6835091094841204E-6</v>
      </c>
      <c r="AK744" s="33">
        <v>-4.0974955496719902E-2</v>
      </c>
      <c r="BI744" s="34">
        <v>-8.4361858928932498E-2</v>
      </c>
    </row>
    <row r="745" spans="9:61" x14ac:dyDescent="0.25">
      <c r="I745" s="31">
        <v>45511</v>
      </c>
      <c r="J745" s="32">
        <v>208.7588811728553</v>
      </c>
      <c r="K745" s="32">
        <v>164.65836248923549</v>
      </c>
      <c r="L745" s="33">
        <v>-3.5585310878696298E-2</v>
      </c>
      <c r="M745" s="33">
        <v>-2.89790402366258E-2</v>
      </c>
      <c r="N745">
        <v>30</v>
      </c>
      <c r="O745" t="s">
        <v>16</v>
      </c>
      <c r="P745">
        <f t="shared" si="26"/>
        <v>0</v>
      </c>
      <c r="Q745">
        <f t="shared" si="27"/>
        <v>225</v>
      </c>
      <c r="AH745" s="31">
        <v>45880</v>
      </c>
      <c r="AI745" s="33">
        <v>-6.1899481813405599E-2</v>
      </c>
      <c r="AJ745" s="33">
        <v>-9.4293379550000004E-3</v>
      </c>
      <c r="AK745" s="33">
        <v>-5.24701438584056E-2</v>
      </c>
      <c r="BI745" s="34">
        <v>-3.8249991694151698E-2</v>
      </c>
    </row>
    <row r="746" spans="9:61" x14ac:dyDescent="0.25">
      <c r="I746" s="31">
        <v>45512</v>
      </c>
      <c r="J746" s="32">
        <v>207.27810569715359</v>
      </c>
      <c r="K746" s="32">
        <v>163.62640569882291</v>
      </c>
      <c r="L746" s="33">
        <v>-4.2426129396375301E-2</v>
      </c>
      <c r="M746" s="33">
        <v>-3.5064681183810099E-2</v>
      </c>
      <c r="N746">
        <v>30</v>
      </c>
      <c r="O746" t="s">
        <v>16</v>
      </c>
      <c r="P746">
        <f t="shared" si="26"/>
        <v>0</v>
      </c>
      <c r="Q746">
        <f t="shared" si="27"/>
        <v>225</v>
      </c>
      <c r="AH746" s="31">
        <v>45881</v>
      </c>
      <c r="AI746" s="33">
        <v>-4.9108933882362003E-2</v>
      </c>
      <c r="AJ746" s="33">
        <v>-6.0381313943195999E-3</v>
      </c>
      <c r="AK746" s="33">
        <v>-4.3070802488042403E-2</v>
      </c>
      <c r="BI746" s="34">
        <v>-7.8424103495052799E-2</v>
      </c>
    </row>
    <row r="747" spans="9:61" x14ac:dyDescent="0.25">
      <c r="I747" s="31">
        <v>45513</v>
      </c>
      <c r="J747" s="32">
        <v>208.8407336307302</v>
      </c>
      <c r="K747" s="32">
        <v>165.19596009094479</v>
      </c>
      <c r="L747" s="33">
        <v>-3.5207172654004602E-2</v>
      </c>
      <c r="M747" s="33">
        <v>-2.5808727285090202E-2</v>
      </c>
      <c r="N747">
        <v>30</v>
      </c>
      <c r="O747" t="s">
        <v>16</v>
      </c>
      <c r="P747">
        <f t="shared" si="26"/>
        <v>0</v>
      </c>
      <c r="Q747">
        <f t="shared" si="27"/>
        <v>225</v>
      </c>
      <c r="AH747" s="31">
        <v>45882</v>
      </c>
      <c r="AI747" s="33">
        <v>-5.4220303419411302E-2</v>
      </c>
      <c r="AJ747" s="33">
        <v>-9.8327044299517993E-3</v>
      </c>
      <c r="AK747" s="33">
        <v>-4.4387598989459397E-2</v>
      </c>
      <c r="BI747" s="34">
        <v>2.1943077737274701E-2</v>
      </c>
    </row>
    <row r="748" spans="9:61" x14ac:dyDescent="0.25">
      <c r="I748" s="31">
        <v>45516</v>
      </c>
      <c r="J748" s="32">
        <v>209.7732019156629</v>
      </c>
      <c r="K748" s="32">
        <v>165.14083111436199</v>
      </c>
      <c r="L748" s="33">
        <v>-3.08993985076957E-2</v>
      </c>
      <c r="M748" s="33">
        <v>-2.6133833103846801E-2</v>
      </c>
      <c r="N748">
        <v>30</v>
      </c>
      <c r="O748" t="s">
        <v>16</v>
      </c>
      <c r="P748">
        <f t="shared" si="26"/>
        <v>0</v>
      </c>
      <c r="Q748">
        <f t="shared" si="27"/>
        <v>225</v>
      </c>
      <c r="AH748" s="31">
        <v>45883</v>
      </c>
      <c r="AI748" s="33">
        <v>-5.7955361555614801E-2</v>
      </c>
      <c r="AJ748" s="33">
        <v>-1.02810936535192E-2</v>
      </c>
      <c r="AK748" s="33">
        <v>-4.7674267902095599E-2</v>
      </c>
      <c r="BI748" s="34">
        <v>-2.63923995701414E-2</v>
      </c>
    </row>
    <row r="749" spans="9:61" x14ac:dyDescent="0.25">
      <c r="I749" s="31">
        <v>45517</v>
      </c>
      <c r="J749" s="32">
        <v>207.6174766438551</v>
      </c>
      <c r="K749" s="32">
        <v>163.62712633903959</v>
      </c>
      <c r="L749" s="33">
        <v>-4.0858319087079403E-2</v>
      </c>
      <c r="M749" s="33">
        <v>-3.5060431434545403E-2</v>
      </c>
      <c r="N749">
        <v>29</v>
      </c>
      <c r="O749" t="s">
        <v>16</v>
      </c>
      <c r="P749">
        <f t="shared" si="26"/>
        <v>0</v>
      </c>
      <c r="Q749">
        <f t="shared" si="27"/>
        <v>225</v>
      </c>
      <c r="AH749" s="31">
        <v>45887</v>
      </c>
      <c r="AI749" s="33">
        <v>-3.8140894770715097E-2</v>
      </c>
      <c r="AJ749" s="33">
        <v>9.9401914929224001E-3</v>
      </c>
      <c r="AK749" s="33">
        <v>-4.80810862636376E-2</v>
      </c>
      <c r="BI749" s="34">
        <v>9.22750496154848E-2</v>
      </c>
    </row>
    <row r="750" spans="9:61" x14ac:dyDescent="0.25">
      <c r="I750" s="31">
        <v>45518</v>
      </c>
      <c r="J750" s="32">
        <v>206.2442465881534</v>
      </c>
      <c r="K750" s="32">
        <v>163.38823410718081</v>
      </c>
      <c r="L750" s="33">
        <v>-4.7202304213944203E-2</v>
      </c>
      <c r="M750" s="33">
        <v>-3.6469223315824202E-2</v>
      </c>
      <c r="N750">
        <v>30</v>
      </c>
      <c r="O750" t="s">
        <v>16</v>
      </c>
      <c r="P750">
        <f t="shared" si="26"/>
        <v>0</v>
      </c>
      <c r="Q750">
        <f t="shared" si="27"/>
        <v>225</v>
      </c>
      <c r="AH750" s="31">
        <v>45888</v>
      </c>
      <c r="AI750" s="33">
        <v>-3.0607214624449701E-2</v>
      </c>
      <c r="AJ750" s="33">
        <v>1.7375560421917902E-2</v>
      </c>
      <c r="AK750" s="33">
        <v>-4.7982775046367603E-2</v>
      </c>
      <c r="BI750" s="34">
        <v>-4.6587547634241597E-2</v>
      </c>
    </row>
    <row r="751" spans="9:61" x14ac:dyDescent="0.25">
      <c r="I751" s="31">
        <v>45520</v>
      </c>
      <c r="J751" s="32">
        <v>209.2930240810644</v>
      </c>
      <c r="K751" s="32">
        <v>166.15441157924701</v>
      </c>
      <c r="L751" s="33">
        <v>-3.31177020092066E-2</v>
      </c>
      <c r="M751" s="33">
        <v>-2.0156560762914898E-2</v>
      </c>
      <c r="N751">
        <v>30</v>
      </c>
      <c r="O751" t="s">
        <v>16</v>
      </c>
      <c r="P751">
        <f t="shared" si="26"/>
        <v>0</v>
      </c>
      <c r="Q751">
        <f t="shared" si="27"/>
        <v>225</v>
      </c>
      <c r="AH751" s="31">
        <v>45889</v>
      </c>
      <c r="AI751" s="33">
        <v>-4.2454459288790401E-2</v>
      </c>
      <c r="AJ751" s="33">
        <v>3.7581593043175998E-3</v>
      </c>
      <c r="AK751" s="33">
        <v>-4.6212618593108101E-2</v>
      </c>
      <c r="BI751" s="34">
        <v>4.87803788197795E-2</v>
      </c>
    </row>
    <row r="752" spans="9:61" x14ac:dyDescent="0.25">
      <c r="I752" s="31">
        <v>45523</v>
      </c>
      <c r="J752" s="32">
        <v>211.8810641468377</v>
      </c>
      <c r="K752" s="32">
        <v>166.75434455970691</v>
      </c>
      <c r="L752" s="33">
        <v>-2.1161593404660301E-2</v>
      </c>
      <c r="M752" s="33">
        <v>-1.6618644499974501E-2</v>
      </c>
      <c r="N752">
        <v>27</v>
      </c>
      <c r="O752" t="s">
        <v>16</v>
      </c>
      <c r="P752">
        <f t="shared" si="26"/>
        <v>0</v>
      </c>
      <c r="Q752">
        <f t="shared" si="27"/>
        <v>225</v>
      </c>
      <c r="AH752" s="31">
        <v>45890</v>
      </c>
      <c r="AI752" s="33">
        <v>-5.0881377767267998E-2</v>
      </c>
      <c r="AJ752" s="33">
        <v>-1.123607644852E-4</v>
      </c>
      <c r="AK752" s="33">
        <v>-5.0769017002782801E-2</v>
      </c>
      <c r="BI752" s="34">
        <v>-2.1103823297826799E-2</v>
      </c>
    </row>
    <row r="753" spans="9:61" x14ac:dyDescent="0.25">
      <c r="I753" s="31">
        <v>45524</v>
      </c>
      <c r="J753" s="32">
        <v>211.9788797313077</v>
      </c>
      <c r="K753" s="32">
        <v>167.7675647044835</v>
      </c>
      <c r="L753" s="33">
        <v>-2.07097094610512E-2</v>
      </c>
      <c r="M753" s="33">
        <v>-1.0643497033675E-2</v>
      </c>
      <c r="N753">
        <v>24</v>
      </c>
      <c r="O753" t="s">
        <v>16</v>
      </c>
      <c r="P753">
        <f t="shared" si="26"/>
        <v>0</v>
      </c>
      <c r="Q753">
        <f t="shared" si="27"/>
        <v>225</v>
      </c>
      <c r="AH753" s="31">
        <v>45891</v>
      </c>
      <c r="AI753" s="33">
        <v>-5.3872514577032897E-2</v>
      </c>
      <c r="AJ753" s="33">
        <v>-1.2416050445976899E-2</v>
      </c>
      <c r="AK753" s="33">
        <v>-4.1456464131055901E-2</v>
      </c>
      <c r="BI753" s="34">
        <v>4.4981168064584097E-2</v>
      </c>
    </row>
    <row r="754" spans="9:61" x14ac:dyDescent="0.25">
      <c r="I754" s="31">
        <v>45525</v>
      </c>
      <c r="J754" s="32">
        <v>212.81517245284209</v>
      </c>
      <c r="K754" s="32">
        <v>168.40389001589011</v>
      </c>
      <c r="L754" s="33">
        <v>-1.68462427643448E-2</v>
      </c>
      <c r="M754" s="33">
        <v>-6.8909684328624004E-3</v>
      </c>
      <c r="N754">
        <v>22</v>
      </c>
      <c r="O754" t="s">
        <v>16</v>
      </c>
      <c r="P754">
        <f t="shared" si="26"/>
        <v>0</v>
      </c>
      <c r="Q754">
        <f t="shared" si="27"/>
        <v>225</v>
      </c>
      <c r="AH754" s="31">
        <v>45894</v>
      </c>
      <c r="AI754" s="33">
        <v>-5.4539749086743E-2</v>
      </c>
      <c r="AJ754" s="33">
        <v>-1.3550205082450299E-2</v>
      </c>
      <c r="AK754" s="33">
        <v>-4.0989544004292701E-2</v>
      </c>
      <c r="BI754" s="34">
        <v>-2.4379258801499801E-2</v>
      </c>
    </row>
    <row r="755" spans="9:61" x14ac:dyDescent="0.25">
      <c r="I755" s="31">
        <v>45526</v>
      </c>
      <c r="J755" s="32">
        <v>212.84511975133091</v>
      </c>
      <c r="K755" s="32">
        <v>168.92311129207189</v>
      </c>
      <c r="L755" s="33">
        <v>-1.67078936105272E-2</v>
      </c>
      <c r="M755" s="33">
        <v>-3.8290240875786998E-3</v>
      </c>
      <c r="N755">
        <v>20</v>
      </c>
      <c r="O755" t="s">
        <v>16</v>
      </c>
      <c r="P755">
        <f t="shared" si="26"/>
        <v>0</v>
      </c>
      <c r="Q755">
        <f t="shared" si="27"/>
        <v>225</v>
      </c>
      <c r="AH755" s="31">
        <v>45895</v>
      </c>
      <c r="AI755" s="33">
        <v>-6.54150740295322E-2</v>
      </c>
      <c r="AJ755" s="33">
        <v>-2.8670218892780399E-2</v>
      </c>
      <c r="AK755" s="33">
        <v>-3.6744855136751797E-2</v>
      </c>
      <c r="BI755" s="34">
        <v>-9.6329698898058799E-2</v>
      </c>
    </row>
    <row r="756" spans="9:61" x14ac:dyDescent="0.25">
      <c r="I756" s="31">
        <v>45527</v>
      </c>
      <c r="J756" s="32">
        <v>212.11892268759391</v>
      </c>
      <c r="K756" s="32">
        <v>168.7642101242744</v>
      </c>
      <c r="L756" s="33">
        <v>-2.0062745444997799E-2</v>
      </c>
      <c r="M756" s="33">
        <v>-4.7660938004655999E-3</v>
      </c>
      <c r="N756">
        <v>20</v>
      </c>
      <c r="O756" t="s">
        <v>16</v>
      </c>
      <c r="P756">
        <f t="shared" si="26"/>
        <v>0</v>
      </c>
      <c r="Q756">
        <f t="shared" si="27"/>
        <v>225</v>
      </c>
      <c r="AH756" s="31">
        <v>45897</v>
      </c>
      <c r="AI756" s="33">
        <v>-6.8883626424070504E-2</v>
      </c>
      <c r="AJ756" s="33">
        <v>-3.7448785476532603E-2</v>
      </c>
      <c r="AK756" s="33">
        <v>-3.1434840947537901E-2</v>
      </c>
      <c r="BI756" s="34">
        <v>0.17174591748392479</v>
      </c>
    </row>
    <row r="757" spans="9:61" x14ac:dyDescent="0.25">
      <c r="I757" s="31">
        <v>45530</v>
      </c>
      <c r="J757" s="32">
        <v>212.38077510154031</v>
      </c>
      <c r="K757" s="32">
        <v>169.79544627447029</v>
      </c>
      <c r="L757" s="33">
        <v>-1.88530516922195E-2</v>
      </c>
      <c r="M757" s="33">
        <v>0</v>
      </c>
      <c r="N757">
        <v>20</v>
      </c>
      <c r="O757" t="s">
        <v>16</v>
      </c>
      <c r="P757">
        <f t="shared" si="26"/>
        <v>0</v>
      </c>
      <c r="Q757">
        <f t="shared" si="27"/>
        <v>225</v>
      </c>
      <c r="AH757" s="31">
        <v>45898</v>
      </c>
      <c r="AI757" s="33">
        <v>-7.2592806717542604E-2</v>
      </c>
      <c r="AJ757" s="33">
        <v>-4.6634906150858801E-2</v>
      </c>
      <c r="AK757" s="33">
        <v>-2.5957900566683699E-2</v>
      </c>
      <c r="BI757" s="34">
        <v>-3.2909988201947897E-2</v>
      </c>
    </row>
    <row r="758" spans="9:61" x14ac:dyDescent="0.25">
      <c r="I758" s="31">
        <v>45531</v>
      </c>
      <c r="J758" s="32">
        <v>213.66444037824141</v>
      </c>
      <c r="K758" s="32">
        <v>170.1060422078975</v>
      </c>
      <c r="L758" s="33">
        <v>-1.2922833816887899E-2</v>
      </c>
      <c r="M758" s="33">
        <v>0</v>
      </c>
      <c r="N758">
        <v>20</v>
      </c>
      <c r="O758" t="s">
        <v>16</v>
      </c>
      <c r="P758">
        <f t="shared" si="26"/>
        <v>0</v>
      </c>
      <c r="Q758">
        <f t="shared" si="27"/>
        <v>225</v>
      </c>
      <c r="AH758" s="31">
        <v>45901</v>
      </c>
      <c r="AI758" s="33">
        <v>-6.4716433005198595E-2</v>
      </c>
      <c r="AJ758" s="33">
        <v>-3.7759189319144099E-2</v>
      </c>
      <c r="AK758" s="33">
        <v>-2.69572436860545E-2</v>
      </c>
      <c r="BI758" s="34">
        <v>-8.0360676156583502E-2</v>
      </c>
    </row>
    <row r="759" spans="9:61" x14ac:dyDescent="0.25">
      <c r="I759" s="31">
        <v>45532</v>
      </c>
      <c r="J759" s="32">
        <v>213.4211035829548</v>
      </c>
      <c r="K759" s="32">
        <v>170.18603327195879</v>
      </c>
      <c r="L759" s="33">
        <v>-1.40469899651659E-2</v>
      </c>
      <c r="M759" s="33">
        <v>0</v>
      </c>
      <c r="N759">
        <v>20</v>
      </c>
      <c r="O759" t="s">
        <v>16</v>
      </c>
      <c r="P759">
        <f t="shared" si="26"/>
        <v>0</v>
      </c>
      <c r="Q759">
        <f t="shared" si="27"/>
        <v>225</v>
      </c>
      <c r="AH759" s="31">
        <v>45902</v>
      </c>
      <c r="AI759" s="33">
        <v>-5.98274578235772E-2</v>
      </c>
      <c r="AJ759" s="33">
        <v>-3.7752027760898803E-2</v>
      </c>
      <c r="AK759" s="33">
        <v>-2.2075430062678401E-2</v>
      </c>
      <c r="BI759" s="34">
        <v>-0.13763814193439039</v>
      </c>
    </row>
    <row r="760" spans="9:61" x14ac:dyDescent="0.25">
      <c r="I760" s="31">
        <v>45533</v>
      </c>
      <c r="J760" s="32">
        <v>212.18567235180609</v>
      </c>
      <c r="K760" s="32">
        <v>170.29737218544949</v>
      </c>
      <c r="L760" s="33">
        <v>-1.97543784126658E-2</v>
      </c>
      <c r="M760" s="33">
        <v>0</v>
      </c>
      <c r="N760">
        <v>20</v>
      </c>
      <c r="O760" t="s">
        <v>16</v>
      </c>
      <c r="P760">
        <f t="shared" si="26"/>
        <v>0</v>
      </c>
      <c r="Q760">
        <f t="shared" si="27"/>
        <v>225</v>
      </c>
      <c r="AH760" s="31">
        <v>45903</v>
      </c>
      <c r="AI760" s="33">
        <v>-4.8230760706763E-2</v>
      </c>
      <c r="AJ760" s="33">
        <v>-3.2446236786648201E-2</v>
      </c>
      <c r="AK760" s="33">
        <v>-1.5784523920114701E-2</v>
      </c>
      <c r="BI760" s="34">
        <v>-6.2631356728104104E-2</v>
      </c>
    </row>
    <row r="761" spans="9:61" x14ac:dyDescent="0.25">
      <c r="I761" s="31">
        <v>45534</v>
      </c>
      <c r="J761" s="32">
        <v>214.37848099864519</v>
      </c>
      <c r="K761" s="32">
        <v>171.04071256904629</v>
      </c>
      <c r="L761" s="33">
        <v>-9.6241417608766994E-3</v>
      </c>
      <c r="M761" s="33">
        <v>0</v>
      </c>
      <c r="N761">
        <v>20</v>
      </c>
      <c r="O761" t="s">
        <v>16</v>
      </c>
      <c r="P761">
        <f t="shared" si="26"/>
        <v>0</v>
      </c>
      <c r="Q761">
        <f t="shared" si="27"/>
        <v>225</v>
      </c>
      <c r="AH761" s="31">
        <v>45904</v>
      </c>
      <c r="AI761" s="33">
        <v>-5.7949986578038098E-2</v>
      </c>
      <c r="AJ761" s="33">
        <v>-3.8547181218940102E-2</v>
      </c>
      <c r="AK761" s="33">
        <v>-1.9402805359097899E-2</v>
      </c>
      <c r="BI761" s="34">
        <v>-6.2219095230576699E-2</v>
      </c>
    </row>
    <row r="762" spans="9:61" x14ac:dyDescent="0.25">
      <c r="I762" s="31">
        <v>45537</v>
      </c>
      <c r="J762" s="32">
        <v>213.41348374577561</v>
      </c>
      <c r="K762" s="32">
        <v>171.22915998573129</v>
      </c>
      <c r="L762" s="33">
        <v>-1.4082191738920301E-2</v>
      </c>
      <c r="M762" s="33">
        <v>0</v>
      </c>
      <c r="N762">
        <v>20</v>
      </c>
      <c r="O762" t="s">
        <v>16</v>
      </c>
      <c r="P762">
        <f t="shared" si="26"/>
        <v>0</v>
      </c>
      <c r="Q762">
        <f t="shared" si="27"/>
        <v>225</v>
      </c>
      <c r="AH762" s="31">
        <v>45905</v>
      </c>
      <c r="AI762" s="33">
        <v>-5.9205576256121398E-2</v>
      </c>
      <c r="AJ762" s="33">
        <v>-3.92054947876114E-2</v>
      </c>
      <c r="AK762" s="33">
        <v>-2.00000814685099E-2</v>
      </c>
      <c r="BI762" s="34">
        <v>-4.1814050394589498E-2</v>
      </c>
    </row>
    <row r="763" spans="9:61" x14ac:dyDescent="0.25">
      <c r="I763" s="31">
        <v>45538</v>
      </c>
      <c r="J763" s="32">
        <v>214.23633685048151</v>
      </c>
      <c r="K763" s="32">
        <v>171.42913764588459</v>
      </c>
      <c r="L763" s="33">
        <v>-1.02808127666397E-2</v>
      </c>
      <c r="M763" s="33">
        <v>0</v>
      </c>
      <c r="N763">
        <v>20</v>
      </c>
      <c r="O763" t="s">
        <v>16</v>
      </c>
      <c r="P763">
        <f t="shared" si="26"/>
        <v>0</v>
      </c>
      <c r="Q763">
        <f t="shared" si="27"/>
        <v>225</v>
      </c>
      <c r="AH763" s="31">
        <v>45908</v>
      </c>
      <c r="AI763" s="33">
        <v>-6.1249408525888699E-2</v>
      </c>
      <c r="AJ763" s="33">
        <v>-3.8245451048723199E-2</v>
      </c>
      <c r="AK763" s="33">
        <v>-2.30039574771655E-2</v>
      </c>
      <c r="BI763" s="34">
        <v>0.187085328589775</v>
      </c>
    </row>
    <row r="764" spans="9:61" x14ac:dyDescent="0.25">
      <c r="I764" s="31">
        <v>45539</v>
      </c>
      <c r="J764" s="32">
        <v>214.58906575419689</v>
      </c>
      <c r="K764" s="32">
        <v>171.14412444015269</v>
      </c>
      <c r="L764" s="33">
        <v>-8.6512919811781996E-3</v>
      </c>
      <c r="M764" s="33">
        <v>-1.6625715420718E-3</v>
      </c>
      <c r="N764">
        <v>20</v>
      </c>
      <c r="O764" t="s">
        <v>16</v>
      </c>
      <c r="P764">
        <f t="shared" si="26"/>
        <v>0</v>
      </c>
      <c r="Q764">
        <f t="shared" si="27"/>
        <v>225</v>
      </c>
      <c r="AH764" s="31">
        <v>45909</v>
      </c>
      <c r="AI764" s="33">
        <v>-6.3319086873202202E-2</v>
      </c>
      <c r="AJ764" s="33">
        <v>-3.3677349266702898E-2</v>
      </c>
      <c r="AK764" s="33">
        <v>-2.9641737606499199E-2</v>
      </c>
      <c r="BI764" s="34">
        <v>9.9119543266621493E-2</v>
      </c>
    </row>
    <row r="765" spans="9:61" x14ac:dyDescent="0.25">
      <c r="I765" s="31">
        <v>45540</v>
      </c>
      <c r="J765" s="32">
        <v>215.58694131780001</v>
      </c>
      <c r="K765" s="32">
        <v>171.24429343028351</v>
      </c>
      <c r="L765" s="33">
        <v>-4.0413522935961003E-3</v>
      </c>
      <c r="M765" s="33">
        <v>-1.0782543629367001E-3</v>
      </c>
      <c r="N765">
        <v>20</v>
      </c>
      <c r="O765" t="s">
        <v>16</v>
      </c>
      <c r="P765">
        <f t="shared" si="26"/>
        <v>0</v>
      </c>
      <c r="Q765">
        <f t="shared" si="27"/>
        <v>225</v>
      </c>
      <c r="AH765" s="31">
        <v>45910</v>
      </c>
      <c r="AI765" s="33">
        <v>-6.5789643930243405E-2</v>
      </c>
      <c r="AJ765" s="33">
        <v>-2.8980170686955999E-2</v>
      </c>
      <c r="AK765" s="33">
        <v>-3.6809473243287399E-2</v>
      </c>
      <c r="BI765" s="34">
        <v>-5.7229034095981103E-2</v>
      </c>
    </row>
    <row r="766" spans="9:61" x14ac:dyDescent="0.25">
      <c r="I766" s="31">
        <v>45541</v>
      </c>
      <c r="J766" s="32">
        <v>214.11357714440871</v>
      </c>
      <c r="K766" s="32">
        <v>169.1897481722763</v>
      </c>
      <c r="L766" s="33">
        <v>-1.0847932417328E-2</v>
      </c>
      <c r="M766" s="33">
        <v>-1.3063062116279099E-2</v>
      </c>
      <c r="N766">
        <v>20</v>
      </c>
      <c r="O766" t="s">
        <v>16</v>
      </c>
      <c r="P766">
        <f t="shared" si="26"/>
        <v>0</v>
      </c>
      <c r="Q766">
        <f t="shared" si="27"/>
        <v>225</v>
      </c>
      <c r="AH766" s="31">
        <v>45911</v>
      </c>
      <c r="AI766" s="33">
        <v>-5.7391935159413203E-2</v>
      </c>
      <c r="AJ766" s="33">
        <v>-1.5974733470484701E-2</v>
      </c>
      <c r="AK766" s="33">
        <v>-4.1417201688928401E-2</v>
      </c>
      <c r="BI766" s="34">
        <v>0.103457210068017</v>
      </c>
    </row>
    <row r="767" spans="9:61" x14ac:dyDescent="0.25">
      <c r="I767" s="31">
        <v>45544</v>
      </c>
      <c r="J767" s="32">
        <v>213.5910486305483</v>
      </c>
      <c r="K767" s="32">
        <v>169.36594470527621</v>
      </c>
      <c r="L767" s="33">
        <v>-1.32618856413556E-2</v>
      </c>
      <c r="M767" s="33">
        <v>-1.2035252401900801E-2</v>
      </c>
      <c r="N767">
        <v>20</v>
      </c>
      <c r="O767" t="s">
        <v>16</v>
      </c>
      <c r="P767">
        <f t="shared" si="26"/>
        <v>0</v>
      </c>
      <c r="Q767">
        <f t="shared" si="27"/>
        <v>225</v>
      </c>
      <c r="AH767" s="31">
        <v>45912</v>
      </c>
      <c r="AI767" s="33">
        <v>-5.4412584840344003E-2</v>
      </c>
      <c r="AJ767" s="33">
        <v>-1.3271126258661401E-2</v>
      </c>
      <c r="AK767" s="33">
        <v>-4.1141458581682597E-2</v>
      </c>
      <c r="BI767" s="34">
        <v>9.4103674050217606E-2</v>
      </c>
    </row>
    <row r="768" spans="9:61" x14ac:dyDescent="0.25">
      <c r="I768" s="31">
        <v>45545</v>
      </c>
      <c r="J768" s="32">
        <v>214.78550133679079</v>
      </c>
      <c r="K768" s="32">
        <v>170.3856506120037</v>
      </c>
      <c r="L768" s="33">
        <v>-7.7438079007149004E-3</v>
      </c>
      <c r="M768" s="33">
        <v>-6.0869875927183001E-3</v>
      </c>
      <c r="N768">
        <v>20</v>
      </c>
      <c r="O768" t="s">
        <v>16</v>
      </c>
      <c r="P768">
        <f t="shared" si="26"/>
        <v>0</v>
      </c>
      <c r="Q768">
        <f t="shared" si="27"/>
        <v>225</v>
      </c>
      <c r="AH768" s="31">
        <v>45915</v>
      </c>
      <c r="AI768" s="33">
        <v>-5.9522094199847497E-2</v>
      </c>
      <c r="AJ768" s="33">
        <v>-1.8093653052722401E-2</v>
      </c>
      <c r="AK768" s="33">
        <v>-4.1428441147125003E-2</v>
      </c>
      <c r="BI768" s="34">
        <v>-0.16708218189092469</v>
      </c>
    </row>
    <row r="769" spans="9:61" x14ac:dyDescent="0.25">
      <c r="I769" s="31">
        <v>45546</v>
      </c>
      <c r="J769" s="32">
        <v>213.49999884166249</v>
      </c>
      <c r="K769" s="32">
        <v>169.57565100835581</v>
      </c>
      <c r="L769" s="33">
        <v>-1.3682513273336999E-2</v>
      </c>
      <c r="M769" s="33">
        <v>-1.0811969674358801E-2</v>
      </c>
      <c r="N769">
        <v>20</v>
      </c>
      <c r="O769" t="s">
        <v>16</v>
      </c>
      <c r="P769">
        <f t="shared" si="26"/>
        <v>0</v>
      </c>
      <c r="Q769">
        <f t="shared" si="27"/>
        <v>225</v>
      </c>
      <c r="AH769" s="31">
        <v>45916</v>
      </c>
      <c r="AI769" s="33">
        <v>-4.9232825699807303E-2</v>
      </c>
      <c r="AJ769" s="33">
        <v>-6.8823373173969998E-3</v>
      </c>
      <c r="AK769" s="33">
        <v>-4.2350488382410199E-2</v>
      </c>
      <c r="BI769" s="34">
        <v>0.1069882901548537</v>
      </c>
    </row>
    <row r="770" spans="9:61" x14ac:dyDescent="0.25">
      <c r="I770" s="31">
        <v>45547</v>
      </c>
      <c r="J770" s="32">
        <v>214.45561025018429</v>
      </c>
      <c r="K770" s="32">
        <v>172.28597886362249</v>
      </c>
      <c r="L770" s="33">
        <v>-9.2678235878370999E-3</v>
      </c>
      <c r="M770" s="33">
        <v>0</v>
      </c>
      <c r="N770">
        <v>20</v>
      </c>
      <c r="O770" t="s">
        <v>16</v>
      </c>
      <c r="P770">
        <f t="shared" si="26"/>
        <v>0</v>
      </c>
      <c r="Q770">
        <f t="shared" si="27"/>
        <v>225</v>
      </c>
      <c r="AH770" s="31">
        <v>45917</v>
      </c>
      <c r="AI770" s="33">
        <v>-4.95813610762618E-2</v>
      </c>
      <c r="AJ770" s="33">
        <v>-1.9330875232930401E-2</v>
      </c>
      <c r="AK770" s="33">
        <v>-3.0250485843331398E-2</v>
      </c>
      <c r="BI770" s="34">
        <v>0.1149014000684877</v>
      </c>
    </row>
    <row r="771" spans="9:61" x14ac:dyDescent="0.25">
      <c r="I771" s="31">
        <v>45548</v>
      </c>
      <c r="J771" s="32">
        <v>215.5432331464304</v>
      </c>
      <c r="K771" s="32">
        <v>172.43623234881869</v>
      </c>
      <c r="L771" s="33">
        <v>-4.2432732957906E-3</v>
      </c>
      <c r="M771" s="33">
        <v>0</v>
      </c>
      <c r="N771">
        <v>20</v>
      </c>
      <c r="O771" t="s">
        <v>16</v>
      </c>
      <c r="P771">
        <f t="shared" si="26"/>
        <v>0</v>
      </c>
      <c r="Q771">
        <f t="shared" si="27"/>
        <v>225</v>
      </c>
      <c r="AH771" s="31">
        <v>45918</v>
      </c>
      <c r="AI771" s="33">
        <v>-5.4931167538062202E-2</v>
      </c>
      <c r="AJ771" s="33">
        <v>-1.7105340142593201E-2</v>
      </c>
      <c r="AK771" s="33">
        <v>-3.7825827395468997E-2</v>
      </c>
      <c r="BI771" s="34">
        <v>0.26948818965727128</v>
      </c>
    </row>
    <row r="772" spans="9:61" x14ac:dyDescent="0.25">
      <c r="I772" s="31">
        <v>45551</v>
      </c>
      <c r="J772" s="32">
        <v>215.23034925482301</v>
      </c>
      <c r="K772" s="32">
        <v>172.72448843552621</v>
      </c>
      <c r="L772" s="33">
        <v>-5.6887199247450003E-3</v>
      </c>
      <c r="M772" s="33">
        <v>0</v>
      </c>
      <c r="N772">
        <v>20</v>
      </c>
      <c r="O772" t="s">
        <v>16</v>
      </c>
      <c r="P772">
        <f t="shared" ref="P772:P835" si="28">IF(O772="Discovery",$Q$2,0)</f>
        <v>0</v>
      </c>
      <c r="Q772">
        <f t="shared" ref="Q772:Q835" si="29">IF(O772="Holdout",$Q$2,0)</f>
        <v>225</v>
      </c>
      <c r="AH772" s="31">
        <v>45919</v>
      </c>
      <c r="AI772" s="33">
        <v>-5.2334436110300399E-2</v>
      </c>
      <c r="AJ772" s="33">
        <v>-2.0091204178870298E-2</v>
      </c>
      <c r="AK772" s="33">
        <v>-3.224323193143E-2</v>
      </c>
      <c r="BI772" s="34">
        <v>-0.20189670056853379</v>
      </c>
    </row>
    <row r="773" spans="9:61" x14ac:dyDescent="0.25">
      <c r="I773" s="31">
        <v>45552</v>
      </c>
      <c r="J773" s="32">
        <v>215.63884916950971</v>
      </c>
      <c r="K773" s="32">
        <v>172.73673931921121</v>
      </c>
      <c r="L773" s="33">
        <v>-3.8015507848488E-3</v>
      </c>
      <c r="M773" s="33">
        <v>0</v>
      </c>
      <c r="N773">
        <v>20</v>
      </c>
      <c r="O773" t="s">
        <v>16</v>
      </c>
      <c r="P773">
        <f t="shared" si="28"/>
        <v>0</v>
      </c>
      <c r="Q773">
        <f t="shared" si="29"/>
        <v>225</v>
      </c>
      <c r="AH773" s="31">
        <v>45922</v>
      </c>
      <c r="AI773" s="33">
        <v>-6.3149180940179003E-2</v>
      </c>
      <c r="AJ773" s="33">
        <v>-2.4549539213763901E-2</v>
      </c>
      <c r="AK773" s="33">
        <v>-3.8599641726415099E-2</v>
      </c>
      <c r="BI773" s="34">
        <v>-0.16234635513190909</v>
      </c>
    </row>
    <row r="774" spans="9:61" x14ac:dyDescent="0.25">
      <c r="I774" s="31">
        <v>45553</v>
      </c>
      <c r="J774" s="32">
        <v>214.1018975431065</v>
      </c>
      <c r="K774" s="32">
        <v>172.22328316476359</v>
      </c>
      <c r="L774" s="33">
        <v>-1.09018893028772E-2</v>
      </c>
      <c r="M774" s="33">
        <v>-2.9724779828034001E-3</v>
      </c>
      <c r="N774">
        <v>20</v>
      </c>
      <c r="O774" t="s">
        <v>16</v>
      </c>
      <c r="P774">
        <f t="shared" si="28"/>
        <v>0</v>
      </c>
      <c r="Q774">
        <f t="shared" si="29"/>
        <v>225</v>
      </c>
      <c r="AH774" s="31">
        <v>45923</v>
      </c>
      <c r="AI774" s="33">
        <v>-5.9429516637478003E-2</v>
      </c>
      <c r="AJ774" s="33">
        <v>-2.3992987051569901E-2</v>
      </c>
      <c r="AK774" s="33">
        <v>-3.5436529585908101E-2</v>
      </c>
      <c r="BI774" s="34">
        <v>5.9438870714990703E-2</v>
      </c>
    </row>
    <row r="775" spans="9:61" x14ac:dyDescent="0.25">
      <c r="I775" s="31">
        <v>45554</v>
      </c>
      <c r="J775" s="32">
        <v>213.07421118574291</v>
      </c>
      <c r="K775" s="32">
        <v>171.90115698786801</v>
      </c>
      <c r="L775" s="33">
        <v>-1.5649547526003799E-2</v>
      </c>
      <c r="M775" s="33">
        <v>-4.8373168014885001E-3</v>
      </c>
      <c r="N775">
        <v>20</v>
      </c>
      <c r="O775" t="s">
        <v>16</v>
      </c>
      <c r="P775">
        <f t="shared" si="28"/>
        <v>0</v>
      </c>
      <c r="Q775">
        <f t="shared" si="29"/>
        <v>225</v>
      </c>
      <c r="AH775" s="31">
        <v>45924</v>
      </c>
      <c r="AI775" s="33">
        <v>-6.1508856724574901E-2</v>
      </c>
      <c r="AJ775" s="33">
        <v>-2.8326545498753901E-2</v>
      </c>
      <c r="AK775" s="33">
        <v>-3.3182311225821E-2</v>
      </c>
      <c r="BI775" s="34">
        <v>1.30269060202007E-2</v>
      </c>
    </row>
    <row r="776" spans="9:61" x14ac:dyDescent="0.25">
      <c r="I776" s="31">
        <v>45555</v>
      </c>
      <c r="J776" s="32">
        <v>214.45400227264349</v>
      </c>
      <c r="K776" s="32">
        <v>174.35025276455599</v>
      </c>
      <c r="L776" s="33">
        <v>-9.2752520486114008E-3</v>
      </c>
      <c r="M776" s="33">
        <v>0</v>
      </c>
      <c r="N776">
        <v>20</v>
      </c>
      <c r="O776" t="s">
        <v>16</v>
      </c>
      <c r="P776">
        <f t="shared" si="28"/>
        <v>0</v>
      </c>
      <c r="Q776">
        <f t="shared" si="29"/>
        <v>225</v>
      </c>
      <c r="AH776" s="31">
        <v>45925</v>
      </c>
      <c r="AI776" s="33">
        <v>-7.1016502522937106E-2</v>
      </c>
      <c r="AJ776" s="33">
        <v>-4.8417363126089998E-2</v>
      </c>
      <c r="AK776" s="33">
        <v>-2.2599139396847101E-2</v>
      </c>
      <c r="BI776" s="34">
        <v>-2.48976130491886E-2</v>
      </c>
    </row>
    <row r="777" spans="9:61" x14ac:dyDescent="0.25">
      <c r="I777" s="31">
        <v>45558</v>
      </c>
      <c r="J777" s="32">
        <v>215.95765689425971</v>
      </c>
      <c r="K777" s="32">
        <v>175.68631972644499</v>
      </c>
      <c r="L777" s="33">
        <v>-2.3287375036757001E-3</v>
      </c>
      <c r="M777" s="33">
        <v>0</v>
      </c>
      <c r="N777">
        <v>20</v>
      </c>
      <c r="O777" t="s">
        <v>16</v>
      </c>
      <c r="P777">
        <f t="shared" si="28"/>
        <v>0</v>
      </c>
      <c r="Q777">
        <f t="shared" si="29"/>
        <v>225</v>
      </c>
      <c r="AH777" s="31">
        <v>45926</v>
      </c>
      <c r="AI777" s="33">
        <v>-9.6571994497433894E-2</v>
      </c>
      <c r="AJ777" s="33">
        <v>-6.8338993896436204E-2</v>
      </c>
      <c r="AK777" s="33">
        <v>-2.82330006009976E-2</v>
      </c>
      <c r="BI777" s="34">
        <v>-0.1357268165089289</v>
      </c>
    </row>
    <row r="778" spans="9:61" x14ac:dyDescent="0.25">
      <c r="I778" s="31">
        <v>45559</v>
      </c>
      <c r="J778" s="32">
        <v>216.31791986546531</v>
      </c>
      <c r="K778" s="32">
        <v>175.76198694920569</v>
      </c>
      <c r="L778" s="33">
        <v>-6.6441117932889999E-4</v>
      </c>
      <c r="M778" s="33">
        <v>0</v>
      </c>
      <c r="N778">
        <v>20</v>
      </c>
      <c r="O778" t="s">
        <v>16</v>
      </c>
      <c r="P778">
        <f t="shared" si="28"/>
        <v>0</v>
      </c>
      <c r="Q778">
        <f t="shared" si="29"/>
        <v>225</v>
      </c>
      <c r="AH778" s="31">
        <v>45929</v>
      </c>
      <c r="AI778" s="33">
        <v>-9.6917555135067501E-2</v>
      </c>
      <c r="AJ778" s="33">
        <v>-6.7676109177234697E-2</v>
      </c>
      <c r="AK778" s="33">
        <v>-2.92414459578327E-2</v>
      </c>
      <c r="BI778" s="34">
        <v>1.6777778815830799E-2</v>
      </c>
    </row>
    <row r="779" spans="9:61" x14ac:dyDescent="0.25">
      <c r="I779" s="31">
        <v>45560</v>
      </c>
      <c r="J779" s="32">
        <v>216.2178576365535</v>
      </c>
      <c r="K779" s="32">
        <v>175.6290288292119</v>
      </c>
      <c r="L779" s="33">
        <v>-1.1266740677225E-3</v>
      </c>
      <c r="M779" s="33">
        <v>-7.5646686921110003E-4</v>
      </c>
      <c r="N779">
        <v>20</v>
      </c>
      <c r="O779" t="s">
        <v>16</v>
      </c>
      <c r="P779">
        <f t="shared" si="28"/>
        <v>0</v>
      </c>
      <c r="Q779">
        <f t="shared" si="29"/>
        <v>225</v>
      </c>
      <c r="AH779" s="31">
        <v>45930</v>
      </c>
      <c r="AI779" s="33">
        <v>-9.7749300057843505E-2</v>
      </c>
      <c r="AJ779" s="33">
        <v>-6.7175462891727003E-2</v>
      </c>
      <c r="AK779" s="33">
        <v>-3.0573837166116499E-2</v>
      </c>
      <c r="BI779" s="34">
        <v>-5.0125456617377301E-2</v>
      </c>
    </row>
    <row r="780" spans="9:61" x14ac:dyDescent="0.25">
      <c r="I780" s="31">
        <v>45561</v>
      </c>
      <c r="J780" s="32">
        <v>215.2935343249423</v>
      </c>
      <c r="K780" s="32">
        <v>176.53451326158159</v>
      </c>
      <c r="L780" s="33">
        <v>-5.3968204404508001E-3</v>
      </c>
      <c r="M780" s="33">
        <v>0</v>
      </c>
      <c r="N780">
        <v>20</v>
      </c>
      <c r="O780" t="s">
        <v>16</v>
      </c>
      <c r="P780">
        <f t="shared" si="28"/>
        <v>0</v>
      </c>
      <c r="Q780">
        <f t="shared" si="29"/>
        <v>225</v>
      </c>
      <c r="AH780" s="31">
        <v>45931</v>
      </c>
      <c r="AI780" s="33">
        <v>-8.8654342298478794E-2</v>
      </c>
      <c r="AJ780" s="33">
        <v>-6.4032591878972395E-2</v>
      </c>
      <c r="AK780" s="33">
        <v>-2.4621750419506299E-2</v>
      </c>
      <c r="BI780" s="34">
        <v>0.19179485382846889</v>
      </c>
    </row>
    <row r="781" spans="9:61" x14ac:dyDescent="0.25">
      <c r="I781" s="31">
        <v>45562</v>
      </c>
      <c r="J781" s="32">
        <v>215.6472717889414</v>
      </c>
      <c r="K781" s="32">
        <v>176.4815462056491</v>
      </c>
      <c r="L781" s="33">
        <v>-3.7626403545230999E-3</v>
      </c>
      <c r="M781" s="33">
        <v>-3.0003796398729999E-4</v>
      </c>
      <c r="N781">
        <v>20</v>
      </c>
      <c r="O781" t="s">
        <v>16</v>
      </c>
      <c r="P781">
        <f t="shared" si="28"/>
        <v>0</v>
      </c>
      <c r="Q781">
        <f t="shared" si="29"/>
        <v>225</v>
      </c>
      <c r="AH781" s="31">
        <v>45933</v>
      </c>
      <c r="AI781" s="33">
        <v>-8.5138638912178793E-2</v>
      </c>
      <c r="AJ781" s="33">
        <v>-5.9692807748611E-2</v>
      </c>
      <c r="AK781" s="33">
        <v>-2.54458311635678E-2</v>
      </c>
      <c r="BI781" s="34">
        <v>0.1840673957257232</v>
      </c>
    </row>
    <row r="782" spans="9:61" x14ac:dyDescent="0.25">
      <c r="I782" s="31">
        <v>45565</v>
      </c>
      <c r="J782" s="32">
        <v>214.69971937771911</v>
      </c>
      <c r="K782" s="32">
        <v>174.72066183597511</v>
      </c>
      <c r="L782" s="33">
        <v>-8.1400994545188995E-3</v>
      </c>
      <c r="M782" s="33">
        <v>-1.02747694606256E-2</v>
      </c>
      <c r="N782">
        <v>20</v>
      </c>
      <c r="O782" t="s">
        <v>16</v>
      </c>
      <c r="P782">
        <f t="shared" si="28"/>
        <v>0</v>
      </c>
      <c r="Q782">
        <f t="shared" si="29"/>
        <v>225</v>
      </c>
      <c r="AH782" s="31">
        <v>45936</v>
      </c>
      <c r="AI782" s="33">
        <v>-7.4828896083677196E-2</v>
      </c>
      <c r="AJ782" s="33">
        <v>-4.4361358124494703E-2</v>
      </c>
      <c r="AK782" s="33">
        <v>-3.04675379591825E-2</v>
      </c>
      <c r="BI782" s="34">
        <v>0.129795061679434</v>
      </c>
    </row>
    <row r="783" spans="9:61" x14ac:dyDescent="0.25">
      <c r="I783" s="31">
        <v>45566</v>
      </c>
      <c r="J783" s="32">
        <v>216.85827774681391</v>
      </c>
      <c r="K783" s="32">
        <v>174.9087489325517</v>
      </c>
      <c r="L783" s="33">
        <v>0</v>
      </c>
      <c r="M783" s="33">
        <v>-9.2093285272831001E-3</v>
      </c>
      <c r="N783">
        <v>20</v>
      </c>
      <c r="O783" t="s">
        <v>16</v>
      </c>
      <c r="P783">
        <f t="shared" si="28"/>
        <v>0</v>
      </c>
      <c r="Q783">
        <f t="shared" si="29"/>
        <v>225</v>
      </c>
      <c r="AH783" s="31">
        <v>45937</v>
      </c>
      <c r="AI783" s="33">
        <v>-8.4420087999183102E-2</v>
      </c>
      <c r="AJ783" s="33">
        <v>-4.3747141685859303E-2</v>
      </c>
      <c r="AK783" s="33">
        <v>-4.0672946313323702E-2</v>
      </c>
      <c r="BI783" s="34">
        <v>0.18845767352764431</v>
      </c>
    </row>
    <row r="784" spans="9:61" x14ac:dyDescent="0.25">
      <c r="I784" s="31">
        <v>45568</v>
      </c>
      <c r="J784" s="32">
        <v>212.91197490023191</v>
      </c>
      <c r="K784" s="32">
        <v>171.19132637435101</v>
      </c>
      <c r="L784" s="33">
        <v>-1.8197612226679101E-2</v>
      </c>
      <c r="M784" s="33">
        <v>-3.0267095020186201E-2</v>
      </c>
      <c r="N784">
        <v>20</v>
      </c>
      <c r="O784" t="s">
        <v>16</v>
      </c>
      <c r="P784">
        <f t="shared" si="28"/>
        <v>0</v>
      </c>
      <c r="Q784">
        <f t="shared" si="29"/>
        <v>225</v>
      </c>
      <c r="AH784" s="31">
        <v>45938</v>
      </c>
      <c r="AI784" s="33">
        <v>-6.5742573741474006E-2</v>
      </c>
      <c r="AJ784" s="33">
        <v>-2.7197969308095701E-2</v>
      </c>
      <c r="AK784" s="33">
        <v>-3.8544604433378302E-2</v>
      </c>
      <c r="BI784" s="34">
        <v>0.10577178745306021</v>
      </c>
    </row>
    <row r="785" spans="9:61" x14ac:dyDescent="0.25">
      <c r="I785" s="31">
        <v>45569</v>
      </c>
      <c r="J785" s="32">
        <v>211.1769959966704</v>
      </c>
      <c r="K785" s="32">
        <v>169.60231469637631</v>
      </c>
      <c r="L785" s="33">
        <v>-2.6198131836021099E-2</v>
      </c>
      <c r="M785" s="33">
        <v>-3.9268233939804602E-2</v>
      </c>
      <c r="N785">
        <v>20</v>
      </c>
      <c r="O785" t="s">
        <v>16</v>
      </c>
      <c r="P785">
        <f t="shared" si="28"/>
        <v>0</v>
      </c>
      <c r="Q785">
        <f t="shared" si="29"/>
        <v>225</v>
      </c>
      <c r="AH785" s="31">
        <v>45939</v>
      </c>
      <c r="AI785" s="33">
        <v>-5.5792179048208698E-2</v>
      </c>
      <c r="AJ785" s="33">
        <v>-1.2458067682319199E-2</v>
      </c>
      <c r="AK785" s="33">
        <v>-4.3334111365889397E-2</v>
      </c>
      <c r="BI785" s="34">
        <v>2.9497074521193399E-2</v>
      </c>
    </row>
    <row r="786" spans="9:61" x14ac:dyDescent="0.25">
      <c r="I786" s="31">
        <v>45572</v>
      </c>
      <c r="J786" s="32">
        <v>208.1536373342895</v>
      </c>
      <c r="K786" s="32">
        <v>167.05845473118319</v>
      </c>
      <c r="L786" s="33">
        <v>-4.0139765486320103E-2</v>
      </c>
      <c r="M786" s="33">
        <v>-5.3678220509533803E-2</v>
      </c>
      <c r="N786">
        <v>20</v>
      </c>
      <c r="O786" t="s">
        <v>16</v>
      </c>
      <c r="P786">
        <f t="shared" si="28"/>
        <v>0</v>
      </c>
      <c r="Q786">
        <f t="shared" si="29"/>
        <v>225</v>
      </c>
      <c r="AH786" s="31">
        <v>45940</v>
      </c>
      <c r="AI786" s="33">
        <v>-3.8444187089400998E-2</v>
      </c>
      <c r="AJ786" s="33">
        <v>6.7121186957956004E-3</v>
      </c>
      <c r="AK786" s="33">
        <v>-4.5156305785196603E-2</v>
      </c>
      <c r="BI786" s="34">
        <v>0.32946847001254481</v>
      </c>
    </row>
    <row r="787" spans="9:61" x14ac:dyDescent="0.25">
      <c r="I787" s="31">
        <v>45573</v>
      </c>
      <c r="J787" s="32">
        <v>211.36652704247851</v>
      </c>
      <c r="K787" s="32">
        <v>169.44089128782011</v>
      </c>
      <c r="L787" s="33">
        <v>-2.53241460800822E-2</v>
      </c>
      <c r="M787" s="33">
        <v>-4.0182635353861199E-2</v>
      </c>
      <c r="N787">
        <v>20</v>
      </c>
      <c r="O787" t="s">
        <v>16</v>
      </c>
      <c r="P787">
        <f t="shared" si="28"/>
        <v>0</v>
      </c>
      <c r="Q787">
        <f t="shared" si="29"/>
        <v>225</v>
      </c>
      <c r="AH787" s="31">
        <v>45943</v>
      </c>
      <c r="AI787" s="33">
        <v>-5.3437471332875103E-2</v>
      </c>
      <c r="AJ787" s="33">
        <v>-9.2610116724897995E-3</v>
      </c>
      <c r="AK787" s="33">
        <v>-4.4176459660385303E-2</v>
      </c>
      <c r="BI787" s="34">
        <v>0.26413765312513698</v>
      </c>
    </row>
    <row r="788" spans="9:61" x14ac:dyDescent="0.25">
      <c r="I788" s="31">
        <v>45574</v>
      </c>
      <c r="J788" s="32">
        <v>213.35153800709301</v>
      </c>
      <c r="K788" s="32">
        <v>170.06820859651711</v>
      </c>
      <c r="L788" s="33">
        <v>-1.6170651985971798E-2</v>
      </c>
      <c r="M788" s="33">
        <v>-3.6629124501467603E-2</v>
      </c>
      <c r="N788">
        <v>20</v>
      </c>
      <c r="O788" t="s">
        <v>16</v>
      </c>
      <c r="P788">
        <f t="shared" si="28"/>
        <v>0</v>
      </c>
      <c r="Q788">
        <f t="shared" si="29"/>
        <v>225</v>
      </c>
      <c r="AH788" s="31">
        <v>45944</v>
      </c>
      <c r="AI788" s="33">
        <v>-6.8862295811534802E-2</v>
      </c>
      <c r="AJ788" s="33">
        <v>-1.7608349294055699E-2</v>
      </c>
      <c r="AK788" s="33">
        <v>-5.1253946517478999E-2</v>
      </c>
      <c r="BI788" s="34">
        <v>7.8421399696904204E-2</v>
      </c>
    </row>
    <row r="789" spans="9:61" x14ac:dyDescent="0.25">
      <c r="I789" s="31">
        <v>45575</v>
      </c>
      <c r="J789" s="32">
        <v>213.67098810770301</v>
      </c>
      <c r="K789" s="32">
        <v>170.05775931337399</v>
      </c>
      <c r="L789" s="33">
        <v>-1.46975696396155E-2</v>
      </c>
      <c r="M789" s="33">
        <v>-3.6688315664430898E-2</v>
      </c>
      <c r="N789">
        <v>20</v>
      </c>
      <c r="O789" t="s">
        <v>16</v>
      </c>
      <c r="P789">
        <f t="shared" si="28"/>
        <v>0</v>
      </c>
      <c r="Q789">
        <f t="shared" si="29"/>
        <v>225</v>
      </c>
      <c r="AH789" s="31">
        <v>45945</v>
      </c>
      <c r="AI789" s="33">
        <v>-6.5524167935846103E-2</v>
      </c>
      <c r="AJ789" s="33">
        <v>-9.3566656708260008E-3</v>
      </c>
      <c r="AK789" s="33">
        <v>-5.6167502265020097E-2</v>
      </c>
      <c r="BI789" s="34">
        <v>0.28728874182852071</v>
      </c>
    </row>
    <row r="790" spans="9:61" x14ac:dyDescent="0.25">
      <c r="I790" s="31">
        <v>45576</v>
      </c>
      <c r="J790" s="32">
        <v>214.56938497040039</v>
      </c>
      <c r="K790" s="32">
        <v>170.1521631817707</v>
      </c>
      <c r="L790" s="33">
        <v>-1.05547862880558E-2</v>
      </c>
      <c r="M790" s="33">
        <v>-3.6153554123174697E-2</v>
      </c>
      <c r="N790">
        <v>20</v>
      </c>
      <c r="O790" t="s">
        <v>16</v>
      </c>
      <c r="P790">
        <f t="shared" si="28"/>
        <v>0</v>
      </c>
      <c r="Q790">
        <f t="shared" si="29"/>
        <v>225</v>
      </c>
      <c r="AH790" s="31">
        <v>45946</v>
      </c>
      <c r="AI790" s="33">
        <v>-6.22589107913704E-2</v>
      </c>
      <c r="AJ790" s="33">
        <v>-2.0096352374396999E-3</v>
      </c>
      <c r="AK790" s="33">
        <v>-6.0249275553930601E-2</v>
      </c>
      <c r="BI790" s="34">
        <v>0.19285837323603591</v>
      </c>
    </row>
    <row r="791" spans="9:61" x14ac:dyDescent="0.25">
      <c r="I791" s="31">
        <v>45579</v>
      </c>
      <c r="J791" s="32">
        <v>215.8119229671758</v>
      </c>
      <c r="K791" s="32">
        <v>170.98666455278871</v>
      </c>
      <c r="L791" s="33">
        <v>-4.8250626653951996E-3</v>
      </c>
      <c r="M791" s="33">
        <v>-3.1426425384436497E-2</v>
      </c>
      <c r="N791">
        <v>20</v>
      </c>
      <c r="O791" t="s">
        <v>16</v>
      </c>
      <c r="P791">
        <f t="shared" si="28"/>
        <v>0</v>
      </c>
      <c r="Q791">
        <f t="shared" si="29"/>
        <v>225</v>
      </c>
      <c r="AH791" s="31">
        <v>45947</v>
      </c>
      <c r="AI791" s="33">
        <v>-7.0456433358769194E-2</v>
      </c>
      <c r="AJ791" s="33">
        <v>-5.4368326445976001E-3</v>
      </c>
      <c r="AK791" s="33">
        <v>-6.5019600714171594E-2</v>
      </c>
      <c r="BI791" s="34">
        <v>0.21667656473998079</v>
      </c>
    </row>
    <row r="792" spans="9:61" x14ac:dyDescent="0.25">
      <c r="I792" s="31">
        <v>45580</v>
      </c>
      <c r="J792" s="32">
        <v>217.3381046165417</v>
      </c>
      <c r="K792" s="32">
        <v>171.04899993153921</v>
      </c>
      <c r="L792" s="33">
        <v>0</v>
      </c>
      <c r="M792" s="33">
        <v>-3.10733194812404E-2</v>
      </c>
      <c r="N792">
        <v>21</v>
      </c>
      <c r="O792" t="s">
        <v>16</v>
      </c>
      <c r="P792">
        <f t="shared" si="28"/>
        <v>0</v>
      </c>
      <c r="Q792">
        <f t="shared" si="29"/>
        <v>225</v>
      </c>
      <c r="AH792" s="31">
        <v>45950</v>
      </c>
      <c r="AI792" s="33">
        <v>-7.2438544861495799E-2</v>
      </c>
      <c r="AJ792" s="33">
        <v>-8.2576035254920005E-4</v>
      </c>
      <c r="AK792" s="33">
        <v>-7.1612784508946495E-2</v>
      </c>
      <c r="BI792" s="34">
        <v>5.40369537493018E-2</v>
      </c>
    </row>
    <row r="793" spans="9:61" x14ac:dyDescent="0.25">
      <c r="I793" s="31">
        <v>45581</v>
      </c>
      <c r="J793" s="32">
        <v>217.83189587864041</v>
      </c>
      <c r="K793" s="32">
        <v>170.59823947595049</v>
      </c>
      <c r="L793" s="33">
        <v>0</v>
      </c>
      <c r="M793" s="33">
        <v>-3.3626703787009798E-2</v>
      </c>
      <c r="N793">
        <v>22</v>
      </c>
      <c r="O793" t="s">
        <v>16</v>
      </c>
      <c r="P793">
        <f t="shared" si="28"/>
        <v>0</v>
      </c>
      <c r="Q793">
        <f t="shared" si="29"/>
        <v>225</v>
      </c>
      <c r="AH793" s="31">
        <v>45951</v>
      </c>
      <c r="AI793" s="33">
        <v>-6.9294714344163302E-2</v>
      </c>
      <c r="AJ793" s="33">
        <v>3.6349197297359998E-3</v>
      </c>
      <c r="AK793" s="33">
        <v>-7.2929634073899394E-2</v>
      </c>
      <c r="BI793" s="34">
        <v>0.40583490110089249</v>
      </c>
    </row>
    <row r="794" spans="9:61" x14ac:dyDescent="0.25">
      <c r="I794" s="31">
        <v>45582</v>
      </c>
      <c r="J794" s="32">
        <v>215.25415434872789</v>
      </c>
      <c r="K794" s="32">
        <v>168.46406347399031</v>
      </c>
      <c r="L794" s="33">
        <v>-1.183362757559E-2</v>
      </c>
      <c r="M794" s="33">
        <v>-4.5715988553653698E-2</v>
      </c>
      <c r="N794">
        <v>21</v>
      </c>
      <c r="O794" t="s">
        <v>16</v>
      </c>
      <c r="P794">
        <f t="shared" si="28"/>
        <v>0</v>
      </c>
      <c r="Q794">
        <f t="shared" si="29"/>
        <v>225</v>
      </c>
      <c r="AH794" s="31">
        <v>45953</v>
      </c>
      <c r="AI794" s="33">
        <v>-6.4003268947835701E-2</v>
      </c>
      <c r="AJ794" s="33">
        <v>1.62082388672628E-2</v>
      </c>
      <c r="AK794" s="33">
        <v>-8.0211507815098504E-2</v>
      </c>
      <c r="BI794" s="34">
        <v>3.0707471192264701E-2</v>
      </c>
    </row>
    <row r="795" spans="9:61" x14ac:dyDescent="0.25">
      <c r="I795" s="31">
        <v>45583</v>
      </c>
      <c r="J795" s="32">
        <v>215.75054470502249</v>
      </c>
      <c r="K795" s="32">
        <v>168.92311129207189</v>
      </c>
      <c r="L795" s="33">
        <v>-9.5548503823215999E-3</v>
      </c>
      <c r="M795" s="33">
        <v>-4.31156595324306E-2</v>
      </c>
      <c r="N795">
        <v>23</v>
      </c>
      <c r="O795" t="s">
        <v>16</v>
      </c>
      <c r="P795">
        <f t="shared" si="28"/>
        <v>0</v>
      </c>
      <c r="Q795">
        <f t="shared" si="29"/>
        <v>225</v>
      </c>
      <c r="AH795" s="31">
        <v>45954</v>
      </c>
      <c r="AI795" s="33">
        <v>-6.9184541806401503E-2</v>
      </c>
      <c r="AJ795" s="33">
        <v>1.04903010575621E-2</v>
      </c>
      <c r="AK795" s="33">
        <v>-7.9674842863963605E-2</v>
      </c>
      <c r="BI795" s="34">
        <v>-0.13087256531123909</v>
      </c>
    </row>
    <row r="796" spans="9:61" x14ac:dyDescent="0.25">
      <c r="I796" s="31">
        <v>45586</v>
      </c>
      <c r="J796" s="32">
        <v>212.09255958555741</v>
      </c>
      <c r="K796" s="32">
        <v>167.64433522741601</v>
      </c>
      <c r="L796" s="33">
        <v>-2.6347547818619501E-2</v>
      </c>
      <c r="M796" s="33">
        <v>-5.0359433234409202E-2</v>
      </c>
      <c r="N796">
        <v>23</v>
      </c>
      <c r="O796" t="s">
        <v>16</v>
      </c>
      <c r="P796">
        <f t="shared" si="28"/>
        <v>0</v>
      </c>
      <c r="Q796">
        <f t="shared" si="29"/>
        <v>225</v>
      </c>
      <c r="AH796" s="31">
        <v>45957</v>
      </c>
      <c r="AI796" s="33">
        <v>-4.9677612435717798E-2</v>
      </c>
      <c r="AJ796" s="33">
        <v>2.48310102844615E-2</v>
      </c>
      <c r="AK796" s="33">
        <v>-7.4508622720179399E-2</v>
      </c>
      <c r="BI796" s="34">
        <v>5.0643725168730697E-2</v>
      </c>
    </row>
    <row r="797" spans="9:61" x14ac:dyDescent="0.25">
      <c r="I797" s="31">
        <v>45587</v>
      </c>
      <c r="J797" s="32">
        <v>206.98687258805509</v>
      </c>
      <c r="K797" s="32">
        <v>164.4101019345587</v>
      </c>
      <c r="L797" s="33">
        <v>-4.9786204388669299E-2</v>
      </c>
      <c r="M797" s="33">
        <v>-6.8680118708897897E-2</v>
      </c>
      <c r="N797">
        <v>24</v>
      </c>
      <c r="O797" t="s">
        <v>16</v>
      </c>
      <c r="P797">
        <f t="shared" si="28"/>
        <v>0</v>
      </c>
      <c r="Q797">
        <f t="shared" si="29"/>
        <v>225</v>
      </c>
      <c r="AH797" s="31">
        <v>45958</v>
      </c>
      <c r="AI797" s="33">
        <v>-2.4993983941865399E-2</v>
      </c>
      <c r="AJ797" s="33">
        <v>4.3748589161693503E-2</v>
      </c>
      <c r="AK797" s="33">
        <v>-6.8742573103558996E-2</v>
      </c>
      <c r="BI797" s="34">
        <v>-7.1559919267461497E-2</v>
      </c>
    </row>
    <row r="798" spans="9:61" x14ac:dyDescent="0.25">
      <c r="I798" s="31">
        <v>45588</v>
      </c>
      <c r="J798" s="32">
        <v>207.38167200915481</v>
      </c>
      <c r="K798" s="32">
        <v>164.60215255232751</v>
      </c>
      <c r="L798" s="33">
        <v>-4.7973800289135199E-2</v>
      </c>
      <c r="M798" s="33">
        <v>-6.7592225955120905E-2</v>
      </c>
      <c r="N798">
        <v>25</v>
      </c>
      <c r="O798" t="s">
        <v>16</v>
      </c>
      <c r="P798">
        <f t="shared" si="28"/>
        <v>0</v>
      </c>
      <c r="Q798">
        <f t="shared" si="29"/>
        <v>225</v>
      </c>
      <c r="AH798" s="31">
        <v>45959</v>
      </c>
      <c r="AI798" s="33">
        <v>-2.2905402574261699E-2</v>
      </c>
      <c r="AJ798" s="33">
        <v>4.8653523691941397E-2</v>
      </c>
      <c r="AK798" s="33">
        <v>-7.1558926266203193E-2</v>
      </c>
      <c r="BI798" s="34">
        <v>0.2158275825803723</v>
      </c>
    </row>
    <row r="799" spans="9:61" x14ac:dyDescent="0.25">
      <c r="I799" s="31">
        <v>45589</v>
      </c>
      <c r="J799" s="32">
        <v>206.88851635529781</v>
      </c>
      <c r="K799" s="32">
        <v>164.2184116368982</v>
      </c>
      <c r="L799" s="33">
        <v>-5.0237727947056499E-2</v>
      </c>
      <c r="M799" s="33">
        <v>-6.9765970388090001E-2</v>
      </c>
      <c r="N799">
        <v>25</v>
      </c>
      <c r="O799" t="s">
        <v>16</v>
      </c>
      <c r="P799">
        <f t="shared" si="28"/>
        <v>0</v>
      </c>
      <c r="Q799">
        <f t="shared" si="29"/>
        <v>225</v>
      </c>
      <c r="AH799" s="31">
        <v>45960</v>
      </c>
      <c r="AI799" s="33">
        <v>-1.7506577984813799E-2</v>
      </c>
      <c r="AJ799" s="33">
        <v>4.6228582336639901E-2</v>
      </c>
      <c r="AK799" s="33">
        <v>-6.3735160321453696E-2</v>
      </c>
      <c r="BI799" s="34">
        <v>1.0168269184820699E-2</v>
      </c>
    </row>
    <row r="800" spans="9:61" x14ac:dyDescent="0.25">
      <c r="I800" s="31">
        <v>45590</v>
      </c>
      <c r="J800" s="32">
        <v>203.0518319103918</v>
      </c>
      <c r="K800" s="32">
        <v>162.13720269087059</v>
      </c>
      <c r="L800" s="33">
        <v>-6.7850779651125806E-2</v>
      </c>
      <c r="M800" s="33">
        <v>-8.1555217190746598E-2</v>
      </c>
      <c r="N800">
        <v>28</v>
      </c>
      <c r="O800" t="s">
        <v>16</v>
      </c>
      <c r="P800">
        <f t="shared" si="28"/>
        <v>0</v>
      </c>
      <c r="Q800">
        <f t="shared" si="29"/>
        <v>225</v>
      </c>
      <c r="AH800" s="31">
        <v>45961</v>
      </c>
      <c r="AI800" s="33">
        <v>-2.1541126978065002E-3</v>
      </c>
      <c r="AJ800" s="33">
        <v>5.3840051024376598E-2</v>
      </c>
      <c r="AK800" s="33">
        <v>-5.5994163722183098E-2</v>
      </c>
      <c r="BI800" s="34">
        <v>0.38780803979832418</v>
      </c>
    </row>
    <row r="801" spans="9:61" x14ac:dyDescent="0.25">
      <c r="I801" s="31">
        <v>45593</v>
      </c>
      <c r="J801" s="32">
        <v>203.54262986232851</v>
      </c>
      <c r="K801" s="32">
        <v>163.22464877797441</v>
      </c>
      <c r="L801" s="33">
        <v>-6.5597675485838294E-2</v>
      </c>
      <c r="M801" s="33">
        <v>-7.5395254093375094E-2</v>
      </c>
      <c r="N801">
        <v>30</v>
      </c>
      <c r="O801" t="s">
        <v>16</v>
      </c>
      <c r="P801">
        <f t="shared" si="28"/>
        <v>0</v>
      </c>
      <c r="Q801">
        <f t="shared" si="29"/>
        <v>225</v>
      </c>
      <c r="AH801" s="31">
        <v>45964</v>
      </c>
      <c r="AI801" s="33">
        <v>-6.8673253804678999E-3</v>
      </c>
      <c r="AJ801" s="33">
        <v>5.1247353746917801E-2</v>
      </c>
      <c r="AK801" s="33">
        <v>-5.8114679127385702E-2</v>
      </c>
      <c r="BI801" s="34">
        <v>5.2321010089242698E-2</v>
      </c>
    </row>
    <row r="802" spans="9:61" x14ac:dyDescent="0.25">
      <c r="I802" s="31">
        <v>45594</v>
      </c>
      <c r="J802" s="32">
        <v>204.00128997104909</v>
      </c>
      <c r="K802" s="32">
        <v>164.27029773250561</v>
      </c>
      <c r="L802" s="33">
        <v>-6.3492106386921002E-2</v>
      </c>
      <c r="M802" s="33">
        <v>-6.9472055647857495E-2</v>
      </c>
      <c r="N802">
        <v>30</v>
      </c>
      <c r="O802" t="s">
        <v>16</v>
      </c>
      <c r="P802">
        <f t="shared" si="28"/>
        <v>0</v>
      </c>
      <c r="Q802">
        <f t="shared" si="29"/>
        <v>225</v>
      </c>
      <c r="AH802" s="31">
        <v>45965</v>
      </c>
      <c r="AI802" s="33">
        <v>-1.5596321242739301E-2</v>
      </c>
      <c r="AJ802" s="33">
        <v>3.8622420218424602E-2</v>
      </c>
      <c r="AK802" s="33">
        <v>-5.4218741461163997E-2</v>
      </c>
      <c r="BI802" s="34">
        <v>0.37038274059526299</v>
      </c>
    </row>
    <row r="803" spans="9:61" x14ac:dyDescent="0.25">
      <c r="I803" s="31">
        <v>45595</v>
      </c>
      <c r="J803" s="32">
        <v>205.2628686386594</v>
      </c>
      <c r="K803" s="32">
        <v>163.94420803441781</v>
      </c>
      <c r="L803" s="33">
        <v>-5.7700582319604399E-2</v>
      </c>
      <c r="M803" s="33">
        <v>-7.1319228147235E-2</v>
      </c>
      <c r="N803">
        <v>30</v>
      </c>
      <c r="O803" t="s">
        <v>16</v>
      </c>
      <c r="P803">
        <f t="shared" si="28"/>
        <v>0</v>
      </c>
      <c r="Q803">
        <f t="shared" si="29"/>
        <v>225</v>
      </c>
      <c r="AH803" s="31">
        <v>45967</v>
      </c>
      <c r="AI803" s="33">
        <v>-3.28150538131292E-2</v>
      </c>
      <c r="AJ803" s="33">
        <v>3.3554141135306803E-2</v>
      </c>
      <c r="AK803" s="33">
        <v>-6.6369194948436003E-2</v>
      </c>
      <c r="BI803" s="34">
        <v>-7.0350587519290797E-2</v>
      </c>
    </row>
    <row r="804" spans="9:61" x14ac:dyDescent="0.25">
      <c r="I804" s="31">
        <v>45596</v>
      </c>
      <c r="J804" s="32">
        <v>205.70861149576581</v>
      </c>
      <c r="K804" s="32">
        <v>163.5085810233812</v>
      </c>
      <c r="L804" s="33">
        <v>-5.5654312395227799E-2</v>
      </c>
      <c r="M804" s="33">
        <v>-7.3786887320436506E-2</v>
      </c>
      <c r="N804">
        <v>30</v>
      </c>
      <c r="O804" t="s">
        <v>16</v>
      </c>
      <c r="P804">
        <f t="shared" si="28"/>
        <v>0</v>
      </c>
      <c r="Q804">
        <f t="shared" si="29"/>
        <v>225</v>
      </c>
      <c r="AH804" s="31">
        <v>45968</v>
      </c>
      <c r="AI804" s="33">
        <v>-3.8801746717631098E-2</v>
      </c>
      <c r="AJ804" s="33">
        <v>3.6675797235266899E-2</v>
      </c>
      <c r="AK804" s="33">
        <v>-7.5477543952898005E-2</v>
      </c>
      <c r="BI804" s="34">
        <v>0.27605771588433231</v>
      </c>
    </row>
    <row r="805" spans="9:61" x14ac:dyDescent="0.25">
      <c r="I805" s="31">
        <v>45597</v>
      </c>
      <c r="J805" s="32">
        <v>207.59531703622039</v>
      </c>
      <c r="K805" s="32">
        <v>164.47568019428459</v>
      </c>
      <c r="L805" s="33">
        <v>-4.6993020930796402E-2</v>
      </c>
      <c r="M805" s="33">
        <v>-6.8308643134437505E-2</v>
      </c>
      <c r="N805">
        <v>30</v>
      </c>
      <c r="O805" t="s">
        <v>16</v>
      </c>
      <c r="P805">
        <f t="shared" si="28"/>
        <v>0</v>
      </c>
      <c r="Q805">
        <f t="shared" si="29"/>
        <v>225</v>
      </c>
      <c r="AH805" s="31">
        <v>45971</v>
      </c>
      <c r="AI805" s="33">
        <v>-4.8596682176666198E-2</v>
      </c>
      <c r="AJ805" s="33">
        <v>3.3883861187238698E-2</v>
      </c>
      <c r="AK805" s="33">
        <v>-8.2480543363904896E-2</v>
      </c>
      <c r="BI805" s="34">
        <v>0.1801175228439432</v>
      </c>
    </row>
    <row r="806" spans="9:61" x14ac:dyDescent="0.25">
      <c r="I806" s="31">
        <v>45600</v>
      </c>
      <c r="J806" s="32">
        <v>203.9687470809875</v>
      </c>
      <c r="K806" s="32">
        <v>162.27592593259851</v>
      </c>
      <c r="L806" s="33">
        <v>-6.3641500900200806E-2</v>
      </c>
      <c r="M806" s="33">
        <v>-8.0769403475541804E-2</v>
      </c>
      <c r="N806">
        <v>30</v>
      </c>
      <c r="O806" t="s">
        <v>16</v>
      </c>
      <c r="P806">
        <f t="shared" si="28"/>
        <v>0</v>
      </c>
      <c r="Q806">
        <f t="shared" si="29"/>
        <v>225</v>
      </c>
      <c r="AH806" s="31">
        <v>45972</v>
      </c>
      <c r="AI806" s="33">
        <v>-2.7366286000512899E-2</v>
      </c>
      <c r="AJ806" s="33">
        <v>5.1706833997237897E-2</v>
      </c>
      <c r="AK806" s="33">
        <v>-7.9073119997750893E-2</v>
      </c>
      <c r="BI806" s="34">
        <v>9.0862326921381201E-2</v>
      </c>
    </row>
    <row r="807" spans="9:61" x14ac:dyDescent="0.25">
      <c r="I807" s="31">
        <v>45601</v>
      </c>
      <c r="J807" s="32">
        <v>204.76430644213559</v>
      </c>
      <c r="K807" s="32">
        <v>163.44012020278819</v>
      </c>
      <c r="L807" s="33">
        <v>-5.99893297709954E-2</v>
      </c>
      <c r="M807" s="33">
        <v>-7.41746914915766E-2</v>
      </c>
      <c r="N807">
        <v>29</v>
      </c>
      <c r="O807" t="s">
        <v>16</v>
      </c>
      <c r="P807">
        <f t="shared" si="28"/>
        <v>0</v>
      </c>
      <c r="Q807">
        <f t="shared" si="29"/>
        <v>225</v>
      </c>
      <c r="AH807" s="31">
        <v>45973</v>
      </c>
      <c r="AI807" s="33">
        <v>-2.6471717931462899E-2</v>
      </c>
      <c r="AJ807" s="33">
        <v>5.10166513446959E-2</v>
      </c>
      <c r="AK807" s="33">
        <v>-7.7488369276158806E-2</v>
      </c>
      <c r="BI807" s="34">
        <v>0.108647404284962</v>
      </c>
    </row>
    <row r="808" spans="9:61" x14ac:dyDescent="0.25">
      <c r="I808" s="31">
        <v>45602</v>
      </c>
      <c r="J808" s="32">
        <v>209.23661676888361</v>
      </c>
      <c r="K808" s="32">
        <v>165.9720896044046</v>
      </c>
      <c r="L808" s="33">
        <v>-3.9458312911831502E-2</v>
      </c>
      <c r="M808" s="33">
        <v>-5.9832060383150497E-2</v>
      </c>
      <c r="N808">
        <v>28</v>
      </c>
      <c r="O808" t="s">
        <v>16</v>
      </c>
      <c r="P808">
        <f t="shared" si="28"/>
        <v>0</v>
      </c>
      <c r="Q808">
        <f t="shared" si="29"/>
        <v>225</v>
      </c>
      <c r="AH808" s="31">
        <v>45974</v>
      </c>
      <c r="AI808" s="33">
        <v>-5.1159623184435898E-2</v>
      </c>
      <c r="AJ808" s="33">
        <v>3.4075514953627997E-2</v>
      </c>
      <c r="AK808" s="33">
        <v>-8.5235138138063896E-2</v>
      </c>
      <c r="BI808" s="34">
        <v>0.43671435335862357</v>
      </c>
    </row>
    <row r="809" spans="9:61" x14ac:dyDescent="0.25">
      <c r="I809" s="31">
        <v>45603</v>
      </c>
      <c r="J809" s="32">
        <v>207.52391776870601</v>
      </c>
      <c r="K809" s="32">
        <v>164.35100943678361</v>
      </c>
      <c r="L809" s="33">
        <v>-4.7320793258289702E-2</v>
      </c>
      <c r="M809" s="33">
        <v>-6.9014854940829207E-2</v>
      </c>
      <c r="N809">
        <v>25</v>
      </c>
      <c r="O809" t="s">
        <v>16</v>
      </c>
      <c r="P809">
        <f t="shared" si="28"/>
        <v>0</v>
      </c>
      <c r="Q809">
        <f t="shared" si="29"/>
        <v>225</v>
      </c>
      <c r="AH809" s="31">
        <v>45975</v>
      </c>
      <c r="AI809" s="33">
        <v>-4.3878038203739797E-2</v>
      </c>
      <c r="AJ809" s="33">
        <v>4.5167443135105401E-2</v>
      </c>
      <c r="AK809" s="33">
        <v>-8.9045481338845198E-2</v>
      </c>
      <c r="BI809" s="34">
        <v>2.4650902565885299E-2</v>
      </c>
    </row>
    <row r="810" spans="9:61" x14ac:dyDescent="0.25">
      <c r="I810" s="31">
        <v>45604</v>
      </c>
      <c r="J810" s="32">
        <v>205.27920328355609</v>
      </c>
      <c r="K810" s="32">
        <v>163.19366124865331</v>
      </c>
      <c r="L810" s="33">
        <v>-5.7625594931596601E-2</v>
      </c>
      <c r="M810" s="33">
        <v>-7.5570786507680496E-2</v>
      </c>
      <c r="N810">
        <v>25</v>
      </c>
      <c r="O810" t="s">
        <v>16</v>
      </c>
      <c r="P810">
        <f t="shared" si="28"/>
        <v>0</v>
      </c>
      <c r="Q810">
        <f t="shared" si="29"/>
        <v>225</v>
      </c>
      <c r="AH810" s="31">
        <v>45978</v>
      </c>
      <c r="AI810" s="33">
        <v>-2.7778732354777201E-2</v>
      </c>
      <c r="AJ810" s="33">
        <v>5.7799179974961902E-2</v>
      </c>
      <c r="AK810" s="33">
        <v>-8.55779123297392E-2</v>
      </c>
      <c r="BI810" s="34">
        <v>4.2602317870643301E-2</v>
      </c>
    </row>
    <row r="811" spans="9:61" x14ac:dyDescent="0.25">
      <c r="I811" s="31">
        <v>45607</v>
      </c>
      <c r="J811" s="32">
        <v>204.21747618613631</v>
      </c>
      <c r="K811" s="32">
        <v>162.80271393105639</v>
      </c>
      <c r="L811" s="33">
        <v>-6.2499661207048897E-2</v>
      </c>
      <c r="M811" s="33">
        <v>-7.7785352432348603E-2</v>
      </c>
      <c r="N811">
        <v>27</v>
      </c>
      <c r="O811" t="s">
        <v>16</v>
      </c>
      <c r="P811">
        <f t="shared" si="28"/>
        <v>0</v>
      </c>
      <c r="Q811">
        <f t="shared" si="29"/>
        <v>225</v>
      </c>
      <c r="AH811" s="31">
        <v>45979</v>
      </c>
      <c r="AI811" s="33">
        <v>-3.0699331920515101E-2</v>
      </c>
      <c r="AJ811" s="33">
        <v>5.4589357011960202E-2</v>
      </c>
      <c r="AK811" s="33">
        <v>-8.5288688932475307E-2</v>
      </c>
      <c r="BI811" s="34">
        <v>-1.6903880823714301E-2</v>
      </c>
    </row>
    <row r="812" spans="9:61" x14ac:dyDescent="0.25">
      <c r="I812" s="31">
        <v>45608</v>
      </c>
      <c r="J812" s="32">
        <v>201.1119641209815</v>
      </c>
      <c r="K812" s="32">
        <v>160.9265271266994</v>
      </c>
      <c r="L812" s="33">
        <v>-7.6756122835996601E-2</v>
      </c>
      <c r="M812" s="33">
        <v>-8.8413227796170196E-2</v>
      </c>
      <c r="N812">
        <v>28</v>
      </c>
      <c r="O812" t="s">
        <v>16</v>
      </c>
      <c r="P812">
        <f t="shared" si="28"/>
        <v>0</v>
      </c>
      <c r="Q812">
        <f t="shared" si="29"/>
        <v>225</v>
      </c>
      <c r="AH812" s="31">
        <v>45980</v>
      </c>
      <c r="AI812" s="33">
        <v>-2.1807092680106301E-2</v>
      </c>
      <c r="AJ812" s="33">
        <v>7.0540794096112899E-2</v>
      </c>
      <c r="AK812" s="33">
        <v>-9.2347886776219301E-2</v>
      </c>
      <c r="BI812" s="34">
        <v>0.13216154145841261</v>
      </c>
    </row>
    <row r="813" spans="9:61" x14ac:dyDescent="0.25">
      <c r="I813" s="31">
        <v>45609</v>
      </c>
      <c r="J813" s="32">
        <v>196.10913447704721</v>
      </c>
      <c r="K813" s="32">
        <v>157.92794318472531</v>
      </c>
      <c r="L813" s="33">
        <v>-9.9722592570628599E-2</v>
      </c>
      <c r="M813" s="33">
        <v>-0.10539905049210301</v>
      </c>
      <c r="N813">
        <v>29</v>
      </c>
      <c r="O813" t="s">
        <v>16</v>
      </c>
      <c r="P813">
        <f t="shared" si="28"/>
        <v>0</v>
      </c>
      <c r="Q813">
        <f t="shared" si="29"/>
        <v>225</v>
      </c>
      <c r="AH813" s="31">
        <v>45981</v>
      </c>
      <c r="AI813" s="33">
        <v>5.1239568505640999E-3</v>
      </c>
      <c r="AJ813" s="33">
        <v>9.4022573631242501E-2</v>
      </c>
      <c r="AK813" s="33">
        <v>-8.8898616780678397E-2</v>
      </c>
      <c r="BI813" s="34">
        <v>0.1593438666821351</v>
      </c>
    </row>
    <row r="814" spans="9:61" x14ac:dyDescent="0.25">
      <c r="I814" s="31">
        <v>45610</v>
      </c>
      <c r="J814" s="32">
        <v>196.64710775851401</v>
      </c>
      <c r="K814" s="32">
        <v>158.2749314490994</v>
      </c>
      <c r="L814" s="33">
        <v>-9.7252920811601695E-2</v>
      </c>
      <c r="M814" s="33">
        <v>-0.1034334956667987</v>
      </c>
      <c r="N814">
        <v>30</v>
      </c>
      <c r="O814" t="s">
        <v>16</v>
      </c>
      <c r="P814">
        <f t="shared" si="28"/>
        <v>0</v>
      </c>
      <c r="Q814">
        <f t="shared" si="29"/>
        <v>225</v>
      </c>
      <c r="AH814" s="31">
        <v>45982</v>
      </c>
      <c r="AI814" s="33">
        <v>-9.5220389080679004E-3</v>
      </c>
      <c r="AJ814" s="33">
        <v>8.3191808078094606E-2</v>
      </c>
      <c r="AK814" s="33">
        <v>-9.2713846986162501E-2</v>
      </c>
      <c r="BI814" s="34">
        <v>0.26789361654268268</v>
      </c>
    </row>
    <row r="815" spans="9:61" x14ac:dyDescent="0.25">
      <c r="I815" s="31">
        <v>45614</v>
      </c>
      <c r="J815" s="32">
        <v>195.80039560717859</v>
      </c>
      <c r="K815" s="32">
        <v>157.81588363101781</v>
      </c>
      <c r="L815" s="33">
        <v>-0.1011399188470367</v>
      </c>
      <c r="M815" s="33">
        <v>-0.10603382468802169</v>
      </c>
      <c r="N815">
        <v>30</v>
      </c>
      <c r="O815" t="s">
        <v>16</v>
      </c>
      <c r="P815">
        <f t="shared" si="28"/>
        <v>0</v>
      </c>
      <c r="Q815">
        <f t="shared" si="29"/>
        <v>225</v>
      </c>
      <c r="AH815" s="31">
        <v>45985</v>
      </c>
      <c r="AI815" s="33">
        <v>-9.7854315870460999E-3</v>
      </c>
      <c r="AJ815" s="33">
        <v>8.1059298428267396E-2</v>
      </c>
      <c r="AK815" s="33">
        <v>-9.0844730015313499E-2</v>
      </c>
      <c r="BI815" s="34">
        <v>-0.1029590508377338</v>
      </c>
    </row>
    <row r="816" spans="9:61" x14ac:dyDescent="0.25">
      <c r="I816" s="31">
        <v>45615</v>
      </c>
      <c r="J816" s="32">
        <v>196.3840667813634</v>
      </c>
      <c r="K816" s="32">
        <v>158.57219553851641</v>
      </c>
      <c r="L816" s="33">
        <v>-9.84604619574449E-2</v>
      </c>
      <c r="M816" s="33">
        <v>-0.101749609134217</v>
      </c>
      <c r="N816">
        <v>30</v>
      </c>
      <c r="O816" t="s">
        <v>16</v>
      </c>
      <c r="P816">
        <f t="shared" si="28"/>
        <v>0</v>
      </c>
      <c r="Q816">
        <f t="shared" si="29"/>
        <v>225</v>
      </c>
      <c r="AH816" s="31">
        <v>45986</v>
      </c>
      <c r="AI816" s="33">
        <v>-1.2062937832233601E-2</v>
      </c>
      <c r="AJ816" s="33">
        <v>7.5016985277910994E-2</v>
      </c>
      <c r="AK816" s="33">
        <v>-8.7079923110144605E-2</v>
      </c>
      <c r="BI816" s="34">
        <v>-2.2187207740574099E-2</v>
      </c>
    </row>
    <row r="817" spans="9:61" x14ac:dyDescent="0.25">
      <c r="I817" s="31">
        <v>45617</v>
      </c>
      <c r="J817" s="32">
        <v>195.78166196914611</v>
      </c>
      <c r="K817" s="32">
        <v>157.24982074074609</v>
      </c>
      <c r="L817" s="33">
        <v>-0.1012259192830927</v>
      </c>
      <c r="M817" s="33">
        <v>-0.1092403528609743</v>
      </c>
      <c r="N817">
        <v>30</v>
      </c>
      <c r="O817" t="s">
        <v>16</v>
      </c>
      <c r="P817">
        <f t="shared" si="28"/>
        <v>0</v>
      </c>
      <c r="Q817">
        <f t="shared" si="29"/>
        <v>225</v>
      </c>
      <c r="AH817" s="31">
        <v>45987</v>
      </c>
      <c r="AI817" s="33">
        <v>-2.4232083379005002E-3</v>
      </c>
      <c r="AJ817" s="33">
        <v>9.7812413356949998E-2</v>
      </c>
      <c r="AK817" s="33">
        <v>-0.10023562169485049</v>
      </c>
      <c r="BI817" s="34">
        <v>3.7360995748240498E-2</v>
      </c>
    </row>
    <row r="818" spans="9:61" x14ac:dyDescent="0.25">
      <c r="I818" s="31">
        <v>45618</v>
      </c>
      <c r="J818" s="32">
        <v>199.80411989725019</v>
      </c>
      <c r="K818" s="32">
        <v>160.16625169800849</v>
      </c>
      <c r="L818" s="33">
        <v>-8.2760038003956801E-2</v>
      </c>
      <c r="M818" s="33">
        <v>-9.2719895170409294E-2</v>
      </c>
      <c r="N818">
        <v>30</v>
      </c>
      <c r="O818" t="s">
        <v>16</v>
      </c>
      <c r="P818">
        <f t="shared" si="28"/>
        <v>0</v>
      </c>
      <c r="Q818">
        <f t="shared" si="29"/>
        <v>225</v>
      </c>
      <c r="AH818" s="31">
        <v>45988</v>
      </c>
      <c r="AI818" s="33">
        <v>-2.54550955431204E-2</v>
      </c>
      <c r="AJ818" s="33">
        <v>7.7487396262409594E-2</v>
      </c>
      <c r="AK818" s="33">
        <v>-0.10294249180553</v>
      </c>
      <c r="BI818" s="34">
        <v>7.3933316143764E-2</v>
      </c>
    </row>
    <row r="819" spans="9:61" x14ac:dyDescent="0.25">
      <c r="I819" s="31">
        <v>45621</v>
      </c>
      <c r="J819" s="32">
        <v>204.4965006856487</v>
      </c>
      <c r="K819" s="32">
        <v>162.52959128890109</v>
      </c>
      <c r="L819" s="33">
        <v>-6.1218744569992697E-2</v>
      </c>
      <c r="M819" s="33">
        <v>-7.9332486967738799E-2</v>
      </c>
      <c r="N819">
        <v>30</v>
      </c>
      <c r="O819" t="s">
        <v>16</v>
      </c>
      <c r="P819">
        <f t="shared" si="28"/>
        <v>0</v>
      </c>
      <c r="Q819">
        <f t="shared" si="29"/>
        <v>225</v>
      </c>
      <c r="AH819" s="31">
        <v>45989</v>
      </c>
      <c r="AI819" s="33">
        <v>-4.7521725323871597E-2</v>
      </c>
      <c r="AJ819" s="33">
        <v>6.1174540536945397E-2</v>
      </c>
      <c r="AK819" s="33">
        <v>-0.1086962658608171</v>
      </c>
      <c r="BI819" s="34">
        <v>-0.25019065899901538</v>
      </c>
    </row>
    <row r="820" spans="9:61" x14ac:dyDescent="0.25">
      <c r="I820" s="31">
        <v>45622</v>
      </c>
      <c r="J820" s="32">
        <v>205.33090392964019</v>
      </c>
      <c r="K820" s="32">
        <v>162.5940885883019</v>
      </c>
      <c r="L820" s="33">
        <v>-5.7388252985526099E-2</v>
      </c>
      <c r="M820" s="33">
        <v>-7.8967134617033197E-2</v>
      </c>
      <c r="N820">
        <v>30</v>
      </c>
      <c r="O820" t="s">
        <v>16</v>
      </c>
      <c r="P820">
        <f t="shared" si="28"/>
        <v>0</v>
      </c>
      <c r="Q820">
        <f t="shared" si="29"/>
        <v>225</v>
      </c>
      <c r="AH820" s="31">
        <v>45992</v>
      </c>
      <c r="AI820" s="33">
        <v>-4.9248283747157097E-2</v>
      </c>
      <c r="AJ820" s="33">
        <v>6.02771418884031E-2</v>
      </c>
      <c r="AK820" s="33">
        <v>-0.10952542563556029</v>
      </c>
      <c r="BI820" s="34">
        <v>7.3558803017831895E-2</v>
      </c>
    </row>
    <row r="821" spans="9:61" x14ac:dyDescent="0.25">
      <c r="I821" s="31">
        <v>45623</v>
      </c>
      <c r="J821" s="32">
        <v>207.21931985580241</v>
      </c>
      <c r="K821" s="32">
        <v>163.52551606847521</v>
      </c>
      <c r="L821" s="33">
        <v>-4.8719109660371199E-2</v>
      </c>
      <c r="M821" s="33">
        <v>-7.3690956814943906E-2</v>
      </c>
      <c r="N821">
        <v>30</v>
      </c>
      <c r="O821" t="s">
        <v>16</v>
      </c>
      <c r="P821">
        <f t="shared" si="28"/>
        <v>0</v>
      </c>
      <c r="Q821">
        <f t="shared" si="29"/>
        <v>225</v>
      </c>
      <c r="AH821" s="31">
        <v>45993</v>
      </c>
      <c r="AI821" s="33">
        <v>-5.6329467863422703E-2</v>
      </c>
      <c r="AJ821" s="33">
        <v>4.9822181678763601E-2</v>
      </c>
      <c r="AK821" s="33">
        <v>-0.1061516495421863</v>
      </c>
      <c r="BI821" s="34">
        <v>0.16162416914362229</v>
      </c>
    </row>
    <row r="822" spans="9:61" x14ac:dyDescent="0.25">
      <c r="I822" s="31">
        <v>45624</v>
      </c>
      <c r="J822" s="32">
        <v>206.71274667325611</v>
      </c>
      <c r="K822" s="32">
        <v>162.24746064403621</v>
      </c>
      <c r="L822" s="33">
        <v>-5.1044633112770299E-2</v>
      </c>
      <c r="M822" s="33">
        <v>-8.0930648367752697E-2</v>
      </c>
      <c r="N822">
        <v>30</v>
      </c>
      <c r="O822" t="s">
        <v>16</v>
      </c>
      <c r="P822">
        <f t="shared" si="28"/>
        <v>0</v>
      </c>
      <c r="Q822">
        <f t="shared" si="29"/>
        <v>225</v>
      </c>
      <c r="AH822" s="31">
        <v>45994</v>
      </c>
      <c r="AI822" s="33">
        <v>-5.7193172208742503E-2</v>
      </c>
      <c r="AJ822" s="33">
        <v>5.3385951626407198E-2</v>
      </c>
      <c r="AK822" s="33">
        <v>-0.1105791238351497</v>
      </c>
      <c r="BI822" s="34">
        <v>9.0572946182527606E-2</v>
      </c>
    </row>
    <row r="823" spans="9:61" x14ac:dyDescent="0.25">
      <c r="I823" s="31">
        <v>45625</v>
      </c>
      <c r="J823" s="32">
        <v>207.91290967902381</v>
      </c>
      <c r="K823" s="32">
        <v>163.4916459782871</v>
      </c>
      <c r="L823" s="33">
        <v>-4.5535049674923597E-2</v>
      </c>
      <c r="M823" s="33">
        <v>-7.3882817825928995E-2</v>
      </c>
      <c r="N823">
        <v>30</v>
      </c>
      <c r="O823" t="s">
        <v>16</v>
      </c>
      <c r="P823">
        <f t="shared" si="28"/>
        <v>0</v>
      </c>
      <c r="Q823">
        <f t="shared" si="29"/>
        <v>225</v>
      </c>
      <c r="AH823" s="31">
        <v>45995</v>
      </c>
      <c r="AI823" s="33">
        <v>-5.8250584090829199E-2</v>
      </c>
      <c r="AJ823" s="33">
        <v>4.6462731961034898E-2</v>
      </c>
      <c r="AK823" s="33">
        <v>-0.1047133160518641</v>
      </c>
      <c r="BI823" s="34">
        <v>0.1060890666046298</v>
      </c>
    </row>
    <row r="824" spans="9:61" x14ac:dyDescent="0.25">
      <c r="I824" s="31">
        <v>45628</v>
      </c>
      <c r="J824" s="32">
        <v>209.41116756231179</v>
      </c>
      <c r="K824" s="32">
        <v>164.56431894094709</v>
      </c>
      <c r="L824" s="33">
        <v>-3.8657003293126803E-2</v>
      </c>
      <c r="M824" s="33">
        <v>-6.7806538786540402E-2</v>
      </c>
      <c r="N824">
        <v>30</v>
      </c>
      <c r="O824" t="s">
        <v>16</v>
      </c>
      <c r="P824">
        <f t="shared" si="28"/>
        <v>0</v>
      </c>
      <c r="Q824">
        <f t="shared" si="29"/>
        <v>225</v>
      </c>
      <c r="AH824" s="31">
        <v>45996</v>
      </c>
      <c r="AI824" s="33">
        <v>-6.4875816317517196E-2</v>
      </c>
      <c r="AJ824" s="33">
        <v>4.3764519385089698E-2</v>
      </c>
      <c r="AK824" s="33">
        <v>-0.108640335702607</v>
      </c>
      <c r="BI824" s="34">
        <v>6.9794576915142806E-2</v>
      </c>
    </row>
    <row r="825" spans="9:61" x14ac:dyDescent="0.25">
      <c r="I825" s="31">
        <v>45629</v>
      </c>
      <c r="J825" s="32">
        <v>211.77419610391581</v>
      </c>
      <c r="K825" s="32">
        <v>165.89750334196901</v>
      </c>
      <c r="L825" s="33">
        <v>-2.78090577612175E-2</v>
      </c>
      <c r="M825" s="33">
        <v>-6.0254562822234702E-2</v>
      </c>
      <c r="N825">
        <v>30</v>
      </c>
      <c r="O825" t="s">
        <v>16</v>
      </c>
      <c r="P825">
        <f t="shared" si="28"/>
        <v>0</v>
      </c>
      <c r="Q825">
        <f t="shared" si="29"/>
        <v>225</v>
      </c>
      <c r="AH825" s="31">
        <v>45999</v>
      </c>
      <c r="AI825" s="33">
        <v>-9.1419957466228996E-2</v>
      </c>
      <c r="AJ825" s="33">
        <v>2.19518393108857E-2</v>
      </c>
      <c r="AK825" s="33">
        <v>-0.1133717967771147</v>
      </c>
      <c r="BI825" s="34">
        <v>-4.4564017116483001E-2</v>
      </c>
    </row>
    <row r="826" spans="9:61" x14ac:dyDescent="0.25">
      <c r="I826" s="31">
        <v>45630</v>
      </c>
      <c r="J826" s="32">
        <v>212.58802006769071</v>
      </c>
      <c r="K826" s="32">
        <v>166.46428687245751</v>
      </c>
      <c r="L826" s="33">
        <v>-2.40730393948883E-2</v>
      </c>
      <c r="M826" s="33">
        <v>-5.7043952500112197E-2</v>
      </c>
      <c r="N826">
        <v>30</v>
      </c>
      <c r="O826" t="s">
        <v>16</v>
      </c>
      <c r="P826">
        <f t="shared" si="28"/>
        <v>0</v>
      </c>
      <c r="Q826">
        <f t="shared" si="29"/>
        <v>225</v>
      </c>
      <c r="AH826" s="31">
        <v>46000</v>
      </c>
      <c r="AI826" s="33">
        <v>-9.2226389173411902E-2</v>
      </c>
      <c r="AJ826" s="33">
        <v>1.8041516050131001E-2</v>
      </c>
      <c r="AK826" s="33">
        <v>-0.110267905223543</v>
      </c>
      <c r="BI826" s="34">
        <v>2.25822905321197E-2</v>
      </c>
    </row>
    <row r="827" spans="9:61" x14ac:dyDescent="0.25">
      <c r="I827" s="31">
        <v>45631</v>
      </c>
      <c r="J827" s="32">
        <v>213.76736315162361</v>
      </c>
      <c r="K827" s="32">
        <v>167.750269339281</v>
      </c>
      <c r="L827" s="33">
        <v>-1.8659033887679002E-2</v>
      </c>
      <c r="M827" s="33">
        <v>-4.9759357306434701E-2</v>
      </c>
      <c r="N827">
        <v>30</v>
      </c>
      <c r="O827" t="s">
        <v>16</v>
      </c>
      <c r="P827">
        <f t="shared" si="28"/>
        <v>0</v>
      </c>
      <c r="Q827">
        <f t="shared" si="29"/>
        <v>225</v>
      </c>
      <c r="AH827" s="31">
        <v>46001</v>
      </c>
      <c r="AI827" s="33">
        <v>-0.1000299169857162</v>
      </c>
      <c r="AJ827" s="33">
        <v>5.6211994612925999E-3</v>
      </c>
      <c r="AK827" s="33">
        <v>-0.10565111644700891</v>
      </c>
      <c r="BI827" s="34">
        <v>8.1399984741210907E-2</v>
      </c>
    </row>
    <row r="828" spans="9:61" x14ac:dyDescent="0.25">
      <c r="I828" s="31">
        <v>45632</v>
      </c>
      <c r="J828" s="32">
        <v>211.36952393294411</v>
      </c>
      <c r="K828" s="32">
        <v>167.99636797330751</v>
      </c>
      <c r="L828" s="33">
        <v>-2.9666784653504901E-2</v>
      </c>
      <c r="M828" s="33">
        <v>-4.8365303364915603E-2</v>
      </c>
      <c r="N828">
        <v>30</v>
      </c>
      <c r="O828" t="s">
        <v>16</v>
      </c>
      <c r="P828">
        <f t="shared" si="28"/>
        <v>0</v>
      </c>
      <c r="Q828">
        <f t="shared" si="29"/>
        <v>225</v>
      </c>
      <c r="AH828" s="31">
        <v>46002</v>
      </c>
      <c r="AI828" s="33">
        <v>-8.3044178472615096E-2</v>
      </c>
      <c r="AJ828" s="33">
        <v>1.02414625880979E-2</v>
      </c>
      <c r="AK828" s="33">
        <v>-9.3285641060713104E-2</v>
      </c>
      <c r="BI828" s="34">
        <v>0.14902876959737901</v>
      </c>
    </row>
    <row r="829" spans="9:61" x14ac:dyDescent="0.25">
      <c r="I829" s="31">
        <v>45635</v>
      </c>
      <c r="J829" s="32">
        <v>211.9234211514383</v>
      </c>
      <c r="K829" s="32">
        <v>167.85151928973701</v>
      </c>
      <c r="L829" s="33">
        <v>-2.7124010941418301E-2</v>
      </c>
      <c r="M829" s="33">
        <v>-4.9185815348064502E-2</v>
      </c>
      <c r="N829">
        <v>30</v>
      </c>
      <c r="O829" t="s">
        <v>16</v>
      </c>
      <c r="P829">
        <f t="shared" si="28"/>
        <v>0</v>
      </c>
      <c r="Q829">
        <f t="shared" si="29"/>
        <v>225</v>
      </c>
      <c r="AH829" s="31">
        <v>46003</v>
      </c>
      <c r="AI829" s="33">
        <v>-7.8962916958434701E-2</v>
      </c>
      <c r="AJ829" s="33">
        <v>1.8641593680233499E-2</v>
      </c>
      <c r="AK829" s="33">
        <v>-9.7604510638668193E-2</v>
      </c>
      <c r="BI829" s="34">
        <v>0.36991662585199531</v>
      </c>
    </row>
    <row r="830" spans="9:61" x14ac:dyDescent="0.25">
      <c r="I830" s="31">
        <v>45636</v>
      </c>
      <c r="J830" s="32">
        <v>212.70732011045561</v>
      </c>
      <c r="K830" s="32">
        <v>168.01654589937701</v>
      </c>
      <c r="L830" s="33">
        <v>-2.3525369172932901E-2</v>
      </c>
      <c r="M830" s="33">
        <v>-4.8251003188158399E-2</v>
      </c>
      <c r="N830">
        <v>30</v>
      </c>
      <c r="O830" t="s">
        <v>16</v>
      </c>
      <c r="P830">
        <f t="shared" si="28"/>
        <v>0</v>
      </c>
      <c r="Q830">
        <f t="shared" si="29"/>
        <v>225</v>
      </c>
      <c r="AH830" s="31">
        <v>46006</v>
      </c>
      <c r="AI830" s="33">
        <v>-7.7581873419139594E-2</v>
      </c>
      <c r="AJ830" s="33">
        <v>1.7598188283029101E-2</v>
      </c>
      <c r="AK830" s="33">
        <v>-9.5180061702168806E-2</v>
      </c>
      <c r="BI830" s="34">
        <v>0.10221321066065089</v>
      </c>
    </row>
    <row r="831" spans="9:61" x14ac:dyDescent="0.25">
      <c r="I831" s="31">
        <v>45637</v>
      </c>
      <c r="J831" s="32">
        <v>214.08993576302359</v>
      </c>
      <c r="K831" s="32">
        <v>168.32822279312941</v>
      </c>
      <c r="L831" s="33">
        <v>-1.7178201110188401E-2</v>
      </c>
      <c r="M831" s="33">
        <v>-4.6485473672178902E-2</v>
      </c>
      <c r="N831">
        <v>30</v>
      </c>
      <c r="O831" t="s">
        <v>16</v>
      </c>
      <c r="P831">
        <f t="shared" si="28"/>
        <v>0</v>
      </c>
      <c r="Q831">
        <f t="shared" si="29"/>
        <v>225</v>
      </c>
      <c r="AH831" s="31">
        <v>46007</v>
      </c>
      <c r="AI831" s="33">
        <v>-8.9771627174610499E-2</v>
      </c>
      <c r="AJ831" s="33">
        <v>9.0760612462886994E-3</v>
      </c>
      <c r="AK831" s="33">
        <v>-9.8847688420899305E-2</v>
      </c>
      <c r="BI831" s="34">
        <v>-0.1121617684948033</v>
      </c>
    </row>
    <row r="832" spans="9:61" x14ac:dyDescent="0.25">
      <c r="I832" s="31">
        <v>45638</v>
      </c>
      <c r="J832" s="32">
        <v>212.6397029239476</v>
      </c>
      <c r="K832" s="32">
        <v>167.59497137256739</v>
      </c>
      <c r="L832" s="33">
        <v>-2.3835779116505199E-2</v>
      </c>
      <c r="M832" s="33">
        <v>-5.0639060452547E-2</v>
      </c>
      <c r="N832">
        <v>30</v>
      </c>
      <c r="O832" t="s">
        <v>16</v>
      </c>
      <c r="P832">
        <f t="shared" si="28"/>
        <v>0</v>
      </c>
      <c r="Q832">
        <f t="shared" si="29"/>
        <v>225</v>
      </c>
      <c r="AH832" s="31">
        <v>46008</v>
      </c>
      <c r="AI832" s="33">
        <v>-8.8473121647611494E-2</v>
      </c>
      <c r="AJ832" s="33">
        <v>1.0304690321803801E-2</v>
      </c>
      <c r="AK832" s="33">
        <v>-9.8777811969415305E-2</v>
      </c>
      <c r="BI832" s="34">
        <v>0.12512798285482651</v>
      </c>
    </row>
    <row r="833" spans="9:61" x14ac:dyDescent="0.25">
      <c r="I833" s="31">
        <v>45639</v>
      </c>
      <c r="J833" s="32">
        <v>212.6914162445037</v>
      </c>
      <c r="K833" s="32">
        <v>168.3339879148636</v>
      </c>
      <c r="L833" s="33">
        <v>-2.3598378985787299E-2</v>
      </c>
      <c r="M833" s="33">
        <v>-4.6452816478819797E-2</v>
      </c>
      <c r="N833">
        <v>30</v>
      </c>
      <c r="O833" t="s">
        <v>16</v>
      </c>
      <c r="P833">
        <f t="shared" si="28"/>
        <v>0</v>
      </c>
      <c r="Q833">
        <f t="shared" si="29"/>
        <v>225</v>
      </c>
      <c r="AH833" s="31">
        <v>46009</v>
      </c>
      <c r="AI833" s="33">
        <v>-9.0500364672727096E-2</v>
      </c>
      <c r="AJ833" s="33">
        <v>5.6744845123604002E-3</v>
      </c>
      <c r="AK833" s="33">
        <v>-9.6174849185087494E-2</v>
      </c>
      <c r="BI833" s="34">
        <v>5.0671396472700699E-2</v>
      </c>
    </row>
    <row r="834" spans="9:61" x14ac:dyDescent="0.25">
      <c r="I834" s="31">
        <v>45642</v>
      </c>
      <c r="J834" s="32">
        <v>213.72350162464051</v>
      </c>
      <c r="K834" s="32">
        <v>168.2871463007736</v>
      </c>
      <c r="L834" s="33">
        <v>-1.8860388821519601E-2</v>
      </c>
      <c r="M834" s="33">
        <v>-4.6718156174862899E-2</v>
      </c>
      <c r="N834">
        <v>30</v>
      </c>
      <c r="O834" t="s">
        <v>16</v>
      </c>
      <c r="P834">
        <f t="shared" si="28"/>
        <v>0</v>
      </c>
      <c r="Q834">
        <f t="shared" si="29"/>
        <v>225</v>
      </c>
      <c r="AH834" s="31">
        <v>46010</v>
      </c>
      <c r="AI834" s="33">
        <v>-8.55529920238422E-2</v>
      </c>
      <c r="AJ834" s="33">
        <v>1.39214514965237E-2</v>
      </c>
      <c r="AK834" s="33">
        <v>-9.9474443520365996E-2</v>
      </c>
      <c r="BI834" s="34">
        <v>5.08541255602891E-2</v>
      </c>
    </row>
    <row r="835" spans="9:61" x14ac:dyDescent="0.25">
      <c r="I835" s="31">
        <v>45643</v>
      </c>
      <c r="J835" s="32">
        <v>212.08072532194549</v>
      </c>
      <c r="K835" s="32">
        <v>166.43726286432869</v>
      </c>
      <c r="L835" s="33">
        <v>-2.6401875324535001E-2</v>
      </c>
      <c r="M835" s="33">
        <v>-5.7197033093983302E-2</v>
      </c>
      <c r="N835">
        <v>30</v>
      </c>
      <c r="O835" t="s">
        <v>16</v>
      </c>
      <c r="P835">
        <f t="shared" si="28"/>
        <v>0</v>
      </c>
      <c r="Q835">
        <f t="shared" si="29"/>
        <v>225</v>
      </c>
      <c r="AH835" s="31">
        <v>46013</v>
      </c>
      <c r="AI835" s="33">
        <v>-6.5082907333473994E-2</v>
      </c>
      <c r="AJ835" s="33">
        <v>3.3421733435805297E-2</v>
      </c>
      <c r="AK835" s="33">
        <v>-9.8504640769279297E-2</v>
      </c>
      <c r="BI835" s="34">
        <v>0.18708190860548521</v>
      </c>
    </row>
    <row r="836" spans="9:61" x14ac:dyDescent="0.25">
      <c r="I836" s="31">
        <v>45644</v>
      </c>
      <c r="J836" s="32">
        <v>210.6684040526402</v>
      </c>
      <c r="K836" s="32">
        <v>165.2745098745726</v>
      </c>
      <c r="L836" s="33">
        <v>-3.2885412841428902E-2</v>
      </c>
      <c r="M836" s="33">
        <v>-6.3783580779608801E-2</v>
      </c>
      <c r="N836">
        <v>30</v>
      </c>
      <c r="O836" t="s">
        <v>16</v>
      </c>
      <c r="P836">
        <f t="shared" ref="P836:P899" si="30">IF(O836="Discovery",$Q$2,0)</f>
        <v>0</v>
      </c>
      <c r="Q836">
        <f t="shared" ref="Q836:Q899" si="31">IF(O836="Holdout",$Q$2,0)</f>
        <v>225</v>
      </c>
      <c r="AH836" s="31">
        <v>46014</v>
      </c>
      <c r="AI836" s="33">
        <v>-5.9342982244745601E-2</v>
      </c>
      <c r="AJ836" s="33">
        <v>4.1891220175805703E-2</v>
      </c>
      <c r="AK836" s="33">
        <v>-0.1012342024205513</v>
      </c>
      <c r="BI836" s="34">
        <v>6.4425632299564004E-3</v>
      </c>
    </row>
    <row r="837" spans="9:61" x14ac:dyDescent="0.25">
      <c r="I837" s="31">
        <v>45645</v>
      </c>
      <c r="J837" s="32">
        <v>209.1839876456726</v>
      </c>
      <c r="K837" s="32">
        <v>163.96114307951191</v>
      </c>
      <c r="L837" s="33">
        <v>-3.9699917214078499E-2</v>
      </c>
      <c r="M837" s="33">
        <v>-7.12232976417424E-2</v>
      </c>
      <c r="N837">
        <v>30</v>
      </c>
      <c r="O837" t="s">
        <v>16</v>
      </c>
      <c r="P837">
        <f t="shared" si="30"/>
        <v>0</v>
      </c>
      <c r="Q837">
        <f t="shared" si="31"/>
        <v>225</v>
      </c>
      <c r="AH837" s="31">
        <v>46015</v>
      </c>
      <c r="AI837" s="33">
        <v>-5.4559763246820603E-2</v>
      </c>
      <c r="AJ837" s="33">
        <v>4.8263570695516497E-2</v>
      </c>
      <c r="AK837" s="33">
        <v>-0.1028233339423372</v>
      </c>
      <c r="BI837" s="34">
        <v>-1.0591777754936599E-2</v>
      </c>
    </row>
    <row r="838" spans="9:61" x14ac:dyDescent="0.25">
      <c r="I838" s="31">
        <v>45646</v>
      </c>
      <c r="J838" s="32">
        <v>203.3598039081489</v>
      </c>
      <c r="K838" s="32">
        <v>160.84257254144589</v>
      </c>
      <c r="L838" s="33">
        <v>-6.6436973851406594E-2</v>
      </c>
      <c r="M838" s="33">
        <v>-8.8888798174462894E-2</v>
      </c>
      <c r="N838">
        <v>30</v>
      </c>
      <c r="O838" t="s">
        <v>16</v>
      </c>
      <c r="P838">
        <f t="shared" si="30"/>
        <v>0</v>
      </c>
      <c r="Q838">
        <f t="shared" si="31"/>
        <v>225</v>
      </c>
      <c r="AH838" s="31">
        <v>46017</v>
      </c>
      <c r="AI838" s="33">
        <v>-2.8778903083465701E-2</v>
      </c>
      <c r="AJ838" s="33">
        <v>6.5452028280330102E-2</v>
      </c>
      <c r="AK838" s="33">
        <v>-9.42309313637959E-2</v>
      </c>
      <c r="BI838" s="34">
        <v>-7.5609117790689698E-2</v>
      </c>
    </row>
    <row r="839" spans="9:61" x14ac:dyDescent="0.25">
      <c r="I839" s="31">
        <v>45649</v>
      </c>
      <c r="J839" s="32">
        <v>203.5688501854282</v>
      </c>
      <c r="K839" s="32">
        <v>161.51204730282379</v>
      </c>
      <c r="L839" s="33">
        <v>-6.5477305955040199E-2</v>
      </c>
      <c r="M839" s="33">
        <v>-8.5096481595630505E-2</v>
      </c>
      <c r="N839">
        <v>30</v>
      </c>
      <c r="O839" t="s">
        <v>16</v>
      </c>
      <c r="P839">
        <f t="shared" si="30"/>
        <v>0</v>
      </c>
      <c r="Q839">
        <f t="shared" si="31"/>
        <v>225</v>
      </c>
      <c r="AH839" s="31">
        <v>46020</v>
      </c>
      <c r="AI839" s="33">
        <v>-3.3294972525898602E-2</v>
      </c>
      <c r="AJ839" s="33">
        <v>5.66563895717975E-2</v>
      </c>
      <c r="AK839" s="33">
        <v>-8.9951362097696094E-2</v>
      </c>
      <c r="BI839" s="34">
        <v>6.3171735469366705E-2</v>
      </c>
    </row>
    <row r="840" spans="9:61" x14ac:dyDescent="0.25">
      <c r="I840" s="31">
        <v>45650</v>
      </c>
      <c r="J840" s="32">
        <v>204.20263455271819</v>
      </c>
      <c r="K840" s="32">
        <v>161.4428658420141</v>
      </c>
      <c r="L840" s="33">
        <v>-6.2567794633323404E-2</v>
      </c>
      <c r="M840" s="33">
        <v>-8.5488367915940305E-2</v>
      </c>
      <c r="N840">
        <v>30</v>
      </c>
      <c r="O840" t="s">
        <v>16</v>
      </c>
      <c r="P840">
        <f t="shared" si="30"/>
        <v>0</v>
      </c>
      <c r="Q840">
        <f t="shared" si="31"/>
        <v>225</v>
      </c>
      <c r="AH840" s="31">
        <v>46021</v>
      </c>
      <c r="AI840" s="33">
        <v>-3.3255779964715702E-2</v>
      </c>
      <c r="AJ840" s="33">
        <v>5.6515509291290698E-2</v>
      </c>
      <c r="AK840" s="33">
        <v>-8.9771289256006498E-2</v>
      </c>
      <c r="BI840" s="34">
        <v>-0.13204986666661889</v>
      </c>
    </row>
    <row r="841" spans="9:61" x14ac:dyDescent="0.25">
      <c r="I841" s="31">
        <v>45652</v>
      </c>
      <c r="J841" s="32">
        <v>204.3635145097237</v>
      </c>
      <c r="K841" s="32">
        <v>161.64212286195061</v>
      </c>
      <c r="L841" s="33">
        <v>-6.1829243667880097E-2</v>
      </c>
      <c r="M841" s="33">
        <v>-8.4359653670464496E-2</v>
      </c>
      <c r="N841">
        <v>30</v>
      </c>
      <c r="O841" t="s">
        <v>16</v>
      </c>
      <c r="P841">
        <f t="shared" si="30"/>
        <v>0</v>
      </c>
      <c r="Q841">
        <f t="shared" si="31"/>
        <v>225</v>
      </c>
      <c r="AH841" s="31">
        <v>46022</v>
      </c>
      <c r="AI841" s="33">
        <v>-2.5288447111857602E-2</v>
      </c>
      <c r="AJ841" s="33">
        <v>6.4252229679875705E-2</v>
      </c>
      <c r="AK841" s="33">
        <v>-8.9540676791733304E-2</v>
      </c>
      <c r="BI841" s="34">
        <v>7.0634110518079093E-2</v>
      </c>
    </row>
    <row r="842" spans="9:61" x14ac:dyDescent="0.25">
      <c r="I842" s="31">
        <v>45653</v>
      </c>
      <c r="J842" s="32">
        <v>204.772341197354</v>
      </c>
      <c r="K842" s="32">
        <v>161.74913793414069</v>
      </c>
      <c r="L842" s="33">
        <v>-5.9952444652835502E-2</v>
      </c>
      <c r="M842" s="33">
        <v>-8.3753454518735004E-2</v>
      </c>
      <c r="N842">
        <v>30</v>
      </c>
      <c r="O842" t="s">
        <v>16</v>
      </c>
      <c r="P842">
        <f t="shared" si="30"/>
        <v>0</v>
      </c>
      <c r="Q842">
        <f t="shared" si="31"/>
        <v>225</v>
      </c>
      <c r="AH842" s="31">
        <v>46023</v>
      </c>
      <c r="AI842" s="33">
        <v>-2.09922482273628E-2</v>
      </c>
      <c r="AJ842" s="33">
        <v>6.52411205959402E-2</v>
      </c>
      <c r="AK842" s="33">
        <v>-8.6233368823303097E-2</v>
      </c>
      <c r="BI842" s="34">
        <v>-2.9744865783565201E-2</v>
      </c>
    </row>
    <row r="843" spans="9:61" x14ac:dyDescent="0.25">
      <c r="I843" s="31">
        <v>45656</v>
      </c>
      <c r="J843" s="32">
        <v>205.10672433807579</v>
      </c>
      <c r="K843" s="32">
        <v>161.11461422327599</v>
      </c>
      <c r="L843" s="33">
        <v>-5.84173933263391E-2</v>
      </c>
      <c r="M843" s="33">
        <v>-8.7347786862827501E-2</v>
      </c>
      <c r="N843">
        <v>30</v>
      </c>
      <c r="O843" t="s">
        <v>16</v>
      </c>
      <c r="P843">
        <f t="shared" si="30"/>
        <v>0</v>
      </c>
      <c r="Q843">
        <f t="shared" si="31"/>
        <v>225</v>
      </c>
      <c r="AH843" s="31">
        <v>46024</v>
      </c>
      <c r="AI843" s="33">
        <v>-1.82939947778538E-2</v>
      </c>
      <c r="AJ843" s="33">
        <v>7.7910198750735099E-2</v>
      </c>
      <c r="AK843" s="33">
        <v>-9.6204193528588999E-2</v>
      </c>
      <c r="BI843" s="34">
        <v>4.2286960987602498E-2</v>
      </c>
    </row>
    <row r="844" spans="9:61" x14ac:dyDescent="0.25">
      <c r="I844" s="31">
        <v>45657</v>
      </c>
      <c r="J844" s="32">
        <v>205.3928496678808</v>
      </c>
      <c r="K844" s="32">
        <v>161.24613106283621</v>
      </c>
      <c r="L844" s="33">
        <v>-5.7103878936488599E-2</v>
      </c>
      <c r="M844" s="33">
        <v>-8.6602794639321704E-2</v>
      </c>
      <c r="N844">
        <v>30</v>
      </c>
      <c r="O844" t="s">
        <v>16</v>
      </c>
      <c r="P844">
        <f t="shared" si="30"/>
        <v>0</v>
      </c>
      <c r="Q844">
        <f t="shared" si="31"/>
        <v>225</v>
      </c>
      <c r="AH844" s="31">
        <v>46027</v>
      </c>
      <c r="AI844" s="33">
        <v>-1.7979775512401399E-2</v>
      </c>
      <c r="AJ844" s="33">
        <v>7.5218767038801496E-2</v>
      </c>
      <c r="AK844" s="33">
        <v>-9.3198542551202995E-2</v>
      </c>
      <c r="BI844" s="34">
        <v>0.180301987160879</v>
      </c>
    </row>
    <row r="845" spans="9:61" x14ac:dyDescent="0.25">
      <c r="I845" s="31">
        <v>45658</v>
      </c>
      <c r="J845" s="32">
        <v>207.02946206870749</v>
      </c>
      <c r="K845" s="32">
        <v>162.01289225347799</v>
      </c>
      <c r="L845" s="33">
        <v>-4.9590689032754098E-2</v>
      </c>
      <c r="M845" s="33">
        <v>-8.2259387922553495E-2</v>
      </c>
      <c r="N845">
        <v>30</v>
      </c>
      <c r="O845" t="s">
        <v>16</v>
      </c>
      <c r="P845">
        <f t="shared" si="30"/>
        <v>0</v>
      </c>
      <c r="Q845">
        <f t="shared" si="31"/>
        <v>225</v>
      </c>
      <c r="AH845" s="31">
        <v>46028</v>
      </c>
      <c r="AI845" s="33">
        <v>-2.4737378309450098E-2</v>
      </c>
      <c r="AJ845" s="33">
        <v>6.7997224421532096E-2</v>
      </c>
      <c r="AK845" s="33">
        <v>-9.2734602730982205E-2</v>
      </c>
      <c r="BI845" s="34">
        <v>0.3000412200860002</v>
      </c>
    </row>
    <row r="846" spans="9:61" x14ac:dyDescent="0.25">
      <c r="I846" s="31">
        <v>45659</v>
      </c>
      <c r="J846" s="32">
        <v>208.501305582828</v>
      </c>
      <c r="K846" s="32">
        <v>164.4482958660474</v>
      </c>
      <c r="L846" s="33">
        <v>-4.2833902988250898E-2</v>
      </c>
      <c r="M846" s="33">
        <v>-6.8463764802893498E-2</v>
      </c>
      <c r="N846">
        <v>30</v>
      </c>
      <c r="O846" t="s">
        <v>16</v>
      </c>
      <c r="P846">
        <f t="shared" si="30"/>
        <v>0</v>
      </c>
      <c r="Q846">
        <f t="shared" si="31"/>
        <v>225</v>
      </c>
      <c r="AH846" s="31">
        <v>46029</v>
      </c>
      <c r="AI846" s="33">
        <v>-2.8000421006543399E-2</v>
      </c>
      <c r="AJ846" s="33">
        <v>5.2447989132220901E-2</v>
      </c>
      <c r="AK846" s="33">
        <v>-8.0448410138764304E-2</v>
      </c>
      <c r="BI846" s="34">
        <v>0.1798807109617088</v>
      </c>
    </row>
    <row r="847" spans="9:61" x14ac:dyDescent="0.25">
      <c r="I847" s="31">
        <v>45660</v>
      </c>
      <c r="J847" s="32">
        <v>207.61055239461959</v>
      </c>
      <c r="K847" s="32">
        <v>163.64406138413369</v>
      </c>
      <c r="L847" s="33">
        <v>-4.6923080032849798E-2</v>
      </c>
      <c r="M847" s="33">
        <v>-7.3019443276496204E-2</v>
      </c>
      <c r="N847">
        <v>30</v>
      </c>
      <c r="O847" t="s">
        <v>16</v>
      </c>
      <c r="P847">
        <f t="shared" si="30"/>
        <v>0</v>
      </c>
      <c r="Q847">
        <f t="shared" si="31"/>
        <v>225</v>
      </c>
      <c r="AH847" s="31">
        <v>46030</v>
      </c>
      <c r="AI847" s="33">
        <v>-4.1653753612916303E-2</v>
      </c>
      <c r="AJ847" s="33">
        <v>4.2801813445833198E-2</v>
      </c>
      <c r="AK847" s="33">
        <v>-8.4455567058749501E-2</v>
      </c>
      <c r="BI847" s="34">
        <v>9.1778949620452493E-2</v>
      </c>
    </row>
    <row r="848" spans="9:61" x14ac:dyDescent="0.25">
      <c r="I848" s="31">
        <v>45663</v>
      </c>
      <c r="J848" s="32">
        <v>202.29022168176499</v>
      </c>
      <c r="K848" s="32">
        <v>160.16517073768341</v>
      </c>
      <c r="L848" s="33">
        <v>-7.1347100635501606E-2</v>
      </c>
      <c r="M848" s="33">
        <v>-9.2726018394164098E-2</v>
      </c>
      <c r="N848">
        <v>30</v>
      </c>
      <c r="O848" t="s">
        <v>16</v>
      </c>
      <c r="P848">
        <f t="shared" si="30"/>
        <v>0</v>
      </c>
      <c r="Q848">
        <f t="shared" si="31"/>
        <v>225</v>
      </c>
      <c r="AH848" s="31">
        <v>46031</v>
      </c>
      <c r="AI848" s="33">
        <v>-2.51902352999403E-2</v>
      </c>
      <c r="AJ848" s="33">
        <v>5.5879759194435101E-2</v>
      </c>
      <c r="AK848" s="33">
        <v>-8.1069994494375394E-2</v>
      </c>
      <c r="BI848" s="34">
        <v>0.22134116354177069</v>
      </c>
    </row>
    <row r="849" spans="9:61" x14ac:dyDescent="0.25">
      <c r="I849" s="31">
        <v>45664</v>
      </c>
      <c r="J849" s="32">
        <v>204.6539904319892</v>
      </c>
      <c r="K849" s="32">
        <v>161.00291498967681</v>
      </c>
      <c r="L849" s="33">
        <v>-6.0495757030884702E-2</v>
      </c>
      <c r="M849" s="33">
        <v>-8.7980519984161204E-2</v>
      </c>
      <c r="N849">
        <v>30</v>
      </c>
      <c r="O849" t="s">
        <v>16</v>
      </c>
      <c r="P849">
        <f t="shared" si="30"/>
        <v>0</v>
      </c>
      <c r="Q849">
        <f t="shared" si="31"/>
        <v>225</v>
      </c>
      <c r="AH849" s="31">
        <v>46034</v>
      </c>
      <c r="AI849" s="33">
        <v>-3.3323664463466102E-2</v>
      </c>
      <c r="AJ849" s="33">
        <v>5.2314846933865601E-2</v>
      </c>
      <c r="AK849" s="33">
        <v>-8.5638511397331807E-2</v>
      </c>
      <c r="BI849" s="34">
        <v>0.11069499262026899</v>
      </c>
    </row>
    <row r="850" spans="9:61" x14ac:dyDescent="0.25">
      <c r="I850" s="31">
        <v>45665</v>
      </c>
      <c r="J850" s="32">
        <v>201.78425910368361</v>
      </c>
      <c r="K850" s="32">
        <v>160.21129171155661</v>
      </c>
      <c r="L850" s="33">
        <v>-7.3669820988462698E-2</v>
      </c>
      <c r="M850" s="33">
        <v>-9.2464760847290897E-2</v>
      </c>
      <c r="N850">
        <v>30</v>
      </c>
      <c r="O850" t="s">
        <v>16</v>
      </c>
      <c r="P850">
        <f t="shared" si="30"/>
        <v>0</v>
      </c>
      <c r="Q850">
        <f t="shared" si="31"/>
        <v>225</v>
      </c>
      <c r="AH850" s="31">
        <v>46035</v>
      </c>
      <c r="AI850" s="33">
        <v>-2.0698072444531E-2</v>
      </c>
      <c r="AJ850" s="33">
        <v>5.6174038989195797E-2</v>
      </c>
      <c r="AK850" s="33">
        <v>-7.6872111433726797E-2</v>
      </c>
      <c r="BI850" s="34">
        <v>0.25916677286569439</v>
      </c>
    </row>
    <row r="851" spans="9:61" x14ac:dyDescent="0.25">
      <c r="I851" s="31">
        <v>45666</v>
      </c>
      <c r="J851" s="32">
        <v>200.26377023780921</v>
      </c>
      <c r="K851" s="32">
        <v>158.87630570999269</v>
      </c>
      <c r="L851" s="33">
        <v>-8.0649923051759595E-2</v>
      </c>
      <c r="M851" s="33">
        <v>-0.10002694218452129</v>
      </c>
      <c r="N851">
        <v>30</v>
      </c>
      <c r="O851" t="s">
        <v>16</v>
      </c>
      <c r="P851">
        <f t="shared" si="30"/>
        <v>0</v>
      </c>
      <c r="Q851">
        <f t="shared" si="31"/>
        <v>225</v>
      </c>
      <c r="AH851" s="31">
        <v>46036</v>
      </c>
      <c r="AI851" s="33">
        <v>-4.5424920795313004E-3</v>
      </c>
      <c r="AJ851" s="33">
        <v>6.4831005304684705E-2</v>
      </c>
      <c r="AK851" s="33">
        <v>-6.9373497384216096E-2</v>
      </c>
      <c r="BI851" s="34">
        <v>0.20801082075005381</v>
      </c>
    </row>
    <row r="852" spans="9:61" x14ac:dyDescent="0.25">
      <c r="I852" s="31">
        <v>45667</v>
      </c>
      <c r="J852" s="32">
        <v>197.5345368783394</v>
      </c>
      <c r="K852" s="32">
        <v>157.09236085338219</v>
      </c>
      <c r="L852" s="33">
        <v>-9.3179003554232698E-2</v>
      </c>
      <c r="M852" s="33">
        <v>-0.11013230245459631</v>
      </c>
      <c r="N852">
        <v>30</v>
      </c>
      <c r="O852" t="s">
        <v>16</v>
      </c>
      <c r="P852">
        <f t="shared" si="30"/>
        <v>0</v>
      </c>
      <c r="Q852">
        <f t="shared" si="31"/>
        <v>225</v>
      </c>
      <c r="AH852" s="31">
        <v>46038</v>
      </c>
      <c r="AI852" s="33">
        <v>3.9859198326867998E-3</v>
      </c>
      <c r="AJ852" s="33">
        <v>7.7356759484380005E-2</v>
      </c>
      <c r="AK852" s="33">
        <v>-7.3370839651693207E-2</v>
      </c>
      <c r="BI852" s="34">
        <v>0.119202356923228</v>
      </c>
    </row>
    <row r="853" spans="9:61" x14ac:dyDescent="0.25">
      <c r="I853" s="31">
        <v>45670</v>
      </c>
      <c r="J853" s="32">
        <v>189.98474072344951</v>
      </c>
      <c r="K853" s="32">
        <v>153.08884412912431</v>
      </c>
      <c r="L853" s="33">
        <v>-0.12783782210987729</v>
      </c>
      <c r="M853" s="33">
        <v>-0.1328106821679477</v>
      </c>
      <c r="N853">
        <v>30</v>
      </c>
      <c r="O853" t="s">
        <v>16</v>
      </c>
      <c r="P853">
        <f t="shared" si="30"/>
        <v>0</v>
      </c>
      <c r="Q853">
        <f t="shared" si="31"/>
        <v>225</v>
      </c>
      <c r="AH853" s="31">
        <v>46041</v>
      </c>
      <c r="AI853" s="33">
        <v>3.6771809954314602E-2</v>
      </c>
      <c r="AJ853" s="33">
        <v>0.100280321699159</v>
      </c>
      <c r="AK853" s="33">
        <v>-6.3508511744844398E-2</v>
      </c>
      <c r="BI853" s="34">
        <v>0.193658618997853</v>
      </c>
    </row>
    <row r="854" spans="9:61" x14ac:dyDescent="0.25">
      <c r="I854" s="31">
        <v>45671</v>
      </c>
      <c r="J854" s="32">
        <v>192.49144807545019</v>
      </c>
      <c r="K854" s="32">
        <v>154.80108528416639</v>
      </c>
      <c r="L854" s="33">
        <v>-0.11633029084642429</v>
      </c>
      <c r="M854" s="33">
        <v>-0.1231114957402774</v>
      </c>
      <c r="N854">
        <v>29</v>
      </c>
      <c r="O854" t="s">
        <v>16</v>
      </c>
      <c r="P854">
        <f t="shared" si="30"/>
        <v>0</v>
      </c>
      <c r="Q854">
        <f t="shared" si="31"/>
        <v>225</v>
      </c>
      <c r="AH854" s="31">
        <v>46042</v>
      </c>
      <c r="AI854" s="33">
        <v>-2.0816947102552E-3</v>
      </c>
      <c r="AJ854" s="33">
        <v>6.8227577329786002E-2</v>
      </c>
      <c r="AK854" s="33">
        <v>-7.0309272040041199E-2</v>
      </c>
      <c r="BI854" s="34">
        <v>3.9106007248242397E-2</v>
      </c>
    </row>
    <row r="855" spans="9:61" x14ac:dyDescent="0.25">
      <c r="I855" s="31">
        <v>45672</v>
      </c>
      <c r="J855" s="32">
        <v>192.36420898106979</v>
      </c>
      <c r="K855" s="32">
        <v>155.30661439622961</v>
      </c>
      <c r="L855" s="33">
        <v>-0.1169144068403984</v>
      </c>
      <c r="M855" s="33">
        <v>-0.12024786809759599</v>
      </c>
      <c r="N855">
        <v>30</v>
      </c>
      <c r="O855" t="s">
        <v>16</v>
      </c>
      <c r="P855">
        <f t="shared" si="30"/>
        <v>0</v>
      </c>
      <c r="Q855">
        <f t="shared" si="31"/>
        <v>225</v>
      </c>
      <c r="AH855" s="31">
        <v>46043</v>
      </c>
      <c r="AI855" s="33">
        <v>-7.6344674608570997E-3</v>
      </c>
      <c r="AJ855" s="33">
        <v>5.95767289060469E-2</v>
      </c>
      <c r="AK855" s="33">
        <v>-6.7211196366903994E-2</v>
      </c>
      <c r="BI855" s="34">
        <v>0.15903370338618719</v>
      </c>
    </row>
    <row r="856" spans="9:61" x14ac:dyDescent="0.25">
      <c r="I856" s="31">
        <v>45673</v>
      </c>
      <c r="J856" s="32">
        <v>193.92886222249481</v>
      </c>
      <c r="K856" s="32">
        <v>156.48378019032111</v>
      </c>
      <c r="L856" s="33">
        <v>-0.10973155955757111</v>
      </c>
      <c r="M856" s="33">
        <v>-0.1135796774285726</v>
      </c>
      <c r="N856">
        <v>28</v>
      </c>
      <c r="O856" t="s">
        <v>16</v>
      </c>
      <c r="P856">
        <f t="shared" si="30"/>
        <v>0</v>
      </c>
      <c r="Q856">
        <f t="shared" si="31"/>
        <v>225</v>
      </c>
      <c r="AH856" s="31">
        <v>46044</v>
      </c>
      <c r="AI856" s="33">
        <v>-6.2575069022633E-3</v>
      </c>
      <c r="AJ856" s="33">
        <v>5.9600590387551097E-2</v>
      </c>
      <c r="AK856" s="33">
        <v>-6.5858097289814496E-2</v>
      </c>
      <c r="BI856" s="34">
        <v>0.23523849956059081</v>
      </c>
    </row>
    <row r="857" spans="9:61" x14ac:dyDescent="0.25">
      <c r="I857" s="31">
        <v>45674</v>
      </c>
      <c r="J857" s="32">
        <v>194.22903834035051</v>
      </c>
      <c r="K857" s="32">
        <v>156.23660059596949</v>
      </c>
      <c r="L857" s="33">
        <v>-0.1083535422720634</v>
      </c>
      <c r="M857" s="33">
        <v>-0.1149798545938466</v>
      </c>
      <c r="N857">
        <v>27</v>
      </c>
      <c r="O857" t="s">
        <v>16</v>
      </c>
      <c r="P857">
        <f t="shared" si="30"/>
        <v>0</v>
      </c>
      <c r="Q857">
        <f t="shared" si="31"/>
        <v>225</v>
      </c>
      <c r="AH857" s="31">
        <v>46045</v>
      </c>
      <c r="AI857" s="33">
        <v>-2.0667691699337399E-2</v>
      </c>
      <c r="AJ857" s="33">
        <v>4.73218712883847E-2</v>
      </c>
      <c r="AK857" s="33">
        <v>-6.7989562987722102E-2</v>
      </c>
      <c r="BI857" s="34">
        <v>0.12949076885133459</v>
      </c>
    </row>
    <row r="858" spans="9:61" x14ac:dyDescent="0.25">
      <c r="I858" s="31">
        <v>45677</v>
      </c>
      <c r="J858" s="32">
        <v>194.63925928366069</v>
      </c>
      <c r="K858" s="32">
        <v>157.16442487505901</v>
      </c>
      <c r="L858" s="33">
        <v>-0.1064703426531296</v>
      </c>
      <c r="M858" s="33">
        <v>-0.1097240875376068</v>
      </c>
      <c r="N858">
        <v>26</v>
      </c>
      <c r="O858" t="s">
        <v>16</v>
      </c>
      <c r="P858">
        <f t="shared" si="30"/>
        <v>0</v>
      </c>
      <c r="Q858">
        <f t="shared" si="31"/>
        <v>225</v>
      </c>
      <c r="AH858" s="31">
        <v>46049</v>
      </c>
      <c r="AI858" s="33">
        <v>-1.4937238266226199E-2</v>
      </c>
      <c r="AJ858" s="33">
        <v>4.6322619102205399E-2</v>
      </c>
      <c r="AK858" s="33">
        <v>-6.1259857368431703E-2</v>
      </c>
      <c r="BI858" s="34">
        <v>0.26315838728676832</v>
      </c>
    </row>
    <row r="859" spans="9:61" x14ac:dyDescent="0.25">
      <c r="I859" s="31">
        <v>45678</v>
      </c>
      <c r="J859" s="32">
        <v>191.09487753084071</v>
      </c>
      <c r="K859" s="32">
        <v>154.45625894044269</v>
      </c>
      <c r="L859" s="33">
        <v>-0.1227415215754061</v>
      </c>
      <c r="M859" s="33">
        <v>-0.125064804118072</v>
      </c>
      <c r="N859">
        <v>25</v>
      </c>
      <c r="O859" t="s">
        <v>16</v>
      </c>
      <c r="P859">
        <f t="shared" si="30"/>
        <v>0</v>
      </c>
      <c r="Q859">
        <f t="shared" si="31"/>
        <v>225</v>
      </c>
      <c r="AH859" s="31">
        <v>46050</v>
      </c>
      <c r="AI859" s="33">
        <v>2.0439811542180799E-2</v>
      </c>
      <c r="AJ859" s="33">
        <v>7.6932049344008199E-2</v>
      </c>
      <c r="AK859" s="33">
        <v>-5.64922378018273E-2</v>
      </c>
      <c r="BI859" s="34">
        <v>0.28210452695904348</v>
      </c>
    </row>
    <row r="860" spans="9:61" x14ac:dyDescent="0.25">
      <c r="I860" s="31">
        <v>45679</v>
      </c>
      <c r="J860" s="32">
        <v>189.84389755375099</v>
      </c>
      <c r="K860" s="32">
        <v>154.192144300997</v>
      </c>
      <c r="L860" s="33">
        <v>-0.1284843902771807</v>
      </c>
      <c r="M860" s="33">
        <v>-0.1265609117888386</v>
      </c>
      <c r="N860">
        <v>24</v>
      </c>
      <c r="O860" t="s">
        <v>16</v>
      </c>
      <c r="P860">
        <f t="shared" si="30"/>
        <v>0</v>
      </c>
      <c r="Q860">
        <f t="shared" si="31"/>
        <v>225</v>
      </c>
      <c r="AH860" s="31">
        <v>46051</v>
      </c>
      <c r="AI860" s="33">
        <v>3.3923619080666802E-2</v>
      </c>
      <c r="AJ860" s="33">
        <v>8.1239732573709297E-2</v>
      </c>
      <c r="AK860" s="33">
        <v>-4.7316113493042398E-2</v>
      </c>
      <c r="BI860" s="34">
        <v>0.23219061561562049</v>
      </c>
    </row>
    <row r="861" spans="9:61" x14ac:dyDescent="0.25">
      <c r="I861" s="31">
        <v>45680</v>
      </c>
      <c r="J861" s="32">
        <v>191.47631915418901</v>
      </c>
      <c r="K861" s="32">
        <v>155.21185020772461</v>
      </c>
      <c r="L861" s="33">
        <v>-0.1209904390637762</v>
      </c>
      <c r="M861" s="33">
        <v>-0.12078467071343731</v>
      </c>
      <c r="N861">
        <v>21</v>
      </c>
      <c r="O861" t="s">
        <v>16</v>
      </c>
      <c r="P861">
        <f t="shared" si="30"/>
        <v>0</v>
      </c>
      <c r="Q861">
        <f t="shared" si="31"/>
        <v>225</v>
      </c>
      <c r="AH861" s="31">
        <v>46052</v>
      </c>
      <c r="AI861" s="33">
        <v>2.7828184770051001E-2</v>
      </c>
      <c r="AJ861" s="33">
        <v>7.1568688901734401E-2</v>
      </c>
      <c r="AK861" s="33">
        <v>-4.37405041316834E-2</v>
      </c>
      <c r="BI861" s="34">
        <v>3.0154829171151198E-2</v>
      </c>
    </row>
    <row r="862" spans="9:61" x14ac:dyDescent="0.25">
      <c r="I862" s="31">
        <v>45681</v>
      </c>
      <c r="J862" s="32">
        <v>189.71917971572461</v>
      </c>
      <c r="K862" s="32">
        <v>153.6325671726762</v>
      </c>
      <c r="L862" s="33">
        <v>-0.12905693194984669</v>
      </c>
      <c r="M862" s="33">
        <v>-0.12973070061926201</v>
      </c>
      <c r="N862">
        <v>20</v>
      </c>
      <c r="O862" t="s">
        <v>16</v>
      </c>
      <c r="P862">
        <f t="shared" si="30"/>
        <v>0</v>
      </c>
      <c r="Q862">
        <f t="shared" si="31"/>
        <v>225</v>
      </c>
      <c r="AH862" s="31">
        <v>46054</v>
      </c>
      <c r="AI862" s="33">
        <v>3.7347714857260898E-2</v>
      </c>
      <c r="AJ862" s="33">
        <v>6.0622264750995497E-2</v>
      </c>
      <c r="AK862" s="33">
        <v>-2.3274549893734502E-2</v>
      </c>
      <c r="BI862" s="34">
        <v>-5.2793917080937801E-2</v>
      </c>
    </row>
    <row r="863" spans="9:61" x14ac:dyDescent="0.25">
      <c r="I863" s="31">
        <v>45684</v>
      </c>
      <c r="J863" s="32">
        <v>184.78540073702879</v>
      </c>
      <c r="K863" s="32">
        <v>150.6927154083688</v>
      </c>
      <c r="L863" s="33">
        <v>-0.15170641107591831</v>
      </c>
      <c r="M863" s="33">
        <v>-0.14638382815784851</v>
      </c>
      <c r="N863">
        <v>22</v>
      </c>
      <c r="O863" t="s">
        <v>16</v>
      </c>
      <c r="P863">
        <f t="shared" si="30"/>
        <v>0</v>
      </c>
      <c r="Q863">
        <f t="shared" si="31"/>
        <v>225</v>
      </c>
      <c r="AH863" s="31">
        <v>46055</v>
      </c>
      <c r="AI863" s="33">
        <v>5.2009878372367202E-2</v>
      </c>
      <c r="AJ863" s="33">
        <v>9.21072452471072E-2</v>
      </c>
      <c r="AK863" s="33">
        <v>-4.0097366874739901E-2</v>
      </c>
      <c r="BI863" s="34">
        <v>9.6322363628227006E-2</v>
      </c>
    </row>
    <row r="864" spans="9:61" x14ac:dyDescent="0.25">
      <c r="I864" s="31">
        <v>45685</v>
      </c>
      <c r="J864" s="32">
        <v>183.67998779830839</v>
      </c>
      <c r="K864" s="32">
        <v>150.7921637582829</v>
      </c>
      <c r="L864" s="33">
        <v>-0.156781025765662</v>
      </c>
      <c r="M864" s="33">
        <v>-0.14582049157240301</v>
      </c>
      <c r="N864">
        <v>21</v>
      </c>
      <c r="O864" t="s">
        <v>16</v>
      </c>
      <c r="P864">
        <f t="shared" si="30"/>
        <v>0</v>
      </c>
      <c r="Q864">
        <f t="shared" si="31"/>
        <v>225</v>
      </c>
      <c r="AH864" s="31">
        <v>46056</v>
      </c>
      <c r="AI864" s="33">
        <v>8.0197241767929306E-2</v>
      </c>
      <c r="AJ864" s="33">
        <v>0.12050562133358821</v>
      </c>
      <c r="AK864" s="33">
        <v>-4.03083795656589E-2</v>
      </c>
      <c r="BI864" s="34">
        <v>0.25390718772796511</v>
      </c>
    </row>
    <row r="865" spans="9:61" x14ac:dyDescent="0.25">
      <c r="I865" s="31">
        <v>45686</v>
      </c>
      <c r="J865" s="32">
        <v>187.03435786769651</v>
      </c>
      <c r="K865" s="32">
        <v>153.1036172535681</v>
      </c>
      <c r="L865" s="33">
        <v>-0.14138213270705799</v>
      </c>
      <c r="M865" s="33">
        <v>-0.13272699810996499</v>
      </c>
      <c r="N865">
        <v>21</v>
      </c>
      <c r="O865" t="s">
        <v>16</v>
      </c>
      <c r="P865">
        <f t="shared" si="30"/>
        <v>0</v>
      </c>
      <c r="Q865">
        <f t="shared" si="31"/>
        <v>225</v>
      </c>
      <c r="AH865" s="31">
        <v>46057</v>
      </c>
      <c r="AI865" s="33">
        <v>5.9826116111829399E-2</v>
      </c>
      <c r="AJ865" s="33">
        <v>0.1077616436421831</v>
      </c>
      <c r="AK865" s="33">
        <v>-4.79355275303536E-2</v>
      </c>
      <c r="BI865" s="34">
        <v>0.33856167781999608</v>
      </c>
    </row>
    <row r="866" spans="9:61" x14ac:dyDescent="0.25">
      <c r="I866" s="31">
        <v>45687</v>
      </c>
      <c r="J866" s="32">
        <v>186.56100717263391</v>
      </c>
      <c r="K866" s="32">
        <v>153.47835016628781</v>
      </c>
      <c r="L866" s="33">
        <v>-0.14355514182105061</v>
      </c>
      <c r="M866" s="33">
        <v>-0.1306042805416196</v>
      </c>
      <c r="N866">
        <v>24</v>
      </c>
      <c r="O866" t="s">
        <v>16</v>
      </c>
      <c r="P866">
        <f t="shared" si="30"/>
        <v>0</v>
      </c>
      <c r="Q866">
        <f t="shared" si="31"/>
        <v>225</v>
      </c>
      <c r="AH866" s="31">
        <v>46058</v>
      </c>
      <c r="AI866" s="33">
        <v>6.0210768217618699E-2</v>
      </c>
      <c r="AJ866" s="33">
        <v>9.9269867355323393E-2</v>
      </c>
      <c r="AK866" s="33">
        <v>-3.9059099137704598E-2</v>
      </c>
      <c r="BI866" s="34">
        <v>0.1803271599677744</v>
      </c>
    </row>
    <row r="867" spans="9:61" x14ac:dyDescent="0.25">
      <c r="I867" s="31">
        <v>45688</v>
      </c>
      <c r="J867" s="32">
        <v>188.87834449986099</v>
      </c>
      <c r="K867" s="32">
        <v>155.52064454060991</v>
      </c>
      <c r="L867" s="33">
        <v>-0.1329169507614725</v>
      </c>
      <c r="M867" s="33">
        <v>-0.11903546979413721</v>
      </c>
      <c r="N867">
        <v>29</v>
      </c>
      <c r="O867" t="s">
        <v>16</v>
      </c>
      <c r="P867">
        <f t="shared" si="30"/>
        <v>0</v>
      </c>
      <c r="Q867">
        <f t="shared" si="31"/>
        <v>225</v>
      </c>
      <c r="AH867" s="31">
        <v>46059</v>
      </c>
      <c r="AI867" s="33">
        <v>3.8203557144803599E-2</v>
      </c>
      <c r="AJ867" s="33">
        <v>8.5867595883396694E-2</v>
      </c>
      <c r="AK867" s="33">
        <v>-4.7664038738593102E-2</v>
      </c>
      <c r="BI867" s="34">
        <v>0.15196292885066531</v>
      </c>
    </row>
    <row r="868" spans="9:61" x14ac:dyDescent="0.25">
      <c r="I868" s="31">
        <v>45689</v>
      </c>
      <c r="J868" s="32">
        <v>188.53991802007141</v>
      </c>
      <c r="K868" s="32">
        <v>155.52676998245241</v>
      </c>
      <c r="L868" s="33">
        <v>-0.1344705638282114</v>
      </c>
      <c r="M868" s="33">
        <v>-0.11900077152619309</v>
      </c>
      <c r="N868">
        <v>30</v>
      </c>
      <c r="O868" t="s">
        <v>16</v>
      </c>
      <c r="P868">
        <f t="shared" si="30"/>
        <v>0</v>
      </c>
      <c r="Q868">
        <f t="shared" si="31"/>
        <v>225</v>
      </c>
      <c r="AH868" s="31">
        <v>46062</v>
      </c>
      <c r="AI868" s="33">
        <v>5.8629991781881899E-2</v>
      </c>
      <c r="AJ868" s="33">
        <v>9.7380888945521202E-2</v>
      </c>
      <c r="AK868" s="33">
        <v>-3.8750897163639199E-2</v>
      </c>
      <c r="BI868" s="34">
        <v>0.17486151827345889</v>
      </c>
    </row>
    <row r="869" spans="9:61" x14ac:dyDescent="0.25">
      <c r="I869" s="31">
        <v>45691</v>
      </c>
      <c r="J869" s="32">
        <v>186.43938133955041</v>
      </c>
      <c r="K869" s="32">
        <v>154.23538271400309</v>
      </c>
      <c r="L869" s="33">
        <v>-0.14411348903917931</v>
      </c>
      <c r="M869" s="33">
        <v>-0.1263159828386449</v>
      </c>
      <c r="N869">
        <v>30</v>
      </c>
      <c r="O869" t="s">
        <v>16</v>
      </c>
      <c r="P869">
        <f t="shared" si="30"/>
        <v>0</v>
      </c>
      <c r="Q869">
        <f t="shared" si="31"/>
        <v>225</v>
      </c>
      <c r="AH869" s="31">
        <v>46063</v>
      </c>
      <c r="AI869" s="33">
        <v>7.4098096692856996E-2</v>
      </c>
      <c r="AJ869" s="33">
        <v>0.10985606855257909</v>
      </c>
      <c r="AK869" s="33">
        <v>-3.5757971859722001E-2</v>
      </c>
      <c r="BI869" s="34">
        <v>0.35398703723757469</v>
      </c>
    </row>
    <row r="870" spans="9:61" x14ac:dyDescent="0.25">
      <c r="I870" s="31">
        <v>45692</v>
      </c>
      <c r="J870" s="32">
        <v>189.10401056724081</v>
      </c>
      <c r="K870" s="32">
        <v>156.5767427782842</v>
      </c>
      <c r="L870" s="33">
        <v>-0.13188098646216909</v>
      </c>
      <c r="M870" s="33">
        <v>-0.1130530801856561</v>
      </c>
      <c r="N870">
        <v>29</v>
      </c>
      <c r="O870" t="s">
        <v>16</v>
      </c>
      <c r="P870">
        <f t="shared" si="30"/>
        <v>0</v>
      </c>
      <c r="Q870">
        <f t="shared" si="31"/>
        <v>225</v>
      </c>
      <c r="AH870" s="31">
        <v>46064</v>
      </c>
      <c r="AI870" s="33">
        <v>5.7663055966008701E-2</v>
      </c>
      <c r="AJ870" s="33">
        <v>9.4608433111110501E-2</v>
      </c>
      <c r="AK870" s="33">
        <v>-3.69453771451018E-2</v>
      </c>
      <c r="BI870" s="34">
        <v>0.25404542164541472</v>
      </c>
    </row>
    <row r="871" spans="9:61" x14ac:dyDescent="0.25">
      <c r="I871" s="31">
        <v>45693</v>
      </c>
      <c r="J871" s="32">
        <v>190.5454915657987</v>
      </c>
      <c r="K871" s="32">
        <v>156.98606642140879</v>
      </c>
      <c r="L871" s="33">
        <v>-0.12526358549458569</v>
      </c>
      <c r="M871" s="33">
        <v>-0.1107344194571559</v>
      </c>
      <c r="N871">
        <v>29</v>
      </c>
      <c r="O871" t="s">
        <v>16</v>
      </c>
      <c r="P871">
        <f t="shared" si="30"/>
        <v>0</v>
      </c>
      <c r="Q871">
        <f t="shared" si="31"/>
        <v>225</v>
      </c>
      <c r="AH871" s="31">
        <v>46065</v>
      </c>
      <c r="AI871" s="33">
        <v>4.7117588178307197E-2</v>
      </c>
      <c r="AJ871" s="33">
        <v>8.5717892514086902E-2</v>
      </c>
      <c r="AK871" s="33">
        <v>-3.8600304335779601E-2</v>
      </c>
      <c r="BI871" s="34">
        <v>0.28008101873974722</v>
      </c>
    </row>
    <row r="872" spans="9:61" x14ac:dyDescent="0.25">
      <c r="I872" s="31">
        <v>45694</v>
      </c>
      <c r="J872" s="32">
        <v>190.367584674434</v>
      </c>
      <c r="K872" s="32">
        <v>156.18039065906149</v>
      </c>
      <c r="L872" s="33">
        <v>-0.12608030193846159</v>
      </c>
      <c r="M872" s="33">
        <v>-0.11529826222909841</v>
      </c>
      <c r="N872">
        <v>24</v>
      </c>
      <c r="O872" t="s">
        <v>16</v>
      </c>
      <c r="P872">
        <f t="shared" si="30"/>
        <v>0</v>
      </c>
      <c r="Q872">
        <f t="shared" si="31"/>
        <v>225</v>
      </c>
      <c r="AH872" s="31">
        <v>46066</v>
      </c>
      <c r="AI872" s="33">
        <v>2.9298027854359299E-2</v>
      </c>
      <c r="AJ872" s="33">
        <v>7.5704408131060497E-2</v>
      </c>
      <c r="AK872" s="33">
        <v>-4.6406380276701097E-2</v>
      </c>
      <c r="BI872" s="34">
        <v>-1.3350451369045399E-2</v>
      </c>
    </row>
    <row r="873" spans="9:61" x14ac:dyDescent="0.25">
      <c r="I873" s="31">
        <v>45695</v>
      </c>
      <c r="J873" s="32">
        <v>189.75534000699059</v>
      </c>
      <c r="K873" s="32">
        <v>155.99086228205141</v>
      </c>
      <c r="L873" s="33">
        <v>-0.12889093104754509</v>
      </c>
      <c r="M873" s="33">
        <v>-0.1163718674607807</v>
      </c>
      <c r="N873">
        <v>26</v>
      </c>
      <c r="O873" t="s">
        <v>16</v>
      </c>
      <c r="P873">
        <f t="shared" si="30"/>
        <v>0</v>
      </c>
      <c r="Q873">
        <f t="shared" si="31"/>
        <v>225</v>
      </c>
      <c r="AH873" s="31">
        <v>46069</v>
      </c>
      <c r="AI873" s="33">
        <v>3.5475917323921802E-2</v>
      </c>
      <c r="AJ873" s="33">
        <v>8.4370661757402404E-2</v>
      </c>
      <c r="AK873" s="33">
        <v>-4.8894744433480603E-2</v>
      </c>
      <c r="BI873" s="34">
        <v>7.78222916882641E-2</v>
      </c>
    </row>
    <row r="874" spans="9:61" x14ac:dyDescent="0.25">
      <c r="I874" s="31">
        <v>45698</v>
      </c>
      <c r="J874" s="32">
        <v>187.2277680567401</v>
      </c>
      <c r="K874" s="32">
        <v>154.0101826462629</v>
      </c>
      <c r="L874" s="33">
        <v>-0.14049424533747201</v>
      </c>
      <c r="M874" s="33">
        <v>-0.12759165445423709</v>
      </c>
      <c r="N874">
        <v>29</v>
      </c>
      <c r="O874" t="s">
        <v>16</v>
      </c>
      <c r="P874">
        <f t="shared" si="30"/>
        <v>0</v>
      </c>
      <c r="Q874">
        <f t="shared" si="31"/>
        <v>225</v>
      </c>
      <c r="AH874" s="31">
        <v>46070</v>
      </c>
      <c r="AI874" s="33">
        <v>5.6860521840027899E-2</v>
      </c>
      <c r="AJ874" s="33">
        <v>0.1014795543556077</v>
      </c>
      <c r="AK874" s="33">
        <v>-4.46190325155797E-2</v>
      </c>
      <c r="BI874" s="34">
        <v>0.127955995562515</v>
      </c>
    </row>
    <row r="875" spans="9:61" x14ac:dyDescent="0.25">
      <c r="I875" s="31">
        <v>45699</v>
      </c>
      <c r="J875" s="32">
        <v>182.25504954277179</v>
      </c>
      <c r="K875" s="32">
        <v>150.97736829399241</v>
      </c>
      <c r="L875" s="33">
        <v>-0.163322484030022</v>
      </c>
      <c r="M875" s="33">
        <v>-0.14477137923573999</v>
      </c>
      <c r="N875">
        <v>30</v>
      </c>
      <c r="O875" t="s">
        <v>16</v>
      </c>
      <c r="P875">
        <f t="shared" si="30"/>
        <v>0</v>
      </c>
      <c r="Q875">
        <f t="shared" si="31"/>
        <v>225</v>
      </c>
      <c r="AH875" s="31">
        <v>46071</v>
      </c>
      <c r="AI875" s="33">
        <v>8.8614314443878406E-2</v>
      </c>
      <c r="AJ875" s="33">
        <v>0.12865356114069129</v>
      </c>
      <c r="AK875" s="33">
        <v>-4.00392466968129E-2</v>
      </c>
      <c r="BI875" s="34">
        <v>8.3585705124245596E-2</v>
      </c>
    </row>
    <row r="876" spans="9:61" x14ac:dyDescent="0.25">
      <c r="I876" s="31">
        <v>45700</v>
      </c>
      <c r="J876" s="32">
        <v>179.80777802372839</v>
      </c>
      <c r="K876" s="32">
        <v>150.670375561649</v>
      </c>
      <c r="L876" s="33">
        <v>-0.17455716345643069</v>
      </c>
      <c r="M876" s="33">
        <v>-0.14651037478211529</v>
      </c>
      <c r="N876">
        <v>30</v>
      </c>
      <c r="O876" t="s">
        <v>16</v>
      </c>
      <c r="P876">
        <f t="shared" si="30"/>
        <v>0</v>
      </c>
      <c r="Q876">
        <f t="shared" si="31"/>
        <v>225</v>
      </c>
      <c r="AH876" s="31">
        <v>46072</v>
      </c>
      <c r="AI876" s="33">
        <v>8.6566875191333506E-2</v>
      </c>
      <c r="AJ876" s="33">
        <v>0.1142920003730656</v>
      </c>
      <c r="AK876" s="33">
        <v>-2.7725125181732001E-2</v>
      </c>
      <c r="BI876" s="34">
        <v>0.16561248715139359</v>
      </c>
    </row>
    <row r="877" spans="9:61" x14ac:dyDescent="0.25">
      <c r="I877" s="31">
        <v>45701</v>
      </c>
      <c r="J877" s="32">
        <v>179.09696177798159</v>
      </c>
      <c r="K877" s="32">
        <v>150.64515315406209</v>
      </c>
      <c r="L877" s="33">
        <v>-0.1778203047098256</v>
      </c>
      <c r="M877" s="33">
        <v>-0.1466532500030617</v>
      </c>
      <c r="N877">
        <v>30</v>
      </c>
      <c r="O877" t="s">
        <v>16</v>
      </c>
      <c r="P877">
        <f t="shared" si="30"/>
        <v>0</v>
      </c>
      <c r="Q877">
        <f t="shared" si="31"/>
        <v>225</v>
      </c>
      <c r="AH877" s="31">
        <v>46073</v>
      </c>
      <c r="AI877" s="33">
        <v>9.2220188397670905E-2</v>
      </c>
      <c r="AJ877" s="33">
        <v>0.1191450583251811</v>
      </c>
      <c r="AK877" s="33">
        <v>-2.6924869927510101E-2</v>
      </c>
      <c r="BI877" s="34">
        <v>7.8694727145177008E-3</v>
      </c>
    </row>
    <row r="878" spans="9:61" x14ac:dyDescent="0.25">
      <c r="I878" s="31">
        <v>45702</v>
      </c>
      <c r="J878" s="32">
        <v>175.53424029421319</v>
      </c>
      <c r="K878" s="32">
        <v>148.69041656607729</v>
      </c>
      <c r="L878" s="33">
        <v>-0.1941756757605064</v>
      </c>
      <c r="M878" s="33">
        <v>-0.15772607962640181</v>
      </c>
      <c r="N878">
        <v>30</v>
      </c>
      <c r="O878" t="s">
        <v>16</v>
      </c>
      <c r="P878">
        <f t="shared" si="30"/>
        <v>0</v>
      </c>
      <c r="Q878">
        <f t="shared" si="31"/>
        <v>225</v>
      </c>
      <c r="AH878" s="31">
        <v>46076</v>
      </c>
      <c r="AI878" s="33">
        <v>0.1221226289345325</v>
      </c>
      <c r="AJ878" s="33">
        <v>0.1382172334743689</v>
      </c>
      <c r="AK878" s="33">
        <v>-1.60946045398364E-2</v>
      </c>
      <c r="BI878" s="34">
        <v>2.16309782964513E-2</v>
      </c>
    </row>
    <row r="879" spans="9:61" x14ac:dyDescent="0.25">
      <c r="I879" s="31">
        <v>45705</v>
      </c>
      <c r="J879" s="32">
        <v>175.18793384610811</v>
      </c>
      <c r="K879" s="32">
        <v>148.82913980780529</v>
      </c>
      <c r="L879" s="33">
        <v>-0.19576546336579831</v>
      </c>
      <c r="M879" s="33">
        <v>-0.156940265911197</v>
      </c>
      <c r="N879">
        <v>30</v>
      </c>
      <c r="O879" t="s">
        <v>16</v>
      </c>
      <c r="P879">
        <f t="shared" si="30"/>
        <v>0</v>
      </c>
      <c r="Q879">
        <f t="shared" si="31"/>
        <v>225</v>
      </c>
      <c r="AH879" s="31">
        <v>46077</v>
      </c>
      <c r="AI879" s="33">
        <v>0.11687722420302531</v>
      </c>
      <c r="AJ879" s="33">
        <v>0.12842364186157981</v>
      </c>
      <c r="AK879" s="33">
        <v>-1.15464176585544E-2</v>
      </c>
      <c r="BI879" s="34">
        <v>0.36124445338153588</v>
      </c>
    </row>
    <row r="880" spans="9:61" x14ac:dyDescent="0.25">
      <c r="I880" s="31">
        <v>45706</v>
      </c>
      <c r="J880" s="32">
        <v>174.09904048208651</v>
      </c>
      <c r="K880" s="32">
        <v>148.5340376390385</v>
      </c>
      <c r="L880" s="33">
        <v>-0.20076424171104229</v>
      </c>
      <c r="M880" s="33">
        <v>-0.1586119059962689</v>
      </c>
      <c r="N880">
        <v>30</v>
      </c>
      <c r="O880" t="s">
        <v>16</v>
      </c>
      <c r="P880">
        <f t="shared" si="30"/>
        <v>0</v>
      </c>
      <c r="Q880">
        <f t="shared" si="31"/>
        <v>225</v>
      </c>
      <c r="AH880" s="31">
        <v>46078</v>
      </c>
      <c r="AI880" s="33">
        <v>0.12731430166397789</v>
      </c>
      <c r="AJ880" s="33">
        <v>0.1354784245611651</v>
      </c>
      <c r="AK880" s="33">
        <v>-8.1641228971871E-3</v>
      </c>
      <c r="BI880" s="34">
        <v>-0.10052345306358131</v>
      </c>
    </row>
    <row r="881" spans="9:61" x14ac:dyDescent="0.25">
      <c r="I881" s="31">
        <v>45707</v>
      </c>
      <c r="J881" s="32">
        <v>176.9771597283225</v>
      </c>
      <c r="K881" s="32">
        <v>149.3991662192692</v>
      </c>
      <c r="L881" s="33">
        <v>-0.18755167137267689</v>
      </c>
      <c r="M881" s="33">
        <v>-0.15371128591781</v>
      </c>
      <c r="N881">
        <v>30</v>
      </c>
      <c r="O881" t="s">
        <v>16</v>
      </c>
      <c r="P881">
        <f t="shared" si="30"/>
        <v>0</v>
      </c>
      <c r="Q881">
        <f t="shared" si="31"/>
        <v>225</v>
      </c>
      <c r="AH881" s="31">
        <v>46079</v>
      </c>
      <c r="AI881" s="33">
        <v>0.10885046091547119</v>
      </c>
      <c r="AJ881" s="33">
        <v>0.13105933255995111</v>
      </c>
      <c r="AK881" s="33">
        <v>-2.2208871644479902E-2</v>
      </c>
      <c r="BI881" s="34">
        <v>3.9722004031222398E-2</v>
      </c>
    </row>
    <row r="882" spans="9:61" x14ac:dyDescent="0.25">
      <c r="I882" s="31">
        <v>45708</v>
      </c>
      <c r="J882" s="32">
        <v>179.6046710792595</v>
      </c>
      <c r="K882" s="32">
        <v>150.1172841952791</v>
      </c>
      <c r="L882" s="33">
        <v>-0.1754895656817782</v>
      </c>
      <c r="M882" s="33">
        <v>-0.14964342427000971</v>
      </c>
      <c r="N882">
        <v>30</v>
      </c>
      <c r="O882" t="s">
        <v>16</v>
      </c>
      <c r="P882">
        <f t="shared" si="30"/>
        <v>0</v>
      </c>
      <c r="Q882">
        <f t="shared" si="31"/>
        <v>225</v>
      </c>
      <c r="AH882" s="31">
        <v>46080</v>
      </c>
      <c r="AI882" s="33">
        <v>7.9285705643719895E-2</v>
      </c>
      <c r="AJ882" s="33">
        <v>0.1121280201237573</v>
      </c>
      <c r="AK882" s="33">
        <v>-3.2842314480037299E-2</v>
      </c>
      <c r="BI882" s="34">
        <v>-2.3851653154247998E-3</v>
      </c>
    </row>
    <row r="883" spans="9:61" x14ac:dyDescent="0.25">
      <c r="I883" s="31">
        <v>45709</v>
      </c>
      <c r="J883" s="32">
        <v>178.00374066128811</v>
      </c>
      <c r="K883" s="32">
        <v>149.10226244996051</v>
      </c>
      <c r="L883" s="33">
        <v>-0.18283895045168971</v>
      </c>
      <c r="M883" s="33">
        <v>-0.15539313137580679</v>
      </c>
      <c r="N883">
        <v>30</v>
      </c>
      <c r="O883" t="s">
        <v>16</v>
      </c>
      <c r="P883">
        <f t="shared" si="30"/>
        <v>0</v>
      </c>
      <c r="Q883">
        <f t="shared" si="31"/>
        <v>225</v>
      </c>
      <c r="AH883" s="31">
        <v>46083</v>
      </c>
      <c r="AI883" s="33">
        <v>7.4825009516021404E-2</v>
      </c>
      <c r="AJ883" s="33">
        <v>0.10370585179009439</v>
      </c>
      <c r="AK883" s="33">
        <v>-2.88808422740729E-2</v>
      </c>
      <c r="BI883" s="34">
        <v>0.24874105067958521</v>
      </c>
    </row>
    <row r="884" spans="9:61" x14ac:dyDescent="0.25">
      <c r="I884" s="31">
        <v>45712</v>
      </c>
      <c r="J884" s="32">
        <v>175.4240979820822</v>
      </c>
      <c r="K884" s="32">
        <v>147.50388244916789</v>
      </c>
      <c r="L884" s="33">
        <v>-0.19468130562562189</v>
      </c>
      <c r="M884" s="33">
        <v>-0.1644473382346337</v>
      </c>
      <c r="N884">
        <v>30</v>
      </c>
      <c r="O884" t="s">
        <v>16</v>
      </c>
      <c r="P884">
        <f t="shared" si="30"/>
        <v>0</v>
      </c>
      <c r="Q884">
        <f t="shared" si="31"/>
        <v>225</v>
      </c>
      <c r="AH884" s="31">
        <v>46085</v>
      </c>
      <c r="AI884" s="33">
        <v>7.3187178742200404E-2</v>
      </c>
      <c r="AJ884" s="33">
        <v>9.4845970261548701E-2</v>
      </c>
      <c r="AK884" s="33">
        <v>-2.16587915193482E-2</v>
      </c>
      <c r="BI884" s="34">
        <v>-0.1769577400304608</v>
      </c>
    </row>
    <row r="885" spans="9:61" x14ac:dyDescent="0.25">
      <c r="I885" s="31">
        <v>45713</v>
      </c>
      <c r="J885" s="32">
        <v>174.44397010387101</v>
      </c>
      <c r="K885" s="32">
        <v>147.14572426143391</v>
      </c>
      <c r="L885" s="33">
        <v>-0.19918077469675011</v>
      </c>
      <c r="M885" s="33">
        <v>-0.1664761663720716</v>
      </c>
      <c r="N885">
        <v>30</v>
      </c>
      <c r="O885" t="s">
        <v>16</v>
      </c>
      <c r="P885">
        <f t="shared" si="30"/>
        <v>0</v>
      </c>
      <c r="Q885">
        <f t="shared" si="31"/>
        <v>225</v>
      </c>
      <c r="AH885" s="31">
        <v>46086</v>
      </c>
      <c r="AI885" s="33">
        <v>9.15825130519025E-2</v>
      </c>
      <c r="AJ885" s="33">
        <v>0.1116155494337312</v>
      </c>
      <c r="AK885" s="33">
        <v>-2.0033036381828601E-2</v>
      </c>
      <c r="BI885" s="34">
        <v>-0.13023916525110199</v>
      </c>
    </row>
    <row r="886" spans="9:61" x14ac:dyDescent="0.25">
      <c r="I886" s="31">
        <v>45715</v>
      </c>
      <c r="J886" s="32">
        <v>171.49043839297579</v>
      </c>
      <c r="K886" s="32">
        <v>146.40202355772871</v>
      </c>
      <c r="L886" s="33">
        <v>-0.2127395407304476</v>
      </c>
      <c r="M886" s="33">
        <v>-0.17068894431540321</v>
      </c>
      <c r="N886">
        <v>30</v>
      </c>
      <c r="O886" t="s">
        <v>16</v>
      </c>
      <c r="P886">
        <f t="shared" si="30"/>
        <v>0</v>
      </c>
      <c r="Q886">
        <f t="shared" si="31"/>
        <v>225</v>
      </c>
      <c r="AH886" s="31">
        <v>46087</v>
      </c>
      <c r="AI886" s="33">
        <v>0.11370944693321471</v>
      </c>
      <c r="AJ886" s="33">
        <v>0.1066055312310028</v>
      </c>
      <c r="AK886" s="33">
        <v>7.1039157022119003E-3</v>
      </c>
      <c r="BI886" s="34">
        <v>4.5176265297339799E-2</v>
      </c>
    </row>
    <row r="887" spans="9:61" x14ac:dyDescent="0.25">
      <c r="I887" s="31">
        <v>45716</v>
      </c>
      <c r="J887" s="32">
        <v>166.25958952100959</v>
      </c>
      <c r="K887" s="32">
        <v>143.26976085554409</v>
      </c>
      <c r="L887" s="33">
        <v>-0.23675277740943421</v>
      </c>
      <c r="M887" s="33">
        <v>-0.18843200568235161</v>
      </c>
      <c r="N887">
        <v>30</v>
      </c>
      <c r="O887" t="s">
        <v>16</v>
      </c>
      <c r="P887">
        <f t="shared" si="30"/>
        <v>0</v>
      </c>
      <c r="Q887">
        <f t="shared" si="31"/>
        <v>225</v>
      </c>
      <c r="AH887" s="31">
        <v>46090</v>
      </c>
      <c r="AI887" s="33">
        <v>0.13038686172174291</v>
      </c>
      <c r="AJ887" s="33">
        <v>0.1094341805451462</v>
      </c>
      <c r="AK887" s="33">
        <v>2.09526811765967E-2</v>
      </c>
      <c r="BI887" s="34">
        <v>-0.14535971832478509</v>
      </c>
    </row>
    <row r="888" spans="9:61" x14ac:dyDescent="0.25">
      <c r="I888" s="31">
        <v>45719</v>
      </c>
      <c r="J888" s="32">
        <v>167.00393286233211</v>
      </c>
      <c r="K888" s="32">
        <v>143.38542361033541</v>
      </c>
      <c r="L888" s="33">
        <v>-0.2333357234545019</v>
      </c>
      <c r="M888" s="33">
        <v>-0.18777682074058349</v>
      </c>
      <c r="N888">
        <v>30</v>
      </c>
      <c r="O888" t="s">
        <v>16</v>
      </c>
      <c r="P888">
        <f t="shared" si="30"/>
        <v>0</v>
      </c>
      <c r="Q888">
        <f t="shared" si="31"/>
        <v>225</v>
      </c>
      <c r="AH888" s="31">
        <v>46091</v>
      </c>
      <c r="AI888" s="33">
        <v>0.14084322960652651</v>
      </c>
      <c r="AJ888" s="33">
        <v>0.1229334144177876</v>
      </c>
      <c r="AK888" s="33">
        <v>1.7909815188738899E-2</v>
      </c>
      <c r="BI888" s="34">
        <v>-6.8791458982650794E-2</v>
      </c>
    </row>
    <row r="889" spans="9:61" x14ac:dyDescent="0.25">
      <c r="I889" s="31">
        <v>45720</v>
      </c>
      <c r="J889" s="32">
        <v>167.9384147649051</v>
      </c>
      <c r="K889" s="32">
        <v>143.53603741564001</v>
      </c>
      <c r="L889" s="33">
        <v>-0.2290458011784105</v>
      </c>
      <c r="M889" s="33">
        <v>-0.1869236515640755</v>
      </c>
      <c r="N889">
        <v>30</v>
      </c>
      <c r="O889" t="s">
        <v>16</v>
      </c>
      <c r="P889">
        <f t="shared" si="30"/>
        <v>0</v>
      </c>
      <c r="Q889">
        <f t="shared" si="31"/>
        <v>225</v>
      </c>
      <c r="AH889" s="31">
        <v>46092</v>
      </c>
      <c r="AI889" s="33">
        <v>0.12718779712620559</v>
      </c>
      <c r="AJ889" s="33">
        <v>0.1066606084492052</v>
      </c>
      <c r="AK889" s="33">
        <v>2.0527188677000398E-2</v>
      </c>
      <c r="BI889" s="34">
        <v>0.16933430982579969</v>
      </c>
    </row>
    <row r="890" spans="9:61" x14ac:dyDescent="0.25">
      <c r="I890" s="31">
        <v>45721</v>
      </c>
      <c r="J890" s="32">
        <v>172.73609075905279</v>
      </c>
      <c r="K890" s="32">
        <v>145.97648550972681</v>
      </c>
      <c r="L890" s="33">
        <v>-0.2070211294709185</v>
      </c>
      <c r="M890" s="33">
        <v>-0.1730994534002262</v>
      </c>
      <c r="N890">
        <v>30</v>
      </c>
      <c r="O890" t="s">
        <v>16</v>
      </c>
      <c r="P890">
        <f t="shared" si="30"/>
        <v>0</v>
      </c>
      <c r="Q890">
        <f t="shared" si="31"/>
        <v>225</v>
      </c>
      <c r="AH890" s="31">
        <v>46093</v>
      </c>
      <c r="AI890" s="33">
        <v>0.1003725981156271</v>
      </c>
      <c r="AJ890" s="33">
        <v>8.10110334954212E-2</v>
      </c>
      <c r="AK890" s="33">
        <v>1.9361564620205801E-2</v>
      </c>
      <c r="BI890" s="34">
        <v>-0.1063819547371485</v>
      </c>
    </row>
    <row r="891" spans="9:61" x14ac:dyDescent="0.25">
      <c r="I891" s="31">
        <v>45722</v>
      </c>
      <c r="J891" s="32">
        <v>176.12037144037239</v>
      </c>
      <c r="K891" s="32">
        <v>147.3500257628877</v>
      </c>
      <c r="L891" s="33">
        <v>-0.19148492588755961</v>
      </c>
      <c r="M891" s="33">
        <v>-0.16531887708240639</v>
      </c>
      <c r="N891">
        <v>30</v>
      </c>
      <c r="O891" t="s">
        <v>16</v>
      </c>
      <c r="P891">
        <f t="shared" si="30"/>
        <v>0</v>
      </c>
      <c r="Q891">
        <f t="shared" si="31"/>
        <v>225</v>
      </c>
      <c r="AH891" s="31">
        <v>46094</v>
      </c>
      <c r="AI891" s="33">
        <v>5.2522983625414403E-2</v>
      </c>
      <c r="AJ891" s="33">
        <v>4.6172806901712403E-2</v>
      </c>
      <c r="AK891" s="33">
        <v>6.3501767237019004E-3</v>
      </c>
      <c r="BI891" s="34">
        <v>-0.18766253705839511</v>
      </c>
    </row>
    <row r="892" spans="9:61" x14ac:dyDescent="0.25">
      <c r="I892" s="31">
        <v>45723</v>
      </c>
      <c r="J892" s="32">
        <v>175.75410939543849</v>
      </c>
      <c r="K892" s="32">
        <v>147.3233620748673</v>
      </c>
      <c r="L892" s="33">
        <v>-0.19316632357019231</v>
      </c>
      <c r="M892" s="33">
        <v>-0.16546991660169241</v>
      </c>
      <c r="N892">
        <v>30</v>
      </c>
      <c r="O892" t="s">
        <v>16</v>
      </c>
      <c r="P892">
        <f t="shared" si="30"/>
        <v>0</v>
      </c>
      <c r="Q892">
        <f t="shared" si="31"/>
        <v>225</v>
      </c>
      <c r="AH892" s="31">
        <v>46097</v>
      </c>
      <c r="AI892" s="33">
        <v>4.8404883284869298E-2</v>
      </c>
      <c r="AJ892" s="33">
        <v>5.1625463474764301E-2</v>
      </c>
      <c r="AK892" s="33">
        <v>-3.2205801898950001E-3</v>
      </c>
      <c r="BI892" s="34">
        <v>-6.3234717099915003E-3</v>
      </c>
    </row>
    <row r="893" spans="9:61" x14ac:dyDescent="0.25">
      <c r="I893" s="31">
        <v>45726</v>
      </c>
      <c r="J893" s="32">
        <v>173.30496233186571</v>
      </c>
      <c r="K893" s="32">
        <v>146.04854953140369</v>
      </c>
      <c r="L893" s="33">
        <v>-0.20440961305125771</v>
      </c>
      <c r="M893" s="33">
        <v>-0.1726912384832367</v>
      </c>
      <c r="N893">
        <v>30</v>
      </c>
      <c r="O893" t="s">
        <v>16</v>
      </c>
      <c r="P893">
        <f t="shared" si="30"/>
        <v>0</v>
      </c>
      <c r="Q893">
        <f t="shared" si="31"/>
        <v>225</v>
      </c>
      <c r="AH893" s="31">
        <v>46098</v>
      </c>
      <c r="AI893" s="33">
        <v>6.3035299886346804E-2</v>
      </c>
      <c r="AJ893" s="33">
        <v>6.9217674487454597E-2</v>
      </c>
      <c r="AK893" s="33">
        <v>-6.1823746011077998E-3</v>
      </c>
      <c r="BI893" s="34">
        <v>-0.1516381516961848</v>
      </c>
    </row>
    <row r="894" spans="9:61" x14ac:dyDescent="0.25">
      <c r="I894" s="31">
        <v>45727</v>
      </c>
      <c r="J894" s="32">
        <v>173.3358057825883</v>
      </c>
      <c r="K894" s="32">
        <v>146.3079800094404</v>
      </c>
      <c r="L894" s="33">
        <v>-0.20426802014725171</v>
      </c>
      <c r="M894" s="33">
        <v>-0.17122166478207451</v>
      </c>
      <c r="N894">
        <v>30</v>
      </c>
      <c r="O894" t="s">
        <v>16</v>
      </c>
      <c r="P894">
        <f t="shared" si="30"/>
        <v>0</v>
      </c>
      <c r="Q894">
        <f t="shared" si="31"/>
        <v>225</v>
      </c>
      <c r="AH894" s="31">
        <v>46099</v>
      </c>
      <c r="AI894" s="33">
        <v>7.5528352744291802E-2</v>
      </c>
      <c r="AJ894" s="33">
        <v>7.9541928333949102E-2</v>
      </c>
      <c r="AK894" s="33">
        <v>-4.0135755896572997E-3</v>
      </c>
      <c r="BI894" s="34">
        <v>0.16532629118580081</v>
      </c>
    </row>
    <row r="895" spans="9:61" x14ac:dyDescent="0.25">
      <c r="I895" s="31">
        <v>45728</v>
      </c>
      <c r="J895" s="32">
        <v>171.8306656894774</v>
      </c>
      <c r="K895" s="32">
        <v>146.03305576674319</v>
      </c>
      <c r="L895" s="33">
        <v>-0.21117766066174021</v>
      </c>
      <c r="M895" s="33">
        <v>-0.17277900469038951</v>
      </c>
      <c r="N895">
        <v>30</v>
      </c>
      <c r="O895" t="s">
        <v>16</v>
      </c>
      <c r="P895">
        <f t="shared" si="30"/>
        <v>0</v>
      </c>
      <c r="Q895">
        <f t="shared" si="31"/>
        <v>225</v>
      </c>
      <c r="AH895" s="31">
        <v>46100</v>
      </c>
      <c r="AI895" s="33">
        <v>5.6172201021201497E-2</v>
      </c>
      <c r="AJ895" s="33">
        <v>4.7445390550400202E-2</v>
      </c>
      <c r="AK895" s="33">
        <v>8.7268104708013005E-3</v>
      </c>
      <c r="BI895" s="34">
        <v>0.1145038825396224</v>
      </c>
    </row>
    <row r="896" spans="9:61" x14ac:dyDescent="0.25">
      <c r="I896" s="31">
        <v>45729</v>
      </c>
      <c r="J896" s="32">
        <v>170.84810922628839</v>
      </c>
      <c r="K896" s="32">
        <v>145.3967304553365</v>
      </c>
      <c r="L896" s="33">
        <v>-0.21568827862806611</v>
      </c>
      <c r="M896" s="33">
        <v>-0.1763835424074067</v>
      </c>
      <c r="N896">
        <v>30</v>
      </c>
      <c r="O896" t="s">
        <v>16</v>
      </c>
      <c r="P896">
        <f t="shared" si="30"/>
        <v>0</v>
      </c>
      <c r="Q896">
        <f t="shared" si="31"/>
        <v>225</v>
      </c>
      <c r="AH896" s="31">
        <v>46101</v>
      </c>
      <c r="AI896" s="33">
        <v>6.4696561833711599E-2</v>
      </c>
      <c r="AJ896" s="33">
        <v>5.7089965577999703E-2</v>
      </c>
      <c r="AK896" s="33">
        <v>7.6065962557118998E-3</v>
      </c>
      <c r="BI896" s="34">
        <v>3.8076995392609999E-4</v>
      </c>
    </row>
    <row r="897" spans="9:61" x14ac:dyDescent="0.25">
      <c r="I897" s="31">
        <v>45733</v>
      </c>
      <c r="J897" s="32">
        <v>171.40643402425169</v>
      </c>
      <c r="K897" s="32">
        <v>146.20564909865931</v>
      </c>
      <c r="L897" s="33">
        <v>-0.2131251792448868</v>
      </c>
      <c r="M897" s="33">
        <v>-0.17180132996419961</v>
      </c>
      <c r="N897">
        <v>30</v>
      </c>
      <c r="O897" t="s">
        <v>16</v>
      </c>
      <c r="P897">
        <f t="shared" si="30"/>
        <v>0</v>
      </c>
      <c r="Q897">
        <f t="shared" si="31"/>
        <v>225</v>
      </c>
      <c r="AH897" s="31">
        <v>46104</v>
      </c>
      <c r="AI897" s="33">
        <v>2.6803808607353801E-2</v>
      </c>
      <c r="AJ897" s="33">
        <v>1.8530384507327E-2</v>
      </c>
      <c r="AK897" s="33">
        <v>8.2734241000268008E-3</v>
      </c>
      <c r="BI897" s="34">
        <v>6.2600426304845705E-2</v>
      </c>
    </row>
    <row r="898" spans="9:61" x14ac:dyDescent="0.25">
      <c r="I898" s="31">
        <v>45734</v>
      </c>
      <c r="J898" s="32">
        <v>171.40643402425169</v>
      </c>
      <c r="K898" s="32">
        <v>148.86409085831849</v>
      </c>
      <c r="L898" s="33">
        <v>-0.2131251792448868</v>
      </c>
      <c r="M898" s="33">
        <v>-0.1567422816764571</v>
      </c>
      <c r="N898">
        <v>30</v>
      </c>
      <c r="O898" t="s">
        <v>16</v>
      </c>
      <c r="P898">
        <f t="shared" si="30"/>
        <v>0</v>
      </c>
      <c r="Q898">
        <f t="shared" si="31"/>
        <v>225</v>
      </c>
      <c r="AH898" s="31">
        <v>46105</v>
      </c>
      <c r="AI898" s="33">
        <v>4.5922043588469297E-2</v>
      </c>
      <c r="AJ898" s="33">
        <v>1.9838119396626799E-2</v>
      </c>
      <c r="AK898" s="33">
        <v>2.6083924191842401E-2</v>
      </c>
      <c r="BI898" s="34">
        <v>9.4813314428825596E-2</v>
      </c>
    </row>
    <row r="899" spans="9:61" x14ac:dyDescent="0.25">
      <c r="I899" s="31">
        <v>45735</v>
      </c>
      <c r="J899" s="32">
        <v>176.284474865985</v>
      </c>
      <c r="K899" s="32">
        <v>150.35797802767979</v>
      </c>
      <c r="L899" s="33">
        <v>-0.1907315769578691</v>
      </c>
      <c r="M899" s="33">
        <v>-0.14827998644726481</v>
      </c>
      <c r="N899">
        <v>30</v>
      </c>
      <c r="O899" t="s">
        <v>16</v>
      </c>
      <c r="P899">
        <f t="shared" si="30"/>
        <v>0</v>
      </c>
      <c r="Q899">
        <f t="shared" si="31"/>
        <v>225</v>
      </c>
      <c r="AH899" s="31">
        <v>46106</v>
      </c>
      <c r="AI899" s="33">
        <v>3.4860746373241498E-2</v>
      </c>
      <c r="AJ899" s="33">
        <v>2.9413597258501199E-2</v>
      </c>
      <c r="AK899" s="33">
        <v>5.4471491147402998E-3</v>
      </c>
      <c r="BI899" s="34">
        <v>8.7238912763514795E-2</v>
      </c>
    </row>
    <row r="900" spans="9:61" x14ac:dyDescent="0.25">
      <c r="I900" s="31">
        <v>45736</v>
      </c>
      <c r="J900" s="32">
        <v>177.82436078210259</v>
      </c>
      <c r="K900" s="32">
        <v>151.83925399324761</v>
      </c>
      <c r="L900" s="33">
        <v>-0.1836624289347738</v>
      </c>
      <c r="M900" s="33">
        <v>-0.13988912882854571</v>
      </c>
      <c r="N900">
        <v>30</v>
      </c>
      <c r="O900" t="s">
        <v>16</v>
      </c>
      <c r="P900">
        <f t="shared" ref="P900:P963" si="32">IF(O900="Discovery",$Q$2,0)</f>
        <v>0</v>
      </c>
      <c r="Q900">
        <f t="shared" ref="Q900:Q963" si="33">IF(O900="Holdout",$Q$2,0)</f>
        <v>225</v>
      </c>
      <c r="AH900" s="31">
        <v>46108</v>
      </c>
      <c r="AI900" s="33">
        <v>5.6414214676798E-3</v>
      </c>
      <c r="AJ900" s="33">
        <v>-2.3682905356179002E-3</v>
      </c>
      <c r="AK900" s="33">
        <v>8.0097120032978E-3</v>
      </c>
      <c r="BI900" s="34">
        <v>-5.2776876599318297E-2</v>
      </c>
    </row>
    <row r="901" spans="9:61" x14ac:dyDescent="0.25">
      <c r="I901" s="31">
        <v>45737</v>
      </c>
      <c r="J901" s="32">
        <v>179.94607064511251</v>
      </c>
      <c r="K901" s="32">
        <v>153.3082790751304</v>
      </c>
      <c r="L901" s="33">
        <v>-0.17392230408091899</v>
      </c>
      <c r="M901" s="33">
        <v>-0.13156766774571471</v>
      </c>
      <c r="N901">
        <v>30</v>
      </c>
      <c r="O901" t="s">
        <v>16</v>
      </c>
      <c r="P901">
        <f t="shared" si="32"/>
        <v>0</v>
      </c>
      <c r="Q901">
        <f t="shared" si="33"/>
        <v>225</v>
      </c>
      <c r="AH901" s="31">
        <v>46111</v>
      </c>
      <c r="AI901" s="33">
        <v>-2.59957466263014E-2</v>
      </c>
      <c r="AJ901" s="33">
        <v>-3.5059392024969598E-2</v>
      </c>
      <c r="AK901" s="33">
        <v>9.0636453986681995E-3</v>
      </c>
      <c r="BI901" s="34">
        <v>0.5931964151870136</v>
      </c>
    </row>
    <row r="902" spans="9:61" x14ac:dyDescent="0.25">
      <c r="I902" s="31">
        <v>45740</v>
      </c>
      <c r="J902" s="32">
        <v>182.4717096636991</v>
      </c>
      <c r="K902" s="32">
        <v>155.21221052783289</v>
      </c>
      <c r="L902" s="33">
        <v>-0.1623278632925336</v>
      </c>
      <c r="M902" s="33">
        <v>-0.12078262963885231</v>
      </c>
      <c r="N902">
        <v>30</v>
      </c>
      <c r="O902" t="s">
        <v>16</v>
      </c>
      <c r="P902">
        <f t="shared" si="32"/>
        <v>0</v>
      </c>
      <c r="Q902">
        <f t="shared" si="33"/>
        <v>225</v>
      </c>
      <c r="AH902" s="31">
        <v>46113</v>
      </c>
      <c r="AI902" s="33">
        <v>-9.8283200211739998E-3</v>
      </c>
      <c r="AJ902" s="33">
        <v>-2.7994577051828898E-2</v>
      </c>
      <c r="AK902" s="33">
        <v>1.81662570306548E-2</v>
      </c>
      <c r="BI902" s="34">
        <v>0.21177825213081039</v>
      </c>
    </row>
    <row r="903" spans="9:61" x14ac:dyDescent="0.25">
      <c r="I903" s="31">
        <v>45741</v>
      </c>
      <c r="J903" s="32">
        <v>180.56742733191641</v>
      </c>
      <c r="K903" s="32">
        <v>154.4890480703057</v>
      </c>
      <c r="L903" s="33">
        <v>-0.17106984446155199</v>
      </c>
      <c r="M903" s="33">
        <v>-0.1248790663308418</v>
      </c>
      <c r="N903">
        <v>30</v>
      </c>
      <c r="O903" t="s">
        <v>16</v>
      </c>
      <c r="P903">
        <f t="shared" si="32"/>
        <v>0</v>
      </c>
      <c r="Q903">
        <f t="shared" si="33"/>
        <v>225</v>
      </c>
      <c r="AH903" s="31">
        <v>46114</v>
      </c>
      <c r="AI903" s="33">
        <v>7.7975301088260005E-4</v>
      </c>
      <c r="AJ903" s="33">
        <v>-2.3295355156208099E-2</v>
      </c>
      <c r="AK903" s="33">
        <v>2.40751081670907E-2</v>
      </c>
      <c r="BI903" s="34">
        <v>0.2052423325864853</v>
      </c>
    </row>
    <row r="904" spans="9:61" x14ac:dyDescent="0.25">
      <c r="I904" s="31">
        <v>45742</v>
      </c>
      <c r="J904" s="32">
        <v>179.30104733021381</v>
      </c>
      <c r="K904" s="32">
        <v>153.31944899849029</v>
      </c>
      <c r="L904" s="33">
        <v>-0.1768834099937921</v>
      </c>
      <c r="M904" s="33">
        <v>-0.13150439443358139</v>
      </c>
      <c r="N904">
        <v>30</v>
      </c>
      <c r="O904" t="s">
        <v>16</v>
      </c>
      <c r="P904">
        <f t="shared" si="32"/>
        <v>0</v>
      </c>
      <c r="Q904">
        <f t="shared" si="33"/>
        <v>225</v>
      </c>
      <c r="AH904" s="31">
        <v>46118</v>
      </c>
      <c r="AI904" s="33">
        <v>2.0652278632957401E-2</v>
      </c>
      <c r="AJ904" s="33">
        <v>-3.8260060304248001E-3</v>
      </c>
      <c r="AK904" s="33">
        <v>2.44782846633823E-2</v>
      </c>
      <c r="BI904" s="34">
        <v>6.2431444298767298E-2</v>
      </c>
    </row>
    <row r="905" spans="9:61" x14ac:dyDescent="0.25">
      <c r="I905" s="31">
        <v>45743</v>
      </c>
      <c r="J905" s="32">
        <v>180.6166342578201</v>
      </c>
      <c r="K905" s="32">
        <v>154.2742972857086</v>
      </c>
      <c r="L905" s="33">
        <v>-0.1708439504265887</v>
      </c>
      <c r="M905" s="33">
        <v>-0.12609554678347051</v>
      </c>
      <c r="N905">
        <v>30</v>
      </c>
      <c r="O905" t="s">
        <v>16</v>
      </c>
      <c r="P905">
        <f t="shared" si="32"/>
        <v>0</v>
      </c>
      <c r="Q905">
        <f t="shared" si="33"/>
        <v>225</v>
      </c>
      <c r="AH905" s="31">
        <v>46119</v>
      </c>
      <c r="AI905" s="33">
        <v>1.57338642312305E-2</v>
      </c>
      <c r="AJ905" s="33">
        <v>-5.2083454978173E-3</v>
      </c>
      <c r="AK905" s="33">
        <v>2.0942209729047902E-2</v>
      </c>
      <c r="BI905" s="34">
        <v>1.79570825931901E-2</v>
      </c>
    </row>
    <row r="906" spans="9:61" x14ac:dyDescent="0.25">
      <c r="I906" s="31">
        <v>45744</v>
      </c>
      <c r="J906" s="32">
        <v>179.9794861284081</v>
      </c>
      <c r="K906" s="32">
        <v>153.7813793774389</v>
      </c>
      <c r="L906" s="33">
        <v>-0.17376890375742249</v>
      </c>
      <c r="M906" s="33">
        <v>-0.12888773681567869</v>
      </c>
      <c r="N906">
        <v>30</v>
      </c>
      <c r="O906" t="s">
        <v>16</v>
      </c>
      <c r="P906">
        <f t="shared" si="32"/>
        <v>0</v>
      </c>
      <c r="Q906">
        <f t="shared" si="33"/>
        <v>225</v>
      </c>
      <c r="AH906" s="31">
        <v>46120</v>
      </c>
      <c r="AI906" s="33">
        <v>4.5953854764025602E-2</v>
      </c>
      <c r="AJ906" s="33">
        <v>3.7374265155544401E-2</v>
      </c>
      <c r="AK906" s="33">
        <v>8.5795896084811998E-3</v>
      </c>
      <c r="BI906" s="34">
        <v>6.2979228927713696E-2</v>
      </c>
    </row>
    <row r="907" spans="9:61" x14ac:dyDescent="0.25">
      <c r="I907" s="31">
        <v>45748</v>
      </c>
      <c r="J907" s="32">
        <v>177.89327384245459</v>
      </c>
      <c r="K907" s="32">
        <v>151.844298474765</v>
      </c>
      <c r="L907" s="33">
        <v>-0.1833460700284068</v>
      </c>
      <c r="M907" s="33">
        <v>-0.13986055378435641</v>
      </c>
      <c r="N907">
        <v>30</v>
      </c>
      <c r="O907" t="s">
        <v>16</v>
      </c>
      <c r="P907">
        <f t="shared" si="32"/>
        <v>0</v>
      </c>
      <c r="Q907">
        <f t="shared" si="33"/>
        <v>225</v>
      </c>
      <c r="AH907" s="31">
        <v>46121</v>
      </c>
      <c r="AI907" s="33">
        <v>5.7809551064343399E-2</v>
      </c>
      <c r="AJ907" s="33">
        <v>4.5881138545139602E-2</v>
      </c>
      <c r="AK907" s="33">
        <v>1.1928412519203801E-2</v>
      </c>
      <c r="BI907" s="34">
        <v>0.2791501097264012</v>
      </c>
    </row>
    <row r="908" spans="9:61" x14ac:dyDescent="0.25">
      <c r="I908" s="31">
        <v>45749</v>
      </c>
      <c r="J908" s="32">
        <v>179.9181347199191</v>
      </c>
      <c r="K908" s="32">
        <v>153.248826257247</v>
      </c>
      <c r="L908" s="33">
        <v>-0.17405054941928261</v>
      </c>
      <c r="M908" s="33">
        <v>-0.13190444505223109</v>
      </c>
      <c r="N908">
        <v>30</v>
      </c>
      <c r="O908" t="s">
        <v>16</v>
      </c>
      <c r="P908">
        <f t="shared" si="32"/>
        <v>0</v>
      </c>
      <c r="Q908">
        <f t="shared" si="33"/>
        <v>225</v>
      </c>
      <c r="AH908" s="31">
        <v>46122</v>
      </c>
      <c r="AI908" s="33">
        <v>6.0857153156742103E-2</v>
      </c>
      <c r="AJ908" s="33">
        <v>5.0837853533750303E-2</v>
      </c>
      <c r="AK908" s="33">
        <v>1.0019299622991701E-2</v>
      </c>
      <c r="BI908" s="34">
        <v>0.53842265230225783</v>
      </c>
    </row>
    <row r="909" spans="9:61" x14ac:dyDescent="0.25">
      <c r="I909" s="31">
        <v>45750</v>
      </c>
      <c r="J909" s="32">
        <v>179.38543720892491</v>
      </c>
      <c r="K909" s="32">
        <v>153.08848380901591</v>
      </c>
      <c r="L909" s="33">
        <v>-0.17649600172022109</v>
      </c>
      <c r="M909" s="33">
        <v>-0.1328127232425326</v>
      </c>
      <c r="N909">
        <v>30</v>
      </c>
      <c r="O909" t="s">
        <v>16</v>
      </c>
      <c r="P909">
        <f t="shared" si="32"/>
        <v>0</v>
      </c>
      <c r="Q909">
        <f t="shared" si="33"/>
        <v>225</v>
      </c>
      <c r="AH909" s="31">
        <v>46125</v>
      </c>
      <c r="AI909" s="33">
        <v>6.3649840853771997E-2</v>
      </c>
      <c r="AJ909" s="33">
        <v>4.4044267866725599E-2</v>
      </c>
      <c r="AK909" s="33">
        <v>1.9605572987046301E-2</v>
      </c>
      <c r="BI909" s="34">
        <v>9.4365724959806496E-2</v>
      </c>
    </row>
    <row r="910" spans="9:61" x14ac:dyDescent="0.25">
      <c r="I910" s="31">
        <v>45751</v>
      </c>
      <c r="J910" s="32">
        <v>173.41875766251621</v>
      </c>
      <c r="K910" s="32">
        <v>149.93171933946121</v>
      </c>
      <c r="L910" s="33">
        <v>-0.2038872132888559</v>
      </c>
      <c r="M910" s="33">
        <v>-0.15069457768125771</v>
      </c>
      <c r="N910">
        <v>30</v>
      </c>
      <c r="O910" t="s">
        <v>16</v>
      </c>
      <c r="P910">
        <f t="shared" si="32"/>
        <v>0</v>
      </c>
      <c r="Q910">
        <f t="shared" si="33"/>
        <v>225</v>
      </c>
      <c r="AH910" s="31">
        <v>46127</v>
      </c>
      <c r="AI910" s="33">
        <v>0.12570698668160801</v>
      </c>
      <c r="AJ910" s="33">
        <v>8.6045175880242297E-2</v>
      </c>
      <c r="AK910" s="33">
        <v>3.9661810801365702E-2</v>
      </c>
      <c r="BI910" s="34">
        <v>2.46647592592012E-2</v>
      </c>
    </row>
    <row r="911" spans="9:61" x14ac:dyDescent="0.25">
      <c r="I911" s="31">
        <v>45754</v>
      </c>
      <c r="J911" s="32">
        <v>168.00534141547391</v>
      </c>
      <c r="K911" s="32">
        <v>144.8897600628398</v>
      </c>
      <c r="L911" s="33">
        <v>-0.2287385612753704</v>
      </c>
      <c r="M911" s="33">
        <v>-0.17925533434842769</v>
      </c>
      <c r="N911">
        <v>30</v>
      </c>
      <c r="O911" t="s">
        <v>16</v>
      </c>
      <c r="P911">
        <f t="shared" si="32"/>
        <v>0</v>
      </c>
      <c r="Q911">
        <f t="shared" si="33"/>
        <v>225</v>
      </c>
      <c r="AH911" s="31">
        <v>46128</v>
      </c>
      <c r="AI911" s="33">
        <v>0.1750522484040517</v>
      </c>
      <c r="AJ911" s="33">
        <v>0.12685954729255861</v>
      </c>
      <c r="AK911" s="33">
        <v>4.8192701111493097E-2</v>
      </c>
      <c r="BI911" s="34">
        <v>0.1918318265401199</v>
      </c>
    </row>
    <row r="912" spans="9:61" x14ac:dyDescent="0.25">
      <c r="I912" s="31">
        <v>45755</v>
      </c>
      <c r="J912" s="32">
        <v>171.36625387805901</v>
      </c>
      <c r="K912" s="32">
        <v>147.59288151593881</v>
      </c>
      <c r="L912" s="33">
        <v>-0.21330963407888001</v>
      </c>
      <c r="M912" s="33">
        <v>-0.16394319281215181</v>
      </c>
      <c r="N912">
        <v>30</v>
      </c>
      <c r="O912" t="s">
        <v>16</v>
      </c>
      <c r="P912">
        <f t="shared" si="32"/>
        <v>0</v>
      </c>
      <c r="Q912">
        <f t="shared" si="33"/>
        <v>225</v>
      </c>
      <c r="AH912" s="31">
        <v>46129</v>
      </c>
      <c r="AI912" s="33">
        <v>0.16959749472892871</v>
      </c>
      <c r="AJ912" s="33">
        <v>0.11662630366001341</v>
      </c>
      <c r="AK912" s="33">
        <v>5.2971191068915201E-2</v>
      </c>
      <c r="BI912" s="34">
        <v>0.2319144330268009</v>
      </c>
    </row>
    <row r="913" spans="9:61" x14ac:dyDescent="0.25">
      <c r="I913" s="31">
        <v>45756</v>
      </c>
      <c r="J913" s="32">
        <v>170.2110237709754</v>
      </c>
      <c r="K913" s="32">
        <v>146.69892732703741</v>
      </c>
      <c r="L913" s="33">
        <v>-0.21861294424116751</v>
      </c>
      <c r="M913" s="33">
        <v>-0.1690070988574065</v>
      </c>
      <c r="N913">
        <v>30</v>
      </c>
      <c r="O913" t="s">
        <v>16</v>
      </c>
      <c r="P913">
        <f t="shared" si="32"/>
        <v>0</v>
      </c>
      <c r="Q913">
        <f t="shared" si="33"/>
        <v>225</v>
      </c>
      <c r="AH913" s="31">
        <v>46132</v>
      </c>
      <c r="AI913" s="33">
        <v>0.17560667427111221</v>
      </c>
      <c r="AJ913" s="33">
        <v>0.1232539575325137</v>
      </c>
      <c r="AK913" s="33">
        <v>5.2352716738598398E-2</v>
      </c>
      <c r="BI913" s="34">
        <v>9.6691025221120705E-2</v>
      </c>
    </row>
    <row r="914" spans="9:61" x14ac:dyDescent="0.25">
      <c r="I914" s="31">
        <v>45758</v>
      </c>
      <c r="J914" s="32">
        <v>174.44164727041189</v>
      </c>
      <c r="K914" s="32">
        <v>149.55338322565771</v>
      </c>
      <c r="L914" s="33">
        <v>-0.1991914381188799</v>
      </c>
      <c r="M914" s="33">
        <v>-0.15283770599545249</v>
      </c>
      <c r="N914">
        <v>29</v>
      </c>
      <c r="O914" t="s">
        <v>16</v>
      </c>
      <c r="P914">
        <f t="shared" si="32"/>
        <v>0</v>
      </c>
      <c r="Q914">
        <f t="shared" si="33"/>
        <v>225</v>
      </c>
      <c r="AH914" s="31">
        <v>46133</v>
      </c>
      <c r="AI914" s="33">
        <v>0.14694163507183769</v>
      </c>
      <c r="AJ914" s="33">
        <v>0.11032219671033131</v>
      </c>
      <c r="AK914" s="33">
        <v>3.6619438361506301E-2</v>
      </c>
      <c r="BI914" s="34">
        <v>0.3310039767590936</v>
      </c>
    </row>
    <row r="915" spans="9:61" x14ac:dyDescent="0.25">
      <c r="I915" s="31">
        <v>45762</v>
      </c>
      <c r="J915" s="32">
        <v>179.65415055217289</v>
      </c>
      <c r="K915" s="32">
        <v>153.34791428705259</v>
      </c>
      <c r="L915" s="33">
        <v>-0.1752624204663642</v>
      </c>
      <c r="M915" s="33">
        <v>-0.1313431495413705</v>
      </c>
      <c r="N915">
        <v>29</v>
      </c>
      <c r="O915" t="s">
        <v>16</v>
      </c>
      <c r="P915">
        <f t="shared" si="32"/>
        <v>0</v>
      </c>
      <c r="Q915">
        <f t="shared" si="33"/>
        <v>225</v>
      </c>
      <c r="AH915" s="31">
        <v>46134</v>
      </c>
      <c r="AI915" s="33">
        <v>0.12094107350358629</v>
      </c>
      <c r="AJ915" s="33">
        <v>8.0458095622996703E-2</v>
      </c>
      <c r="AK915" s="33">
        <v>4.04829778805895E-2</v>
      </c>
      <c r="BI915" s="34">
        <v>8.9135617726868996E-2</v>
      </c>
    </row>
    <row r="916" spans="9:61" x14ac:dyDescent="0.25">
      <c r="I916" s="31">
        <v>45763</v>
      </c>
      <c r="J916" s="32">
        <v>180.84146460646701</v>
      </c>
      <c r="K916" s="32">
        <v>154.24835423790489</v>
      </c>
      <c r="L916" s="33">
        <v>-0.1698118226578797</v>
      </c>
      <c r="M916" s="33">
        <v>-0.12624250415358679</v>
      </c>
      <c r="N916">
        <v>28</v>
      </c>
      <c r="O916" t="s">
        <v>16</v>
      </c>
      <c r="P916">
        <f t="shared" si="32"/>
        <v>0</v>
      </c>
      <c r="Q916">
        <f t="shared" si="33"/>
        <v>225</v>
      </c>
      <c r="AH916" s="31">
        <v>46135</v>
      </c>
      <c r="AI916" s="33">
        <v>0.1113181607485607</v>
      </c>
      <c r="AJ916" s="33">
        <v>6.5710941934700104E-2</v>
      </c>
      <c r="AK916" s="33">
        <v>4.5607218813860498E-2</v>
      </c>
      <c r="BI916" s="34">
        <v>0.13718204495106581</v>
      </c>
    </row>
    <row r="917" spans="9:61" x14ac:dyDescent="0.25">
      <c r="I917" s="31">
        <v>45764</v>
      </c>
      <c r="J917" s="32">
        <v>181.52877387307271</v>
      </c>
      <c r="K917" s="32">
        <v>156.2459689187875</v>
      </c>
      <c r="L917" s="33">
        <v>-0.16665659479818851</v>
      </c>
      <c r="M917" s="33">
        <v>-0.114926786654638</v>
      </c>
      <c r="N917">
        <v>28</v>
      </c>
      <c r="O917" t="s">
        <v>16</v>
      </c>
      <c r="P917">
        <f t="shared" si="32"/>
        <v>0</v>
      </c>
      <c r="Q917">
        <f t="shared" si="33"/>
        <v>225</v>
      </c>
      <c r="AH917" s="31">
        <v>46136</v>
      </c>
      <c r="AI917" s="33">
        <v>8.97697627874465E-2</v>
      </c>
      <c r="AJ917" s="33">
        <v>4.0979542514257603E-2</v>
      </c>
      <c r="AK917" s="33">
        <v>4.8790220273188897E-2</v>
      </c>
      <c r="BI917" s="34">
        <v>0.29665164419354589</v>
      </c>
    </row>
    <row r="918" spans="9:61" x14ac:dyDescent="0.25">
      <c r="I918" s="31">
        <v>45768</v>
      </c>
      <c r="J918" s="32">
        <v>183.56335236616769</v>
      </c>
      <c r="K918" s="32">
        <v>158.58228450155119</v>
      </c>
      <c r="L918" s="33">
        <v>-0.1573164635704436</v>
      </c>
      <c r="M918" s="33">
        <v>-0.1016924590458384</v>
      </c>
      <c r="N918">
        <v>29</v>
      </c>
      <c r="O918" t="s">
        <v>16</v>
      </c>
      <c r="P918">
        <f t="shared" si="32"/>
        <v>0</v>
      </c>
      <c r="Q918">
        <f t="shared" si="33"/>
        <v>225</v>
      </c>
      <c r="AH918" s="31">
        <v>46139</v>
      </c>
      <c r="AI918" s="33">
        <v>9.4721232934799907E-2</v>
      </c>
      <c r="AJ918" s="33">
        <v>3.70653124751485E-2</v>
      </c>
      <c r="AK918" s="33">
        <v>5.76559204596514E-2</v>
      </c>
      <c r="BI918" s="34">
        <v>-2.0820363751745601E-2</v>
      </c>
    </row>
    <row r="919" spans="9:61" x14ac:dyDescent="0.25">
      <c r="I919" s="31">
        <v>45769</v>
      </c>
      <c r="J919" s="32">
        <v>184.98787315943321</v>
      </c>
      <c r="K919" s="32">
        <v>159.15447283366541</v>
      </c>
      <c r="L919" s="33">
        <v>-0.15077692174843621</v>
      </c>
      <c r="M919" s="33">
        <v>-9.8451232604941805E-2</v>
      </c>
      <c r="N919">
        <v>29</v>
      </c>
      <c r="O919" t="s">
        <v>16</v>
      </c>
      <c r="P919">
        <f t="shared" si="32"/>
        <v>0</v>
      </c>
      <c r="Q919">
        <f t="shared" si="33"/>
        <v>225</v>
      </c>
      <c r="AH919" s="31">
        <v>46140</v>
      </c>
      <c r="AI919" s="33">
        <v>8.58956233451178E-2</v>
      </c>
      <c r="AJ919" s="33">
        <v>3.0810295605870602E-2</v>
      </c>
      <c r="AK919" s="33">
        <v>5.5085327739247097E-2</v>
      </c>
      <c r="BI919" s="34">
        <v>0.14933948800833041</v>
      </c>
    </row>
    <row r="920" spans="9:61" x14ac:dyDescent="0.25">
      <c r="I920" s="31">
        <v>45770</v>
      </c>
      <c r="J920" s="32">
        <v>186.42596398596609</v>
      </c>
      <c r="K920" s="32">
        <v>160.25308884412911</v>
      </c>
      <c r="L920" s="33">
        <v>-0.144175084029803</v>
      </c>
      <c r="M920" s="33">
        <v>-9.2227996195437006E-2</v>
      </c>
      <c r="N920">
        <v>29</v>
      </c>
      <c r="O920" t="s">
        <v>16</v>
      </c>
      <c r="P920">
        <f t="shared" si="32"/>
        <v>0</v>
      </c>
      <c r="Q920">
        <f t="shared" si="33"/>
        <v>225</v>
      </c>
      <c r="AH920" s="31">
        <v>46141</v>
      </c>
      <c r="AI920" s="33">
        <v>7.6465773507690696E-2</v>
      </c>
      <c r="AJ920" s="33">
        <v>2.8483289563622002E-2</v>
      </c>
      <c r="AK920" s="33">
        <v>4.7982483944068698E-2</v>
      </c>
      <c r="BI920" s="34">
        <v>0.3951428047455946</v>
      </c>
    </row>
    <row r="921" spans="9:61" x14ac:dyDescent="0.25">
      <c r="I921" s="31">
        <v>45771</v>
      </c>
      <c r="J921" s="32">
        <v>186.20892393532651</v>
      </c>
      <c r="K921" s="32">
        <v>159.8426842406794</v>
      </c>
      <c r="L921" s="33">
        <v>-0.14517144890907929</v>
      </c>
      <c r="M921" s="33">
        <v>-9.4552780147692195E-2</v>
      </c>
      <c r="N921">
        <v>30</v>
      </c>
      <c r="O921" t="s">
        <v>16</v>
      </c>
      <c r="P921">
        <f t="shared" si="32"/>
        <v>0</v>
      </c>
      <c r="Q921">
        <f t="shared" si="33"/>
        <v>225</v>
      </c>
      <c r="AH921" s="31">
        <v>46142</v>
      </c>
      <c r="AI921" s="33">
        <v>6.8938509429728095E-2</v>
      </c>
      <c r="AJ921" s="33">
        <v>2.2672915356402899E-2</v>
      </c>
      <c r="AK921" s="33">
        <v>4.62655940733252E-2</v>
      </c>
      <c r="BI921" s="34">
        <v>6.3025096996924504E-2</v>
      </c>
    </row>
    <row r="922" spans="9:61" x14ac:dyDescent="0.25">
      <c r="I922" s="31">
        <v>45772</v>
      </c>
      <c r="J922" s="32">
        <v>182.4962896225276</v>
      </c>
      <c r="K922" s="32">
        <v>157.44655551992389</v>
      </c>
      <c r="L922" s="33">
        <v>-0.1622150241753359</v>
      </c>
      <c r="M922" s="33">
        <v>-0.1081259261375928</v>
      </c>
      <c r="N922">
        <v>30</v>
      </c>
      <c r="O922" t="s">
        <v>16</v>
      </c>
      <c r="P922">
        <f t="shared" si="32"/>
        <v>0</v>
      </c>
      <c r="Q922">
        <f t="shared" si="33"/>
        <v>225</v>
      </c>
      <c r="AH922" s="31">
        <v>46146</v>
      </c>
      <c r="AI922" s="33">
        <v>9.7929519423517894E-2</v>
      </c>
      <c r="AJ922" s="33">
        <v>4.4974059588569197E-2</v>
      </c>
      <c r="AK922" s="33">
        <v>5.29554598349486E-2</v>
      </c>
      <c r="BI922" s="34">
        <v>5.6944600828449203E-2</v>
      </c>
    </row>
    <row r="923" spans="9:61" x14ac:dyDescent="0.25">
      <c r="I923" s="31">
        <v>45775</v>
      </c>
      <c r="J923" s="32">
        <v>184.36308463495709</v>
      </c>
      <c r="K923" s="32">
        <v>159.2748197498658</v>
      </c>
      <c r="L923" s="33">
        <v>-0.15364513589107109</v>
      </c>
      <c r="M923" s="33">
        <v>-9.7769513693569399E-2</v>
      </c>
      <c r="N923">
        <v>30</v>
      </c>
      <c r="O923" t="s">
        <v>16</v>
      </c>
      <c r="P923">
        <f t="shared" si="32"/>
        <v>0</v>
      </c>
      <c r="Q923">
        <f t="shared" si="33"/>
        <v>225</v>
      </c>
      <c r="AH923" s="31">
        <v>46147</v>
      </c>
      <c r="AI923" s="33">
        <v>8.5562974993384805E-2</v>
      </c>
      <c r="AJ923" s="33">
        <v>3.1961125426152197E-2</v>
      </c>
      <c r="AK923" s="33">
        <v>5.3601849567232497E-2</v>
      </c>
      <c r="BI923" s="34">
        <v>4.1324733044644998E-2</v>
      </c>
    </row>
    <row r="924" spans="9:61" x14ac:dyDescent="0.25">
      <c r="I924" s="31">
        <v>45776</v>
      </c>
      <c r="J924" s="32">
        <v>184.57776082014681</v>
      </c>
      <c r="K924" s="32">
        <v>159.3508472927349</v>
      </c>
      <c r="L924" s="33">
        <v>-0.15265962279931861</v>
      </c>
      <c r="M924" s="33">
        <v>-9.7338846956145406E-2</v>
      </c>
      <c r="N924">
        <v>30</v>
      </c>
      <c r="O924" t="s">
        <v>16</v>
      </c>
      <c r="P924">
        <f t="shared" si="32"/>
        <v>0</v>
      </c>
      <c r="Q924">
        <f t="shared" si="33"/>
        <v>225</v>
      </c>
      <c r="AH924" s="31">
        <v>46148</v>
      </c>
      <c r="AI924" s="33">
        <v>0.10960041374717661</v>
      </c>
      <c r="AJ924" s="33">
        <v>4.6173187894575002E-2</v>
      </c>
      <c r="AK924" s="33">
        <v>6.3427225852601604E-2</v>
      </c>
      <c r="BI924" s="34">
        <v>0.4843902594424177</v>
      </c>
    </row>
    <row r="925" spans="9:61" x14ac:dyDescent="0.25">
      <c r="I925" s="31">
        <v>45777</v>
      </c>
      <c r="J925" s="32">
        <v>183.65885790045959</v>
      </c>
      <c r="K925" s="32">
        <v>158.7574000742259</v>
      </c>
      <c r="L925" s="33">
        <v>-0.1568780267019276</v>
      </c>
      <c r="M925" s="33">
        <v>-0.10070049679755411</v>
      </c>
      <c r="N925">
        <v>30</v>
      </c>
      <c r="O925" t="s">
        <v>16</v>
      </c>
      <c r="P925">
        <f t="shared" si="32"/>
        <v>0</v>
      </c>
      <c r="Q925">
        <f t="shared" si="33"/>
        <v>225</v>
      </c>
      <c r="AH925" s="31">
        <v>46149</v>
      </c>
      <c r="AI925" s="33">
        <v>0.12424159125115559</v>
      </c>
      <c r="AJ925" s="33">
        <v>5.3742501719242497E-2</v>
      </c>
      <c r="AK925" s="33">
        <v>7.0499089531913001E-2</v>
      </c>
      <c r="BI925" s="34">
        <v>0.29187960843319127</v>
      </c>
    </row>
    <row r="926" spans="9:61" x14ac:dyDescent="0.25">
      <c r="I926" s="31">
        <v>45779</v>
      </c>
      <c r="J926" s="32">
        <v>182.15031897981959</v>
      </c>
      <c r="K926" s="32">
        <v>158.5840861020931</v>
      </c>
      <c r="L926" s="33">
        <v>-0.16380327020015459</v>
      </c>
      <c r="M926" s="33">
        <v>-0.1016822536729137</v>
      </c>
      <c r="N926">
        <v>30</v>
      </c>
      <c r="O926" t="s">
        <v>16</v>
      </c>
      <c r="P926">
        <f t="shared" si="32"/>
        <v>0</v>
      </c>
      <c r="Q926">
        <f t="shared" si="33"/>
        <v>225</v>
      </c>
      <c r="AH926" s="31">
        <v>46150</v>
      </c>
      <c r="AI926" s="33">
        <v>0.1371658892138434</v>
      </c>
      <c r="AJ926" s="33">
        <v>5.0424884122512101E-2</v>
      </c>
      <c r="AK926" s="33">
        <v>8.67410050913313E-2</v>
      </c>
      <c r="BI926" s="34">
        <v>0.12535436458748031</v>
      </c>
    </row>
    <row r="927" spans="9:61" x14ac:dyDescent="0.25">
      <c r="I927" s="31">
        <v>45782</v>
      </c>
      <c r="J927" s="32">
        <v>183.87521065970969</v>
      </c>
      <c r="K927" s="32">
        <v>159.94717707211089</v>
      </c>
      <c r="L927" s="33">
        <v>-0.1558848169684425</v>
      </c>
      <c r="M927" s="33">
        <v>-9.3960868518057405E-2</v>
      </c>
      <c r="N927">
        <v>28</v>
      </c>
      <c r="O927" t="s">
        <v>16</v>
      </c>
      <c r="P927">
        <f t="shared" si="32"/>
        <v>0</v>
      </c>
      <c r="Q927">
        <f t="shared" si="33"/>
        <v>225</v>
      </c>
      <c r="AH927" s="31">
        <v>46153</v>
      </c>
      <c r="AI927" s="33">
        <v>0.1249976773937147</v>
      </c>
      <c r="AJ927" s="33">
        <v>2.70599658033399E-2</v>
      </c>
      <c r="AK927" s="33">
        <v>9.7937711590374704E-2</v>
      </c>
      <c r="BI927" s="34">
        <v>0.1180334868591436</v>
      </c>
    </row>
    <row r="928" spans="9:61" x14ac:dyDescent="0.25">
      <c r="I928" s="31">
        <v>45783</v>
      </c>
      <c r="J928" s="32">
        <v>182.19277606959221</v>
      </c>
      <c r="K928" s="32">
        <v>158.2280898350094</v>
      </c>
      <c r="L928" s="33">
        <v>-0.16360836261051381</v>
      </c>
      <c r="M928" s="33">
        <v>-0.1036988353628419</v>
      </c>
      <c r="N928">
        <v>25</v>
      </c>
      <c r="O928" t="s">
        <v>16</v>
      </c>
      <c r="P928">
        <f t="shared" si="32"/>
        <v>0</v>
      </c>
      <c r="Q928">
        <f t="shared" si="33"/>
        <v>225</v>
      </c>
      <c r="AH928" s="31">
        <v>46154</v>
      </c>
      <c r="AI928" s="33">
        <v>0.1163020438902657</v>
      </c>
      <c r="AJ928" s="33">
        <v>1.56353898144523E-2</v>
      </c>
      <c r="AK928" s="33">
        <v>0.10066665407581341</v>
      </c>
      <c r="BI928" s="34">
        <v>0.14491084210555369</v>
      </c>
    </row>
    <row r="929" spans="9:61" x14ac:dyDescent="0.25">
      <c r="I929" s="31">
        <v>45784</v>
      </c>
      <c r="J929" s="32">
        <v>183.75794939987929</v>
      </c>
      <c r="K929" s="32">
        <v>159.06295152613581</v>
      </c>
      <c r="L929" s="33">
        <v>-0.15642312775785849</v>
      </c>
      <c r="M929" s="33">
        <v>-9.8969665549518498E-2</v>
      </c>
      <c r="N929">
        <v>24</v>
      </c>
      <c r="O929" t="s">
        <v>16</v>
      </c>
      <c r="P929">
        <f t="shared" si="32"/>
        <v>0</v>
      </c>
      <c r="Q929">
        <f t="shared" si="33"/>
        <v>225</v>
      </c>
      <c r="AH929" s="31">
        <v>46155</v>
      </c>
      <c r="AI929" s="33">
        <v>0.1068466482133503</v>
      </c>
      <c r="AJ929" s="33">
        <v>1.38136002120288E-2</v>
      </c>
      <c r="AK929" s="33">
        <v>9.3033048001321506E-2</v>
      </c>
      <c r="BI929" s="34">
        <v>0.105454606629881</v>
      </c>
    </row>
    <row r="930" spans="9:61" x14ac:dyDescent="0.25">
      <c r="I930" s="31">
        <v>45785</v>
      </c>
      <c r="J930" s="32">
        <v>180.91998953196941</v>
      </c>
      <c r="K930" s="32">
        <v>157.4098028688687</v>
      </c>
      <c r="L930" s="33">
        <v>-0.16945133860119169</v>
      </c>
      <c r="M930" s="33">
        <v>-0.1083341157452576</v>
      </c>
      <c r="N930">
        <v>30</v>
      </c>
      <c r="O930" t="s">
        <v>16</v>
      </c>
      <c r="P930">
        <f t="shared" si="32"/>
        <v>0</v>
      </c>
      <c r="Q930">
        <f t="shared" si="33"/>
        <v>225</v>
      </c>
      <c r="AH930" s="31">
        <v>46156</v>
      </c>
      <c r="AI930" s="33">
        <v>0.12505065673957569</v>
      </c>
      <c r="AJ930" s="33">
        <v>3.52537763728051E-2</v>
      </c>
      <c r="AK930" s="33">
        <v>8.9796880366770498E-2</v>
      </c>
      <c r="BI930" s="34">
        <v>0.20495420863435779</v>
      </c>
    </row>
    <row r="931" spans="9:61" x14ac:dyDescent="0.25">
      <c r="I931" s="31">
        <v>45786</v>
      </c>
      <c r="J931" s="32">
        <v>178.97155574059011</v>
      </c>
      <c r="K931" s="32">
        <v>156.20273050578129</v>
      </c>
      <c r="L931" s="33">
        <v>-0.17839600569652289</v>
      </c>
      <c r="M931" s="33">
        <v>-0.11517171560483171</v>
      </c>
      <c r="N931">
        <v>30</v>
      </c>
      <c r="O931" t="s">
        <v>16</v>
      </c>
      <c r="P931">
        <f t="shared" si="32"/>
        <v>0</v>
      </c>
      <c r="Q931">
        <f t="shared" si="33"/>
        <v>225</v>
      </c>
      <c r="AH931" s="31">
        <v>46157</v>
      </c>
      <c r="AI931" s="33">
        <v>0.1326152576550137</v>
      </c>
      <c r="AJ931" s="33">
        <v>3.94730468200346E-2</v>
      </c>
      <c r="AK931" s="33">
        <v>9.3142210834979006E-2</v>
      </c>
      <c r="BI931" s="34">
        <v>5.9165857671380398E-2</v>
      </c>
    </row>
    <row r="932" spans="9:61" x14ac:dyDescent="0.25">
      <c r="I932" s="31">
        <v>45789</v>
      </c>
      <c r="J932" s="32">
        <v>184.3474618927732</v>
      </c>
      <c r="K932" s="32">
        <v>162.22620175764149</v>
      </c>
      <c r="L932" s="33">
        <v>-0.15371685515018541</v>
      </c>
      <c r="M932" s="33">
        <v>-8.1051071768264496E-2</v>
      </c>
      <c r="N932">
        <v>30</v>
      </c>
      <c r="O932" t="s">
        <v>16</v>
      </c>
      <c r="P932">
        <f t="shared" si="32"/>
        <v>0</v>
      </c>
      <c r="Q932">
        <f t="shared" si="33"/>
        <v>225</v>
      </c>
      <c r="AH932" s="31">
        <v>46160</v>
      </c>
      <c r="AI932" s="33">
        <v>8.9539389265543307E-2</v>
      </c>
      <c r="AJ932" s="33">
        <v>-2.2366445445419002E-3</v>
      </c>
      <c r="AK932" s="33">
        <v>9.1776033810085297E-2</v>
      </c>
      <c r="BI932" s="34">
        <v>-6.7060669325828701E-2</v>
      </c>
    </row>
    <row r="933" spans="9:61" x14ac:dyDescent="0.25">
      <c r="I933" s="31">
        <v>45790</v>
      </c>
      <c r="J933" s="32">
        <v>184.79262252040459</v>
      </c>
      <c r="K933" s="32">
        <v>161.05876460647639</v>
      </c>
      <c r="L933" s="33">
        <v>-0.1516732580642956</v>
      </c>
      <c r="M933" s="33">
        <v>-8.7664153423494401E-2</v>
      </c>
      <c r="N933">
        <v>30</v>
      </c>
      <c r="O933" t="s">
        <v>16</v>
      </c>
      <c r="P933">
        <f t="shared" si="32"/>
        <v>0</v>
      </c>
      <c r="Q933">
        <f t="shared" si="33"/>
        <v>225</v>
      </c>
      <c r="AH933" s="31">
        <v>46161</v>
      </c>
      <c r="AI933" s="33">
        <v>0.10090854081032451</v>
      </c>
      <c r="AJ933" s="33">
        <v>7.7116164192325004E-3</v>
      </c>
      <c r="AK933" s="33">
        <v>9.3196924391091895E-2</v>
      </c>
      <c r="BI933" s="34">
        <v>-8.2730278748502403E-2</v>
      </c>
    </row>
    <row r="934" spans="9:61" x14ac:dyDescent="0.25">
      <c r="I934" s="31">
        <v>45791</v>
      </c>
      <c r="J934" s="32">
        <v>184.8601533954542</v>
      </c>
      <c r="K934" s="32">
        <v>162.14044557184599</v>
      </c>
      <c r="L934" s="33">
        <v>-0.15136324435038451</v>
      </c>
      <c r="M934" s="33">
        <v>-8.1536847519481995E-2</v>
      </c>
      <c r="N934">
        <v>27</v>
      </c>
      <c r="O934" t="s">
        <v>16</v>
      </c>
      <c r="P934">
        <f t="shared" si="32"/>
        <v>0</v>
      </c>
      <c r="Q934">
        <f t="shared" si="33"/>
        <v>225</v>
      </c>
      <c r="AH934" s="31">
        <v>46162</v>
      </c>
      <c r="AI934" s="33">
        <v>0.1047261071566627</v>
      </c>
      <c r="AJ934" s="33">
        <v>3.4956332362942998E-3</v>
      </c>
      <c r="AK934" s="33">
        <v>0.10123047392036839</v>
      </c>
      <c r="BI934" s="34">
        <v>-3.40292929131314E-2</v>
      </c>
    </row>
    <row r="935" spans="9:61" x14ac:dyDescent="0.25">
      <c r="I935" s="31">
        <v>45792</v>
      </c>
      <c r="J935" s="32">
        <v>186.52351919903819</v>
      </c>
      <c r="K935" s="32">
        <v>164.22525771895749</v>
      </c>
      <c r="L935" s="33">
        <v>-0.14372723770923301</v>
      </c>
      <c r="M935" s="33">
        <v>-6.9727189970976003E-2</v>
      </c>
      <c r="N935">
        <v>28</v>
      </c>
      <c r="O935" t="s">
        <v>16</v>
      </c>
      <c r="P935">
        <f t="shared" si="32"/>
        <v>0</v>
      </c>
      <c r="Q935">
        <f t="shared" si="33"/>
        <v>225</v>
      </c>
      <c r="AH935" s="31">
        <v>46163</v>
      </c>
      <c r="AI935" s="33">
        <v>9.7318123516030003E-2</v>
      </c>
      <c r="AJ935" s="33">
        <v>-8.1597100329985992E-3</v>
      </c>
      <c r="AK935" s="33">
        <v>0.1054778335490287</v>
      </c>
      <c r="BI935" s="34">
        <v>4.4696314575758497E-2</v>
      </c>
    </row>
    <row r="936" spans="9:61" x14ac:dyDescent="0.25">
      <c r="I936" s="31">
        <v>45793</v>
      </c>
      <c r="J936" s="32">
        <v>187.65886564659959</v>
      </c>
      <c r="K936" s="32">
        <v>164.8169033369245</v>
      </c>
      <c r="L936" s="33">
        <v>-0.138515207381985</v>
      </c>
      <c r="M936" s="33">
        <v>-6.6375745502492103E-2</v>
      </c>
      <c r="N936">
        <v>30</v>
      </c>
      <c r="O936" t="s">
        <v>16</v>
      </c>
      <c r="P936">
        <f t="shared" si="32"/>
        <v>0</v>
      </c>
      <c r="Q936">
        <f t="shared" si="33"/>
        <v>225</v>
      </c>
      <c r="AH936" s="31">
        <v>46164</v>
      </c>
      <c r="AI936" s="33">
        <v>9.3704383275002107E-2</v>
      </c>
      <c r="AJ936" s="33">
        <v>-9.6017209641947009E-3</v>
      </c>
      <c r="AK936" s="33">
        <v>0.10330610423919689</v>
      </c>
      <c r="BI936" s="34">
        <v>-0.10048091679296239</v>
      </c>
    </row>
    <row r="937" spans="9:61" x14ac:dyDescent="0.25">
      <c r="I937" s="31">
        <v>45796</v>
      </c>
      <c r="J937" s="32">
        <v>187.78515291747581</v>
      </c>
      <c r="K937" s="32">
        <v>164.7801506858693</v>
      </c>
      <c r="L937" s="33">
        <v>-0.13793546092030751</v>
      </c>
      <c r="M937" s="33">
        <v>-6.6583935110156894E-2</v>
      </c>
      <c r="N937">
        <v>30</v>
      </c>
      <c r="O937" t="s">
        <v>16</v>
      </c>
      <c r="P937">
        <f t="shared" si="32"/>
        <v>0</v>
      </c>
      <c r="Q937">
        <f t="shared" si="33"/>
        <v>225</v>
      </c>
      <c r="AH937" s="31">
        <v>46167</v>
      </c>
      <c r="AI937" s="33">
        <v>0.1058282092263509</v>
      </c>
      <c r="AJ937" s="33">
        <v>2.7836331989258998E-3</v>
      </c>
      <c r="AK937" s="33">
        <v>0.10304457602742501</v>
      </c>
      <c r="BI937" s="34">
        <v>-0.11338302057211409</v>
      </c>
    </row>
    <row r="938" spans="9:61" x14ac:dyDescent="0.25">
      <c r="I938" s="31">
        <v>45797</v>
      </c>
      <c r="J938" s="32">
        <v>186.2911437634946</v>
      </c>
      <c r="K938" s="32">
        <v>162.76091679848381</v>
      </c>
      <c r="L938" s="33">
        <v>-0.14479400267772519</v>
      </c>
      <c r="M938" s="33">
        <v>-7.8022117084202494E-2</v>
      </c>
      <c r="N938">
        <v>30</v>
      </c>
      <c r="O938" t="s">
        <v>16</v>
      </c>
      <c r="P938">
        <f t="shared" si="32"/>
        <v>0</v>
      </c>
      <c r="Q938">
        <f t="shared" si="33"/>
        <v>225</v>
      </c>
      <c r="AH938" s="31">
        <v>46168</v>
      </c>
      <c r="AI938" s="33">
        <v>0.11974514836046871</v>
      </c>
      <c r="AJ938" s="33">
        <v>1.37964012468121E-2</v>
      </c>
      <c r="AK938" s="33">
        <v>0.10594874711365659</v>
      </c>
      <c r="BI938" s="34">
        <v>-7.9491452870615695E-2</v>
      </c>
    </row>
    <row r="939" spans="9:61" x14ac:dyDescent="0.25">
      <c r="I939" s="31">
        <v>45798</v>
      </c>
      <c r="J939" s="32">
        <v>186.9430711519268</v>
      </c>
      <c r="K939" s="32">
        <v>163.80620543290661</v>
      </c>
      <c r="L939" s="33">
        <v>-0.1418012022625123</v>
      </c>
      <c r="M939" s="33">
        <v>-7.2100959713269797E-2</v>
      </c>
      <c r="N939">
        <v>30</v>
      </c>
      <c r="O939" t="s">
        <v>16</v>
      </c>
      <c r="P939">
        <f t="shared" si="32"/>
        <v>0</v>
      </c>
      <c r="Q939">
        <f t="shared" si="33"/>
        <v>225</v>
      </c>
      <c r="AH939" s="31">
        <v>46169</v>
      </c>
      <c r="AI939" s="33">
        <v>0.1218975688704293</v>
      </c>
      <c r="AJ939" s="33">
        <v>1.04154522637935E-2</v>
      </c>
      <c r="AK939" s="33">
        <v>0.11148211660663571</v>
      </c>
      <c r="BI939" s="34">
        <v>0.1208037730918764</v>
      </c>
    </row>
    <row r="940" spans="9:61" x14ac:dyDescent="0.25">
      <c r="I940" s="31">
        <v>45799</v>
      </c>
      <c r="J940" s="32">
        <v>186.9527109574488</v>
      </c>
      <c r="K940" s="32">
        <v>162.82865697886001</v>
      </c>
      <c r="L940" s="33">
        <v>-0.14175694884644069</v>
      </c>
      <c r="M940" s="33">
        <v>-7.7638395062232399E-2</v>
      </c>
      <c r="N940">
        <v>30</v>
      </c>
      <c r="O940" t="s">
        <v>16</v>
      </c>
      <c r="P940">
        <f t="shared" si="32"/>
        <v>0</v>
      </c>
      <c r="Q940">
        <f t="shared" si="33"/>
        <v>225</v>
      </c>
      <c r="AH940" s="31">
        <v>46171</v>
      </c>
      <c r="AI940" s="33">
        <v>0.1204523073658028</v>
      </c>
      <c r="AJ940" s="33">
        <v>2.7439699048461001E-3</v>
      </c>
      <c r="AK940" s="33">
        <v>0.1177083374609566</v>
      </c>
      <c r="BI940" s="34">
        <v>0.1607969621243564</v>
      </c>
    </row>
    <row r="941" spans="9:61" x14ac:dyDescent="0.25">
      <c r="I941" s="31">
        <v>45800</v>
      </c>
      <c r="J941" s="32">
        <v>187.66858779891459</v>
      </c>
      <c r="K941" s="32">
        <v>164.169408102158</v>
      </c>
      <c r="L941" s="33">
        <v>-0.13847057593682499</v>
      </c>
      <c r="M941" s="33">
        <v>-7.0043556531642806E-2</v>
      </c>
      <c r="N941">
        <v>30</v>
      </c>
      <c r="O941" t="s">
        <v>16</v>
      </c>
      <c r="P941">
        <f t="shared" si="32"/>
        <v>0</v>
      </c>
      <c r="Q941">
        <f t="shared" si="33"/>
        <v>225</v>
      </c>
      <c r="AH941" s="31">
        <v>46174</v>
      </c>
      <c r="AI941" s="33">
        <v>0.1152960306123651</v>
      </c>
      <c r="AJ941" s="33">
        <v>-1.5060763222063799E-2</v>
      </c>
      <c r="AK941" s="33">
        <v>0.130356793834429</v>
      </c>
      <c r="BI941" s="34">
        <v>6.0112604248248998E-2</v>
      </c>
    </row>
    <row r="942" spans="9:61" x14ac:dyDescent="0.25">
      <c r="I942" s="31">
        <v>45803</v>
      </c>
      <c r="J942" s="32">
        <v>188.4017263259318</v>
      </c>
      <c r="K942" s="32">
        <v>165.08642277799601</v>
      </c>
      <c r="L942" s="33">
        <v>-0.1351049598774319</v>
      </c>
      <c r="M942" s="33">
        <v>-6.4849021712951399E-2</v>
      </c>
      <c r="N942">
        <v>30</v>
      </c>
      <c r="O942" t="s">
        <v>16</v>
      </c>
      <c r="P942">
        <f t="shared" si="32"/>
        <v>0</v>
      </c>
      <c r="Q942">
        <f t="shared" si="33"/>
        <v>225</v>
      </c>
      <c r="AH942" s="31">
        <v>46175</v>
      </c>
      <c r="AI942" s="33">
        <v>0.1194596883737582</v>
      </c>
      <c r="AJ942" s="33">
        <v>-1.6902170828913501E-2</v>
      </c>
      <c r="AK942" s="33">
        <v>0.13636185920267169</v>
      </c>
      <c r="BI942" s="34">
        <v>9.0222020786806002E-3</v>
      </c>
    </row>
    <row r="943" spans="9:61" x14ac:dyDescent="0.25">
      <c r="I943" s="31">
        <v>45804</v>
      </c>
      <c r="J943" s="32">
        <v>189.27647211463591</v>
      </c>
      <c r="K943" s="32">
        <v>164.4248750590024</v>
      </c>
      <c r="L943" s="33">
        <v>-0.1310892679367465</v>
      </c>
      <c r="M943" s="33">
        <v>-6.8596434650915E-2</v>
      </c>
      <c r="N943">
        <v>30</v>
      </c>
      <c r="O943" t="s">
        <v>16</v>
      </c>
      <c r="P943">
        <f t="shared" si="32"/>
        <v>0</v>
      </c>
      <c r="Q943">
        <f t="shared" si="33"/>
        <v>225</v>
      </c>
      <c r="AH943" s="31">
        <v>46176</v>
      </c>
      <c r="AI943" s="33">
        <v>0.111691322303548</v>
      </c>
      <c r="AJ943" s="33">
        <v>-1.5981855236342199E-2</v>
      </c>
      <c r="AK943" s="33">
        <v>0.12767317753989019</v>
      </c>
      <c r="BI943" s="34">
        <v>-0.1149315966822986</v>
      </c>
    </row>
    <row r="944" spans="9:61" x14ac:dyDescent="0.25">
      <c r="I944" s="31">
        <v>45805</v>
      </c>
      <c r="J944" s="32">
        <v>189.00375628177849</v>
      </c>
      <c r="K944" s="32">
        <v>164.15751753858129</v>
      </c>
      <c r="L944" s="33">
        <v>-0.1323412234034029</v>
      </c>
      <c r="M944" s="33">
        <v>-7.0110911992946001E-2</v>
      </c>
      <c r="N944">
        <v>30</v>
      </c>
      <c r="O944" t="s">
        <v>16</v>
      </c>
      <c r="P944">
        <f t="shared" si="32"/>
        <v>0</v>
      </c>
      <c r="Q944">
        <f t="shared" si="33"/>
        <v>225</v>
      </c>
      <c r="AH944" s="31">
        <v>46177</v>
      </c>
      <c r="AI944" s="33">
        <v>0.1131997046779977</v>
      </c>
      <c r="AJ944" s="33">
        <v>-1.2366436341606901E-2</v>
      </c>
      <c r="AK944" s="33">
        <v>0.1255661410196047</v>
      </c>
      <c r="BI944" s="34">
        <v>0.36008061189664048</v>
      </c>
    </row>
    <row r="945" spans="9:61" x14ac:dyDescent="0.25">
      <c r="I945" s="31">
        <v>45806</v>
      </c>
      <c r="J945" s="32">
        <v>190.98915548489131</v>
      </c>
      <c r="K945" s="32">
        <v>164.74808219622309</v>
      </c>
      <c r="L945" s="33">
        <v>-0.1232268593425085</v>
      </c>
      <c r="M945" s="33">
        <v>-6.6765590748217196E-2</v>
      </c>
      <c r="N945">
        <v>30</v>
      </c>
      <c r="O945" t="s">
        <v>16</v>
      </c>
      <c r="P945">
        <f t="shared" si="32"/>
        <v>0</v>
      </c>
      <c r="Q945">
        <f t="shared" si="33"/>
        <v>225</v>
      </c>
      <c r="AH945" s="31">
        <v>46178</v>
      </c>
      <c r="AI945" s="33">
        <v>9.1077452134627104E-2</v>
      </c>
      <c r="AJ945" s="33">
        <v>-1.7321811704033199E-2</v>
      </c>
      <c r="AK945" s="33">
        <v>0.1083992638386603</v>
      </c>
      <c r="BI945" s="34">
        <v>-4.5095786361951197E-2</v>
      </c>
    </row>
    <row r="946" spans="9:61" x14ac:dyDescent="0.25">
      <c r="I946" s="31">
        <v>45807</v>
      </c>
      <c r="J946" s="32">
        <v>190.11678421639931</v>
      </c>
      <c r="K946" s="32">
        <v>164.3200219074626</v>
      </c>
      <c r="L946" s="33">
        <v>-0.1272316505828969</v>
      </c>
      <c r="M946" s="33">
        <v>-6.9190387355134705E-2</v>
      </c>
      <c r="N946">
        <v>30</v>
      </c>
      <c r="O946" t="s">
        <v>16</v>
      </c>
      <c r="P946">
        <f t="shared" si="32"/>
        <v>0</v>
      </c>
      <c r="Q946">
        <f t="shared" si="33"/>
        <v>225</v>
      </c>
      <c r="AH946" s="31">
        <v>46181</v>
      </c>
      <c r="AI946" s="33">
        <v>8.6600647012533297E-2</v>
      </c>
      <c r="AJ946" s="33">
        <v>-2.7552468100315902E-2</v>
      </c>
      <c r="AK946" s="33">
        <v>0.1141531151128493</v>
      </c>
      <c r="BI946" s="34">
        <v>-3.0323092780119E-2</v>
      </c>
    </row>
    <row r="947" spans="9:61" x14ac:dyDescent="0.25">
      <c r="I947" s="31">
        <v>45810</v>
      </c>
      <c r="J947" s="32">
        <v>189.85191590732029</v>
      </c>
      <c r="K947" s="32">
        <v>164.5545902980208</v>
      </c>
      <c r="L947" s="33">
        <v>-0.12844758045400489</v>
      </c>
      <c r="M947" s="33">
        <v>-6.7861647800333894E-2</v>
      </c>
      <c r="N947">
        <v>30</v>
      </c>
      <c r="O947" t="s">
        <v>16</v>
      </c>
      <c r="P947">
        <f t="shared" si="32"/>
        <v>0</v>
      </c>
      <c r="Q947">
        <f t="shared" si="33"/>
        <v>225</v>
      </c>
      <c r="AH947" s="31">
        <v>46182</v>
      </c>
      <c r="AI947" s="33">
        <v>9.2241739621001295E-2</v>
      </c>
      <c r="AJ947" s="33">
        <v>-2.0335457312399999E-2</v>
      </c>
      <c r="AK947" s="33">
        <v>0.1125771969334014</v>
      </c>
      <c r="BI947" s="34">
        <v>-2.04853862477326E-2</v>
      </c>
    </row>
    <row r="948" spans="9:61" x14ac:dyDescent="0.25">
      <c r="I948" s="31">
        <v>45811</v>
      </c>
      <c r="J948" s="32">
        <v>190.1133311100491</v>
      </c>
      <c r="K948" s="32">
        <v>163.66676155096189</v>
      </c>
      <c r="L948" s="33">
        <v>-0.12724750274419891</v>
      </c>
      <c r="M948" s="33">
        <v>-7.2890855577644603E-2</v>
      </c>
      <c r="N948">
        <v>30</v>
      </c>
      <c r="O948" t="s">
        <v>16</v>
      </c>
      <c r="P948">
        <f t="shared" si="32"/>
        <v>0</v>
      </c>
      <c r="Q948">
        <f t="shared" si="33"/>
        <v>225</v>
      </c>
      <c r="AH948" s="31">
        <v>46183</v>
      </c>
      <c r="AI948" s="33">
        <v>7.9516697210842299E-2</v>
      </c>
      <c r="AJ948" s="33">
        <v>-2.10225746654749E-2</v>
      </c>
      <c r="AK948" s="33">
        <v>0.1005392718763172</v>
      </c>
      <c r="BI948" s="34">
        <v>-0.103337595544071</v>
      </c>
    </row>
    <row r="949" spans="9:61" x14ac:dyDescent="0.25">
      <c r="I949" s="31">
        <v>45812</v>
      </c>
      <c r="J949" s="32">
        <v>191.2985527589743</v>
      </c>
      <c r="K949" s="32">
        <v>164.3625396802519</v>
      </c>
      <c r="L949" s="33">
        <v>-0.1218065105325461</v>
      </c>
      <c r="M949" s="33">
        <v>-6.8949540554110997E-2</v>
      </c>
      <c r="N949">
        <v>30</v>
      </c>
      <c r="O949" t="s">
        <v>16</v>
      </c>
      <c r="P949">
        <f t="shared" si="32"/>
        <v>0</v>
      </c>
      <c r="Q949">
        <f t="shared" si="33"/>
        <v>225</v>
      </c>
      <c r="AH949" s="31">
        <v>46184</v>
      </c>
      <c r="AI949" s="33">
        <v>6.8644979663809294E-2</v>
      </c>
      <c r="AJ949" s="33">
        <v>-3.0401813410733398E-2</v>
      </c>
      <c r="AK949" s="33">
        <v>9.9046793074542699E-2</v>
      </c>
      <c r="BI949" s="34">
        <v>-0.12909523839849621</v>
      </c>
    </row>
    <row r="950" spans="9:61" x14ac:dyDescent="0.25">
      <c r="I950" s="31">
        <v>45813</v>
      </c>
      <c r="J950" s="32">
        <v>193.00815580012519</v>
      </c>
      <c r="K950" s="32">
        <v>165.27523051478931</v>
      </c>
      <c r="L950" s="33">
        <v>-0.113958242792622</v>
      </c>
      <c r="M950" s="33">
        <v>-6.3779498630438899E-2</v>
      </c>
      <c r="N950">
        <v>30</v>
      </c>
      <c r="O950" t="s">
        <v>16</v>
      </c>
      <c r="P950">
        <f t="shared" si="32"/>
        <v>0</v>
      </c>
      <c r="Q950">
        <f t="shared" si="33"/>
        <v>225</v>
      </c>
      <c r="AH950" s="31">
        <v>46185</v>
      </c>
      <c r="AI950" s="33">
        <v>7.5772584600309806E-2</v>
      </c>
      <c r="AJ950" s="33">
        <v>-1.4593734330375601E-2</v>
      </c>
      <c r="AK950" s="33">
        <v>9.0366318930685502E-2</v>
      </c>
      <c r="BI950" s="34">
        <v>8.8778553546620204E-2</v>
      </c>
    </row>
    <row r="951" spans="9:61" x14ac:dyDescent="0.25">
      <c r="I951" s="31">
        <v>45814</v>
      </c>
      <c r="J951" s="32">
        <v>193.33339057311821</v>
      </c>
      <c r="K951" s="32">
        <v>166.93702685465769</v>
      </c>
      <c r="L951" s="33">
        <v>-0.1124651888407148</v>
      </c>
      <c r="M951" s="33">
        <v>-5.4366062644661199E-2</v>
      </c>
      <c r="N951">
        <v>30</v>
      </c>
      <c r="O951" t="s">
        <v>16</v>
      </c>
      <c r="P951">
        <f t="shared" si="32"/>
        <v>0</v>
      </c>
      <c r="Q951">
        <f t="shared" si="33"/>
        <v>225</v>
      </c>
      <c r="AH951" s="31">
        <v>46188</v>
      </c>
      <c r="AI951" s="33">
        <v>8.4210494581358403E-2</v>
      </c>
      <c r="AJ951" s="33">
        <v>-1.1819504340581301E-2</v>
      </c>
      <c r="AK951" s="33">
        <v>9.6029998921939697E-2</v>
      </c>
      <c r="BI951" s="34">
        <v>-0.21208203408290219</v>
      </c>
    </row>
    <row r="952" spans="9:61" x14ac:dyDescent="0.25">
      <c r="I952" s="31">
        <v>45817</v>
      </c>
      <c r="J952" s="32">
        <v>195.77323206218969</v>
      </c>
      <c r="K952" s="32">
        <v>168.1293260933013</v>
      </c>
      <c r="L952" s="33">
        <v>-0.1012646184227313</v>
      </c>
      <c r="M952" s="33">
        <v>-4.7612146843069997E-2</v>
      </c>
      <c r="N952">
        <v>30</v>
      </c>
      <c r="O952" t="s">
        <v>16</v>
      </c>
      <c r="P952">
        <f t="shared" si="32"/>
        <v>0</v>
      </c>
      <c r="Q952">
        <f t="shared" si="33"/>
        <v>225</v>
      </c>
      <c r="AH952" s="31">
        <v>46189</v>
      </c>
      <c r="AI952" s="33">
        <v>7.9716545417939599E-2</v>
      </c>
      <c r="AJ952" s="33">
        <v>-1.42859898287867E-2</v>
      </c>
      <c r="AK952" s="33">
        <v>9.4002535246726304E-2</v>
      </c>
      <c r="BI952" s="34">
        <v>-0.15464311924881111</v>
      </c>
    </row>
    <row r="953" spans="9:61" x14ac:dyDescent="0.25">
      <c r="I953" s="31">
        <v>45818</v>
      </c>
      <c r="J953" s="32">
        <v>196.31856812499419</v>
      </c>
      <c r="K953" s="32">
        <v>168.19706627367751</v>
      </c>
      <c r="L953" s="33">
        <v>-9.8761146373311098E-2</v>
      </c>
      <c r="M953" s="33">
        <v>-4.72284248210997E-2</v>
      </c>
      <c r="N953">
        <v>30</v>
      </c>
      <c r="O953" t="s">
        <v>16</v>
      </c>
      <c r="P953">
        <f t="shared" si="32"/>
        <v>0</v>
      </c>
      <c r="Q953">
        <f t="shared" si="33"/>
        <v>225</v>
      </c>
      <c r="AH953" s="31">
        <v>46190</v>
      </c>
      <c r="AI953" s="33">
        <v>8.5192059772642104E-2</v>
      </c>
      <c r="AJ953" s="33">
        <v>-9.8650596937867995E-3</v>
      </c>
      <c r="AK953" s="33">
        <v>9.5057119466428905E-2</v>
      </c>
      <c r="BI953" s="34">
        <v>1.8233824835433499E-2</v>
      </c>
    </row>
    <row r="954" spans="9:61" x14ac:dyDescent="0.25">
      <c r="I954" s="31">
        <v>45819</v>
      </c>
      <c r="J954" s="32">
        <v>197.3370901212401</v>
      </c>
      <c r="K954" s="32">
        <v>168.1819328291254</v>
      </c>
      <c r="L954" s="33">
        <v>-9.4085421580403103E-2</v>
      </c>
      <c r="M954" s="33">
        <v>-4.7314149953667603E-2</v>
      </c>
      <c r="N954">
        <v>30</v>
      </c>
      <c r="O954" t="s">
        <v>16</v>
      </c>
      <c r="P954">
        <f t="shared" si="32"/>
        <v>0</v>
      </c>
      <c r="Q954">
        <f t="shared" si="33"/>
        <v>225</v>
      </c>
      <c r="AH954" s="31">
        <v>46191</v>
      </c>
      <c r="AI954" s="33">
        <v>9.2958575375240396E-2</v>
      </c>
      <c r="AJ954" s="33">
        <v>-5.6303386987232003E-3</v>
      </c>
      <c r="AK954" s="33">
        <v>9.8588914073963599E-2</v>
      </c>
      <c r="BI954" s="34">
        <v>8.7336336772636993E-3</v>
      </c>
    </row>
    <row r="955" spans="9:61" x14ac:dyDescent="0.25">
      <c r="I955" s="31">
        <v>45820</v>
      </c>
      <c r="J955" s="32">
        <v>194.96094402326179</v>
      </c>
      <c r="K955" s="32">
        <v>166.08198723746179</v>
      </c>
      <c r="L955" s="33">
        <v>-0.1049935858251015</v>
      </c>
      <c r="M955" s="33">
        <v>-5.9209532634741602E-2</v>
      </c>
      <c r="N955">
        <v>30</v>
      </c>
      <c r="O955" t="s">
        <v>16</v>
      </c>
      <c r="P955">
        <f t="shared" si="32"/>
        <v>0</v>
      </c>
      <c r="Q955">
        <f t="shared" si="33"/>
        <v>225</v>
      </c>
      <c r="AH955" s="31">
        <v>46192</v>
      </c>
      <c r="AI955" s="33">
        <v>0.114624985926141</v>
      </c>
      <c r="AJ955" s="33">
        <v>4.2414341471246004E-3</v>
      </c>
      <c r="AK955" s="33">
        <v>0.11038355177901631</v>
      </c>
      <c r="BI955" s="34">
        <v>-1.1119238401815799E-2</v>
      </c>
    </row>
    <row r="956" spans="9:61" x14ac:dyDescent="0.25">
      <c r="I956" s="31">
        <v>45821</v>
      </c>
      <c r="J956" s="32">
        <v>194.12651630413049</v>
      </c>
      <c r="K956" s="32">
        <v>165.07128933344379</v>
      </c>
      <c r="L956" s="33">
        <v>-0.1088241897674926</v>
      </c>
      <c r="M956" s="33">
        <v>-6.4934746845519198E-2</v>
      </c>
      <c r="N956">
        <v>30</v>
      </c>
      <c r="O956" t="s">
        <v>16</v>
      </c>
      <c r="P956">
        <f t="shared" si="32"/>
        <v>0</v>
      </c>
      <c r="Q956">
        <f t="shared" si="33"/>
        <v>225</v>
      </c>
      <c r="AH956" s="31">
        <v>46195</v>
      </c>
      <c r="AI956" s="33">
        <v>0.1218183940092767</v>
      </c>
      <c r="AJ956" s="33">
        <v>1.55263640411764E-2</v>
      </c>
      <c r="AK956" s="33">
        <v>0.10629202996810019</v>
      </c>
      <c r="BI956" s="34">
        <v>0.4020614599316833</v>
      </c>
    </row>
    <row r="957" spans="9:61" x14ac:dyDescent="0.25">
      <c r="I957" s="31">
        <v>45824</v>
      </c>
      <c r="J957" s="32">
        <v>194.95556083116301</v>
      </c>
      <c r="K957" s="32">
        <v>166.4322183828113</v>
      </c>
      <c r="L957" s="33">
        <v>-0.1050182984232136</v>
      </c>
      <c r="M957" s="33">
        <v>-5.7225608138172603E-2</v>
      </c>
      <c r="N957">
        <v>30</v>
      </c>
      <c r="O957" t="s">
        <v>16</v>
      </c>
      <c r="P957">
        <f t="shared" si="32"/>
        <v>0</v>
      </c>
      <c r="Q957">
        <f t="shared" si="33"/>
        <v>225</v>
      </c>
      <c r="AH957" s="31">
        <v>46196</v>
      </c>
      <c r="AI957" s="33">
        <v>0.10517757440411191</v>
      </c>
      <c r="AJ957" s="33">
        <v>-3.6414729563261001E-3</v>
      </c>
      <c r="AK957" s="33">
        <v>0.108819047360438</v>
      </c>
      <c r="BI957" s="34">
        <v>-7.1594538838914895E-2</v>
      </c>
    </row>
    <row r="958" spans="9:61" x14ac:dyDescent="0.25">
      <c r="I958" s="31">
        <v>45825</v>
      </c>
      <c r="J958" s="32">
        <v>193.69769897570231</v>
      </c>
      <c r="K958" s="32">
        <v>165.6139314166706</v>
      </c>
      <c r="L958" s="33">
        <v>-0.11079275973608541</v>
      </c>
      <c r="M958" s="33">
        <v>-6.1860888520588297E-2</v>
      </c>
      <c r="N958">
        <v>30</v>
      </c>
      <c r="O958" t="s">
        <v>16</v>
      </c>
      <c r="P958">
        <f t="shared" si="32"/>
        <v>0</v>
      </c>
      <c r="Q958">
        <f t="shared" si="33"/>
        <v>225</v>
      </c>
      <c r="AH958" s="31">
        <v>46197</v>
      </c>
      <c r="AI958" s="33">
        <v>0.1160832963530031</v>
      </c>
      <c r="AJ958" s="33">
        <v>6.3007201444639999E-3</v>
      </c>
      <c r="AK958" s="33">
        <v>0.1097825762085391</v>
      </c>
      <c r="BI958" s="34">
        <v>-0.17638700887549591</v>
      </c>
    </row>
    <row r="959" spans="9:61" x14ac:dyDescent="0.25">
      <c r="I959" s="31">
        <v>45826</v>
      </c>
      <c r="J959" s="32">
        <v>193.06800520354531</v>
      </c>
      <c r="K959" s="32">
        <v>165.20821097462991</v>
      </c>
      <c r="L959" s="33">
        <v>-0.1136834923793332</v>
      </c>
      <c r="M959" s="33">
        <v>-6.4159138503239094E-2</v>
      </c>
      <c r="N959">
        <v>30</v>
      </c>
      <c r="O959" t="s">
        <v>16</v>
      </c>
      <c r="P959">
        <f t="shared" si="32"/>
        <v>0</v>
      </c>
      <c r="Q959">
        <f t="shared" si="33"/>
        <v>225</v>
      </c>
      <c r="AH959" s="31">
        <v>46198</v>
      </c>
      <c r="AI959" s="33">
        <v>0.11999312125743269</v>
      </c>
      <c r="AJ959" s="33">
        <v>8.2223928253624002E-3</v>
      </c>
      <c r="AK959" s="33">
        <v>0.1117707284320703</v>
      </c>
      <c r="BI959" s="34">
        <v>-2.4426455683494001E-2</v>
      </c>
    </row>
    <row r="960" spans="9:61" x14ac:dyDescent="0.25">
      <c r="I960" s="31">
        <v>45827</v>
      </c>
      <c r="J960" s="32">
        <v>190.08870772987751</v>
      </c>
      <c r="K960" s="32">
        <v>164.04293574411511</v>
      </c>
      <c r="L960" s="33">
        <v>-0.12736054119558021</v>
      </c>
      <c r="M960" s="33">
        <v>-7.0759973710959406E-2</v>
      </c>
      <c r="N960">
        <v>30</v>
      </c>
      <c r="O960" t="s">
        <v>16</v>
      </c>
      <c r="P960">
        <f t="shared" si="32"/>
        <v>0</v>
      </c>
      <c r="Q960">
        <f t="shared" si="33"/>
        <v>225</v>
      </c>
      <c r="AH960" s="31">
        <v>46202</v>
      </c>
      <c r="AI960" s="33">
        <v>0.12208781562940001</v>
      </c>
      <c r="AJ960" s="33">
        <v>1.03894392338612E-2</v>
      </c>
      <c r="AK960" s="33">
        <v>0.1116983763955388</v>
      </c>
      <c r="BI960" s="34">
        <v>-0.17899844699211959</v>
      </c>
    </row>
    <row r="961" spans="9:61" x14ac:dyDescent="0.25">
      <c r="I961" s="31">
        <v>45828</v>
      </c>
      <c r="J961" s="32">
        <v>191.48747448176809</v>
      </c>
      <c r="K961" s="32">
        <v>166.0434329858646</v>
      </c>
      <c r="L961" s="33">
        <v>-0.12093922834674981</v>
      </c>
      <c r="M961" s="33">
        <v>-5.9427927615331E-2</v>
      </c>
      <c r="N961">
        <v>30</v>
      </c>
      <c r="O961" t="s">
        <v>16</v>
      </c>
      <c r="P961">
        <f t="shared" si="32"/>
        <v>0</v>
      </c>
      <c r="Q961">
        <f t="shared" si="33"/>
        <v>225</v>
      </c>
      <c r="AH961" s="31">
        <v>46203</v>
      </c>
      <c r="AI961" s="33">
        <v>0.11890286031778879</v>
      </c>
      <c r="AJ961" s="33">
        <v>-1.9725620738592002E-3</v>
      </c>
      <c r="AK961" s="33">
        <v>0.120875422391648</v>
      </c>
      <c r="BI961" s="34">
        <v>6.8170177973906204E-2</v>
      </c>
    </row>
    <row r="962" spans="9:61" x14ac:dyDescent="0.25">
      <c r="I962" s="31">
        <v>45831</v>
      </c>
      <c r="J962" s="32">
        <v>193.81268239888649</v>
      </c>
      <c r="K962" s="32">
        <v>165.7580594600243</v>
      </c>
      <c r="L962" s="33">
        <v>-0.11026490580211271</v>
      </c>
      <c r="M962" s="33">
        <v>-6.10444586866093E-2</v>
      </c>
      <c r="N962">
        <v>30</v>
      </c>
      <c r="O962" t="s">
        <v>16</v>
      </c>
      <c r="P962">
        <f t="shared" si="32"/>
        <v>0</v>
      </c>
      <c r="Q962">
        <f t="shared" si="33"/>
        <v>225</v>
      </c>
      <c r="AH962" s="31">
        <v>46204</v>
      </c>
      <c r="AI962" s="33">
        <v>0.1092345462813813</v>
      </c>
      <c r="AJ962" s="33">
        <v>4.7888181205572996E-3</v>
      </c>
      <c r="AK962" s="33">
        <v>0.1044457281608239</v>
      </c>
      <c r="BI962" s="34">
        <v>-0.1379716357916812</v>
      </c>
    </row>
    <row r="963" spans="9:61" x14ac:dyDescent="0.25">
      <c r="I963" s="31">
        <v>45832</v>
      </c>
      <c r="J963" s="32">
        <v>193.39213846417641</v>
      </c>
      <c r="K963" s="32">
        <v>166.56301458215481</v>
      </c>
      <c r="L963" s="33">
        <v>-0.11219549513575421</v>
      </c>
      <c r="M963" s="33">
        <v>-5.64846980638367E-2</v>
      </c>
      <c r="N963">
        <v>30</v>
      </c>
      <c r="O963" t="s">
        <v>16</v>
      </c>
      <c r="P963">
        <f t="shared" si="32"/>
        <v>0</v>
      </c>
      <c r="Q963">
        <f t="shared" si="33"/>
        <v>225</v>
      </c>
      <c r="AH963" s="31">
        <v>46205</v>
      </c>
      <c r="AI963" s="33">
        <v>0.11746411602949269</v>
      </c>
      <c r="AJ963" s="33">
        <v>6.5590225498848003E-3</v>
      </c>
      <c r="AK963" s="33">
        <v>0.11090509347960779</v>
      </c>
      <c r="BI963" s="34">
        <v>-0.1032716741305434</v>
      </c>
    </row>
    <row r="964" spans="9:61" x14ac:dyDescent="0.25">
      <c r="I964" s="31">
        <v>45833</v>
      </c>
      <c r="J964" s="32">
        <v>194.25547299361349</v>
      </c>
      <c r="K964" s="32">
        <v>167.8864703402503</v>
      </c>
      <c r="L964" s="33">
        <v>-0.108232188816655</v>
      </c>
      <c r="M964" s="33">
        <v>-4.8987831113324602E-2</v>
      </c>
      <c r="N964">
        <v>30</v>
      </c>
      <c r="O964" t="s">
        <v>16</v>
      </c>
      <c r="P964">
        <f t="shared" ref="P964:P1027" si="34">IF(O964="Discovery",$Q$2,0)</f>
        <v>0</v>
      </c>
      <c r="Q964">
        <f t="shared" ref="Q964:Q1027" si="35">IF(O964="Holdout",$Q$2,0)</f>
        <v>225</v>
      </c>
      <c r="AH964" s="31">
        <v>46206</v>
      </c>
      <c r="AI964" s="33">
        <v>0.1149918862902132</v>
      </c>
      <c r="AJ964" s="33">
        <v>1.8457430940240001E-4</v>
      </c>
      <c r="AK964" s="33">
        <v>0.1148073119808108</v>
      </c>
      <c r="BI964" s="34">
        <v>-7.9054639970563806E-2</v>
      </c>
    </row>
    <row r="965" spans="9:61" x14ac:dyDescent="0.25">
      <c r="I965" s="31">
        <v>45834</v>
      </c>
      <c r="J965" s="32">
        <v>194.49240457063479</v>
      </c>
      <c r="K965" s="32">
        <v>169.47692329865851</v>
      </c>
      <c r="L965" s="33">
        <v>-0.10714450798797889</v>
      </c>
      <c r="M965" s="33">
        <v>-3.9978527895366399E-2</v>
      </c>
      <c r="N965">
        <v>30</v>
      </c>
      <c r="O965" t="s">
        <v>16</v>
      </c>
      <c r="P965">
        <f t="shared" si="34"/>
        <v>0</v>
      </c>
      <c r="Q965">
        <f t="shared" si="35"/>
        <v>225</v>
      </c>
      <c r="AH965" s="31">
        <v>46209</v>
      </c>
      <c r="AI965" s="33">
        <v>0.1248566094652423</v>
      </c>
      <c r="AJ965" s="33">
        <v>-3.5547920595469999E-3</v>
      </c>
      <c r="AK965" s="33">
        <v>0.1284114015247893</v>
      </c>
      <c r="BI965" s="34">
        <v>-0.1665094100789625</v>
      </c>
    </row>
    <row r="966" spans="9:61" x14ac:dyDescent="0.25">
      <c r="I966" s="31">
        <v>45835</v>
      </c>
      <c r="J966" s="32">
        <v>195.94217093770351</v>
      </c>
      <c r="K966" s="32">
        <v>170.21630016106309</v>
      </c>
      <c r="L966" s="33">
        <v>-0.1004890714128121</v>
      </c>
      <c r="M966" s="33">
        <v>-3.57902428470541E-2</v>
      </c>
      <c r="N966">
        <v>30</v>
      </c>
      <c r="O966" t="s">
        <v>16</v>
      </c>
      <c r="P966">
        <f t="shared" si="34"/>
        <v>0</v>
      </c>
      <c r="Q966">
        <f t="shared" si="35"/>
        <v>225</v>
      </c>
      <c r="AH966" s="31">
        <v>46210</v>
      </c>
      <c r="AI966" s="33">
        <v>0.1118322098213862</v>
      </c>
      <c r="AJ966" s="33">
        <v>-1.06392211734474E-2</v>
      </c>
      <c r="AK966" s="33">
        <v>0.1224714309948336</v>
      </c>
      <c r="BI966" s="34">
        <v>-5.45341098319575E-2</v>
      </c>
    </row>
    <row r="967" spans="9:61" x14ac:dyDescent="0.25">
      <c r="I967" s="31">
        <v>45838</v>
      </c>
      <c r="J967" s="32">
        <v>196.59459678420961</v>
      </c>
      <c r="K967" s="32">
        <v>170.1950412746684</v>
      </c>
      <c r="L967" s="33">
        <v>-9.7493982728143302E-2</v>
      </c>
      <c r="M967" s="33">
        <v>-3.5910666247566003E-2</v>
      </c>
      <c r="N967">
        <v>30</v>
      </c>
      <c r="O967" t="s">
        <v>16</v>
      </c>
      <c r="P967">
        <f t="shared" si="34"/>
        <v>0</v>
      </c>
      <c r="Q967">
        <f t="shared" si="35"/>
        <v>225</v>
      </c>
      <c r="AH967" s="31">
        <v>46211</v>
      </c>
      <c r="AI967" s="33">
        <v>8.9683550301844703E-2</v>
      </c>
      <c r="AJ967" s="33">
        <v>-3.0026844841894901E-2</v>
      </c>
      <c r="AK967" s="33">
        <v>0.1197103951437397</v>
      </c>
      <c r="BI967" s="34">
        <v>3.2378557658580498E-2</v>
      </c>
    </row>
    <row r="968" spans="9:61" x14ac:dyDescent="0.25">
      <c r="I968" s="31">
        <v>45839</v>
      </c>
      <c r="J968" s="32">
        <v>196.4985076462483</v>
      </c>
      <c r="K968" s="32">
        <v>170.182430070875</v>
      </c>
      <c r="L968" s="33">
        <v>-9.7935098743654594E-2</v>
      </c>
      <c r="M968" s="33">
        <v>-3.5982103858039197E-2</v>
      </c>
      <c r="N968">
        <v>30</v>
      </c>
      <c r="O968" t="s">
        <v>16</v>
      </c>
      <c r="P968">
        <f t="shared" si="34"/>
        <v>0</v>
      </c>
      <c r="Q968">
        <f t="shared" si="35"/>
        <v>225</v>
      </c>
      <c r="AH968" s="31">
        <v>46212</v>
      </c>
      <c r="AI968" s="33">
        <v>0.1041566689636013</v>
      </c>
      <c r="AJ968" s="33">
        <v>-2.2625018790664499E-2</v>
      </c>
      <c r="AK968" s="33">
        <v>0.1267816877542659</v>
      </c>
      <c r="BI968" s="34">
        <v>3.4297894302402002E-2</v>
      </c>
    </row>
    <row r="969" spans="9:61" x14ac:dyDescent="0.25">
      <c r="I969" s="31">
        <v>45840</v>
      </c>
      <c r="J969" s="32">
        <v>196.38108557137701</v>
      </c>
      <c r="K969" s="32">
        <v>169.69095344303881</v>
      </c>
      <c r="L969" s="33">
        <v>-9.8474147786025798E-2</v>
      </c>
      <c r="M969" s="33">
        <v>-3.8766129591907603E-2</v>
      </c>
      <c r="N969">
        <v>30</v>
      </c>
      <c r="O969" t="s">
        <v>16</v>
      </c>
      <c r="P969">
        <f t="shared" si="34"/>
        <v>0</v>
      </c>
      <c r="Q969">
        <f t="shared" si="35"/>
        <v>225</v>
      </c>
      <c r="AH969" s="31">
        <v>46213</v>
      </c>
      <c r="AI969" s="33">
        <v>0.1169870613259831</v>
      </c>
      <c r="AJ969" s="33">
        <v>-8.4447228444934005E-3</v>
      </c>
      <c r="AK969" s="33">
        <v>0.1254317841704766</v>
      </c>
      <c r="BI969" s="34">
        <v>-0.15074000702480611</v>
      </c>
    </row>
    <row r="970" spans="9:61" x14ac:dyDescent="0.25">
      <c r="I970" s="31">
        <v>45841</v>
      </c>
      <c r="J970" s="32">
        <v>196.76242417683119</v>
      </c>
      <c r="K970" s="32">
        <v>169.5079108279796</v>
      </c>
      <c r="L970" s="33">
        <v>-9.6723538198224199E-2</v>
      </c>
      <c r="M970" s="33">
        <v>-3.9802995481060997E-2</v>
      </c>
      <c r="N970">
        <v>30</v>
      </c>
      <c r="O970" t="s">
        <v>16</v>
      </c>
      <c r="P970">
        <f t="shared" si="34"/>
        <v>0</v>
      </c>
      <c r="Q970">
        <f t="shared" si="35"/>
        <v>225</v>
      </c>
      <c r="AH970" s="31">
        <v>46216</v>
      </c>
      <c r="AI970" s="33">
        <v>0.1198016191571091</v>
      </c>
      <c r="AJ970" s="33">
        <v>-7.4313882624027E-3</v>
      </c>
      <c r="AK970" s="33">
        <v>0.12723300741951191</v>
      </c>
      <c r="BI970" s="34">
        <v>-5.4195497709102397E-2</v>
      </c>
    </row>
    <row r="971" spans="9:61" x14ac:dyDescent="0.25">
      <c r="I971" s="31">
        <v>45842</v>
      </c>
      <c r="J971" s="32">
        <v>197.10500189850009</v>
      </c>
      <c r="K971" s="32">
        <v>169.80049075598771</v>
      </c>
      <c r="L971" s="33">
        <v>-9.5150868042244E-2</v>
      </c>
      <c r="M971" s="33">
        <v>-3.8145642918083499E-2</v>
      </c>
      <c r="N971">
        <v>30</v>
      </c>
      <c r="O971" t="s">
        <v>16</v>
      </c>
      <c r="P971">
        <f t="shared" si="34"/>
        <v>0</v>
      </c>
      <c r="Q971">
        <f t="shared" si="35"/>
        <v>225</v>
      </c>
      <c r="AH971" s="31">
        <v>46217</v>
      </c>
      <c r="AI971" s="33">
        <v>0.1074556822967855</v>
      </c>
      <c r="AJ971" s="33">
        <v>-1.54058682352641E-2</v>
      </c>
      <c r="AK971" s="33">
        <v>0.1228615505320497</v>
      </c>
      <c r="BI971" s="34">
        <v>-0.19179008374462389</v>
      </c>
    </row>
    <row r="972" spans="9:61" x14ac:dyDescent="0.25">
      <c r="I972" s="31">
        <v>45845</v>
      </c>
      <c r="J972" s="32">
        <v>197.3801833474287</v>
      </c>
      <c r="K972" s="32">
        <v>169.71941873160119</v>
      </c>
      <c r="L972" s="33">
        <v>-9.3887593681900097E-2</v>
      </c>
      <c r="M972" s="33">
        <v>-3.8604884699696598E-2</v>
      </c>
      <c r="N972">
        <v>30</v>
      </c>
      <c r="O972" t="s">
        <v>16</v>
      </c>
      <c r="P972">
        <f t="shared" si="34"/>
        <v>0</v>
      </c>
      <c r="Q972">
        <f t="shared" si="35"/>
        <v>225</v>
      </c>
      <c r="AH972" s="31">
        <v>46218</v>
      </c>
      <c r="AI972" s="33">
        <v>0.1154053880054353</v>
      </c>
      <c r="AJ972" s="33">
        <v>-1.219895376881E-2</v>
      </c>
      <c r="AK972" s="33">
        <v>0.1276043417742454</v>
      </c>
      <c r="BI972" s="34">
        <v>-0.23668915370035379</v>
      </c>
    </row>
    <row r="973" spans="9:61" x14ac:dyDescent="0.25">
      <c r="I973" s="31">
        <v>45846</v>
      </c>
      <c r="J973" s="32">
        <v>196.88154454790751</v>
      </c>
      <c r="K973" s="32">
        <v>169.87327541788119</v>
      </c>
      <c r="L973" s="33">
        <v>-9.6176692794360003E-2</v>
      </c>
      <c r="M973" s="33">
        <v>-3.7733345851924199E-2</v>
      </c>
      <c r="N973">
        <v>30</v>
      </c>
      <c r="O973" t="s">
        <v>16</v>
      </c>
      <c r="P973">
        <f t="shared" si="34"/>
        <v>0</v>
      </c>
      <c r="Q973">
        <f t="shared" si="35"/>
        <v>225</v>
      </c>
      <c r="AH973" s="31">
        <v>46219</v>
      </c>
      <c r="AI973" s="33">
        <v>0.13156975635355939</v>
      </c>
      <c r="AJ973" s="33">
        <v>-1.44193139902131E-2</v>
      </c>
      <c r="AK973" s="33">
        <v>0.14598907034377251</v>
      </c>
      <c r="BI973" s="34">
        <v>-0.19172414299373711</v>
      </c>
    </row>
    <row r="974" spans="9:61" x14ac:dyDescent="0.25">
      <c r="I974" s="31">
        <v>45847</v>
      </c>
      <c r="J974" s="32">
        <v>197.51229342615781</v>
      </c>
      <c r="K974" s="32">
        <v>169.7644587451492</v>
      </c>
      <c r="L974" s="33">
        <v>-9.3281116479852794E-2</v>
      </c>
      <c r="M974" s="33">
        <v>-3.8349750376578201E-2</v>
      </c>
      <c r="N974">
        <v>30</v>
      </c>
      <c r="O974" t="s">
        <v>16</v>
      </c>
      <c r="P974">
        <f t="shared" si="34"/>
        <v>0</v>
      </c>
      <c r="Q974">
        <f t="shared" si="35"/>
        <v>225</v>
      </c>
      <c r="AH974" s="31">
        <v>46220</v>
      </c>
      <c r="AI974" s="33">
        <v>0.11441887957829699</v>
      </c>
      <c r="AJ974" s="33">
        <v>-9.3876883958153006E-3</v>
      </c>
      <c r="AK974" s="33">
        <v>0.1238065679741123</v>
      </c>
      <c r="BI974" s="34">
        <v>-0.17288298825232509</v>
      </c>
    </row>
    <row r="975" spans="9:61" x14ac:dyDescent="0.25">
      <c r="I975" s="31">
        <v>45848</v>
      </c>
      <c r="J975" s="32">
        <v>196.4288406558675</v>
      </c>
      <c r="K975" s="32">
        <v>169.14434783861981</v>
      </c>
      <c r="L975" s="33">
        <v>-9.8254918713543804E-2</v>
      </c>
      <c r="M975" s="33">
        <v>-4.18624397372728E-2</v>
      </c>
      <c r="N975">
        <v>30</v>
      </c>
      <c r="O975" t="s">
        <v>16</v>
      </c>
      <c r="P975">
        <f t="shared" si="34"/>
        <v>0</v>
      </c>
      <c r="Q975">
        <f t="shared" si="35"/>
        <v>225</v>
      </c>
      <c r="AH975" s="31">
        <v>46223</v>
      </c>
      <c r="AI975" s="33">
        <v>0.12210776396593841</v>
      </c>
      <c r="AJ975" s="33">
        <v>-5.6813824484266001E-3</v>
      </c>
      <c r="AK975" s="33">
        <v>0.12778914641436509</v>
      </c>
      <c r="BI975" s="34">
        <v>-8.3107594842561305E-2</v>
      </c>
    </row>
    <row r="976" spans="9:61" x14ac:dyDescent="0.25">
      <c r="I976" s="31">
        <v>45849</v>
      </c>
      <c r="J976" s="32">
        <v>195.1507039347434</v>
      </c>
      <c r="K976" s="32">
        <v>167.78449974957749</v>
      </c>
      <c r="L976" s="33">
        <v>-0.1041224557698989</v>
      </c>
      <c r="M976" s="33">
        <v>-4.9565455220864703E-2</v>
      </c>
      <c r="N976">
        <v>30</v>
      </c>
      <c r="O976" t="s">
        <v>16</v>
      </c>
      <c r="P976">
        <f t="shared" si="34"/>
        <v>0</v>
      </c>
      <c r="Q976">
        <f t="shared" si="35"/>
        <v>225</v>
      </c>
      <c r="AH976" s="31">
        <v>46224</v>
      </c>
      <c r="AI976" s="33">
        <v>0.1333501028437766</v>
      </c>
      <c r="AJ976" s="33">
        <v>2.9829014676131999E-3</v>
      </c>
      <c r="AK976" s="33">
        <v>0.13036720137616339</v>
      </c>
      <c r="BI976" s="34">
        <v>-0.1933056933280648</v>
      </c>
    </row>
    <row r="977" spans="9:61" x14ac:dyDescent="0.25">
      <c r="I977" s="31">
        <v>45852</v>
      </c>
      <c r="J977" s="32">
        <v>196.01532170174329</v>
      </c>
      <c r="K977" s="32">
        <v>167.97438844669611</v>
      </c>
      <c r="L977" s="33">
        <v>-0.1001532584973308</v>
      </c>
      <c r="M977" s="33">
        <v>-4.84898089145974E-2</v>
      </c>
      <c r="N977">
        <v>30</v>
      </c>
      <c r="O977" t="s">
        <v>16</v>
      </c>
      <c r="P977">
        <f t="shared" si="34"/>
        <v>0</v>
      </c>
      <c r="Q977">
        <f t="shared" si="35"/>
        <v>225</v>
      </c>
      <c r="AH977" s="31">
        <v>46225</v>
      </c>
      <c r="AI977" s="33">
        <v>0.12062239733911451</v>
      </c>
      <c r="AJ977" s="33">
        <v>-7.0358937837449002E-3</v>
      </c>
      <c r="AK977" s="33">
        <v>0.1276582911228594</v>
      </c>
      <c r="BI977" s="34">
        <v>-0.19166094582321469</v>
      </c>
    </row>
    <row r="978" spans="9:61" x14ac:dyDescent="0.25">
      <c r="I978" s="31">
        <v>45853</v>
      </c>
      <c r="J978" s="32">
        <v>197.77531735033531</v>
      </c>
      <c r="K978" s="32">
        <v>168.98400539038889</v>
      </c>
      <c r="L978" s="33">
        <v>-9.2073653619023504E-2</v>
      </c>
      <c r="M978" s="33">
        <v>-4.2770717927574399E-2</v>
      </c>
      <c r="N978">
        <v>30</v>
      </c>
      <c r="O978" t="s">
        <v>16</v>
      </c>
      <c r="P978">
        <f t="shared" si="34"/>
        <v>0</v>
      </c>
      <c r="Q978">
        <f t="shared" si="35"/>
        <v>225</v>
      </c>
      <c r="AH978" s="31">
        <v>46226</v>
      </c>
      <c r="AI978" s="33">
        <v>0.1002295816289426</v>
      </c>
      <c r="AJ978" s="33">
        <v>-1.9904772667665899E-2</v>
      </c>
      <c r="AK978" s="33">
        <v>0.1201343542966086</v>
      </c>
      <c r="BI978" s="34">
        <v>-0.10630088118555719</v>
      </c>
    </row>
    <row r="979" spans="9:61" x14ac:dyDescent="0.25">
      <c r="I979" s="31">
        <v>45854</v>
      </c>
      <c r="J979" s="32">
        <v>197.80238407106751</v>
      </c>
      <c r="K979" s="32">
        <v>169.1522748810043</v>
      </c>
      <c r="L979" s="33">
        <v>-9.1949398534050999E-2</v>
      </c>
      <c r="M979" s="33">
        <v>-4.1817536096403998E-2</v>
      </c>
      <c r="N979">
        <v>30</v>
      </c>
      <c r="O979" t="s">
        <v>16</v>
      </c>
      <c r="P979">
        <f t="shared" si="34"/>
        <v>0</v>
      </c>
      <c r="Q979">
        <f t="shared" si="35"/>
        <v>225</v>
      </c>
      <c r="AH979" s="31">
        <v>46227</v>
      </c>
      <c r="AI979" s="33">
        <v>9.6082078083976993E-2</v>
      </c>
      <c r="AJ979" s="33">
        <v>-2.3823623389072401E-2</v>
      </c>
      <c r="AK979" s="33">
        <v>0.11990570147304939</v>
      </c>
      <c r="BI979" s="34">
        <v>-0.1166016277107939</v>
      </c>
    </row>
    <row r="980" spans="9:61" x14ac:dyDescent="0.25">
      <c r="I980" s="31">
        <v>45855</v>
      </c>
      <c r="J980" s="32">
        <v>198.40251869802299</v>
      </c>
      <c r="K980" s="32">
        <v>168.77177684655049</v>
      </c>
      <c r="L980" s="33">
        <v>-8.9194362938667393E-2</v>
      </c>
      <c r="M980" s="33">
        <v>-4.3972910858108602E-2</v>
      </c>
      <c r="N980">
        <v>30</v>
      </c>
      <c r="O980" t="s">
        <v>16</v>
      </c>
      <c r="P980">
        <f t="shared" si="34"/>
        <v>0</v>
      </c>
      <c r="Q980">
        <f t="shared" si="35"/>
        <v>225</v>
      </c>
      <c r="AH980" s="31">
        <v>46230</v>
      </c>
      <c r="AI980" s="33">
        <v>9.8286925257253493E-2</v>
      </c>
      <c r="AJ980" s="33">
        <v>-1.1383578781965701E-2</v>
      </c>
      <c r="AK980" s="33">
        <v>0.1096705040392193</v>
      </c>
      <c r="BI980" s="34">
        <v>-6.7383778446917494E-2</v>
      </c>
    </row>
    <row r="981" spans="9:61" x14ac:dyDescent="0.25">
      <c r="I981" s="31">
        <v>45856</v>
      </c>
      <c r="J981" s="32">
        <v>197.89350403437851</v>
      </c>
      <c r="K981" s="32">
        <v>167.73009141321151</v>
      </c>
      <c r="L981" s="33">
        <v>-9.1531094488431206E-2</v>
      </c>
      <c r="M981" s="33">
        <v>-4.9873657483191697E-2</v>
      </c>
      <c r="N981">
        <v>29</v>
      </c>
      <c r="O981" t="s">
        <v>16</v>
      </c>
      <c r="P981">
        <f t="shared" si="34"/>
        <v>0</v>
      </c>
      <c r="Q981">
        <f t="shared" si="35"/>
        <v>225</v>
      </c>
      <c r="AH981" s="31">
        <v>46231</v>
      </c>
      <c r="AI981" s="33">
        <v>0.1058302067359659</v>
      </c>
      <c r="AJ981" s="33">
        <v>-6.8850254455931998E-3</v>
      </c>
      <c r="AK981" s="33">
        <v>0.1127152321815592</v>
      </c>
      <c r="BI981" s="34">
        <v>-4.25407922997681E-2</v>
      </c>
    </row>
    <row r="982" spans="9:61" x14ac:dyDescent="0.25">
      <c r="I982" s="31">
        <v>45859</v>
      </c>
      <c r="J982" s="32">
        <v>197.89152242790291</v>
      </c>
      <c r="K982" s="32">
        <v>168.47451275713351</v>
      </c>
      <c r="L982" s="33">
        <v>-9.1540191441233404E-2</v>
      </c>
      <c r="M982" s="33">
        <v>-4.5656797390690201E-2</v>
      </c>
      <c r="N982">
        <v>29</v>
      </c>
      <c r="O982" t="s">
        <v>16</v>
      </c>
      <c r="P982">
        <f t="shared" si="34"/>
        <v>0</v>
      </c>
      <c r="Q982">
        <f t="shared" si="35"/>
        <v>225</v>
      </c>
      <c r="AH982" s="31">
        <v>46232</v>
      </c>
      <c r="AI982" s="33">
        <v>0.1147870060332587</v>
      </c>
      <c r="AJ982" s="33">
        <v>-1.1057191558893999E-3</v>
      </c>
      <c r="AK982" s="33">
        <v>0.1158927251891481</v>
      </c>
      <c r="BI982" s="34">
        <v>8.4172444985949006E-3</v>
      </c>
    </row>
    <row r="983" spans="9:61" x14ac:dyDescent="0.25">
      <c r="I983" s="31">
        <v>45860</v>
      </c>
      <c r="J983" s="32">
        <v>196.61208127017909</v>
      </c>
      <c r="K983" s="32">
        <v>168.0597843123831</v>
      </c>
      <c r="L983" s="33">
        <v>-9.7413716769390896E-2</v>
      </c>
      <c r="M983" s="33">
        <v>-4.8006074237964699E-2</v>
      </c>
      <c r="N983">
        <v>29</v>
      </c>
      <c r="O983" t="s">
        <v>16</v>
      </c>
      <c r="P983">
        <f t="shared" si="34"/>
        <v>0</v>
      </c>
      <c r="Q983">
        <f t="shared" si="35"/>
        <v>225</v>
      </c>
      <c r="AH983" s="31">
        <v>46233</v>
      </c>
      <c r="AI983" s="33">
        <v>0.11588960117753321</v>
      </c>
      <c r="AJ983" s="33">
        <v>1.4000317311936999E-3</v>
      </c>
      <c r="AK983" s="33">
        <v>0.1144895694463394</v>
      </c>
      <c r="BI983" s="34">
        <v>-0.16257594003517059</v>
      </c>
    </row>
    <row r="984" spans="9:61" x14ac:dyDescent="0.25">
      <c r="I984" s="31">
        <v>45861</v>
      </c>
      <c r="J984" s="32">
        <v>196.75367812533321</v>
      </c>
      <c r="K984" s="32">
        <v>168.83447254540931</v>
      </c>
      <c r="L984" s="33">
        <v>-9.6763688661326203E-2</v>
      </c>
      <c r="M984" s="33">
        <v>-4.3617763880327599E-2</v>
      </c>
      <c r="N984">
        <v>27</v>
      </c>
      <c r="O984" t="s">
        <v>16</v>
      </c>
      <c r="P984">
        <f t="shared" si="34"/>
        <v>0</v>
      </c>
      <c r="Q984">
        <f t="shared" si="35"/>
        <v>225</v>
      </c>
      <c r="AH984" s="31">
        <v>46234</v>
      </c>
      <c r="AI984" s="33">
        <v>0.1158205603416471</v>
      </c>
      <c r="AJ984" s="33">
        <v>1.3786686244046001E-3</v>
      </c>
      <c r="AK984" s="33">
        <v>0.11444189171724251</v>
      </c>
      <c r="BI984" s="34">
        <v>-0.18352575516593941</v>
      </c>
    </row>
    <row r="985" spans="9:61" x14ac:dyDescent="0.25">
      <c r="I985" s="31">
        <v>45862</v>
      </c>
      <c r="J985" s="32">
        <v>196.16211558149089</v>
      </c>
      <c r="K985" s="32">
        <v>167.91709754946291</v>
      </c>
      <c r="L985" s="33">
        <v>-9.9479372429565394E-2</v>
      </c>
      <c r="M985" s="33">
        <v>-4.8814339773604103E-2</v>
      </c>
      <c r="N985">
        <v>27</v>
      </c>
      <c r="O985" t="s">
        <v>16</v>
      </c>
      <c r="P985">
        <f t="shared" si="34"/>
        <v>0</v>
      </c>
      <c r="Q985">
        <f t="shared" si="35"/>
        <v>225</v>
      </c>
      <c r="AH985" s="31">
        <v>46237</v>
      </c>
      <c r="AI985" s="33">
        <v>0.13018639280100339</v>
      </c>
      <c r="AJ985" s="33">
        <v>2.1533318169528502E-2</v>
      </c>
      <c r="AK985" s="33">
        <v>0.10865307463147481</v>
      </c>
      <c r="BI985" s="34">
        <v>0.14574688077246031</v>
      </c>
    </row>
    <row r="986" spans="9:61" x14ac:dyDescent="0.25">
      <c r="I986" s="31">
        <v>45863</v>
      </c>
      <c r="J986" s="32">
        <v>194.38904982089571</v>
      </c>
      <c r="K986" s="32">
        <v>165.85390460885449</v>
      </c>
      <c r="L986" s="33">
        <v>-0.10761897821798019</v>
      </c>
      <c r="M986" s="33">
        <v>-6.0501532847013401E-2</v>
      </c>
      <c r="N986">
        <v>28</v>
      </c>
      <c r="O986" t="s">
        <v>16</v>
      </c>
      <c r="P986">
        <f t="shared" si="34"/>
        <v>0</v>
      </c>
      <c r="Q986">
        <f t="shared" si="35"/>
        <v>225</v>
      </c>
      <c r="AH986" s="31">
        <v>46238</v>
      </c>
      <c r="AI986" s="33">
        <v>0.13932721220821179</v>
      </c>
      <c r="AJ986" s="33">
        <v>2.93441611484783E-2</v>
      </c>
      <c r="AK986" s="33">
        <v>0.10998305105973349</v>
      </c>
      <c r="BI986" s="34">
        <v>-9.1468046761152097E-2</v>
      </c>
    </row>
    <row r="987" spans="9:61" x14ac:dyDescent="0.25">
      <c r="I987" s="31">
        <v>45866</v>
      </c>
      <c r="J987" s="32">
        <v>194.1794585784302</v>
      </c>
      <c r="K987" s="32">
        <v>164.64431000500849</v>
      </c>
      <c r="L987" s="33">
        <v>-0.108581147883814</v>
      </c>
      <c r="M987" s="33">
        <v>-6.7353420228682001E-2</v>
      </c>
      <c r="N987">
        <v>28</v>
      </c>
      <c r="O987" t="s">
        <v>16</v>
      </c>
      <c r="P987">
        <f t="shared" si="34"/>
        <v>0</v>
      </c>
      <c r="Q987">
        <f t="shared" si="35"/>
        <v>225</v>
      </c>
      <c r="AH987" s="31">
        <v>46239</v>
      </c>
      <c r="AI987" s="33">
        <v>0.14321064577560719</v>
      </c>
      <c r="AJ987" s="33">
        <v>3.8893594112124202E-2</v>
      </c>
      <c r="AK987" s="33">
        <v>0.104317051663483</v>
      </c>
      <c r="BI987" s="34">
        <v>-6.8504354038801202E-2</v>
      </c>
    </row>
    <row r="988" spans="9:61" x14ac:dyDescent="0.25">
      <c r="I988" s="31">
        <v>45867</v>
      </c>
      <c r="J988" s="32">
        <v>195.40508471188161</v>
      </c>
      <c r="K988" s="32">
        <v>165.80021691270531</v>
      </c>
      <c r="L988" s="33">
        <v>-0.1029546709690918</v>
      </c>
      <c r="M988" s="33">
        <v>-6.0805652960170598E-2</v>
      </c>
      <c r="N988">
        <v>28</v>
      </c>
      <c r="O988" t="s">
        <v>16</v>
      </c>
      <c r="P988">
        <f t="shared" si="34"/>
        <v>0</v>
      </c>
      <c r="Q988">
        <f t="shared" si="35"/>
        <v>225</v>
      </c>
      <c r="AH988" s="31">
        <v>46240</v>
      </c>
      <c r="AI988" s="33">
        <v>0.13449415216959609</v>
      </c>
      <c r="AJ988" s="33">
        <v>3.1385622420661202E-2</v>
      </c>
      <c r="AK988" s="33">
        <v>0.1031085297489349</v>
      </c>
      <c r="BI988" s="34">
        <v>-5.8077819107990897E-2</v>
      </c>
    </row>
    <row r="989" spans="9:61" x14ac:dyDescent="0.25">
      <c r="I989" s="31">
        <v>45868</v>
      </c>
      <c r="J989" s="32">
        <v>197.44658123949259</v>
      </c>
      <c r="K989" s="32">
        <v>165.98902464949859</v>
      </c>
      <c r="L989" s="33">
        <v>-9.3582781148381505E-2</v>
      </c>
      <c r="M989" s="33">
        <v>-5.9736129877658001E-2</v>
      </c>
      <c r="N989">
        <v>28</v>
      </c>
      <c r="O989" t="s">
        <v>16</v>
      </c>
      <c r="P989">
        <f t="shared" si="34"/>
        <v>0</v>
      </c>
      <c r="Q989">
        <f t="shared" si="35"/>
        <v>225</v>
      </c>
      <c r="AH989" s="31">
        <v>46241</v>
      </c>
      <c r="AI989" s="33">
        <v>0.11794929582462189</v>
      </c>
      <c r="AJ989" s="33">
        <v>2.9459201903310601E-2</v>
      </c>
      <c r="AK989" s="33">
        <v>8.8490093921311297E-2</v>
      </c>
      <c r="BI989" s="34">
        <v>-0.31015014167129668</v>
      </c>
    </row>
    <row r="990" spans="9:61" x14ac:dyDescent="0.25">
      <c r="I990" s="31">
        <v>45869</v>
      </c>
      <c r="J990" s="32">
        <v>196.8885395323563</v>
      </c>
      <c r="K990" s="32">
        <v>165.13434535241109</v>
      </c>
      <c r="L990" s="33">
        <v>-9.6144580947650701E-2</v>
      </c>
      <c r="M990" s="33">
        <v>-6.4577558793153397E-2</v>
      </c>
      <c r="N990">
        <v>30</v>
      </c>
      <c r="O990" t="s">
        <v>16</v>
      </c>
      <c r="P990">
        <f t="shared" si="34"/>
        <v>0</v>
      </c>
      <c r="Q990">
        <f t="shared" si="35"/>
        <v>225</v>
      </c>
      <c r="AH990" s="31">
        <v>46244</v>
      </c>
      <c r="AI990" s="33">
        <v>0.1207496115514332</v>
      </c>
      <c r="AJ990" s="33">
        <v>3.6144525735382203E-2</v>
      </c>
      <c r="AK990" s="33">
        <v>8.4605085816050904E-2</v>
      </c>
      <c r="BI990" s="34">
        <v>-0.22697137757054989</v>
      </c>
    </row>
    <row r="991" spans="9:61" x14ac:dyDescent="0.25">
      <c r="I991" s="31">
        <v>45870</v>
      </c>
      <c r="J991" s="32">
        <v>194.1417966793683</v>
      </c>
      <c r="K991" s="32">
        <v>163.3954405093485</v>
      </c>
      <c r="L991" s="33">
        <v>-0.1087540422109282</v>
      </c>
      <c r="M991" s="33">
        <v>-7.4427784740109901E-2</v>
      </c>
      <c r="N991">
        <v>28</v>
      </c>
      <c r="O991" t="s">
        <v>16</v>
      </c>
      <c r="P991">
        <f t="shared" si="34"/>
        <v>0</v>
      </c>
      <c r="Q991">
        <f t="shared" si="35"/>
        <v>225</v>
      </c>
      <c r="AH991" s="31">
        <v>46245</v>
      </c>
      <c r="AI991" s="33">
        <v>0.13668117338098049</v>
      </c>
      <c r="AJ991" s="33">
        <v>4.4434839560459002E-2</v>
      </c>
      <c r="AK991" s="33">
        <v>9.2246333820521498E-2</v>
      </c>
      <c r="BI991" s="34">
        <v>-0.11615369402520689</v>
      </c>
    </row>
    <row r="992" spans="9:61" x14ac:dyDescent="0.25">
      <c r="I992" s="31">
        <v>45873</v>
      </c>
      <c r="J992" s="32">
        <v>198.06603078753281</v>
      </c>
      <c r="K992" s="32">
        <v>164.74123611416391</v>
      </c>
      <c r="L992" s="33">
        <v>-9.0739076623194304E-2</v>
      </c>
      <c r="M992" s="33">
        <v>-6.6804371165331097E-2</v>
      </c>
      <c r="N992">
        <v>30</v>
      </c>
      <c r="O992" t="s">
        <v>16</v>
      </c>
      <c r="P992">
        <f t="shared" si="34"/>
        <v>0</v>
      </c>
      <c r="Q992">
        <f t="shared" si="35"/>
        <v>225</v>
      </c>
      <c r="BI992" s="34">
        <v>6.4769493053043206E-2</v>
      </c>
    </row>
    <row r="993" spans="9:61" x14ac:dyDescent="0.25">
      <c r="I993" s="31">
        <v>45874</v>
      </c>
      <c r="J993" s="32">
        <v>197.35714548958251</v>
      </c>
      <c r="K993" s="32">
        <v>164.29515981998409</v>
      </c>
      <c r="L993" s="33">
        <v>-9.3993353482379305E-2</v>
      </c>
      <c r="M993" s="33">
        <v>-6.9331221501496093E-2</v>
      </c>
      <c r="N993">
        <v>30</v>
      </c>
      <c r="O993" t="s">
        <v>16</v>
      </c>
      <c r="P993">
        <f t="shared" si="34"/>
        <v>0</v>
      </c>
      <c r="Q993">
        <f t="shared" si="35"/>
        <v>225</v>
      </c>
      <c r="BI993" s="34">
        <v>9.4670890861160997E-2</v>
      </c>
    </row>
    <row r="994" spans="9:61" x14ac:dyDescent="0.25">
      <c r="I994" s="31">
        <v>45875</v>
      </c>
      <c r="J994" s="32">
        <v>195.52366164006321</v>
      </c>
      <c r="K994" s="32">
        <v>163.34643697460831</v>
      </c>
      <c r="L994" s="33">
        <v>-0.1024103203463174</v>
      </c>
      <c r="M994" s="33">
        <v>-7.47053708836629E-2</v>
      </c>
      <c r="N994">
        <v>30</v>
      </c>
      <c r="O994" t="s">
        <v>16</v>
      </c>
      <c r="P994">
        <f t="shared" si="34"/>
        <v>0</v>
      </c>
      <c r="Q994">
        <f t="shared" si="35"/>
        <v>225</v>
      </c>
      <c r="BI994" s="34">
        <v>-0.13087578028554531</v>
      </c>
    </row>
    <row r="995" spans="9:61" x14ac:dyDescent="0.25">
      <c r="I995" s="31">
        <v>45876</v>
      </c>
      <c r="J995" s="32">
        <v>197.12287382665511</v>
      </c>
      <c r="K995" s="32">
        <v>163.54281143367771</v>
      </c>
      <c r="L995" s="33">
        <v>-9.50688234542241E-2</v>
      </c>
      <c r="M995" s="33">
        <v>-7.3592985234866501E-2</v>
      </c>
      <c r="N995">
        <v>30</v>
      </c>
      <c r="O995" t="s">
        <v>16</v>
      </c>
      <c r="P995">
        <f t="shared" si="34"/>
        <v>0</v>
      </c>
      <c r="Q995">
        <f t="shared" si="35"/>
        <v>225</v>
      </c>
      <c r="BI995" s="34">
        <v>-6.1286988676547E-3</v>
      </c>
    </row>
    <row r="996" spans="9:61" x14ac:dyDescent="0.25">
      <c r="I996" s="31">
        <v>45877</v>
      </c>
      <c r="J996" s="32">
        <v>194.9098501017472</v>
      </c>
      <c r="K996" s="32">
        <v>161.73436480969701</v>
      </c>
      <c r="L996" s="33">
        <v>-0.1052281424831544</v>
      </c>
      <c r="M996" s="33">
        <v>-8.3837138576717804E-2</v>
      </c>
      <c r="N996">
        <v>28</v>
      </c>
      <c r="O996" t="s">
        <v>16</v>
      </c>
      <c r="P996">
        <f t="shared" si="34"/>
        <v>0</v>
      </c>
      <c r="Q996">
        <f t="shared" si="35"/>
        <v>225</v>
      </c>
      <c r="BI996" s="34">
        <v>-5.3596251589230703E-2</v>
      </c>
    </row>
    <row r="997" spans="9:61" x14ac:dyDescent="0.25">
      <c r="I997" s="31">
        <v>45880</v>
      </c>
      <c r="J997" s="32">
        <v>195.83681460430921</v>
      </c>
      <c r="K997" s="32">
        <v>163.10574314220759</v>
      </c>
      <c r="L997" s="33">
        <v>-0.1009727303047725</v>
      </c>
      <c r="M997" s="33">
        <v>-7.6068808706407698E-2</v>
      </c>
      <c r="N997">
        <v>27</v>
      </c>
      <c r="O997" t="s">
        <v>16</v>
      </c>
      <c r="P997">
        <f t="shared" si="34"/>
        <v>0</v>
      </c>
      <c r="Q997">
        <f t="shared" si="35"/>
        <v>225</v>
      </c>
      <c r="BI997" s="34">
        <v>-0.20749358046811001</v>
      </c>
    </row>
    <row r="998" spans="9:61" x14ac:dyDescent="0.25">
      <c r="I998" s="31">
        <v>45881</v>
      </c>
      <c r="J998" s="32">
        <v>197.0988989092109</v>
      </c>
      <c r="K998" s="32">
        <v>162.63840796163311</v>
      </c>
      <c r="L998" s="33">
        <v>-9.5178885010395606E-2</v>
      </c>
      <c r="M998" s="33">
        <v>-7.8716082443084701E-2</v>
      </c>
      <c r="N998">
        <v>30</v>
      </c>
      <c r="O998" t="s">
        <v>16</v>
      </c>
      <c r="P998">
        <f t="shared" si="34"/>
        <v>0</v>
      </c>
      <c r="Q998">
        <f t="shared" si="35"/>
        <v>225</v>
      </c>
      <c r="BI998" s="34">
        <v>0.115657267864634</v>
      </c>
    </row>
    <row r="999" spans="9:61" x14ac:dyDescent="0.25">
      <c r="I999" s="31">
        <v>45882</v>
      </c>
      <c r="J999" s="32">
        <v>197.51732568693961</v>
      </c>
      <c r="K999" s="32">
        <v>163.57163704234841</v>
      </c>
      <c r="L999" s="33">
        <v>-9.3258014900713102E-2</v>
      </c>
      <c r="M999" s="33">
        <v>-7.3429699268070706E-2</v>
      </c>
      <c r="N999">
        <v>30</v>
      </c>
      <c r="O999" t="s">
        <v>16</v>
      </c>
      <c r="P999">
        <f t="shared" si="34"/>
        <v>0</v>
      </c>
      <c r="Q999">
        <f t="shared" si="35"/>
        <v>225</v>
      </c>
      <c r="BI999" s="34">
        <v>0.1132342776401575</v>
      </c>
    </row>
    <row r="1000" spans="9:61" x14ac:dyDescent="0.25">
      <c r="I1000" s="31">
        <v>45883</v>
      </c>
      <c r="J1000" s="32">
        <v>197.61572015396169</v>
      </c>
      <c r="K1000" s="32">
        <v>163.44300276365519</v>
      </c>
      <c r="L1000" s="33">
        <v>-9.2806315820442298E-2</v>
      </c>
      <c r="M1000" s="33">
        <v>-7.4158362894896898E-2</v>
      </c>
      <c r="N1000">
        <v>30</v>
      </c>
      <c r="O1000" t="s">
        <v>16</v>
      </c>
      <c r="P1000">
        <f t="shared" si="34"/>
        <v>0</v>
      </c>
      <c r="Q1000">
        <f t="shared" si="35"/>
        <v>225</v>
      </c>
      <c r="BI1000" s="34">
        <v>0.1127072883942731</v>
      </c>
    </row>
    <row r="1001" spans="9:61" x14ac:dyDescent="0.25">
      <c r="I1001" s="31">
        <v>45887</v>
      </c>
      <c r="J1001" s="32">
        <v>199.69876031462039</v>
      </c>
      <c r="K1001" s="32">
        <v>165.25361130828631</v>
      </c>
      <c r="L1001" s="33">
        <v>-8.3243711812169496E-2</v>
      </c>
      <c r="M1001" s="33">
        <v>-6.3901963105535795E-2</v>
      </c>
      <c r="N1001">
        <v>30</v>
      </c>
      <c r="O1001" t="s">
        <v>16</v>
      </c>
      <c r="P1001">
        <f t="shared" si="34"/>
        <v>0</v>
      </c>
      <c r="Q1001">
        <f t="shared" si="35"/>
        <v>225</v>
      </c>
      <c r="BI1001" s="34">
        <v>-5.1721467104354102E-2</v>
      </c>
    </row>
    <row r="1002" spans="9:61" x14ac:dyDescent="0.25">
      <c r="I1002" s="31">
        <v>45888</v>
      </c>
      <c r="J1002" s="32">
        <v>199.93168466777189</v>
      </c>
      <c r="K1002" s="32">
        <v>166.2271962411406</v>
      </c>
      <c r="L1002" s="33">
        <v>-8.21744269298431E-2</v>
      </c>
      <c r="M1002" s="33">
        <v>-5.8386979577007697E-2</v>
      </c>
      <c r="N1002">
        <v>30</v>
      </c>
      <c r="O1002" t="s">
        <v>16</v>
      </c>
      <c r="P1002">
        <f t="shared" si="34"/>
        <v>0</v>
      </c>
      <c r="Q1002">
        <f t="shared" si="35"/>
        <v>225</v>
      </c>
      <c r="BI1002" s="34">
        <v>-5.9178794058155598E-2</v>
      </c>
    </row>
    <row r="1003" spans="9:61" x14ac:dyDescent="0.25">
      <c r="I1003" s="31">
        <v>45889</v>
      </c>
      <c r="J1003" s="32">
        <v>200.40760191078701</v>
      </c>
      <c r="K1003" s="32">
        <v>166.77884632707699</v>
      </c>
      <c r="L1003" s="33">
        <v>-7.9989635574584994E-2</v>
      </c>
      <c r="M1003" s="33">
        <v>-5.5262094387453102E-2</v>
      </c>
      <c r="N1003">
        <v>30</v>
      </c>
      <c r="O1003" t="s">
        <v>16</v>
      </c>
      <c r="P1003">
        <f t="shared" si="34"/>
        <v>0</v>
      </c>
      <c r="Q1003">
        <f t="shared" si="35"/>
        <v>225</v>
      </c>
      <c r="BI1003" s="34">
        <v>0.102593228258527</v>
      </c>
    </row>
    <row r="1004" spans="9:61" x14ac:dyDescent="0.25">
      <c r="I1004" s="31">
        <v>45890</v>
      </c>
      <c r="J1004" s="32">
        <v>201.10026368025169</v>
      </c>
      <c r="K1004" s="32">
        <v>166.7356079140709</v>
      </c>
      <c r="L1004" s="33">
        <v>-7.6809836001750495E-2</v>
      </c>
      <c r="M1004" s="33">
        <v>-5.5507023337646698E-2</v>
      </c>
      <c r="N1004">
        <v>30</v>
      </c>
      <c r="O1004" t="s">
        <v>16</v>
      </c>
      <c r="P1004">
        <f t="shared" si="34"/>
        <v>0</v>
      </c>
      <c r="Q1004">
        <f t="shared" si="35"/>
        <v>225</v>
      </c>
      <c r="BI1004" s="34">
        <v>0.1128686873864345</v>
      </c>
    </row>
    <row r="1005" spans="9:61" x14ac:dyDescent="0.25">
      <c r="I1005" s="31">
        <v>45891</v>
      </c>
      <c r="J1005" s="32">
        <v>200.5590444429597</v>
      </c>
      <c r="K1005" s="32">
        <v>165.68455415791391</v>
      </c>
      <c r="L1005" s="33">
        <v>-7.9294408957005402E-2</v>
      </c>
      <c r="M1005" s="33">
        <v>-6.1460837901938598E-2</v>
      </c>
      <c r="N1005">
        <v>30</v>
      </c>
      <c r="O1005" t="s">
        <v>16</v>
      </c>
      <c r="P1005">
        <f t="shared" si="34"/>
        <v>0</v>
      </c>
      <c r="Q1005">
        <f t="shared" si="35"/>
        <v>225</v>
      </c>
      <c r="BI1005" s="34">
        <v>8.11961225160346E-2</v>
      </c>
    </row>
    <row r="1006" spans="9:61" x14ac:dyDescent="0.25">
      <c r="I1006" s="31">
        <v>45894</v>
      </c>
      <c r="J1006" s="32">
        <v>201.20828634541209</v>
      </c>
      <c r="K1006" s="32">
        <v>166.1219827694924</v>
      </c>
      <c r="L1006" s="33">
        <v>-7.6313936791376796E-2</v>
      </c>
      <c r="M1006" s="33">
        <v>-5.8982973355812297E-2</v>
      </c>
      <c r="N1006">
        <v>30</v>
      </c>
      <c r="O1006" t="s">
        <v>16</v>
      </c>
      <c r="P1006">
        <f t="shared" si="34"/>
        <v>0</v>
      </c>
      <c r="Q1006">
        <f t="shared" si="35"/>
        <v>225</v>
      </c>
      <c r="BI1006" s="34">
        <v>-9.1643341898961991E-3</v>
      </c>
    </row>
    <row r="1007" spans="9:61" x14ac:dyDescent="0.25">
      <c r="I1007" s="31">
        <v>45895</v>
      </c>
      <c r="J1007" s="32">
        <v>198.92184048597301</v>
      </c>
      <c r="K1007" s="32">
        <v>164.08004871527871</v>
      </c>
      <c r="L1007" s="33">
        <v>-8.6810314515201797E-2</v>
      </c>
      <c r="M1007" s="33">
        <v>-7.0549743028709699E-2</v>
      </c>
      <c r="N1007">
        <v>30</v>
      </c>
      <c r="O1007" t="s">
        <v>16</v>
      </c>
      <c r="P1007">
        <f t="shared" si="34"/>
        <v>0</v>
      </c>
      <c r="Q1007">
        <f t="shared" si="35"/>
        <v>225</v>
      </c>
      <c r="BI1007" s="34">
        <v>-5.5004155837065902E-2</v>
      </c>
    </row>
    <row r="1008" spans="9:61" x14ac:dyDescent="0.25">
      <c r="I1008" s="31">
        <v>45897</v>
      </c>
      <c r="J1008" s="32">
        <v>197.50740205970541</v>
      </c>
      <c r="K1008" s="32">
        <v>162.44419542321401</v>
      </c>
      <c r="L1008" s="33">
        <v>-9.3303571255966805E-2</v>
      </c>
      <c r="M1008" s="33">
        <v>-7.9816221644371299E-2</v>
      </c>
      <c r="N1008">
        <v>30</v>
      </c>
      <c r="O1008" t="s">
        <v>16</v>
      </c>
      <c r="P1008">
        <f t="shared" si="34"/>
        <v>0</v>
      </c>
      <c r="Q1008">
        <f t="shared" si="35"/>
        <v>225</v>
      </c>
      <c r="BI1008" s="34">
        <v>0.46276149182483911</v>
      </c>
    </row>
    <row r="1009" spans="9:61" x14ac:dyDescent="0.25">
      <c r="I1009" s="31">
        <v>45898</v>
      </c>
      <c r="J1009" s="32">
        <v>196.9634585440723</v>
      </c>
      <c r="K1009" s="32">
        <v>161.87705157261709</v>
      </c>
      <c r="L1009" s="33">
        <v>-9.5800650544741503E-2</v>
      </c>
      <c r="M1009" s="33">
        <v>-8.3028873041078602E-2</v>
      </c>
      <c r="N1009">
        <v>30</v>
      </c>
      <c r="O1009" t="s">
        <v>16</v>
      </c>
      <c r="P1009">
        <f t="shared" si="34"/>
        <v>0</v>
      </c>
      <c r="Q1009">
        <f t="shared" si="35"/>
        <v>225</v>
      </c>
      <c r="BI1009" s="34">
        <v>-5.4582160790956997E-3</v>
      </c>
    </row>
    <row r="1010" spans="9:61" x14ac:dyDescent="0.25">
      <c r="I1010" s="31">
        <v>45901</v>
      </c>
      <c r="J1010" s="32">
        <v>199.8368399369096</v>
      </c>
      <c r="K1010" s="32">
        <v>163.6829759558392</v>
      </c>
      <c r="L1010" s="33">
        <v>-8.2609830250737398E-2</v>
      </c>
      <c r="M1010" s="33">
        <v>-7.2799007221321904E-2</v>
      </c>
      <c r="N1010">
        <v>30</v>
      </c>
      <c r="O1010" t="s">
        <v>16</v>
      </c>
      <c r="P1010">
        <f t="shared" si="34"/>
        <v>0</v>
      </c>
      <c r="Q1010">
        <f t="shared" si="35"/>
        <v>225</v>
      </c>
      <c r="BI1010" s="34">
        <v>-0.22346042387795581</v>
      </c>
    </row>
    <row r="1011" spans="9:61" x14ac:dyDescent="0.25">
      <c r="I1011" s="31">
        <v>45902</v>
      </c>
      <c r="J1011" s="32">
        <v>200.65266150968421</v>
      </c>
      <c r="K1011" s="32">
        <v>163.7611654193586</v>
      </c>
      <c r="L1011" s="33">
        <v>-7.8864641468883806E-2</v>
      </c>
      <c r="M1011" s="33">
        <v>-7.2356094036388305E-2</v>
      </c>
      <c r="N1011">
        <v>30</v>
      </c>
      <c r="O1011" t="s">
        <v>16</v>
      </c>
      <c r="P1011">
        <f t="shared" si="34"/>
        <v>0</v>
      </c>
      <c r="Q1011">
        <f t="shared" si="35"/>
        <v>225</v>
      </c>
      <c r="BI1011" s="34">
        <v>0.1156116617659953</v>
      </c>
    </row>
    <row r="1012" spans="9:61" x14ac:dyDescent="0.25">
      <c r="I1012" s="31">
        <v>45903</v>
      </c>
      <c r="J1012" s="32">
        <v>201.95179596320261</v>
      </c>
      <c r="K1012" s="32">
        <v>164.77186332337649</v>
      </c>
      <c r="L1012" s="33">
        <v>-7.2900710207677993E-2</v>
      </c>
      <c r="M1012" s="33">
        <v>-6.6630879825610501E-2</v>
      </c>
      <c r="N1012">
        <v>30</v>
      </c>
      <c r="O1012" t="s">
        <v>16</v>
      </c>
      <c r="P1012">
        <f t="shared" si="34"/>
        <v>0</v>
      </c>
      <c r="Q1012">
        <f t="shared" si="35"/>
        <v>225</v>
      </c>
      <c r="BI1012" s="34">
        <v>1.4930003303299201E-2</v>
      </c>
    </row>
    <row r="1013" spans="9:61" x14ac:dyDescent="0.25">
      <c r="I1013" s="31">
        <v>45904</v>
      </c>
      <c r="J1013" s="32">
        <v>201.95525090215341</v>
      </c>
      <c r="K1013" s="32">
        <v>164.4475752258306</v>
      </c>
      <c r="L1013" s="33">
        <v>-7.2884849633463603E-2</v>
      </c>
      <c r="M1013" s="33">
        <v>-6.8467846952063302E-2</v>
      </c>
      <c r="N1013">
        <v>30</v>
      </c>
      <c r="O1013" t="s">
        <v>16</v>
      </c>
      <c r="P1013">
        <f t="shared" si="34"/>
        <v>0</v>
      </c>
      <c r="Q1013">
        <f t="shared" si="35"/>
        <v>225</v>
      </c>
      <c r="BI1013" s="34">
        <v>5.2483322140519303E-2</v>
      </c>
    </row>
    <row r="1014" spans="9:61" x14ac:dyDescent="0.25">
      <c r="I1014" s="31">
        <v>45905</v>
      </c>
      <c r="J1014" s="32">
        <v>200.7782154597806</v>
      </c>
      <c r="K1014" s="32">
        <v>164.51603604642369</v>
      </c>
      <c r="L1014" s="33">
        <v>-7.8288261459932798E-2</v>
      </c>
      <c r="M1014" s="33">
        <v>-6.8080042780923195E-2</v>
      </c>
      <c r="N1014">
        <v>30</v>
      </c>
      <c r="O1014" t="s">
        <v>16</v>
      </c>
      <c r="P1014">
        <f t="shared" si="34"/>
        <v>0</v>
      </c>
      <c r="Q1014">
        <f t="shared" si="35"/>
        <v>225</v>
      </c>
      <c r="BI1014" s="34">
        <v>-5.5081550889341101E-2</v>
      </c>
    </row>
    <row r="1015" spans="9:61" x14ac:dyDescent="0.25">
      <c r="I1015" s="31">
        <v>45908</v>
      </c>
      <c r="J1015" s="32">
        <v>201.11448793363641</v>
      </c>
      <c r="K1015" s="32">
        <v>164.8727529537241</v>
      </c>
      <c r="L1015" s="33">
        <v>-7.6744536779488698E-2</v>
      </c>
      <c r="M1015" s="33">
        <v>-6.60593789418253E-2</v>
      </c>
      <c r="N1015">
        <v>30</v>
      </c>
      <c r="O1015" t="s">
        <v>16</v>
      </c>
      <c r="P1015">
        <f t="shared" si="34"/>
        <v>0</v>
      </c>
      <c r="Q1015">
        <f t="shared" si="35"/>
        <v>225</v>
      </c>
      <c r="BI1015" s="34">
        <v>0.1019925194789405</v>
      </c>
    </row>
    <row r="1016" spans="9:61" x14ac:dyDescent="0.25">
      <c r="I1016" s="31">
        <v>45909</v>
      </c>
      <c r="J1016" s="32">
        <v>201.0014820576676</v>
      </c>
      <c r="K1016" s="32">
        <v>165.38044398643751</v>
      </c>
      <c r="L1016" s="33">
        <v>-7.7263312395488198E-2</v>
      </c>
      <c r="M1016" s="33">
        <v>-6.3183504851634306E-2</v>
      </c>
      <c r="N1016">
        <v>30</v>
      </c>
      <c r="O1016" t="s">
        <v>16</v>
      </c>
      <c r="P1016">
        <f t="shared" si="34"/>
        <v>0</v>
      </c>
      <c r="Q1016">
        <f t="shared" si="35"/>
        <v>225</v>
      </c>
      <c r="BI1016" s="34">
        <v>4.9029915656835503E-2</v>
      </c>
    </row>
    <row r="1017" spans="9:61" x14ac:dyDescent="0.25">
      <c r="I1017" s="31">
        <v>45910</v>
      </c>
      <c r="J1017" s="32">
        <v>201.4035532124916</v>
      </c>
      <c r="K1017" s="32">
        <v>166.2816045775067</v>
      </c>
      <c r="L1017" s="33">
        <v>-7.5417525977469702E-2</v>
      </c>
      <c r="M1017" s="33">
        <v>-5.8078777314680502E-2</v>
      </c>
      <c r="N1017">
        <v>30</v>
      </c>
      <c r="O1017" t="s">
        <v>16</v>
      </c>
      <c r="P1017">
        <f t="shared" si="34"/>
        <v>0</v>
      </c>
      <c r="Q1017">
        <f t="shared" si="35"/>
        <v>225</v>
      </c>
      <c r="BI1017" s="34">
        <v>4.82332283210581E-2</v>
      </c>
    </row>
    <row r="1018" spans="9:61" x14ac:dyDescent="0.25">
      <c r="I1018" s="31">
        <v>45911</v>
      </c>
      <c r="J1018" s="32">
        <v>201.8251846081867</v>
      </c>
      <c r="K1018" s="32">
        <v>166.48698703928571</v>
      </c>
      <c r="L1018" s="33">
        <v>-7.3481944441099997E-2</v>
      </c>
      <c r="M1018" s="33">
        <v>-5.6915364801260498E-2</v>
      </c>
      <c r="N1018">
        <v>30</v>
      </c>
      <c r="O1018" t="s">
        <v>16</v>
      </c>
      <c r="P1018">
        <f t="shared" si="34"/>
        <v>0</v>
      </c>
      <c r="Q1018">
        <f t="shared" si="35"/>
        <v>225</v>
      </c>
      <c r="BI1018" s="34">
        <v>-5.9558993281434103E-2</v>
      </c>
    </row>
    <row r="1019" spans="9:61" x14ac:dyDescent="0.25">
      <c r="I1019" s="31">
        <v>45912</v>
      </c>
      <c r="J1019" s="32">
        <v>201.9690075758005</v>
      </c>
      <c r="K1019" s="32">
        <v>167.11826786917501</v>
      </c>
      <c r="L1019" s="33">
        <v>-7.2821696927604707E-2</v>
      </c>
      <c r="M1019" s="33">
        <v>-5.3339402128432502E-2</v>
      </c>
      <c r="N1019">
        <v>30</v>
      </c>
      <c r="O1019" t="s">
        <v>16</v>
      </c>
      <c r="P1019">
        <f t="shared" si="34"/>
        <v>0</v>
      </c>
      <c r="Q1019">
        <f t="shared" si="35"/>
        <v>225</v>
      </c>
      <c r="BI1019" s="34">
        <v>0.1069565267294966</v>
      </c>
    </row>
    <row r="1020" spans="9:61" x14ac:dyDescent="0.25">
      <c r="I1020" s="31">
        <v>45915</v>
      </c>
      <c r="J1020" s="32">
        <v>202.00101849346089</v>
      </c>
      <c r="K1020" s="32">
        <v>167.3027517646677</v>
      </c>
      <c r="L1020" s="33">
        <v>-7.2674744537867403E-2</v>
      </c>
      <c r="M1020" s="33">
        <v>-5.2294371940939499E-2</v>
      </c>
      <c r="N1020">
        <v>30</v>
      </c>
      <c r="O1020" t="s">
        <v>16</v>
      </c>
      <c r="P1020">
        <f t="shared" si="34"/>
        <v>0</v>
      </c>
      <c r="Q1020">
        <f t="shared" si="35"/>
        <v>225</v>
      </c>
      <c r="BI1020" s="34">
        <v>-0.34374443920010711</v>
      </c>
    </row>
    <row r="1021" spans="9:61" x14ac:dyDescent="0.25">
      <c r="I1021" s="31">
        <v>45916</v>
      </c>
      <c r="J1021" s="32">
        <v>202.98879061178189</v>
      </c>
      <c r="K1021" s="32">
        <v>168.4085741772991</v>
      </c>
      <c r="L1021" s="33">
        <v>-6.8140183084703099E-2</v>
      </c>
      <c r="M1021" s="33">
        <v>-4.6030314039735599E-2</v>
      </c>
      <c r="N1021">
        <v>30</v>
      </c>
      <c r="O1021" t="s">
        <v>16</v>
      </c>
      <c r="P1021">
        <f t="shared" si="34"/>
        <v>0</v>
      </c>
      <c r="Q1021">
        <f t="shared" si="35"/>
        <v>225</v>
      </c>
      <c r="BI1021" s="34">
        <v>-9.3517665438776307E-2</v>
      </c>
    </row>
    <row r="1022" spans="9:61" x14ac:dyDescent="0.25">
      <c r="I1022" s="31">
        <v>45917</v>
      </c>
      <c r="J1022" s="32">
        <v>203.8226092035398</v>
      </c>
      <c r="K1022" s="32">
        <v>168.9555401018265</v>
      </c>
      <c r="L1022" s="33">
        <v>-6.4312375460871596E-2</v>
      </c>
      <c r="M1022" s="33">
        <v>-4.2931962819785299E-2</v>
      </c>
      <c r="N1022">
        <v>30</v>
      </c>
      <c r="O1022" t="s">
        <v>16</v>
      </c>
      <c r="P1022">
        <f t="shared" si="34"/>
        <v>0</v>
      </c>
      <c r="Q1022">
        <f t="shared" si="35"/>
        <v>225</v>
      </c>
      <c r="BI1022" s="34">
        <v>0.2405441234686419</v>
      </c>
    </row>
    <row r="1023" spans="9:61" x14ac:dyDescent="0.25">
      <c r="I1023" s="31">
        <v>45918</v>
      </c>
      <c r="J1023" s="32">
        <v>203.70319169476821</v>
      </c>
      <c r="K1023" s="32">
        <v>169.48665194158491</v>
      </c>
      <c r="L1023" s="33">
        <v>-6.4860584933547502E-2</v>
      </c>
      <c r="M1023" s="33">
        <v>-3.9923418881572803E-2</v>
      </c>
      <c r="N1023">
        <v>30</v>
      </c>
      <c r="O1023" t="s">
        <v>16</v>
      </c>
      <c r="P1023">
        <f t="shared" si="34"/>
        <v>0</v>
      </c>
      <c r="Q1023">
        <f t="shared" si="35"/>
        <v>225</v>
      </c>
      <c r="BI1023" s="34">
        <v>-1.05652395431445E-2</v>
      </c>
    </row>
    <row r="1024" spans="9:61" x14ac:dyDescent="0.25">
      <c r="I1024" s="31">
        <v>45919</v>
      </c>
      <c r="J1024" s="32">
        <v>203.9663902927488</v>
      </c>
      <c r="K1024" s="32">
        <v>169.25424547167711</v>
      </c>
      <c r="L1024" s="33">
        <v>-6.3652320198399295E-2</v>
      </c>
      <c r="M1024" s="33">
        <v>-4.1239911988863898E-2</v>
      </c>
      <c r="N1024">
        <v>30</v>
      </c>
      <c r="O1024" t="s">
        <v>16</v>
      </c>
      <c r="P1024">
        <f t="shared" si="34"/>
        <v>0</v>
      </c>
      <c r="Q1024">
        <f t="shared" si="35"/>
        <v>225</v>
      </c>
      <c r="BI1024" s="34">
        <v>2.4123608395501999E-3</v>
      </c>
    </row>
    <row r="1025" spans="9:61" x14ac:dyDescent="0.25">
      <c r="I1025" s="31">
        <v>45922</v>
      </c>
      <c r="J1025" s="32">
        <v>202.02143246557239</v>
      </c>
      <c r="K1025" s="32">
        <v>168.49613196363649</v>
      </c>
      <c r="L1025" s="33">
        <v>-7.2581030198977201E-2</v>
      </c>
      <c r="M1025" s="33">
        <v>-4.5534332915593299E-2</v>
      </c>
      <c r="N1025">
        <v>30</v>
      </c>
      <c r="O1025" t="s">
        <v>16</v>
      </c>
      <c r="P1025">
        <f t="shared" si="34"/>
        <v>0</v>
      </c>
      <c r="Q1025">
        <f t="shared" si="35"/>
        <v>225</v>
      </c>
      <c r="BI1025" s="34">
        <v>2.0246093601635401E-2</v>
      </c>
    </row>
    <row r="1026" spans="9:61" x14ac:dyDescent="0.25">
      <c r="I1026" s="31">
        <v>45923</v>
      </c>
      <c r="J1026" s="32">
        <v>201.37792526095279</v>
      </c>
      <c r="K1026" s="32">
        <v>168.0911321618126</v>
      </c>
      <c r="L1026" s="33">
        <v>-7.5535176110547705E-2</v>
      </c>
      <c r="M1026" s="33">
        <v>-4.7828500749074403E-2</v>
      </c>
      <c r="N1026">
        <v>30</v>
      </c>
      <c r="O1026" t="s">
        <v>16</v>
      </c>
      <c r="P1026">
        <f t="shared" si="34"/>
        <v>0</v>
      </c>
      <c r="Q1026">
        <f t="shared" si="35"/>
        <v>225</v>
      </c>
      <c r="BI1026" s="34">
        <v>5.6018508995788197E-2</v>
      </c>
    </row>
    <row r="1027" spans="9:61" x14ac:dyDescent="0.25">
      <c r="I1027" s="31">
        <v>45924</v>
      </c>
      <c r="J1027" s="32">
        <v>199.96826005821731</v>
      </c>
      <c r="K1027" s="32">
        <v>167.03179104316271</v>
      </c>
      <c r="L1027" s="33">
        <v>-8.2006520433423893E-2</v>
      </c>
      <c r="M1027" s="33">
        <v>-5.3829260028819999E-2</v>
      </c>
      <c r="N1027">
        <v>30</v>
      </c>
      <c r="O1027" t="s">
        <v>16</v>
      </c>
      <c r="P1027">
        <f t="shared" si="34"/>
        <v>0</v>
      </c>
      <c r="Q1027">
        <f t="shared" si="35"/>
        <v>225</v>
      </c>
      <c r="BI1027" s="34">
        <v>0.1002401882413403</v>
      </c>
    </row>
    <row r="1028" spans="9:61" x14ac:dyDescent="0.25">
      <c r="I1028" s="31">
        <v>45925</v>
      </c>
      <c r="J1028" s="32">
        <v>199.2242290791944</v>
      </c>
      <c r="K1028" s="32">
        <v>165.90867326532901</v>
      </c>
      <c r="L1028" s="33">
        <v>-8.5422140428015395E-2</v>
      </c>
      <c r="M1028" s="33">
        <v>-6.0191289510101199E-2</v>
      </c>
      <c r="N1028">
        <v>30</v>
      </c>
      <c r="O1028" t="s">
        <v>16</v>
      </c>
      <c r="P1028">
        <f t="shared" ref="P1028:P1091" si="36">IF(O1028="Discovery",$Q$2,0)</f>
        <v>0</v>
      </c>
      <c r="Q1028">
        <f t="shared" ref="Q1028:Q1091" si="37">IF(O1028="Holdout",$Q$2,0)</f>
        <v>225</v>
      </c>
      <c r="BI1028" s="34">
        <v>0.1221582332427041</v>
      </c>
    </row>
    <row r="1029" spans="9:61" x14ac:dyDescent="0.25">
      <c r="I1029" s="31">
        <v>45926</v>
      </c>
      <c r="J1029" s="32">
        <v>195.10219524098849</v>
      </c>
      <c r="K1029" s="32">
        <v>163.68009339497209</v>
      </c>
      <c r="L1029" s="33">
        <v>-0.1043451444333717</v>
      </c>
      <c r="M1029" s="33">
        <v>-7.2815335818001398E-2</v>
      </c>
      <c r="N1029">
        <v>30</v>
      </c>
      <c r="O1029" t="s">
        <v>16</v>
      </c>
      <c r="P1029">
        <f t="shared" si="36"/>
        <v>0</v>
      </c>
      <c r="Q1029">
        <f t="shared" si="37"/>
        <v>225</v>
      </c>
      <c r="BI1029" s="34">
        <v>0.15542737902049331</v>
      </c>
    </row>
    <row r="1030" spans="9:61" x14ac:dyDescent="0.25">
      <c r="I1030" s="31">
        <v>45929</v>
      </c>
      <c r="J1030" s="32">
        <v>195.352915940201</v>
      </c>
      <c r="K1030" s="32">
        <v>163.86709953122349</v>
      </c>
      <c r="L1030" s="33">
        <v>-0.10319416193743761</v>
      </c>
      <c r="M1030" s="33">
        <v>-7.1756018108413797E-2</v>
      </c>
      <c r="N1030">
        <v>30</v>
      </c>
      <c r="O1030" t="s">
        <v>16</v>
      </c>
      <c r="P1030">
        <f t="shared" si="36"/>
        <v>0</v>
      </c>
      <c r="Q1030">
        <f t="shared" si="37"/>
        <v>225</v>
      </c>
      <c r="BI1030" s="34">
        <v>0.26074094827088679</v>
      </c>
    </row>
    <row r="1031" spans="9:61" x14ac:dyDescent="0.25">
      <c r="I1031" s="31">
        <v>45930</v>
      </c>
      <c r="J1031" s="32">
        <v>195.08271339257391</v>
      </c>
      <c r="K1031" s="32">
        <v>163.83106752038509</v>
      </c>
      <c r="L1031" s="33">
        <v>-0.1044345796757912</v>
      </c>
      <c r="M1031" s="33">
        <v>-7.1960125566908506E-2</v>
      </c>
      <c r="N1031">
        <v>30</v>
      </c>
      <c r="O1031" t="s">
        <v>16</v>
      </c>
      <c r="P1031">
        <f t="shared" si="36"/>
        <v>0</v>
      </c>
      <c r="Q1031">
        <f t="shared" si="37"/>
        <v>225</v>
      </c>
      <c r="BI1031" s="34">
        <v>0.1150938395830324</v>
      </c>
    </row>
    <row r="1032" spans="9:61" x14ac:dyDescent="0.25">
      <c r="I1032" s="31">
        <v>45931</v>
      </c>
      <c r="J1032" s="32">
        <v>196.20682763824959</v>
      </c>
      <c r="K1032" s="32">
        <v>165.23055082134971</v>
      </c>
      <c r="L1032" s="33">
        <v>-9.9274112972136702E-2</v>
      </c>
      <c r="M1032" s="33">
        <v>-6.4032591878972395E-2</v>
      </c>
      <c r="N1032">
        <v>30</v>
      </c>
      <c r="O1032" t="s">
        <v>16</v>
      </c>
      <c r="P1032">
        <f t="shared" si="36"/>
        <v>0</v>
      </c>
      <c r="Q1032">
        <f t="shared" si="37"/>
        <v>225</v>
      </c>
      <c r="BI1032" s="34">
        <v>4.2896839912340501E-2</v>
      </c>
    </row>
    <row r="1033" spans="9:61" x14ac:dyDescent="0.25">
      <c r="I1033" s="31">
        <v>45933</v>
      </c>
      <c r="J1033" s="32">
        <v>197.28735658370621</v>
      </c>
      <c r="K1033" s="32">
        <v>165.94686719681769</v>
      </c>
      <c r="L1033" s="33">
        <v>-9.4313733129238894E-2</v>
      </c>
      <c r="M1033" s="33">
        <v>-5.99749356040968E-2</v>
      </c>
      <c r="N1033">
        <v>30</v>
      </c>
      <c r="O1033" t="s">
        <v>16</v>
      </c>
      <c r="P1033">
        <f t="shared" si="36"/>
        <v>0</v>
      </c>
      <c r="Q1033">
        <f t="shared" si="37"/>
        <v>225</v>
      </c>
      <c r="BI1033" s="34">
        <v>0.2103767235954333</v>
      </c>
    </row>
    <row r="1034" spans="9:61" x14ac:dyDescent="0.25">
      <c r="I1034" s="31">
        <v>45936</v>
      </c>
      <c r="J1034" s="32">
        <v>198.63397638720909</v>
      </c>
      <c r="K1034" s="32">
        <v>166.96981598452069</v>
      </c>
      <c r="L1034" s="33">
        <v>-8.8131811064652205E-2</v>
      </c>
      <c r="M1034" s="33">
        <v>-5.4180324857430899E-2</v>
      </c>
      <c r="N1034">
        <v>30</v>
      </c>
      <c r="O1034" t="s">
        <v>16</v>
      </c>
      <c r="P1034">
        <f t="shared" si="36"/>
        <v>0</v>
      </c>
      <c r="Q1034">
        <f t="shared" si="37"/>
        <v>225</v>
      </c>
      <c r="BI1034" s="34">
        <v>-9.6368789449294806E-2</v>
      </c>
    </row>
    <row r="1035" spans="9:61" x14ac:dyDescent="0.25">
      <c r="I1035" s="31">
        <v>45937</v>
      </c>
      <c r="J1035" s="32">
        <v>198.55108285607659</v>
      </c>
      <c r="K1035" s="32">
        <v>167.2569911109029</v>
      </c>
      <c r="L1035" s="33">
        <v>-8.8512350061469694E-2</v>
      </c>
      <c r="M1035" s="33">
        <v>-5.2553588413227798E-2</v>
      </c>
      <c r="N1035">
        <v>30</v>
      </c>
      <c r="O1035" t="s">
        <v>16</v>
      </c>
      <c r="P1035">
        <f t="shared" si="36"/>
        <v>0</v>
      </c>
      <c r="Q1035">
        <f t="shared" si="37"/>
        <v>225</v>
      </c>
      <c r="BI1035" s="34">
        <v>1.6072573203394499E-2</v>
      </c>
    </row>
    <row r="1036" spans="9:61" x14ac:dyDescent="0.25">
      <c r="I1036" s="31">
        <v>45938</v>
      </c>
      <c r="J1036" s="32">
        <v>198.9145936899105</v>
      </c>
      <c r="K1036" s="32">
        <v>166.53526993380919</v>
      </c>
      <c r="L1036" s="33">
        <v>-8.68435823524632E-2</v>
      </c>
      <c r="M1036" s="33">
        <v>-5.6641860806877699E-2</v>
      </c>
      <c r="N1036">
        <v>30</v>
      </c>
      <c r="O1036" t="s">
        <v>16</v>
      </c>
      <c r="P1036">
        <f t="shared" si="36"/>
        <v>0</v>
      </c>
      <c r="Q1036">
        <f t="shared" si="37"/>
        <v>225</v>
      </c>
      <c r="BI1036" s="34">
        <v>0.21938809523809519</v>
      </c>
    </row>
    <row r="1037" spans="9:61" x14ac:dyDescent="0.25">
      <c r="I1037" s="31">
        <v>45939</v>
      </c>
      <c r="J1037" s="32">
        <v>199.3949712251613</v>
      </c>
      <c r="K1037" s="32">
        <v>167.48939758081079</v>
      </c>
      <c r="L1037" s="33">
        <v>-8.4638315151748203E-2</v>
      </c>
      <c r="M1037" s="33">
        <v>-5.1237095305936599E-2</v>
      </c>
      <c r="N1037">
        <v>30</v>
      </c>
      <c r="O1037" t="s">
        <v>16</v>
      </c>
      <c r="P1037">
        <f t="shared" si="36"/>
        <v>0</v>
      </c>
      <c r="Q1037">
        <f t="shared" si="37"/>
        <v>225</v>
      </c>
      <c r="BI1037" s="34">
        <v>0.45986814251615982</v>
      </c>
    </row>
    <row r="1038" spans="9:61" x14ac:dyDescent="0.25">
      <c r="I1038" s="31">
        <v>45940</v>
      </c>
      <c r="J1038" s="32">
        <v>200.15133995727069</v>
      </c>
      <c r="K1038" s="32">
        <v>168.17977090847509</v>
      </c>
      <c r="L1038" s="33">
        <v>-8.1166056284153895E-2</v>
      </c>
      <c r="M1038" s="33">
        <v>-4.7326396401177397E-2</v>
      </c>
      <c r="N1038">
        <v>30</v>
      </c>
      <c r="O1038" t="s">
        <v>16</v>
      </c>
      <c r="P1038">
        <f t="shared" si="36"/>
        <v>0</v>
      </c>
      <c r="Q1038">
        <f t="shared" si="37"/>
        <v>225</v>
      </c>
      <c r="BI1038" s="34">
        <v>7.6397508555879996E-3</v>
      </c>
    </row>
    <row r="1039" spans="9:61" x14ac:dyDescent="0.25">
      <c r="I1039" s="31">
        <v>45943</v>
      </c>
      <c r="J1039" s="32">
        <v>200.0716343129167</v>
      </c>
      <c r="K1039" s="32">
        <v>167.87169721580651</v>
      </c>
      <c r="L1039" s="33">
        <v>-8.1531960662080502E-2</v>
      </c>
      <c r="M1039" s="33">
        <v>-4.9071515171307402E-2</v>
      </c>
      <c r="N1039">
        <v>30</v>
      </c>
      <c r="O1039" t="s">
        <v>16</v>
      </c>
      <c r="P1039">
        <f t="shared" si="36"/>
        <v>0</v>
      </c>
      <c r="Q1039">
        <f t="shared" si="37"/>
        <v>225</v>
      </c>
      <c r="BI1039" s="34">
        <v>0.32580682279146622</v>
      </c>
    </row>
    <row r="1040" spans="9:61" x14ac:dyDescent="0.25">
      <c r="I1040" s="31">
        <v>45944</v>
      </c>
      <c r="J1040" s="32">
        <v>198.65966128500261</v>
      </c>
      <c r="K1040" s="32">
        <v>167.0735881757353</v>
      </c>
      <c r="L1040" s="33">
        <v>-8.8013899508633794E-2</v>
      </c>
      <c r="M1040" s="33">
        <v>-5.3592495376966198E-2</v>
      </c>
      <c r="N1040">
        <v>29</v>
      </c>
      <c r="O1040" t="s">
        <v>16</v>
      </c>
      <c r="P1040">
        <f t="shared" si="36"/>
        <v>0</v>
      </c>
      <c r="Q1040">
        <f t="shared" si="37"/>
        <v>225</v>
      </c>
      <c r="BI1040" s="34">
        <v>0.24077491709754409</v>
      </c>
    </row>
    <row r="1041" spans="9:61" x14ac:dyDescent="0.25">
      <c r="I1041" s="31">
        <v>45945</v>
      </c>
      <c r="J1041" s="32">
        <v>199.67037439991569</v>
      </c>
      <c r="K1041" s="32">
        <v>168.46658571474899</v>
      </c>
      <c r="L1041" s="33">
        <v>-8.3374022915555804E-2</v>
      </c>
      <c r="M1041" s="33">
        <v>-4.5701701031559197E-2</v>
      </c>
      <c r="N1041">
        <v>29</v>
      </c>
      <c r="O1041" t="s">
        <v>16</v>
      </c>
      <c r="P1041">
        <f t="shared" si="36"/>
        <v>0</v>
      </c>
      <c r="Q1041">
        <f t="shared" si="37"/>
        <v>225</v>
      </c>
      <c r="BI1041" s="34">
        <v>4.21378382108012E-2</v>
      </c>
    </row>
    <row r="1042" spans="9:61" x14ac:dyDescent="0.25">
      <c r="I1042" s="31">
        <v>45946</v>
      </c>
      <c r="J1042" s="32">
        <v>201.21052877296901</v>
      </c>
      <c r="K1042" s="32">
        <v>169.810219398914</v>
      </c>
      <c r="L1042" s="33">
        <v>-7.6303642488295506E-2</v>
      </c>
      <c r="M1042" s="33">
        <v>-3.809053390429E-2</v>
      </c>
      <c r="N1042">
        <v>30</v>
      </c>
      <c r="O1042" t="s">
        <v>16</v>
      </c>
      <c r="P1042">
        <f t="shared" si="36"/>
        <v>0</v>
      </c>
      <c r="Q1042">
        <f t="shared" si="37"/>
        <v>225</v>
      </c>
      <c r="BI1042" s="34">
        <v>-3.3149494994615697E-2</v>
      </c>
    </row>
    <row r="1043" spans="9:61" x14ac:dyDescent="0.25">
      <c r="I1043" s="31">
        <v>45947</v>
      </c>
      <c r="J1043" s="32">
        <v>200.60658459861119</v>
      </c>
      <c r="K1043" s="32">
        <v>170.05703867315731</v>
      </c>
      <c r="L1043" s="33">
        <v>-7.90761665574721E-2</v>
      </c>
      <c r="M1043" s="33">
        <v>-3.6692397813601001E-2</v>
      </c>
      <c r="N1043">
        <v>30</v>
      </c>
      <c r="O1043" t="s">
        <v>16</v>
      </c>
      <c r="P1043">
        <f t="shared" si="36"/>
        <v>0</v>
      </c>
      <c r="Q1043">
        <f t="shared" si="37"/>
        <v>225</v>
      </c>
      <c r="BI1043" s="34">
        <v>0.28841760757072221</v>
      </c>
    </row>
    <row r="1044" spans="9:61" x14ac:dyDescent="0.25">
      <c r="I1044" s="31">
        <v>45950</v>
      </c>
      <c r="J1044" s="32">
        <v>201.59444857516391</v>
      </c>
      <c r="K1044" s="32">
        <v>170.9077544490525</v>
      </c>
      <c r="L1044" s="33">
        <v>-7.4541183411096307E-2</v>
      </c>
      <c r="M1044" s="33">
        <v>-3.1873420718539998E-2</v>
      </c>
      <c r="N1044">
        <v>30</v>
      </c>
      <c r="O1044" t="s">
        <v>16</v>
      </c>
      <c r="P1044">
        <f t="shared" si="36"/>
        <v>0</v>
      </c>
      <c r="Q1044">
        <f t="shared" si="37"/>
        <v>225</v>
      </c>
      <c r="BI1044" s="34">
        <v>-5.8992906086182503E-2</v>
      </c>
    </row>
    <row r="1045" spans="9:61" x14ac:dyDescent="0.25">
      <c r="I1045" s="31">
        <v>45951</v>
      </c>
      <c r="J1045" s="32">
        <v>202.73729687868251</v>
      </c>
      <c r="K1045" s="32">
        <v>171.2183503824798</v>
      </c>
      <c r="L1045" s="33">
        <v>-6.9294714344163302E-2</v>
      </c>
      <c r="M1045" s="33">
        <v>-3.01140144263152E-2</v>
      </c>
      <c r="N1045">
        <v>30</v>
      </c>
      <c r="O1045" t="s">
        <v>16</v>
      </c>
      <c r="P1045">
        <f t="shared" si="36"/>
        <v>0</v>
      </c>
      <c r="Q1045">
        <f t="shared" si="37"/>
        <v>225</v>
      </c>
      <c r="BI1045" s="34">
        <v>-3.5328188787304697E-2</v>
      </c>
    </row>
    <row r="1046" spans="9:61" x14ac:dyDescent="0.25">
      <c r="I1046" s="31">
        <v>45953</v>
      </c>
      <c r="J1046" s="32">
        <v>201.47718481580731</v>
      </c>
      <c r="K1046" s="32">
        <v>171.19456925532651</v>
      </c>
      <c r="L1046" s="33">
        <v>-7.5079505675076805E-2</v>
      </c>
      <c r="M1046" s="33">
        <v>-3.0248725348921601E-2</v>
      </c>
      <c r="N1046">
        <v>28</v>
      </c>
      <c r="O1046" t="s">
        <v>16</v>
      </c>
      <c r="P1046">
        <f t="shared" si="36"/>
        <v>0</v>
      </c>
      <c r="Q1046">
        <f t="shared" si="37"/>
        <v>225</v>
      </c>
      <c r="BI1046" s="34">
        <v>9.8377515682793806E-2</v>
      </c>
    </row>
    <row r="1047" spans="9:61" x14ac:dyDescent="0.25">
      <c r="I1047" s="31">
        <v>45954</v>
      </c>
      <c r="J1047" s="32">
        <v>200.82394212512401</v>
      </c>
      <c r="K1047" s="32">
        <v>170.6951655851058</v>
      </c>
      <c r="L1047" s="33">
        <v>-7.8078344242993494E-2</v>
      </c>
      <c r="M1047" s="33">
        <v>-3.3077654723658902E-2</v>
      </c>
      <c r="N1047">
        <v>26</v>
      </c>
      <c r="O1047" t="s">
        <v>16</v>
      </c>
      <c r="P1047">
        <f t="shared" si="36"/>
        <v>0</v>
      </c>
      <c r="Q1047">
        <f t="shared" si="37"/>
        <v>225</v>
      </c>
      <c r="BI1047" s="34">
        <v>-1.8200211156200598E-2</v>
      </c>
    </row>
    <row r="1048" spans="9:61" x14ac:dyDescent="0.25">
      <c r="I1048" s="31">
        <v>45957</v>
      </c>
      <c r="J1048" s="32">
        <v>201.55630760996669</v>
      </c>
      <c r="K1048" s="32">
        <v>171.80711343957981</v>
      </c>
      <c r="L1048" s="33">
        <v>-7.4716276985172497E-2</v>
      </c>
      <c r="M1048" s="33">
        <v>-2.6778898554510901E-2</v>
      </c>
      <c r="N1048">
        <v>25</v>
      </c>
      <c r="O1048" t="s">
        <v>16</v>
      </c>
      <c r="P1048">
        <f t="shared" si="36"/>
        <v>0</v>
      </c>
      <c r="Q1048">
        <f t="shared" si="37"/>
        <v>225</v>
      </c>
      <c r="BI1048" s="34">
        <v>0.12680430571709059</v>
      </c>
    </row>
    <row r="1049" spans="9:61" x14ac:dyDescent="0.25">
      <c r="I1049" s="31">
        <v>45958</v>
      </c>
      <c r="J1049" s="32">
        <v>201.81344601841229</v>
      </c>
      <c r="K1049" s="32">
        <v>171.60281193812591</v>
      </c>
      <c r="L1049" s="33">
        <v>-7.3535832737517903E-2</v>
      </c>
      <c r="M1049" s="33">
        <v>-2.7936187844176199E-2</v>
      </c>
      <c r="N1049">
        <v>26</v>
      </c>
      <c r="O1049" t="s">
        <v>16</v>
      </c>
      <c r="P1049">
        <f t="shared" si="36"/>
        <v>0</v>
      </c>
      <c r="Q1049">
        <f t="shared" si="37"/>
        <v>225</v>
      </c>
      <c r="BI1049" s="34">
        <v>-0.14792744030167479</v>
      </c>
    </row>
    <row r="1050" spans="9:61" x14ac:dyDescent="0.25">
      <c r="I1050" s="31">
        <v>45959</v>
      </c>
      <c r="J1050" s="32">
        <v>202.63151132526161</v>
      </c>
      <c r="K1050" s="32">
        <v>172.61062728127669</v>
      </c>
      <c r="L1050" s="33">
        <v>-6.9780343654757104E-2</v>
      </c>
      <c r="M1050" s="33">
        <v>-2.2227302230077999E-2</v>
      </c>
      <c r="N1050">
        <v>25</v>
      </c>
      <c r="O1050" t="s">
        <v>16</v>
      </c>
      <c r="P1050">
        <f t="shared" si="36"/>
        <v>0</v>
      </c>
      <c r="Q1050">
        <f t="shared" si="37"/>
        <v>225</v>
      </c>
      <c r="BI1050" s="34">
        <v>6.8849583938861994E-2</v>
      </c>
    </row>
    <row r="1051" spans="9:61" x14ac:dyDescent="0.25">
      <c r="I1051" s="31">
        <v>45960</v>
      </c>
      <c r="J1051" s="32">
        <v>203.26660640956129</v>
      </c>
      <c r="K1051" s="32">
        <v>171.8099960004468</v>
      </c>
      <c r="L1051" s="33">
        <v>-6.6864815229785296E-2</v>
      </c>
      <c r="M1051" s="33">
        <v>-2.6762569957831401E-2</v>
      </c>
      <c r="N1051">
        <v>27</v>
      </c>
      <c r="O1051" t="s">
        <v>16</v>
      </c>
      <c r="P1051">
        <f t="shared" si="36"/>
        <v>0</v>
      </c>
      <c r="Q1051">
        <f t="shared" si="37"/>
        <v>225</v>
      </c>
      <c r="BI1051" s="34">
        <v>3.7823212774179903E-2</v>
      </c>
    </row>
    <row r="1052" spans="9:61" x14ac:dyDescent="0.25">
      <c r="I1052" s="31">
        <v>45961</v>
      </c>
      <c r="J1052" s="32">
        <v>202.6144353809608</v>
      </c>
      <c r="K1052" s="32">
        <v>170.86667795669669</v>
      </c>
      <c r="L1052" s="33">
        <v>-6.98587341229297E-2</v>
      </c>
      <c r="M1052" s="33">
        <v>-3.21061032212238E-2</v>
      </c>
      <c r="N1052">
        <v>25</v>
      </c>
      <c r="O1052" t="s">
        <v>16</v>
      </c>
      <c r="P1052">
        <f t="shared" si="36"/>
        <v>0</v>
      </c>
      <c r="Q1052">
        <f t="shared" si="37"/>
        <v>225</v>
      </c>
      <c r="BI1052" s="34">
        <v>-1.9760080342607501E-2</v>
      </c>
    </row>
    <row r="1053" spans="9:61" x14ac:dyDescent="0.25">
      <c r="I1053" s="31">
        <v>45964</v>
      </c>
      <c r="J1053" s="32">
        <v>202.14483639426771</v>
      </c>
      <c r="K1053" s="32">
        <v>171.5894800941156</v>
      </c>
      <c r="L1053" s="33">
        <v>-7.2014520284542805E-2</v>
      </c>
      <c r="M1053" s="33">
        <v>-2.80117076038193E-2</v>
      </c>
      <c r="N1053">
        <v>26</v>
      </c>
      <c r="O1053" t="s">
        <v>16</v>
      </c>
      <c r="P1053">
        <f t="shared" si="36"/>
        <v>0</v>
      </c>
      <c r="Q1053">
        <f t="shared" si="37"/>
        <v>225</v>
      </c>
      <c r="BI1053" s="34">
        <v>4.20682126960953E-2</v>
      </c>
    </row>
    <row r="1054" spans="9:61" x14ac:dyDescent="0.25">
      <c r="I1054" s="31">
        <v>45965</v>
      </c>
      <c r="J1054" s="32">
        <v>200.8196203187274</v>
      </c>
      <c r="K1054" s="32">
        <v>170.61481420093611</v>
      </c>
      <c r="L1054" s="33">
        <v>-7.8098184342071802E-2</v>
      </c>
      <c r="M1054" s="33">
        <v>-3.3532814356102197E-2</v>
      </c>
      <c r="N1054">
        <v>28</v>
      </c>
      <c r="O1054" t="s">
        <v>16</v>
      </c>
      <c r="P1054">
        <f t="shared" si="36"/>
        <v>0</v>
      </c>
      <c r="Q1054">
        <f t="shared" si="37"/>
        <v>225</v>
      </c>
      <c r="BI1054" s="34">
        <v>-6.9924995672931894E-2</v>
      </c>
    </row>
    <row r="1055" spans="9:61" x14ac:dyDescent="0.25">
      <c r="I1055" s="31">
        <v>45967</v>
      </c>
      <c r="J1055" s="32">
        <v>198.5271565584446</v>
      </c>
      <c r="K1055" s="32">
        <v>169.44521512912081</v>
      </c>
      <c r="L1055" s="33">
        <v>-8.8622188418866904E-2</v>
      </c>
      <c r="M1055" s="33">
        <v>-4.0158142458841702E-2</v>
      </c>
      <c r="N1055">
        <v>30</v>
      </c>
      <c r="O1055" t="s">
        <v>16</v>
      </c>
      <c r="P1055">
        <f t="shared" si="36"/>
        <v>0</v>
      </c>
      <c r="Q1055">
        <f t="shared" si="37"/>
        <v>225</v>
      </c>
      <c r="BI1055" s="34">
        <v>7.2848484551141596E-2</v>
      </c>
    </row>
    <row r="1056" spans="9:61" x14ac:dyDescent="0.25">
      <c r="I1056" s="31">
        <v>45968</v>
      </c>
      <c r="J1056" s="32">
        <v>197.7267580548716</v>
      </c>
      <c r="K1056" s="32">
        <v>169.50538858722089</v>
      </c>
      <c r="L1056" s="33">
        <v>-9.2296574579555493E-2</v>
      </c>
      <c r="M1056" s="33">
        <v>-3.9817283003155499E-2</v>
      </c>
      <c r="N1056">
        <v>30</v>
      </c>
      <c r="O1056" t="s">
        <v>16</v>
      </c>
      <c r="P1056">
        <f t="shared" si="36"/>
        <v>0</v>
      </c>
      <c r="Q1056">
        <f t="shared" si="37"/>
        <v>225</v>
      </c>
      <c r="BI1056" s="34">
        <v>1.746160245743E-3</v>
      </c>
    </row>
    <row r="1057" spans="9:61" x14ac:dyDescent="0.25">
      <c r="I1057" s="31">
        <v>45971</v>
      </c>
      <c r="J1057" s="32">
        <v>197.5068733928469</v>
      </c>
      <c r="K1057" s="32">
        <v>170.04875131066439</v>
      </c>
      <c r="L1057" s="33">
        <v>-9.3305998204767301E-2</v>
      </c>
      <c r="M1057" s="33">
        <v>-3.67393425290546E-2</v>
      </c>
      <c r="N1057">
        <v>30</v>
      </c>
      <c r="O1057" t="s">
        <v>16</v>
      </c>
      <c r="P1057">
        <f t="shared" si="36"/>
        <v>0</v>
      </c>
      <c r="Q1057">
        <f t="shared" si="37"/>
        <v>225</v>
      </c>
      <c r="BI1057" s="34">
        <v>-5.1698895121765003E-2</v>
      </c>
    </row>
    <row r="1058" spans="9:61" x14ac:dyDescent="0.25">
      <c r="I1058" s="31">
        <v>45972</v>
      </c>
      <c r="J1058" s="32">
        <v>198.3868800132029</v>
      </c>
      <c r="K1058" s="32">
        <v>170.6667002965435</v>
      </c>
      <c r="L1058" s="33">
        <v>-8.9266155385577001E-2</v>
      </c>
      <c r="M1058" s="33">
        <v>-3.3238899615869698E-2</v>
      </c>
      <c r="N1058">
        <v>30</v>
      </c>
      <c r="O1058" t="s">
        <v>16</v>
      </c>
      <c r="P1058">
        <f t="shared" si="36"/>
        <v>0</v>
      </c>
      <c r="Q1058">
        <f t="shared" si="37"/>
        <v>225</v>
      </c>
      <c r="BI1058" s="34">
        <v>0.1301436443766551</v>
      </c>
    </row>
    <row r="1059" spans="9:61" x14ac:dyDescent="0.25">
      <c r="I1059" s="31">
        <v>45973</v>
      </c>
      <c r="J1059" s="32">
        <v>199.34384347956771</v>
      </c>
      <c r="K1059" s="32">
        <v>171.77828783090899</v>
      </c>
      <c r="L1059" s="33">
        <v>-8.4873027085863195E-2</v>
      </c>
      <c r="M1059" s="33">
        <v>-2.6942184521306801E-2</v>
      </c>
      <c r="N1059">
        <v>30</v>
      </c>
      <c r="O1059" t="s">
        <v>16</v>
      </c>
      <c r="P1059">
        <f t="shared" si="36"/>
        <v>0</v>
      </c>
      <c r="Q1059">
        <f t="shared" si="37"/>
        <v>225</v>
      </c>
      <c r="BI1059" s="34">
        <v>-4.90445440607589E-2</v>
      </c>
    </row>
    <row r="1060" spans="9:61" x14ac:dyDescent="0.25">
      <c r="I1060" s="31">
        <v>45974</v>
      </c>
      <c r="J1060" s="32">
        <v>198.53215029860121</v>
      </c>
      <c r="K1060" s="32">
        <v>171.62767402560431</v>
      </c>
      <c r="L1060" s="33">
        <v>-8.8599263676204604E-2</v>
      </c>
      <c r="M1060" s="33">
        <v>-2.7795353697814801E-2</v>
      </c>
      <c r="N1060">
        <v>30</v>
      </c>
      <c r="O1060" t="s">
        <v>16</v>
      </c>
      <c r="P1060">
        <f t="shared" si="36"/>
        <v>0</v>
      </c>
      <c r="Q1060">
        <f t="shared" si="37"/>
        <v>225</v>
      </c>
      <c r="BI1060" s="34">
        <v>5.44118246647936E-2</v>
      </c>
    </row>
    <row r="1061" spans="9:61" x14ac:dyDescent="0.25">
      <c r="I1061" s="31">
        <v>45975</v>
      </c>
      <c r="J1061" s="32">
        <v>198.41817537666091</v>
      </c>
      <c r="K1061" s="32">
        <v>171.77432430971669</v>
      </c>
      <c r="L1061" s="33">
        <v>-8.9122487887611096E-2</v>
      </c>
      <c r="M1061" s="33">
        <v>-2.6964636341741201E-2</v>
      </c>
      <c r="N1061">
        <v>30</v>
      </c>
      <c r="O1061" t="s">
        <v>16</v>
      </c>
      <c r="P1061">
        <f t="shared" si="36"/>
        <v>0</v>
      </c>
      <c r="Q1061">
        <f t="shared" si="37"/>
        <v>225</v>
      </c>
      <c r="BI1061" s="34">
        <v>2.7054411172526001E-2</v>
      </c>
    </row>
    <row r="1062" spans="9:61" x14ac:dyDescent="0.25">
      <c r="I1062" s="31">
        <v>45978</v>
      </c>
      <c r="J1062" s="32">
        <v>199.57680723754041</v>
      </c>
      <c r="K1062" s="32">
        <v>172.62612104593731</v>
      </c>
      <c r="L1062" s="33">
        <v>-8.3803561307984206E-2</v>
      </c>
      <c r="M1062" s="33">
        <v>-2.2139536022925399E-2</v>
      </c>
      <c r="N1062">
        <v>30</v>
      </c>
      <c r="O1062" t="s">
        <v>16</v>
      </c>
      <c r="P1062">
        <f t="shared" si="36"/>
        <v>0</v>
      </c>
      <c r="Q1062">
        <f t="shared" si="37"/>
        <v>225</v>
      </c>
      <c r="BI1062" s="34">
        <v>-2.0427178182203E-3</v>
      </c>
    </row>
    <row r="1063" spans="9:61" x14ac:dyDescent="0.25">
      <c r="I1063" s="31">
        <v>45979</v>
      </c>
      <c r="J1063" s="32">
        <v>197.94813610072819</v>
      </c>
      <c r="K1063" s="32">
        <v>171.69000940435481</v>
      </c>
      <c r="L1063" s="33">
        <v>-9.1280295283249102E-2</v>
      </c>
      <c r="M1063" s="33">
        <v>-2.7442247794618901E-2</v>
      </c>
      <c r="N1063">
        <v>30</v>
      </c>
      <c r="O1063" t="s">
        <v>16</v>
      </c>
      <c r="P1063">
        <f t="shared" si="36"/>
        <v>0</v>
      </c>
      <c r="Q1063">
        <f t="shared" si="37"/>
        <v>225</v>
      </c>
      <c r="BI1063" s="34">
        <v>-3.7267862043280899E-2</v>
      </c>
    </row>
    <row r="1064" spans="9:61" x14ac:dyDescent="0.25">
      <c r="I1064" s="31">
        <v>45980</v>
      </c>
      <c r="J1064" s="32">
        <v>196.72629688031711</v>
      </c>
      <c r="K1064" s="32">
        <v>172.27841214134639</v>
      </c>
      <c r="L1064" s="33">
        <v>-9.6889387631652696E-2</v>
      </c>
      <c r="M1064" s="33">
        <v>-2.4109172997399699E-2</v>
      </c>
      <c r="N1064">
        <v>30</v>
      </c>
      <c r="O1064" t="s">
        <v>16</v>
      </c>
      <c r="P1064">
        <f t="shared" si="36"/>
        <v>0</v>
      </c>
      <c r="Q1064">
        <f t="shared" si="37"/>
        <v>225</v>
      </c>
      <c r="BI1064" s="34">
        <v>-2.88524968122893E-2</v>
      </c>
    </row>
    <row r="1065" spans="9:61" x14ac:dyDescent="0.25">
      <c r="I1065" s="31">
        <v>45981</v>
      </c>
      <c r="J1065" s="32">
        <v>197.113989220109</v>
      </c>
      <c r="K1065" s="32">
        <v>172.77673485124191</v>
      </c>
      <c r="L1065" s="33">
        <v>-9.5109609981422802E-2</v>
      </c>
      <c r="M1065" s="33">
        <v>-2.1286366846417298E-2</v>
      </c>
      <c r="N1065">
        <v>30</v>
      </c>
      <c r="O1065" t="s">
        <v>16</v>
      </c>
      <c r="P1065">
        <f t="shared" si="36"/>
        <v>0</v>
      </c>
      <c r="Q1065">
        <f t="shared" si="37"/>
        <v>225</v>
      </c>
      <c r="BI1065" s="34">
        <v>-8.2767418557682895E-2</v>
      </c>
    </row>
    <row r="1066" spans="9:61" x14ac:dyDescent="0.25">
      <c r="I1066" s="31">
        <v>45982</v>
      </c>
      <c r="J1066" s="32">
        <v>194.7746263472784</v>
      </c>
      <c r="K1066" s="32">
        <v>171.44210916978639</v>
      </c>
      <c r="L1066" s="33">
        <v>-0.1058489136237783</v>
      </c>
      <c r="M1066" s="33">
        <v>-2.8846507109062801E-2</v>
      </c>
      <c r="N1066">
        <v>30</v>
      </c>
      <c r="O1066" t="s">
        <v>16</v>
      </c>
      <c r="P1066">
        <f t="shared" si="36"/>
        <v>0</v>
      </c>
      <c r="Q1066">
        <f t="shared" si="37"/>
        <v>225</v>
      </c>
      <c r="BI1066" s="34">
        <v>-4.0290991436264301E-2</v>
      </c>
    </row>
    <row r="1067" spans="9:61" x14ac:dyDescent="0.25">
      <c r="I1067" s="31">
        <v>45985</v>
      </c>
      <c r="J1067" s="32">
        <v>193.884404231248</v>
      </c>
      <c r="K1067" s="32">
        <v>170.60832843898521</v>
      </c>
      <c r="L1067" s="33">
        <v>-0.1099356526774858</v>
      </c>
      <c r="M1067" s="33">
        <v>-3.3569553698631301E-2</v>
      </c>
      <c r="N1067">
        <v>30</v>
      </c>
      <c r="O1067" t="s">
        <v>16</v>
      </c>
      <c r="P1067">
        <f t="shared" si="36"/>
        <v>0</v>
      </c>
      <c r="Q1067">
        <f t="shared" si="37"/>
        <v>225</v>
      </c>
      <c r="BI1067" s="34">
        <v>-8.5574470765951094E-2</v>
      </c>
    </row>
    <row r="1068" spans="9:61" x14ac:dyDescent="0.25">
      <c r="I1068" s="31">
        <v>45986</v>
      </c>
      <c r="J1068" s="32">
        <v>194.01509799253861</v>
      </c>
      <c r="K1068" s="32">
        <v>170.4678035967153</v>
      </c>
      <c r="L1068" s="33">
        <v>-0.1093356773581529</v>
      </c>
      <c r="M1068" s="33">
        <v>-3.4365572786760799E-2</v>
      </c>
      <c r="N1068">
        <v>30</v>
      </c>
      <c r="O1068" t="s">
        <v>16</v>
      </c>
      <c r="P1068">
        <f t="shared" si="36"/>
        <v>0</v>
      </c>
      <c r="Q1068">
        <f t="shared" si="37"/>
        <v>225</v>
      </c>
      <c r="BI1068" s="34">
        <v>-3.9617436677051497E-2</v>
      </c>
    </row>
    <row r="1069" spans="9:61" x14ac:dyDescent="0.25">
      <c r="I1069" s="31">
        <v>45987</v>
      </c>
      <c r="J1069" s="32">
        <v>195.30724221345449</v>
      </c>
      <c r="K1069" s="32">
        <v>172.63080520734621</v>
      </c>
      <c r="L1069" s="33">
        <v>-0.1034038361293748</v>
      </c>
      <c r="M1069" s="33">
        <v>-2.2113002053321E-2</v>
      </c>
      <c r="N1069">
        <v>30</v>
      </c>
      <c r="O1069" t="s">
        <v>16</v>
      </c>
      <c r="P1069">
        <f t="shared" si="36"/>
        <v>0</v>
      </c>
      <c r="Q1069">
        <f t="shared" si="37"/>
        <v>225</v>
      </c>
      <c r="BI1069" s="34">
        <v>-0.1861243486812599</v>
      </c>
    </row>
    <row r="1070" spans="9:61" x14ac:dyDescent="0.25">
      <c r="I1070" s="31">
        <v>45988</v>
      </c>
      <c r="J1070" s="32">
        <v>194.71808693535661</v>
      </c>
      <c r="K1070" s="32">
        <v>172.577117511197</v>
      </c>
      <c r="L1070" s="33">
        <v>-0.1061084688725342</v>
      </c>
      <c r="M1070" s="33">
        <v>-2.24171221664782E-2</v>
      </c>
      <c r="N1070">
        <v>30</v>
      </c>
      <c r="O1070" t="s">
        <v>16</v>
      </c>
      <c r="P1070">
        <f t="shared" si="36"/>
        <v>0</v>
      </c>
      <c r="Q1070">
        <f t="shared" si="37"/>
        <v>225</v>
      </c>
      <c r="BI1070" s="34">
        <v>8.4568620375282094E-2</v>
      </c>
    </row>
    <row r="1071" spans="9:61" x14ac:dyDescent="0.25">
      <c r="I1071" s="31">
        <v>45989</v>
      </c>
      <c r="J1071" s="32">
        <v>194.77847415037229</v>
      </c>
      <c r="K1071" s="32">
        <v>172.47226435965709</v>
      </c>
      <c r="L1071" s="33">
        <v>-0.1058312495297371</v>
      </c>
      <c r="M1071" s="33">
        <v>-2.3011074870697899E-2</v>
      </c>
      <c r="N1071">
        <v>30</v>
      </c>
      <c r="O1071" t="s">
        <v>16</v>
      </c>
      <c r="P1071">
        <f t="shared" si="36"/>
        <v>0</v>
      </c>
      <c r="Q1071">
        <f t="shared" si="37"/>
        <v>225</v>
      </c>
      <c r="BI1071" s="34">
        <v>-4.8090465554602002E-2</v>
      </c>
    </row>
    <row r="1072" spans="9:61" x14ac:dyDescent="0.25">
      <c r="I1072" s="31">
        <v>45992</v>
      </c>
      <c r="J1072" s="32">
        <v>195.218709310853</v>
      </c>
      <c r="K1072" s="32">
        <v>172.39479553635451</v>
      </c>
      <c r="L1072" s="33">
        <v>-0.1038102637658985</v>
      </c>
      <c r="M1072" s="33">
        <v>-2.34499059064616E-2</v>
      </c>
      <c r="N1072">
        <v>30</v>
      </c>
      <c r="O1072" t="s">
        <v>16</v>
      </c>
      <c r="P1072">
        <f t="shared" si="36"/>
        <v>0</v>
      </c>
      <c r="Q1072">
        <f t="shared" si="37"/>
        <v>225</v>
      </c>
      <c r="BI1072" s="34">
        <v>0.1366019887150432</v>
      </c>
    </row>
    <row r="1073" spans="9:61" x14ac:dyDescent="0.25">
      <c r="I1073" s="31">
        <v>45993</v>
      </c>
      <c r="J1073" s="32">
        <v>195.5467658373046</v>
      </c>
      <c r="K1073" s="32">
        <v>171.6727140391524</v>
      </c>
      <c r="L1073" s="33">
        <v>-0.10230425600184551</v>
      </c>
      <c r="M1073" s="33">
        <v>-2.75402193746964E-2</v>
      </c>
      <c r="N1073">
        <v>30</v>
      </c>
      <c r="O1073" t="s">
        <v>16</v>
      </c>
      <c r="P1073">
        <f t="shared" si="36"/>
        <v>0</v>
      </c>
      <c r="Q1073">
        <f t="shared" si="37"/>
        <v>225</v>
      </c>
      <c r="BI1073" s="34">
        <v>-6.5486533175065295E-2</v>
      </c>
    </row>
    <row r="1074" spans="9:61" x14ac:dyDescent="0.25">
      <c r="I1074" s="31">
        <v>45994</v>
      </c>
      <c r="J1074" s="32">
        <v>194.8901889550304</v>
      </c>
      <c r="K1074" s="32">
        <v>170.9091957294861</v>
      </c>
      <c r="L1074" s="33">
        <v>-0.10531840082956211</v>
      </c>
      <c r="M1074" s="33">
        <v>-3.1865256420200203E-2</v>
      </c>
      <c r="N1074">
        <v>30</v>
      </c>
      <c r="O1074" t="s">
        <v>16</v>
      </c>
      <c r="P1074">
        <f t="shared" si="36"/>
        <v>0</v>
      </c>
      <c r="Q1074">
        <f t="shared" si="37"/>
        <v>225</v>
      </c>
      <c r="BI1074" s="34">
        <v>-5.1757260815043699E-2</v>
      </c>
    </row>
    <row r="1075" spans="9:61" x14ac:dyDescent="0.25">
      <c r="I1075" s="31">
        <v>45995</v>
      </c>
      <c r="J1075" s="32">
        <v>195.80186125019679</v>
      </c>
      <c r="K1075" s="32">
        <v>171.08791450324469</v>
      </c>
      <c r="L1075" s="33">
        <v>-0.1011331905255837</v>
      </c>
      <c r="M1075" s="33">
        <v>-3.0852883426066201E-2</v>
      </c>
      <c r="N1075">
        <v>30</v>
      </c>
      <c r="O1075" t="s">
        <v>16</v>
      </c>
      <c r="P1075">
        <f t="shared" si="36"/>
        <v>0</v>
      </c>
      <c r="Q1075">
        <f t="shared" si="37"/>
        <v>225</v>
      </c>
      <c r="BI1075" s="34">
        <v>-0.14915942442985189</v>
      </c>
    </row>
    <row r="1076" spans="9:61" x14ac:dyDescent="0.25">
      <c r="I1076" s="31">
        <v>45996</v>
      </c>
      <c r="J1076" s="32">
        <v>195.82544712070239</v>
      </c>
      <c r="K1076" s="32">
        <v>171.76639726733231</v>
      </c>
      <c r="L1076" s="33">
        <v>-0.1010249149656136</v>
      </c>
      <c r="M1076" s="33">
        <v>-2.70095399826101E-2</v>
      </c>
      <c r="N1076">
        <v>30</v>
      </c>
      <c r="O1076" t="s">
        <v>16</v>
      </c>
      <c r="P1076">
        <f t="shared" si="36"/>
        <v>0</v>
      </c>
      <c r="Q1076">
        <f t="shared" si="37"/>
        <v>225</v>
      </c>
      <c r="BI1076" s="34">
        <v>6.8742880747264201E-2</v>
      </c>
    </row>
    <row r="1077" spans="9:61" x14ac:dyDescent="0.25">
      <c r="I1077" s="31">
        <v>45999</v>
      </c>
      <c r="J1077" s="32">
        <v>192.41380810365101</v>
      </c>
      <c r="K1077" s="32">
        <v>169.53925867740901</v>
      </c>
      <c r="L1077" s="33">
        <v>-0.1166867123497401</v>
      </c>
      <c r="M1077" s="33">
        <v>-3.9625421992170402E-2</v>
      </c>
      <c r="N1077">
        <v>30</v>
      </c>
      <c r="O1077" t="s">
        <v>16</v>
      </c>
      <c r="P1077">
        <f t="shared" si="36"/>
        <v>0</v>
      </c>
      <c r="Q1077">
        <f t="shared" si="37"/>
        <v>225</v>
      </c>
      <c r="BI1077" s="34">
        <v>9.0678757376370001E-4</v>
      </c>
    </row>
    <row r="1078" spans="9:61" x14ac:dyDescent="0.25">
      <c r="I1078" s="31">
        <v>46000</v>
      </c>
      <c r="J1078" s="32">
        <v>192.98179459532281</v>
      </c>
      <c r="K1078" s="32">
        <v>169.4675549758405</v>
      </c>
      <c r="L1078" s="33">
        <v>-0.1140792590684806</v>
      </c>
      <c r="M1078" s="33">
        <v>-4.0031595834575003E-2</v>
      </c>
      <c r="N1078">
        <v>30</v>
      </c>
      <c r="O1078" t="s">
        <v>16</v>
      </c>
      <c r="P1078">
        <f t="shared" si="36"/>
        <v>0</v>
      </c>
      <c r="Q1078">
        <f t="shared" si="37"/>
        <v>225</v>
      </c>
      <c r="BI1078" s="34">
        <v>0.40051652796467951</v>
      </c>
    </row>
    <row r="1079" spans="9:61" x14ac:dyDescent="0.25">
      <c r="I1079" s="31">
        <v>46001</v>
      </c>
      <c r="J1079" s="32">
        <v>192.3842315613112</v>
      </c>
      <c r="K1079" s="32">
        <v>168.69322706292269</v>
      </c>
      <c r="L1079" s="33">
        <v>-0.1168224892625772</v>
      </c>
      <c r="M1079" s="33">
        <v>-4.44178651176272E-2</v>
      </c>
      <c r="N1079">
        <v>30</v>
      </c>
      <c r="O1079" t="s">
        <v>16</v>
      </c>
      <c r="P1079">
        <f t="shared" si="36"/>
        <v>0</v>
      </c>
      <c r="Q1079">
        <f t="shared" si="37"/>
        <v>225</v>
      </c>
      <c r="BI1079" s="34">
        <v>-3.3024441495997599E-2</v>
      </c>
    </row>
    <row r="1080" spans="9:61" x14ac:dyDescent="0.25">
      <c r="I1080" s="31">
        <v>46002</v>
      </c>
      <c r="J1080" s="32">
        <v>193.81651546378501</v>
      </c>
      <c r="K1080" s="32">
        <v>169.71689649084249</v>
      </c>
      <c r="L1080" s="33">
        <v>-0.1102473093666458</v>
      </c>
      <c r="M1080" s="33">
        <v>-3.8619172221791398E-2</v>
      </c>
      <c r="N1080">
        <v>30</v>
      </c>
      <c r="O1080" t="s">
        <v>16</v>
      </c>
      <c r="P1080">
        <f t="shared" si="36"/>
        <v>0</v>
      </c>
      <c r="Q1080">
        <f t="shared" si="37"/>
        <v>225</v>
      </c>
      <c r="BI1080" s="34">
        <v>5.65382880870876E-2</v>
      </c>
    </row>
    <row r="1081" spans="9:61" x14ac:dyDescent="0.25">
      <c r="I1081" s="31">
        <v>46003</v>
      </c>
      <c r="J1081" s="32">
        <v>195.1893296455099</v>
      </c>
      <c r="K1081" s="32">
        <v>170.98053911094621</v>
      </c>
      <c r="L1081" s="33">
        <v>-0.1039451368763062</v>
      </c>
      <c r="M1081" s="33">
        <v>-3.1461123652380497E-2</v>
      </c>
      <c r="N1081">
        <v>30</v>
      </c>
      <c r="O1081" t="s">
        <v>16</v>
      </c>
      <c r="P1081">
        <f t="shared" si="36"/>
        <v>0</v>
      </c>
      <c r="Q1081">
        <f t="shared" si="37"/>
        <v>225</v>
      </c>
      <c r="BI1081" s="34">
        <v>-0.10156810587605521</v>
      </c>
    </row>
    <row r="1082" spans="9:61" x14ac:dyDescent="0.25">
      <c r="I1082" s="31">
        <v>46006</v>
      </c>
      <c r="J1082" s="32">
        <v>196.20508772632169</v>
      </c>
      <c r="K1082" s="32">
        <v>170.97333270877851</v>
      </c>
      <c r="L1082" s="33">
        <v>-9.9282100378759605E-2</v>
      </c>
      <c r="M1082" s="33">
        <v>-3.1501945144079398E-2</v>
      </c>
      <c r="N1082">
        <v>30</v>
      </c>
      <c r="O1082" t="s">
        <v>16</v>
      </c>
      <c r="P1082">
        <f t="shared" si="36"/>
        <v>0</v>
      </c>
      <c r="Q1082">
        <f t="shared" si="37"/>
        <v>225</v>
      </c>
      <c r="BI1082" s="34">
        <v>-0.1533247496386699</v>
      </c>
    </row>
    <row r="1083" spans="9:61" x14ac:dyDescent="0.25">
      <c r="I1083" s="31">
        <v>46007</v>
      </c>
      <c r="J1083" s="32">
        <v>194.87073386786901</v>
      </c>
      <c r="K1083" s="32">
        <v>169.8559800526788</v>
      </c>
      <c r="L1083" s="33">
        <v>-0.1054077132192047</v>
      </c>
      <c r="M1083" s="33">
        <v>-3.7831317432001597E-2</v>
      </c>
      <c r="N1083">
        <v>30</v>
      </c>
      <c r="O1083" t="s">
        <v>16</v>
      </c>
      <c r="P1083">
        <f t="shared" si="36"/>
        <v>0</v>
      </c>
      <c r="Q1083">
        <f t="shared" si="37"/>
        <v>225</v>
      </c>
      <c r="BI1083" s="34">
        <v>-6.2087226748963401E-2</v>
      </c>
    </row>
    <row r="1084" spans="9:61" x14ac:dyDescent="0.25">
      <c r="I1084" s="31">
        <v>46008</v>
      </c>
      <c r="J1084" s="32">
        <v>193.82680462004521</v>
      </c>
      <c r="K1084" s="32">
        <v>169.32198565205331</v>
      </c>
      <c r="L1084" s="33">
        <v>-0.1102000749787766</v>
      </c>
      <c r="M1084" s="33">
        <v>-4.0856189966893802E-2</v>
      </c>
      <c r="N1084">
        <v>30</v>
      </c>
      <c r="O1084" t="s">
        <v>16</v>
      </c>
      <c r="P1084">
        <f t="shared" si="36"/>
        <v>0</v>
      </c>
      <c r="Q1084">
        <f t="shared" si="37"/>
        <v>225</v>
      </c>
      <c r="BI1084" s="34">
        <v>3.74905281864929E-2</v>
      </c>
    </row>
    <row r="1085" spans="9:61" x14ac:dyDescent="0.25">
      <c r="I1085" s="31">
        <v>46009</v>
      </c>
      <c r="J1085" s="32">
        <v>193.4427655116173</v>
      </c>
      <c r="K1085" s="32">
        <v>169.28919652219031</v>
      </c>
      <c r="L1085" s="33">
        <v>-0.1119630817546155</v>
      </c>
      <c r="M1085" s="33">
        <v>-4.1041927754123998E-2</v>
      </c>
      <c r="N1085">
        <v>30</v>
      </c>
      <c r="O1085" t="s">
        <v>16</v>
      </c>
      <c r="P1085">
        <f t="shared" si="36"/>
        <v>0</v>
      </c>
      <c r="Q1085">
        <f t="shared" si="37"/>
        <v>225</v>
      </c>
      <c r="BI1085" s="34">
        <v>-9.3660269083697997E-2</v>
      </c>
    </row>
    <row r="1086" spans="9:61" x14ac:dyDescent="0.25">
      <c r="I1086" s="31">
        <v>46010</v>
      </c>
      <c r="J1086" s="32">
        <v>195.43881659484001</v>
      </c>
      <c r="K1086" s="32">
        <v>170.62994764548819</v>
      </c>
      <c r="L1086" s="33">
        <v>-0.1027998181509477</v>
      </c>
      <c r="M1086" s="33">
        <v>-3.3447089223534399E-2</v>
      </c>
      <c r="N1086">
        <v>30</v>
      </c>
      <c r="O1086" t="s">
        <v>16</v>
      </c>
      <c r="P1086">
        <f t="shared" si="36"/>
        <v>0</v>
      </c>
      <c r="Q1086">
        <f t="shared" si="37"/>
        <v>225</v>
      </c>
      <c r="BI1086" s="34">
        <v>0.14406319602154491</v>
      </c>
    </row>
    <row r="1087" spans="9:61" x14ac:dyDescent="0.25">
      <c r="I1087" s="31">
        <v>46013</v>
      </c>
      <c r="J1087" s="32">
        <v>198.27789512860139</v>
      </c>
      <c r="K1087" s="32">
        <v>171.99988469756531</v>
      </c>
      <c r="L1087" s="33">
        <v>-8.9766471852832305E-2</v>
      </c>
      <c r="M1087" s="33">
        <v>-2.5686923651564102E-2</v>
      </c>
      <c r="N1087">
        <v>30</v>
      </c>
      <c r="O1087" t="s">
        <v>16</v>
      </c>
      <c r="P1087">
        <f t="shared" si="36"/>
        <v>0</v>
      </c>
      <c r="Q1087">
        <f t="shared" si="37"/>
        <v>225</v>
      </c>
      <c r="BI1087" s="34">
        <v>-2.28953472675704E-2</v>
      </c>
    </row>
    <row r="1088" spans="9:61" x14ac:dyDescent="0.25">
      <c r="I1088" s="31">
        <v>46014</v>
      </c>
      <c r="J1088" s="32">
        <v>198.1667126914154</v>
      </c>
      <c r="K1088" s="32">
        <v>172.19806075717671</v>
      </c>
      <c r="L1088" s="33">
        <v>-9.0276876615814503E-2</v>
      </c>
      <c r="M1088" s="33">
        <v>-2.4564332629842901E-2</v>
      </c>
      <c r="N1088">
        <v>30</v>
      </c>
      <c r="O1088" t="s">
        <v>16</v>
      </c>
      <c r="P1088">
        <f t="shared" si="36"/>
        <v>0</v>
      </c>
      <c r="Q1088">
        <f t="shared" si="37"/>
        <v>225</v>
      </c>
      <c r="BI1088" s="34">
        <v>-0.3026232321163761</v>
      </c>
    </row>
    <row r="1089" spans="9:61" x14ac:dyDescent="0.25">
      <c r="I1089" s="31">
        <v>46015</v>
      </c>
      <c r="J1089" s="32">
        <v>197.77095880469889</v>
      </c>
      <c r="K1089" s="32">
        <v>171.87449329984759</v>
      </c>
      <c r="L1089" s="33">
        <v>-9.20936623767806E-2</v>
      </c>
      <c r="M1089" s="33">
        <v>-2.6397217607125802E-2</v>
      </c>
      <c r="N1089">
        <v>30</v>
      </c>
      <c r="O1089" t="s">
        <v>16</v>
      </c>
      <c r="P1089">
        <f t="shared" si="36"/>
        <v>0</v>
      </c>
      <c r="Q1089">
        <f t="shared" si="37"/>
        <v>225</v>
      </c>
      <c r="BI1089" s="34">
        <v>-7.5734799610708101E-2</v>
      </c>
    </row>
    <row r="1090" spans="9:61" x14ac:dyDescent="0.25">
      <c r="I1090" s="31">
        <v>46017</v>
      </c>
      <c r="J1090" s="32">
        <v>197.50733182040369</v>
      </c>
      <c r="K1090" s="32">
        <v>171.3700451481096</v>
      </c>
      <c r="L1090" s="33">
        <v>-9.3303893703244101E-2</v>
      </c>
      <c r="M1090" s="33">
        <v>-2.9254722026052199E-2</v>
      </c>
      <c r="N1090">
        <v>30</v>
      </c>
      <c r="O1090" t="s">
        <v>16</v>
      </c>
      <c r="P1090">
        <f t="shared" si="36"/>
        <v>0</v>
      </c>
      <c r="Q1090">
        <f t="shared" si="37"/>
        <v>225</v>
      </c>
      <c r="BI1090" s="34">
        <v>4.3215413548948499E-2</v>
      </c>
    </row>
    <row r="1091" spans="9:61" x14ac:dyDescent="0.25">
      <c r="I1091" s="31">
        <v>46020</v>
      </c>
      <c r="J1091" s="32">
        <v>196.7910309113756</v>
      </c>
      <c r="K1091" s="32">
        <v>170.66273677535119</v>
      </c>
      <c r="L1091" s="33">
        <v>-9.6592213378095801E-2</v>
      </c>
      <c r="M1091" s="33">
        <v>-3.3261351436304203E-2</v>
      </c>
      <c r="N1091">
        <v>30</v>
      </c>
      <c r="O1091" t="s">
        <v>16</v>
      </c>
      <c r="P1091">
        <f t="shared" si="36"/>
        <v>0</v>
      </c>
      <c r="Q1091">
        <f t="shared" si="37"/>
        <v>225</v>
      </c>
      <c r="BI1091" s="34">
        <v>-0.1109859147823829</v>
      </c>
    </row>
    <row r="1092" spans="9:61" x14ac:dyDescent="0.25">
      <c r="I1092" s="31">
        <v>46021</v>
      </c>
      <c r="J1092" s="32">
        <v>197.41171666981771</v>
      </c>
      <c r="K1092" s="32">
        <v>170.566891626521</v>
      </c>
      <c r="L1092" s="33">
        <v>-9.3742833786835705E-2</v>
      </c>
      <c r="M1092" s="33">
        <v>-3.3804277275900199E-2</v>
      </c>
      <c r="N1092">
        <v>30</v>
      </c>
      <c r="O1092" t="s">
        <v>16</v>
      </c>
      <c r="P1092">
        <f t="shared" ref="P1092:P1155" si="38">IF(O1092="Discovery",$Q$2,0)</f>
        <v>0</v>
      </c>
      <c r="Q1092">
        <f t="shared" ref="Q1092:Q1155" si="39">IF(O1092="Holdout",$Q$2,0)</f>
        <v>225</v>
      </c>
      <c r="BI1092" s="34">
        <v>-8.4212272228951807E-2</v>
      </c>
    </row>
    <row r="1093" spans="9:61" x14ac:dyDescent="0.25">
      <c r="I1093" s="31">
        <v>46022</v>
      </c>
      <c r="J1093" s="32">
        <v>199.1954785814512</v>
      </c>
      <c r="K1093" s="32">
        <v>172.02798966601929</v>
      </c>
      <c r="L1093" s="33">
        <v>-8.5554125221276298E-2</v>
      </c>
      <c r="M1093" s="33">
        <v>-2.5527719833938301E-2</v>
      </c>
      <c r="N1093">
        <v>30</v>
      </c>
      <c r="O1093" t="s">
        <v>16</v>
      </c>
      <c r="P1093">
        <f t="shared" si="38"/>
        <v>0</v>
      </c>
      <c r="Q1093">
        <f t="shared" si="39"/>
        <v>225</v>
      </c>
      <c r="BI1093" s="34">
        <v>-8.9367407605899896E-2</v>
      </c>
    </row>
    <row r="1094" spans="9:61" x14ac:dyDescent="0.25">
      <c r="I1094" s="31">
        <v>46023</v>
      </c>
      <c r="J1094" s="32">
        <v>200.47370938084089</v>
      </c>
      <c r="K1094" s="32">
        <v>172.30183294839139</v>
      </c>
      <c r="L1094" s="33">
        <v>-7.9686156280208906E-2</v>
      </c>
      <c r="M1094" s="33">
        <v>-2.39765031493781E-2</v>
      </c>
      <c r="N1094">
        <v>30</v>
      </c>
      <c r="O1094" t="s">
        <v>16</v>
      </c>
      <c r="P1094">
        <f t="shared" si="38"/>
        <v>0</v>
      </c>
      <c r="Q1094">
        <f t="shared" si="39"/>
        <v>225</v>
      </c>
      <c r="BI1094" s="34">
        <v>-0.34802406705524608</v>
      </c>
    </row>
    <row r="1095" spans="9:61" x14ac:dyDescent="0.25">
      <c r="I1095" s="31">
        <v>46024</v>
      </c>
      <c r="J1095" s="32">
        <v>201.3545029941323</v>
      </c>
      <c r="K1095" s="32">
        <v>173.66708583905941</v>
      </c>
      <c r="L1095" s="33">
        <v>-7.5642700615745004E-2</v>
      </c>
      <c r="M1095" s="33">
        <v>-1.6242871547012001E-2</v>
      </c>
      <c r="N1095">
        <v>30</v>
      </c>
      <c r="O1095" t="s">
        <v>16</v>
      </c>
      <c r="P1095">
        <f t="shared" si="38"/>
        <v>0</v>
      </c>
      <c r="Q1095">
        <f t="shared" si="39"/>
        <v>225</v>
      </c>
      <c r="BI1095" s="34">
        <v>-1.75621735494778E-2</v>
      </c>
    </row>
    <row r="1096" spans="9:61" x14ac:dyDescent="0.25">
      <c r="I1096" s="31">
        <v>46027</v>
      </c>
      <c r="J1096" s="32">
        <v>201.69993233899979</v>
      </c>
      <c r="K1096" s="32">
        <v>173.37486623115981</v>
      </c>
      <c r="L1096" s="33">
        <v>-7.4056939524724696E-2</v>
      </c>
      <c r="M1096" s="33">
        <v>-1.78981830354044E-2</v>
      </c>
      <c r="N1096">
        <v>30</v>
      </c>
      <c r="O1096" t="s">
        <v>16</v>
      </c>
      <c r="P1096">
        <f t="shared" si="38"/>
        <v>0</v>
      </c>
      <c r="Q1096">
        <f t="shared" si="39"/>
        <v>225</v>
      </c>
      <c r="BI1096" s="34">
        <v>-8.57669055620148E-2</v>
      </c>
    </row>
    <row r="1097" spans="9:61" x14ac:dyDescent="0.25">
      <c r="I1097" s="31">
        <v>46028</v>
      </c>
      <c r="J1097" s="32">
        <v>201.9080959443119</v>
      </c>
      <c r="K1097" s="32">
        <v>173.02931924721921</v>
      </c>
      <c r="L1097" s="33">
        <v>-7.3101323706974697E-2</v>
      </c>
      <c r="M1097" s="33">
        <v>-1.9855573562369201E-2</v>
      </c>
      <c r="N1097">
        <v>30</v>
      </c>
      <c r="O1097" t="s">
        <v>16</v>
      </c>
      <c r="P1097">
        <f t="shared" si="38"/>
        <v>0</v>
      </c>
      <c r="Q1097">
        <f t="shared" si="39"/>
        <v>225</v>
      </c>
      <c r="BI1097" s="34">
        <v>-1.9533484435489901E-2</v>
      </c>
    </row>
    <row r="1098" spans="9:61" x14ac:dyDescent="0.25">
      <c r="I1098" s="31">
        <v>46029</v>
      </c>
      <c r="J1098" s="32">
        <v>202.66318124609481</v>
      </c>
      <c r="K1098" s="32">
        <v>173.0732783004421</v>
      </c>
      <c r="L1098" s="33">
        <v>-6.9634956677769796E-2</v>
      </c>
      <c r="M1098" s="33">
        <v>-1.96065624630056E-2</v>
      </c>
      <c r="N1098">
        <v>30</v>
      </c>
      <c r="O1098" t="s">
        <v>16</v>
      </c>
      <c r="P1098">
        <f t="shared" si="38"/>
        <v>0</v>
      </c>
      <c r="Q1098">
        <f t="shared" si="39"/>
        <v>225</v>
      </c>
      <c r="BI1098" s="34">
        <v>-5.7465547515622398E-2</v>
      </c>
    </row>
    <row r="1099" spans="9:61" x14ac:dyDescent="0.25">
      <c r="I1099" s="31">
        <v>46030</v>
      </c>
      <c r="J1099" s="32">
        <v>198.9627935977326</v>
      </c>
      <c r="K1099" s="32">
        <v>170.64832397101591</v>
      </c>
      <c r="L1099" s="33">
        <v>-8.6622311231318694E-2</v>
      </c>
      <c r="M1099" s="33">
        <v>-3.3342994419702197E-2</v>
      </c>
      <c r="N1099">
        <v>30</v>
      </c>
      <c r="O1099" t="s">
        <v>16</v>
      </c>
      <c r="P1099">
        <f t="shared" si="38"/>
        <v>0</v>
      </c>
      <c r="Q1099">
        <f t="shared" si="39"/>
        <v>225</v>
      </c>
      <c r="BI1099" s="34">
        <v>0.21704379011606389</v>
      </c>
    </row>
    <row r="1100" spans="9:61" x14ac:dyDescent="0.25">
      <c r="I1100" s="31">
        <v>46031</v>
      </c>
      <c r="J1100" s="32">
        <v>197.1944833987242</v>
      </c>
      <c r="K1100" s="32">
        <v>169.11516190984071</v>
      </c>
      <c r="L1100" s="33">
        <v>-9.47400856824651E-2</v>
      </c>
      <c r="M1100" s="33">
        <v>-4.2027766778653698E-2</v>
      </c>
      <c r="N1100">
        <v>30</v>
      </c>
      <c r="O1100" t="s">
        <v>16</v>
      </c>
      <c r="P1100">
        <f t="shared" si="38"/>
        <v>0</v>
      </c>
      <c r="Q1100">
        <f t="shared" si="39"/>
        <v>225</v>
      </c>
      <c r="BI1100" s="34">
        <v>0.52994533785473708</v>
      </c>
    </row>
    <row r="1101" spans="9:61" x14ac:dyDescent="0.25">
      <c r="I1101" s="31">
        <v>46034</v>
      </c>
      <c r="J1101" s="32">
        <v>197.8341695237242</v>
      </c>
      <c r="K1101" s="32">
        <v>169.425757843268</v>
      </c>
      <c r="L1101" s="33">
        <v>-9.1803481185590202E-2</v>
      </c>
      <c r="M1101" s="33">
        <v>-4.02683604864289E-2</v>
      </c>
      <c r="N1101">
        <v>30</v>
      </c>
      <c r="O1101" t="s">
        <v>16</v>
      </c>
      <c r="P1101">
        <f t="shared" si="38"/>
        <v>0</v>
      </c>
      <c r="Q1101">
        <f t="shared" si="39"/>
        <v>225</v>
      </c>
      <c r="BI1101" s="34">
        <v>-0.1159708486104</v>
      </c>
    </row>
    <row r="1102" spans="9:61" x14ac:dyDescent="0.25">
      <c r="I1102" s="31">
        <v>46035</v>
      </c>
      <c r="J1102" s="32">
        <v>197.60771389058951</v>
      </c>
      <c r="K1102" s="32">
        <v>169.2110070586709</v>
      </c>
      <c r="L1102" s="33">
        <v>-9.28430701411989E-2</v>
      </c>
      <c r="M1102" s="33">
        <v>-4.14848409390575E-2</v>
      </c>
      <c r="N1102">
        <v>30</v>
      </c>
      <c r="O1102" t="s">
        <v>16</v>
      </c>
      <c r="P1102">
        <f t="shared" si="38"/>
        <v>0</v>
      </c>
      <c r="Q1102">
        <f t="shared" si="39"/>
        <v>225</v>
      </c>
      <c r="BI1102" s="34">
        <v>-0.1588965506602191</v>
      </c>
    </row>
    <row r="1103" spans="9:61" x14ac:dyDescent="0.25">
      <c r="I1103" s="31">
        <v>46036</v>
      </c>
      <c r="J1103" s="32">
        <v>199.35407364768679</v>
      </c>
      <c r="K1103" s="32">
        <v>169.17641632826599</v>
      </c>
      <c r="L1103" s="33">
        <v>-8.4826063494613593E-2</v>
      </c>
      <c r="M1103" s="33">
        <v>-4.1680784099212699E-2</v>
      </c>
      <c r="N1103">
        <v>30</v>
      </c>
      <c r="O1103" t="s">
        <v>16</v>
      </c>
      <c r="P1103">
        <f t="shared" si="38"/>
        <v>0</v>
      </c>
      <c r="Q1103">
        <f t="shared" si="39"/>
        <v>225</v>
      </c>
      <c r="BI1103" s="34">
        <v>-0.15143874576079189</v>
      </c>
    </row>
    <row r="1104" spans="9:61" x14ac:dyDescent="0.25">
      <c r="I1104" s="31">
        <v>46038</v>
      </c>
      <c r="J1104" s="32">
        <v>198.3218937065233</v>
      </c>
      <c r="K1104" s="32">
        <v>169.24451682875059</v>
      </c>
      <c r="L1104" s="33">
        <v>-8.9564487759802594E-2</v>
      </c>
      <c r="M1104" s="33">
        <v>-4.12950210026575E-2</v>
      </c>
      <c r="N1104">
        <v>29</v>
      </c>
      <c r="O1104" t="s">
        <v>16</v>
      </c>
      <c r="P1104">
        <f t="shared" si="38"/>
        <v>0</v>
      </c>
      <c r="Q1104">
        <f t="shared" si="39"/>
        <v>225</v>
      </c>
      <c r="BI1104" s="34">
        <v>4.6857765687396198E-2</v>
      </c>
    </row>
    <row r="1105" spans="9:61" x14ac:dyDescent="0.25">
      <c r="I1105" s="31">
        <v>46041</v>
      </c>
      <c r="J1105" s="32">
        <v>196.97082350355191</v>
      </c>
      <c r="K1105" s="32">
        <v>168.44064266694531</v>
      </c>
      <c r="L1105" s="33">
        <v>-9.5766840255160496E-2</v>
      </c>
      <c r="M1105" s="33">
        <v>-4.5848658401675402E-2</v>
      </c>
      <c r="N1105">
        <v>28</v>
      </c>
      <c r="O1105" t="s">
        <v>16</v>
      </c>
      <c r="P1105">
        <f t="shared" si="38"/>
        <v>0</v>
      </c>
      <c r="Q1105">
        <f t="shared" si="39"/>
        <v>225</v>
      </c>
      <c r="BI1105" s="34">
        <v>-0.15478543011275051</v>
      </c>
    </row>
    <row r="1106" spans="9:61" x14ac:dyDescent="0.25">
      <c r="I1106" s="31">
        <v>46042</v>
      </c>
      <c r="J1106" s="32">
        <v>192.09073964622209</v>
      </c>
      <c r="K1106" s="32">
        <v>165.3627883011267</v>
      </c>
      <c r="L1106" s="33">
        <v>-0.1181698214055821</v>
      </c>
      <c r="M1106" s="33">
        <v>-6.3283517506296599E-2</v>
      </c>
      <c r="N1106">
        <v>30</v>
      </c>
      <c r="O1106" t="s">
        <v>16</v>
      </c>
      <c r="P1106">
        <f t="shared" si="38"/>
        <v>0</v>
      </c>
      <c r="Q1106">
        <f t="shared" si="39"/>
        <v>225</v>
      </c>
      <c r="BI1106" s="34">
        <v>0.65572275358410115</v>
      </c>
    </row>
    <row r="1107" spans="9:61" x14ac:dyDescent="0.25">
      <c r="I1107" s="31">
        <v>46043</v>
      </c>
      <c r="J1107" s="32">
        <v>190.8956106869702</v>
      </c>
      <c r="K1107" s="32">
        <v>164.55927445942979</v>
      </c>
      <c r="L1107" s="33">
        <v>-0.1236562950665272</v>
      </c>
      <c r="M1107" s="33">
        <v>-6.7835113830729599E-2</v>
      </c>
      <c r="N1107">
        <v>30</v>
      </c>
      <c r="O1107" t="s">
        <v>16</v>
      </c>
      <c r="P1107">
        <f t="shared" si="38"/>
        <v>0</v>
      </c>
      <c r="Q1107">
        <f t="shared" si="39"/>
        <v>225</v>
      </c>
      <c r="BI1107" s="34">
        <v>7.5436534585484896E-2</v>
      </c>
    </row>
    <row r="1108" spans="9:61" x14ac:dyDescent="0.25">
      <c r="I1108" s="31">
        <v>46044</v>
      </c>
      <c r="J1108" s="32">
        <v>192.71535102858951</v>
      </c>
      <c r="K1108" s="32">
        <v>165.81030587574</v>
      </c>
      <c r="L1108" s="33">
        <v>-0.1153024204685069</v>
      </c>
      <c r="M1108" s="33">
        <v>-6.0748502871792003E-2</v>
      </c>
      <c r="N1108">
        <v>30</v>
      </c>
      <c r="O1108" t="s">
        <v>16</v>
      </c>
      <c r="P1108">
        <f t="shared" si="38"/>
        <v>0</v>
      </c>
      <c r="Q1108">
        <f t="shared" si="39"/>
        <v>225</v>
      </c>
      <c r="BI1108" s="34">
        <v>-0.28717679569707122</v>
      </c>
    </row>
    <row r="1109" spans="9:61" x14ac:dyDescent="0.25">
      <c r="I1109" s="31">
        <v>46045</v>
      </c>
      <c r="J1109" s="32">
        <v>190.21477245687331</v>
      </c>
      <c r="K1109" s="32">
        <v>163.6300088999067</v>
      </c>
      <c r="L1109" s="33">
        <v>-0.1267818163651907</v>
      </c>
      <c r="M1109" s="33">
        <v>-7.3099045185309103E-2</v>
      </c>
      <c r="N1109">
        <v>30</v>
      </c>
      <c r="O1109" t="s">
        <v>16</v>
      </c>
      <c r="P1109">
        <f t="shared" si="38"/>
        <v>0</v>
      </c>
      <c r="Q1109">
        <f t="shared" si="39"/>
        <v>225</v>
      </c>
      <c r="BI1109" s="34">
        <v>0.29847881157734479</v>
      </c>
    </row>
    <row r="1110" spans="9:61" x14ac:dyDescent="0.25">
      <c r="I1110" s="31">
        <v>46049</v>
      </c>
      <c r="J1110" s="32">
        <v>191.73188629177889</v>
      </c>
      <c r="K1110" s="32">
        <v>164.44469266496361</v>
      </c>
      <c r="L1110" s="33">
        <v>-0.11981720804285929</v>
      </c>
      <c r="M1110" s="33">
        <v>-6.8484175548742907E-2</v>
      </c>
      <c r="N1110">
        <v>29</v>
      </c>
      <c r="O1110" t="s">
        <v>16</v>
      </c>
      <c r="P1110">
        <f t="shared" si="38"/>
        <v>0</v>
      </c>
      <c r="Q1110">
        <f t="shared" si="39"/>
        <v>225</v>
      </c>
      <c r="BI1110" s="34">
        <v>0.20516517530088951</v>
      </c>
    </row>
    <row r="1111" spans="9:61" x14ac:dyDescent="0.25">
      <c r="I1111" s="31">
        <v>46050</v>
      </c>
      <c r="J1111" s="32">
        <v>195.00082081424719</v>
      </c>
      <c r="K1111" s="32">
        <v>166.33889547473979</v>
      </c>
      <c r="L1111" s="33">
        <v>-0.1048105236026271</v>
      </c>
      <c r="M1111" s="33">
        <v>-5.7754246455674001E-2</v>
      </c>
      <c r="N1111">
        <v>30</v>
      </c>
      <c r="O1111" t="s">
        <v>16</v>
      </c>
      <c r="P1111">
        <f t="shared" si="38"/>
        <v>0</v>
      </c>
      <c r="Q1111">
        <f t="shared" si="39"/>
        <v>225</v>
      </c>
      <c r="BI1111" s="34">
        <v>-7.3321775678806003E-2</v>
      </c>
    </row>
    <row r="1112" spans="9:61" x14ac:dyDescent="0.25">
      <c r="I1112" s="31">
        <v>46051</v>
      </c>
      <c r="J1112" s="32">
        <v>196.2840896191536</v>
      </c>
      <c r="K1112" s="32">
        <v>166.7186728689768</v>
      </c>
      <c r="L1112" s="33">
        <v>-9.8919426710088604E-2</v>
      </c>
      <c r="M1112" s="33">
        <v>-5.5602953843139402E-2</v>
      </c>
      <c r="N1112">
        <v>28</v>
      </c>
      <c r="O1112" t="s">
        <v>16</v>
      </c>
      <c r="P1112">
        <f t="shared" si="38"/>
        <v>0</v>
      </c>
      <c r="Q1112">
        <f t="shared" si="39"/>
        <v>225</v>
      </c>
      <c r="BI1112" s="34">
        <v>-0.1185680138682819</v>
      </c>
    </row>
    <row r="1113" spans="9:61" x14ac:dyDescent="0.25">
      <c r="I1113" s="31">
        <v>46052</v>
      </c>
      <c r="J1113" s="32">
        <v>196.804757542701</v>
      </c>
      <c r="K1113" s="32">
        <v>166.3201588291038</v>
      </c>
      <c r="L1113" s="33">
        <v>-9.6529198587401596E-2</v>
      </c>
      <c r="M1113" s="33">
        <v>-5.7860382334091298E-2</v>
      </c>
      <c r="N1113">
        <v>30</v>
      </c>
      <c r="O1113" t="s">
        <v>16</v>
      </c>
      <c r="P1113">
        <f t="shared" si="38"/>
        <v>0</v>
      </c>
      <c r="Q1113">
        <f t="shared" si="39"/>
        <v>225</v>
      </c>
      <c r="BI1113" s="34">
        <v>-9.7713982411285705E-2</v>
      </c>
    </row>
    <row r="1114" spans="9:61" x14ac:dyDescent="0.25">
      <c r="I1114" s="31">
        <v>46054</v>
      </c>
      <c r="J1114" s="32">
        <v>196.804757542701</v>
      </c>
      <c r="K1114" s="32">
        <v>162.94612133419329</v>
      </c>
      <c r="L1114" s="33">
        <v>-9.6529198587401596E-2</v>
      </c>
      <c r="M1114" s="33">
        <v>-7.69730047475395E-2</v>
      </c>
      <c r="N1114">
        <v>27</v>
      </c>
      <c r="O1114" t="s">
        <v>16</v>
      </c>
      <c r="P1114">
        <f t="shared" si="38"/>
        <v>0</v>
      </c>
      <c r="Q1114">
        <f t="shared" si="39"/>
        <v>225</v>
      </c>
      <c r="BI1114" s="34">
        <v>-0.1006890131754752</v>
      </c>
    </row>
    <row r="1115" spans="9:61" x14ac:dyDescent="0.25">
      <c r="I1115" s="31">
        <v>46055</v>
      </c>
      <c r="J1115" s="32">
        <v>194.3960669543508</v>
      </c>
      <c r="K1115" s="32">
        <v>164.57260630344001</v>
      </c>
      <c r="L1115" s="33">
        <v>-0.1075867646919178</v>
      </c>
      <c r="M1115" s="33">
        <v>-6.7759594071086504E-2</v>
      </c>
      <c r="N1115">
        <v>28</v>
      </c>
      <c r="O1115" t="s">
        <v>16</v>
      </c>
      <c r="P1115">
        <f t="shared" si="38"/>
        <v>0</v>
      </c>
      <c r="Q1115">
        <f t="shared" si="39"/>
        <v>225</v>
      </c>
      <c r="BI1115" s="34">
        <v>-6.5965257172830999E-3</v>
      </c>
    </row>
    <row r="1116" spans="9:61" x14ac:dyDescent="0.25">
      <c r="I1116" s="31">
        <v>46056</v>
      </c>
      <c r="J1116" s="32">
        <v>198.41061618769959</v>
      </c>
      <c r="K1116" s="32">
        <v>168.96346714421091</v>
      </c>
      <c r="L1116" s="33">
        <v>-8.9157189825685407E-2</v>
      </c>
      <c r="M1116" s="33">
        <v>-4.2887059178916498E-2</v>
      </c>
      <c r="N1116">
        <v>29</v>
      </c>
      <c r="O1116" t="s">
        <v>16</v>
      </c>
      <c r="P1116">
        <f t="shared" si="38"/>
        <v>0</v>
      </c>
      <c r="Q1116">
        <f t="shared" si="39"/>
        <v>225</v>
      </c>
      <c r="BI1116" s="34">
        <v>-0.16910558957771479</v>
      </c>
    </row>
    <row r="1117" spans="9:61" x14ac:dyDescent="0.25">
      <c r="I1117" s="31">
        <v>46057</v>
      </c>
      <c r="J1117" s="32">
        <v>198.22389707839079</v>
      </c>
      <c r="K1117" s="32">
        <v>169.60231469637631</v>
      </c>
      <c r="L1117" s="33">
        <v>-9.0014360482699105E-2</v>
      </c>
      <c r="M1117" s="33">
        <v>-3.9268233939804602E-2</v>
      </c>
      <c r="N1117">
        <v>29</v>
      </c>
      <c r="O1117" t="s">
        <v>16</v>
      </c>
      <c r="P1117">
        <f t="shared" si="38"/>
        <v>0</v>
      </c>
      <c r="Q1117">
        <f t="shared" si="39"/>
        <v>225</v>
      </c>
      <c r="BI1117" s="34">
        <v>-7.1488049101566795E-2</v>
      </c>
    </row>
    <row r="1118" spans="9:61" x14ac:dyDescent="0.25">
      <c r="I1118" s="31">
        <v>46058</v>
      </c>
      <c r="J1118" s="32">
        <v>197.79398873395081</v>
      </c>
      <c r="K1118" s="32">
        <v>168.71412562920901</v>
      </c>
      <c r="L1118" s="33">
        <v>-9.1987938974066499E-2</v>
      </c>
      <c r="M1118" s="33">
        <v>-4.4299482791700102E-2</v>
      </c>
      <c r="N1118">
        <v>30</v>
      </c>
      <c r="O1118" t="s">
        <v>16</v>
      </c>
      <c r="P1118">
        <f t="shared" si="38"/>
        <v>0</v>
      </c>
      <c r="Q1118">
        <f t="shared" si="39"/>
        <v>225</v>
      </c>
      <c r="BI1118" s="34">
        <v>5.8458723142252103E-2</v>
      </c>
    </row>
    <row r="1119" spans="9:61" x14ac:dyDescent="0.25">
      <c r="I1119" s="31">
        <v>46059</v>
      </c>
      <c r="J1119" s="32">
        <v>196.09416912737731</v>
      </c>
      <c r="K1119" s="32">
        <v>168.87482839754841</v>
      </c>
      <c r="L1119" s="33">
        <v>-9.9791293940597894E-2</v>
      </c>
      <c r="M1119" s="33">
        <v>-4.3389163526813601E-2</v>
      </c>
      <c r="N1119">
        <v>30</v>
      </c>
      <c r="O1119" t="s">
        <v>16</v>
      </c>
      <c r="P1119">
        <f t="shared" si="38"/>
        <v>0</v>
      </c>
      <c r="Q1119">
        <f t="shared" si="39"/>
        <v>225</v>
      </c>
      <c r="BI1119" s="34">
        <v>3.17213482596857E-2</v>
      </c>
    </row>
    <row r="1120" spans="9:61" x14ac:dyDescent="0.25">
      <c r="I1120" s="31">
        <v>46062</v>
      </c>
      <c r="J1120" s="32">
        <v>199.5940118641449</v>
      </c>
      <c r="K1120" s="32">
        <v>170.6721050981692</v>
      </c>
      <c r="L1120" s="33">
        <v>-8.3724580098482396E-2</v>
      </c>
      <c r="M1120" s="33">
        <v>-3.3208283497095502E-2</v>
      </c>
      <c r="N1120">
        <v>29</v>
      </c>
      <c r="O1120" t="s">
        <v>16</v>
      </c>
      <c r="P1120">
        <f t="shared" si="38"/>
        <v>0</v>
      </c>
      <c r="Q1120">
        <f t="shared" si="39"/>
        <v>225</v>
      </c>
      <c r="BI1120" s="34">
        <v>0.111106455301636</v>
      </c>
    </row>
    <row r="1121" spans="9:61" x14ac:dyDescent="0.25">
      <c r="I1121" s="31">
        <v>46063</v>
      </c>
      <c r="J1121" s="32">
        <v>200.25418464540479</v>
      </c>
      <c r="K1121" s="32">
        <v>171.17907549066589</v>
      </c>
      <c r="L1121" s="33">
        <v>-8.0693927591892298E-2</v>
      </c>
      <c r="M1121" s="33">
        <v>-3.0336491556074499E-2</v>
      </c>
      <c r="N1121">
        <v>28</v>
      </c>
      <c r="O1121" t="s">
        <v>16</v>
      </c>
      <c r="P1121">
        <f t="shared" si="38"/>
        <v>0</v>
      </c>
      <c r="Q1121">
        <f t="shared" si="39"/>
        <v>225</v>
      </c>
      <c r="BI1121" s="34">
        <v>3.3010333021980899E-2</v>
      </c>
    </row>
    <row r="1122" spans="9:61" x14ac:dyDescent="0.25">
      <c r="I1122" s="31">
        <v>46064</v>
      </c>
      <c r="J1122" s="32">
        <v>200.0083257119764</v>
      </c>
      <c r="K1122" s="32">
        <v>171.39022307417909</v>
      </c>
      <c r="L1122" s="33">
        <v>-8.1822591199380901E-2</v>
      </c>
      <c r="M1122" s="33">
        <v>-2.91404218492953E-2</v>
      </c>
      <c r="N1122">
        <v>30</v>
      </c>
      <c r="O1122" t="s">
        <v>16</v>
      </c>
      <c r="P1122">
        <f t="shared" si="38"/>
        <v>0</v>
      </c>
      <c r="Q1122">
        <f t="shared" si="39"/>
        <v>225</v>
      </c>
      <c r="BI1122" s="34">
        <v>9.5518575460591504E-2</v>
      </c>
    </row>
    <row r="1123" spans="9:61" x14ac:dyDescent="0.25">
      <c r="I1123" s="31">
        <v>46065</v>
      </c>
      <c r="J1123" s="32">
        <v>199.52353556662911</v>
      </c>
      <c r="K1123" s="32">
        <v>170.44258118912839</v>
      </c>
      <c r="L1123" s="33">
        <v>-8.4048115351350594E-2</v>
      </c>
      <c r="M1123" s="33">
        <v>-3.4508448007707103E-2</v>
      </c>
      <c r="N1123">
        <v>30</v>
      </c>
      <c r="O1123" t="s">
        <v>16</v>
      </c>
      <c r="P1123">
        <f t="shared" si="38"/>
        <v>0</v>
      </c>
      <c r="Q1123">
        <f t="shared" si="39"/>
        <v>225</v>
      </c>
      <c r="BI1123" s="34">
        <v>-0.12686350628630791</v>
      </c>
    </row>
    <row r="1124" spans="9:61" x14ac:dyDescent="0.25">
      <c r="I1124" s="31">
        <v>46066</v>
      </c>
      <c r="J1124" s="32">
        <v>195.9449794727926</v>
      </c>
      <c r="K1124" s="32">
        <v>168.00393469558361</v>
      </c>
      <c r="L1124" s="33">
        <v>-0.10047617828218131</v>
      </c>
      <c r="M1124" s="33">
        <v>-4.83224407986316E-2</v>
      </c>
      <c r="N1124">
        <v>30</v>
      </c>
      <c r="O1124" t="s">
        <v>16</v>
      </c>
      <c r="P1124">
        <f t="shared" si="38"/>
        <v>0</v>
      </c>
      <c r="Q1124">
        <f t="shared" si="39"/>
        <v>225</v>
      </c>
      <c r="BI1124" s="34">
        <v>0.1935547918437012</v>
      </c>
    </row>
    <row r="1125" spans="9:61" x14ac:dyDescent="0.25">
      <c r="I1125" s="31">
        <v>46069</v>
      </c>
      <c r="J1125" s="32">
        <v>196.48708476085119</v>
      </c>
      <c r="K1125" s="32">
        <v>169.1519145608959</v>
      </c>
      <c r="L1125" s="33">
        <v>-9.7987537737269204E-2</v>
      </c>
      <c r="M1125" s="33">
        <v>-4.1819577170988997E-2</v>
      </c>
      <c r="N1125">
        <v>30</v>
      </c>
      <c r="O1125" t="s">
        <v>16</v>
      </c>
      <c r="P1125">
        <f t="shared" si="38"/>
        <v>0</v>
      </c>
      <c r="Q1125">
        <f t="shared" si="39"/>
        <v>225</v>
      </c>
      <c r="BI1125" s="34">
        <v>0.17999789921685619</v>
      </c>
    </row>
    <row r="1126" spans="9:61" x14ac:dyDescent="0.25">
      <c r="I1126" s="31">
        <v>46070</v>
      </c>
      <c r="J1126" s="32">
        <v>197.87363665139</v>
      </c>
      <c r="K1126" s="32">
        <v>169.63906734743139</v>
      </c>
      <c r="L1126" s="33">
        <v>-9.1622299602853605E-2</v>
      </c>
      <c r="M1126" s="33">
        <v>-3.9060044332139998E-2</v>
      </c>
      <c r="N1126">
        <v>30</v>
      </c>
      <c r="O1126" t="s">
        <v>16</v>
      </c>
      <c r="P1126">
        <f t="shared" si="38"/>
        <v>0</v>
      </c>
      <c r="Q1126">
        <f t="shared" si="39"/>
        <v>225</v>
      </c>
      <c r="BI1126" s="34">
        <v>7.4719643583067999E-2</v>
      </c>
    </row>
    <row r="1127" spans="9:61" x14ac:dyDescent="0.25">
      <c r="I1127" s="31">
        <v>46071</v>
      </c>
      <c r="J1127" s="32">
        <v>198.40545581193959</v>
      </c>
      <c r="K1127" s="32">
        <v>170.40114437666421</v>
      </c>
      <c r="L1127" s="33">
        <v>-8.9180879541735203E-2</v>
      </c>
      <c r="M1127" s="33">
        <v>-3.4743171584976099E-2</v>
      </c>
      <c r="N1127">
        <v>30</v>
      </c>
      <c r="O1127" t="s">
        <v>16</v>
      </c>
      <c r="P1127">
        <f t="shared" si="38"/>
        <v>0</v>
      </c>
      <c r="Q1127">
        <f t="shared" si="39"/>
        <v>225</v>
      </c>
      <c r="BI1127" s="34">
        <v>-0.12967959435491619</v>
      </c>
    </row>
    <row r="1128" spans="9:61" x14ac:dyDescent="0.25">
      <c r="I1128" s="31">
        <v>46072</v>
      </c>
      <c r="J1128" s="32">
        <v>195.37317550233959</v>
      </c>
      <c r="K1128" s="32">
        <v>167.89079418155089</v>
      </c>
      <c r="L1128" s="33">
        <v>-0.1031011564477831</v>
      </c>
      <c r="M1128" s="33">
        <v>-4.8963338218305202E-2</v>
      </c>
      <c r="N1128">
        <v>30</v>
      </c>
      <c r="O1128" t="s">
        <v>16</v>
      </c>
      <c r="P1128">
        <f t="shared" si="38"/>
        <v>0</v>
      </c>
      <c r="Q1128">
        <f t="shared" si="39"/>
        <v>225</v>
      </c>
      <c r="BI1128" s="34">
        <v>-1.24189275813084E-2</v>
      </c>
    </row>
    <row r="1129" spans="9:61" x14ac:dyDescent="0.25">
      <c r="I1129" s="31">
        <v>46073</v>
      </c>
      <c r="J1129" s="32">
        <v>195.61331733459761</v>
      </c>
      <c r="K1129" s="32">
        <v>168.59377871300859</v>
      </c>
      <c r="L1129" s="33">
        <v>-0.1019987383134261</v>
      </c>
      <c r="M1129" s="33">
        <v>-4.4981201703072703E-2</v>
      </c>
      <c r="N1129">
        <v>30</v>
      </c>
      <c r="O1129" t="s">
        <v>16</v>
      </c>
      <c r="P1129">
        <f t="shared" si="38"/>
        <v>0</v>
      </c>
      <c r="Q1129">
        <f t="shared" si="39"/>
        <v>225</v>
      </c>
      <c r="BI1129" s="34">
        <v>1.0403746034445E-3</v>
      </c>
    </row>
    <row r="1130" spans="9:61" x14ac:dyDescent="0.25">
      <c r="I1130" s="31">
        <v>46076</v>
      </c>
      <c r="J1130" s="32">
        <v>196.97094318696841</v>
      </c>
      <c r="K1130" s="32">
        <v>169.241994587992</v>
      </c>
      <c r="L1130" s="33">
        <v>-9.5766290824986194E-2</v>
      </c>
      <c r="M1130" s="33">
        <v>-4.1309308524752099E-2</v>
      </c>
      <c r="N1130">
        <v>30</v>
      </c>
      <c r="O1130" t="s">
        <v>16</v>
      </c>
      <c r="P1130">
        <f t="shared" si="38"/>
        <v>0</v>
      </c>
      <c r="Q1130">
        <f t="shared" si="39"/>
        <v>225</v>
      </c>
      <c r="BI1130" s="34">
        <v>-0.1119982895996549</v>
      </c>
    </row>
    <row r="1131" spans="9:61" x14ac:dyDescent="0.25">
      <c r="I1131" s="31">
        <v>46077</v>
      </c>
      <c r="J1131" s="32">
        <v>195.66341326790439</v>
      </c>
      <c r="K1131" s="32">
        <v>167.94231995704979</v>
      </c>
      <c r="L1131" s="33">
        <v>-0.1017687631157866</v>
      </c>
      <c r="M1131" s="33">
        <v>-4.8671464552657799E-2</v>
      </c>
      <c r="N1131">
        <v>30</v>
      </c>
      <c r="O1131" t="s">
        <v>16</v>
      </c>
      <c r="P1131">
        <f t="shared" si="38"/>
        <v>0</v>
      </c>
      <c r="Q1131">
        <f t="shared" si="39"/>
        <v>225</v>
      </c>
      <c r="BI1131" s="34">
        <v>-1.24002017916584E-2</v>
      </c>
    </row>
    <row r="1132" spans="9:61" x14ac:dyDescent="0.25">
      <c r="I1132" s="31">
        <v>46078</v>
      </c>
      <c r="J1132" s="32">
        <v>196.264338241432</v>
      </c>
      <c r="K1132" s="32">
        <v>168.65719505208429</v>
      </c>
      <c r="L1132" s="33">
        <v>-9.9010099279603803E-2</v>
      </c>
      <c r="M1132" s="33">
        <v>-4.4621972576121903E-2</v>
      </c>
      <c r="N1132">
        <v>30</v>
      </c>
      <c r="O1132" t="s">
        <v>16</v>
      </c>
      <c r="P1132">
        <f t="shared" si="38"/>
        <v>0</v>
      </c>
      <c r="Q1132">
        <f t="shared" si="39"/>
        <v>225</v>
      </c>
      <c r="BI1132" s="34">
        <v>-0.10366075810880079</v>
      </c>
    </row>
    <row r="1133" spans="9:61" x14ac:dyDescent="0.25">
      <c r="I1133" s="31">
        <v>46079</v>
      </c>
      <c r="J1133" s="32">
        <v>196.24120513626141</v>
      </c>
      <c r="K1133" s="32">
        <v>168.97932122897981</v>
      </c>
      <c r="L1133" s="33">
        <v>-9.9116296331588402E-2</v>
      </c>
      <c r="M1133" s="33">
        <v>-4.2797251897178798E-2</v>
      </c>
      <c r="N1133">
        <v>30</v>
      </c>
      <c r="O1133" t="s">
        <v>16</v>
      </c>
      <c r="P1133">
        <f t="shared" si="38"/>
        <v>0</v>
      </c>
      <c r="Q1133">
        <f t="shared" si="39"/>
        <v>225</v>
      </c>
      <c r="BI1133" s="34">
        <v>7.6075107202917394E-2</v>
      </c>
    </row>
    <row r="1134" spans="9:61" x14ac:dyDescent="0.25">
      <c r="I1134" s="31">
        <v>46080</v>
      </c>
      <c r="J1134" s="32">
        <v>193.8447541626868</v>
      </c>
      <c r="K1134" s="32">
        <v>166.94963805845109</v>
      </c>
      <c r="L1134" s="33">
        <v>-0.11011767408624799</v>
      </c>
      <c r="M1134" s="33">
        <v>-5.4294625034188103E-2</v>
      </c>
      <c r="N1134">
        <v>30</v>
      </c>
      <c r="O1134" t="s">
        <v>16</v>
      </c>
      <c r="P1134">
        <f t="shared" si="38"/>
        <v>0</v>
      </c>
      <c r="Q1134">
        <f t="shared" si="39"/>
        <v>225</v>
      </c>
      <c r="BI1134" s="34">
        <v>-6.4491885729955706E-2</v>
      </c>
    </row>
    <row r="1135" spans="9:61" x14ac:dyDescent="0.25">
      <c r="I1135" s="31">
        <v>46083</v>
      </c>
      <c r="J1135" s="32">
        <v>191.32287225015639</v>
      </c>
      <c r="K1135" s="32">
        <v>164.56503958116389</v>
      </c>
      <c r="L1135" s="33">
        <v>-0.1216948671431153</v>
      </c>
      <c r="M1135" s="33">
        <v>-6.7802456637370501E-2</v>
      </c>
      <c r="N1135">
        <v>30</v>
      </c>
      <c r="O1135" t="s">
        <v>16</v>
      </c>
      <c r="P1135">
        <f t="shared" si="38"/>
        <v>0</v>
      </c>
      <c r="Q1135">
        <f t="shared" si="39"/>
        <v>225</v>
      </c>
      <c r="BI1135" s="34">
        <v>1.2803629173742399E-2</v>
      </c>
    </row>
    <row r="1136" spans="9:61" x14ac:dyDescent="0.25">
      <c r="I1136" s="31">
        <v>46085</v>
      </c>
      <c r="J1136" s="32">
        <v>188.2628927967861</v>
      </c>
      <c r="K1136" s="32">
        <v>161.4940312974046</v>
      </c>
      <c r="L1136" s="33">
        <v>-0.13574230239600879</v>
      </c>
      <c r="M1136" s="33">
        <v>-8.5198535324877894E-2</v>
      </c>
      <c r="N1136">
        <v>30</v>
      </c>
      <c r="O1136" t="s">
        <v>16</v>
      </c>
      <c r="P1136">
        <f t="shared" si="38"/>
        <v>0</v>
      </c>
      <c r="Q1136">
        <f t="shared" si="39"/>
        <v>225</v>
      </c>
      <c r="BI1136" s="34">
        <v>-1.5206212743019599E-2</v>
      </c>
    </row>
    <row r="1137" spans="9:61" x14ac:dyDescent="0.25">
      <c r="I1137" s="31">
        <v>46086</v>
      </c>
      <c r="J1137" s="32">
        <v>190.41998727273449</v>
      </c>
      <c r="K1137" s="32">
        <v>163.5694751216981</v>
      </c>
      <c r="L1137" s="33">
        <v>-0.1258397375432008</v>
      </c>
      <c r="M1137" s="33">
        <v>-7.3441945715580298E-2</v>
      </c>
      <c r="N1137">
        <v>30</v>
      </c>
      <c r="O1137" t="s">
        <v>16</v>
      </c>
      <c r="P1137">
        <f t="shared" si="38"/>
        <v>0</v>
      </c>
      <c r="Q1137">
        <f t="shared" si="39"/>
        <v>225</v>
      </c>
      <c r="BI1137" s="34">
        <v>0.1211529372247125</v>
      </c>
    </row>
    <row r="1138" spans="9:61" x14ac:dyDescent="0.25">
      <c r="I1138" s="31">
        <v>46087</v>
      </c>
      <c r="J1138" s="32">
        <v>190.9905212969756</v>
      </c>
      <c r="K1138" s="32">
        <v>162.00928905239419</v>
      </c>
      <c r="L1138" s="33">
        <v>-0.1232205893145181</v>
      </c>
      <c r="M1138" s="33">
        <v>-8.2279798668403001E-2</v>
      </c>
      <c r="N1138">
        <v>30</v>
      </c>
      <c r="O1138" t="s">
        <v>16</v>
      </c>
      <c r="P1138">
        <f t="shared" si="38"/>
        <v>0</v>
      </c>
      <c r="Q1138">
        <f t="shared" si="39"/>
        <v>225</v>
      </c>
      <c r="BI1138" s="34">
        <v>-6.0173221310086698E-2</v>
      </c>
    </row>
    <row r="1139" spans="9:61" x14ac:dyDescent="0.25">
      <c r="I1139" s="31">
        <v>46090</v>
      </c>
      <c r="J1139" s="32">
        <v>187.93765562979931</v>
      </c>
      <c r="K1139" s="32">
        <v>158.9483697316696</v>
      </c>
      <c r="L1139" s="33">
        <v>-0.1372353673380137</v>
      </c>
      <c r="M1139" s="33">
        <v>-9.9618727267531806E-2</v>
      </c>
      <c r="N1139">
        <v>30</v>
      </c>
      <c r="O1139" t="s">
        <v>16</v>
      </c>
      <c r="P1139">
        <f t="shared" si="38"/>
        <v>0</v>
      </c>
      <c r="Q1139">
        <f t="shared" si="39"/>
        <v>225</v>
      </c>
      <c r="BI1139" s="34">
        <v>7.4717182309289004E-2</v>
      </c>
    </row>
    <row r="1140" spans="9:61" x14ac:dyDescent="0.25">
      <c r="I1140" s="31">
        <v>46091</v>
      </c>
      <c r="J1140" s="32">
        <v>190.5253061236545</v>
      </c>
      <c r="K1140" s="32">
        <v>161.01228331249479</v>
      </c>
      <c r="L1140" s="33">
        <v>-0.12535625072188281</v>
      </c>
      <c r="M1140" s="33">
        <v>-8.79274520449526E-2</v>
      </c>
      <c r="N1140">
        <v>30</v>
      </c>
      <c r="O1140" t="s">
        <v>16</v>
      </c>
      <c r="P1140">
        <f t="shared" si="38"/>
        <v>0</v>
      </c>
      <c r="Q1140">
        <f t="shared" si="39"/>
        <v>225</v>
      </c>
      <c r="BI1140" s="34">
        <v>-0.22864916056473711</v>
      </c>
    </row>
    <row r="1141" spans="9:61" x14ac:dyDescent="0.25">
      <c r="I1141" s="31">
        <v>46092</v>
      </c>
      <c r="J1141" s="32">
        <v>189.29813179172049</v>
      </c>
      <c r="K1141" s="32">
        <v>158.84567850078011</v>
      </c>
      <c r="L1141" s="33">
        <v>-0.13098983494509381</v>
      </c>
      <c r="M1141" s="33">
        <v>-0.10020043352424191</v>
      </c>
      <c r="N1141">
        <v>30</v>
      </c>
      <c r="O1141" t="s">
        <v>16</v>
      </c>
      <c r="P1141">
        <f t="shared" si="38"/>
        <v>0</v>
      </c>
      <c r="Q1141">
        <f t="shared" si="39"/>
        <v>225</v>
      </c>
      <c r="BI1141" s="34">
        <v>4.5010342686920703E-2</v>
      </c>
    </row>
    <row r="1142" spans="9:61" x14ac:dyDescent="0.25">
      <c r="I1142" s="31">
        <v>46093</v>
      </c>
      <c r="J1142" s="32">
        <v>190.0740609768757</v>
      </c>
      <c r="K1142" s="32">
        <v>157.80219146689919</v>
      </c>
      <c r="L1142" s="33">
        <v>-0.12742777998511909</v>
      </c>
      <c r="M1142" s="33">
        <v>-0.1061113855222498</v>
      </c>
      <c r="N1142">
        <v>30</v>
      </c>
      <c r="O1142" t="s">
        <v>16</v>
      </c>
      <c r="P1142">
        <f t="shared" si="38"/>
        <v>0</v>
      </c>
      <c r="Q1142">
        <f t="shared" si="39"/>
        <v>225</v>
      </c>
      <c r="BI1142" s="34">
        <v>-2.5325232894497E-2</v>
      </c>
    </row>
    <row r="1143" spans="9:61" x14ac:dyDescent="0.25">
      <c r="I1143" s="31">
        <v>46094</v>
      </c>
      <c r="J1143" s="32">
        <v>185.37073882563689</v>
      </c>
      <c r="K1143" s="32">
        <v>154.1535900493999</v>
      </c>
      <c r="L1143" s="33">
        <v>-0.14901930188905119</v>
      </c>
      <c r="M1143" s="33">
        <v>-0.12677930676942789</v>
      </c>
      <c r="N1143">
        <v>30</v>
      </c>
      <c r="O1143" t="s">
        <v>16</v>
      </c>
      <c r="P1143">
        <f t="shared" si="38"/>
        <v>0</v>
      </c>
      <c r="Q1143">
        <f t="shared" si="39"/>
        <v>225</v>
      </c>
      <c r="BI1143" s="34">
        <v>-1.3578731719737201E-2</v>
      </c>
    </row>
    <row r="1144" spans="9:61" x14ac:dyDescent="0.25">
      <c r="I1144" s="31">
        <v>46097</v>
      </c>
      <c r="J1144" s="32">
        <v>184.2614665475609</v>
      </c>
      <c r="K1144" s="32">
        <v>154.9289989226429</v>
      </c>
      <c r="L1144" s="33">
        <v>-0.1541116336323054</v>
      </c>
      <c r="M1144" s="33">
        <v>-0.12238691426262099</v>
      </c>
      <c r="N1144">
        <v>30</v>
      </c>
      <c r="O1144" t="s">
        <v>16</v>
      </c>
      <c r="P1144">
        <f t="shared" si="38"/>
        <v>0</v>
      </c>
      <c r="Q1144">
        <f t="shared" si="39"/>
        <v>225</v>
      </c>
      <c r="BI1144" s="34">
        <v>5.4364999007024802E-2</v>
      </c>
    </row>
    <row r="1145" spans="9:61" x14ac:dyDescent="0.25">
      <c r="I1145" s="31">
        <v>46098</v>
      </c>
      <c r="J1145" s="32">
        <v>184.22929260424689</v>
      </c>
      <c r="K1145" s="32">
        <v>156.15769049223329</v>
      </c>
      <c r="L1145" s="33">
        <v>-0.15425933442324899</v>
      </c>
      <c r="M1145" s="33">
        <v>-0.1154268499279501</v>
      </c>
      <c r="N1145">
        <v>30</v>
      </c>
      <c r="O1145" t="s">
        <v>16</v>
      </c>
      <c r="P1145">
        <f t="shared" si="38"/>
        <v>0</v>
      </c>
      <c r="Q1145">
        <f t="shared" si="39"/>
        <v>225</v>
      </c>
      <c r="BI1145" s="34">
        <v>-2.8592659250529499E-2</v>
      </c>
    </row>
    <row r="1146" spans="9:61" x14ac:dyDescent="0.25">
      <c r="I1146" s="31">
        <v>46099</v>
      </c>
      <c r="J1146" s="32">
        <v>186.42757366495169</v>
      </c>
      <c r="K1146" s="32">
        <v>157.94559887003621</v>
      </c>
      <c r="L1146" s="33">
        <v>-0.14416769448301969</v>
      </c>
      <c r="M1146" s="33">
        <v>-0.1052990378374406</v>
      </c>
      <c r="N1146">
        <v>30</v>
      </c>
      <c r="O1146" t="s">
        <v>16</v>
      </c>
      <c r="P1146">
        <f t="shared" si="38"/>
        <v>0</v>
      </c>
      <c r="Q1146">
        <f t="shared" si="39"/>
        <v>225</v>
      </c>
      <c r="BI1146" s="34">
        <v>-0.14958961768832599</v>
      </c>
    </row>
    <row r="1147" spans="9:61" x14ac:dyDescent="0.25">
      <c r="I1147" s="31">
        <v>46100</v>
      </c>
      <c r="J1147" s="32">
        <v>181.48277238419359</v>
      </c>
      <c r="K1147" s="32">
        <v>152.96165113086471</v>
      </c>
      <c r="L1147" s="33">
        <v>-0.16686777364641711</v>
      </c>
      <c r="M1147" s="33">
        <v>-0.1335311814964342</v>
      </c>
      <c r="N1147">
        <v>30</v>
      </c>
      <c r="O1147" t="s">
        <v>16</v>
      </c>
      <c r="P1147">
        <f t="shared" si="38"/>
        <v>0</v>
      </c>
      <c r="Q1147">
        <f t="shared" si="39"/>
        <v>225</v>
      </c>
      <c r="BI1147" s="34">
        <v>7.9483333333333198E-2</v>
      </c>
    </row>
    <row r="1148" spans="9:61" x14ac:dyDescent="0.25">
      <c r="I1148" s="31">
        <v>46101</v>
      </c>
      <c r="J1148" s="32">
        <v>181.90139448901959</v>
      </c>
      <c r="K1148" s="32">
        <v>153.69742479218539</v>
      </c>
      <c r="L1148" s="33">
        <v>-0.16494600684942201</v>
      </c>
      <c r="M1148" s="33">
        <v>-0.12936330719397149</v>
      </c>
      <c r="N1148">
        <v>30</v>
      </c>
      <c r="O1148" t="s">
        <v>16</v>
      </c>
      <c r="P1148">
        <f t="shared" si="38"/>
        <v>0</v>
      </c>
      <c r="Q1148">
        <f t="shared" si="39"/>
        <v>225</v>
      </c>
      <c r="BI1148" s="34">
        <v>6.4167895148800197E-2</v>
      </c>
    </row>
    <row r="1149" spans="9:61" x14ac:dyDescent="0.25">
      <c r="I1149" s="31">
        <v>46104</v>
      </c>
      <c r="J1149" s="32">
        <v>176.00077927590681</v>
      </c>
      <c r="K1149" s="32">
        <v>148.91489599360071</v>
      </c>
      <c r="L1149" s="33">
        <v>-0.19203393715142081</v>
      </c>
      <c r="M1149" s="33">
        <v>-0.15645449015997939</v>
      </c>
      <c r="N1149">
        <v>30</v>
      </c>
      <c r="O1149" t="s">
        <v>16</v>
      </c>
      <c r="P1149">
        <f t="shared" si="38"/>
        <v>0</v>
      </c>
      <c r="Q1149">
        <f t="shared" si="39"/>
        <v>225</v>
      </c>
      <c r="BI1149" s="34">
        <v>0.1276660890461388</v>
      </c>
    </row>
    <row r="1150" spans="9:61" x14ac:dyDescent="0.25">
      <c r="I1150" s="31">
        <v>46105</v>
      </c>
      <c r="J1150" s="32">
        <v>179.27776775885741</v>
      </c>
      <c r="K1150" s="32">
        <v>151.81727446663621</v>
      </c>
      <c r="L1150" s="33">
        <v>-0.17699027942750151</v>
      </c>
      <c r="M1150" s="33">
        <v>-0.14001363437822739</v>
      </c>
      <c r="N1150">
        <v>30</v>
      </c>
      <c r="O1150" t="s">
        <v>16</v>
      </c>
      <c r="P1150">
        <f t="shared" si="38"/>
        <v>0</v>
      </c>
      <c r="Q1150">
        <f t="shared" si="39"/>
        <v>225</v>
      </c>
      <c r="BI1150" s="34">
        <v>5.24714715095203E-2</v>
      </c>
    </row>
    <row r="1151" spans="9:61" x14ac:dyDescent="0.25">
      <c r="I1151" s="31">
        <v>46106</v>
      </c>
      <c r="J1151" s="32">
        <v>182.42988323382809</v>
      </c>
      <c r="K1151" s="32">
        <v>154.78054703798861</v>
      </c>
      <c r="L1151" s="33">
        <v>-0.1625198757143243</v>
      </c>
      <c r="M1151" s="33">
        <v>-0.12322783699161929</v>
      </c>
      <c r="N1151">
        <v>30</v>
      </c>
      <c r="O1151" t="s">
        <v>16</v>
      </c>
      <c r="P1151">
        <f t="shared" si="38"/>
        <v>0</v>
      </c>
      <c r="Q1151">
        <f t="shared" si="39"/>
        <v>225</v>
      </c>
      <c r="BI1151" s="34">
        <v>0.4003070818353317</v>
      </c>
    </row>
    <row r="1152" spans="9:61" x14ac:dyDescent="0.25">
      <c r="I1152" s="31">
        <v>46108</v>
      </c>
      <c r="J1152" s="32">
        <v>178.82754294849519</v>
      </c>
      <c r="K1152" s="32">
        <v>151.47965452508009</v>
      </c>
      <c r="L1152" s="33">
        <v>-0.17905712463649279</v>
      </c>
      <c r="M1152" s="33">
        <v>-0.14192612126432319</v>
      </c>
      <c r="N1152">
        <v>30</v>
      </c>
      <c r="O1152" t="s">
        <v>16</v>
      </c>
      <c r="P1152">
        <f t="shared" si="38"/>
        <v>0</v>
      </c>
      <c r="Q1152">
        <f t="shared" si="39"/>
        <v>225</v>
      </c>
      <c r="BI1152" s="34">
        <v>0.1943846405627255</v>
      </c>
    </row>
    <row r="1153" spans="9:61" x14ac:dyDescent="0.25">
      <c r="I1153" s="31">
        <v>46111</v>
      </c>
      <c r="J1153" s="32">
        <v>175.26823818622361</v>
      </c>
      <c r="K1153" s="32">
        <v>147.93338401836189</v>
      </c>
      <c r="L1153" s="33">
        <v>-0.1953968105576703</v>
      </c>
      <c r="M1153" s="33">
        <v>-0.1620143773293764</v>
      </c>
      <c r="N1153">
        <v>30</v>
      </c>
      <c r="O1153" t="s">
        <v>16</v>
      </c>
      <c r="P1153">
        <f t="shared" si="38"/>
        <v>0</v>
      </c>
      <c r="Q1153">
        <f t="shared" si="39"/>
        <v>225</v>
      </c>
      <c r="BI1153" s="34">
        <v>-5.2679025502687001E-3</v>
      </c>
    </row>
    <row r="1154" spans="9:61" x14ac:dyDescent="0.25">
      <c r="I1154" s="31">
        <v>46113</v>
      </c>
      <c r="J1154" s="32">
        <v>180.67831930631351</v>
      </c>
      <c r="K1154" s="32">
        <v>150.8671103408268</v>
      </c>
      <c r="L1154" s="33">
        <v>-0.17056077312491519</v>
      </c>
      <c r="M1154" s="33">
        <v>-0.1453959480587339</v>
      </c>
      <c r="N1154">
        <v>30</v>
      </c>
      <c r="O1154" t="s">
        <v>16</v>
      </c>
      <c r="P1154">
        <f t="shared" si="38"/>
        <v>0</v>
      </c>
      <c r="Q1154">
        <f t="shared" si="39"/>
        <v>225</v>
      </c>
      <c r="BI1154" s="34">
        <v>0.2003146709279445</v>
      </c>
    </row>
    <row r="1155" spans="9:61" x14ac:dyDescent="0.25">
      <c r="I1155" s="31">
        <v>46114</v>
      </c>
      <c r="J1155" s="32">
        <v>180.7082253270458</v>
      </c>
      <c r="K1155" s="32">
        <v>150.8901708277634</v>
      </c>
      <c r="L1155" s="33">
        <v>-0.17042348367695959</v>
      </c>
      <c r="M1155" s="33">
        <v>-0.1452653192852974</v>
      </c>
      <c r="N1155">
        <v>30</v>
      </c>
      <c r="O1155" t="s">
        <v>16</v>
      </c>
      <c r="P1155">
        <f t="shared" si="38"/>
        <v>0</v>
      </c>
      <c r="Q1155">
        <f t="shared" si="39"/>
        <v>225</v>
      </c>
      <c r="BI1155" s="34">
        <v>1.7328618759616301E-2</v>
      </c>
    </row>
    <row r="1156" spans="9:61" x14ac:dyDescent="0.25">
      <c r="I1156" s="31">
        <v>46118</v>
      </c>
      <c r="J1156" s="32">
        <v>183.00402251885851</v>
      </c>
      <c r="K1156" s="32">
        <v>152.73284786204059</v>
      </c>
      <c r="L1156" s="33">
        <v>-0.15988417682957409</v>
      </c>
      <c r="M1156" s="33">
        <v>-0.134827263857876</v>
      </c>
      <c r="N1156">
        <v>30</v>
      </c>
      <c r="O1156" t="s">
        <v>16</v>
      </c>
      <c r="P1156">
        <f t="shared" ref="P1156:P1219" si="40">IF(O1156="Discovery",$Q$2,0)</f>
        <v>0</v>
      </c>
      <c r="Q1156">
        <f t="shared" ref="Q1156:Q1219" si="41">IF(O1156="Holdout",$Q$2,0)</f>
        <v>225</v>
      </c>
      <c r="BI1156" s="34">
        <v>-1.0388816914941999E-2</v>
      </c>
    </row>
    <row r="1157" spans="9:61" x14ac:dyDescent="0.25">
      <c r="I1157" s="31">
        <v>46119</v>
      </c>
      <c r="J1157" s="32">
        <v>183.45843185913449</v>
      </c>
      <c r="K1157" s="32">
        <v>153.47078344401169</v>
      </c>
      <c r="L1157" s="33">
        <v>-0.15779812171609731</v>
      </c>
      <c r="M1157" s="33">
        <v>-0.1306471431079034</v>
      </c>
      <c r="N1157">
        <v>30</v>
      </c>
      <c r="O1157" t="s">
        <v>16</v>
      </c>
      <c r="P1157">
        <f t="shared" si="40"/>
        <v>0</v>
      </c>
      <c r="Q1157">
        <f t="shared" si="41"/>
        <v>225</v>
      </c>
      <c r="BI1157" s="34">
        <v>-0.1401153404661275</v>
      </c>
    </row>
    <row r="1158" spans="9:61" x14ac:dyDescent="0.25">
      <c r="I1158" s="31">
        <v>46120</v>
      </c>
      <c r="J1158" s="32">
        <v>188.25023729445689</v>
      </c>
      <c r="K1158" s="32">
        <v>159.52884542627669</v>
      </c>
      <c r="L1158" s="33">
        <v>-0.1358003999591692</v>
      </c>
      <c r="M1158" s="33">
        <v>-9.6330556111181506E-2</v>
      </c>
      <c r="N1158">
        <v>30</v>
      </c>
      <c r="O1158" t="s">
        <v>16</v>
      </c>
      <c r="P1158">
        <f t="shared" si="40"/>
        <v>0</v>
      </c>
      <c r="Q1158">
        <f t="shared" si="41"/>
        <v>225</v>
      </c>
      <c r="BI1158" s="34">
        <v>0.1860857611118015</v>
      </c>
    </row>
    <row r="1159" spans="9:61" x14ac:dyDescent="0.25">
      <c r="I1159" s="31">
        <v>46121</v>
      </c>
      <c r="J1159" s="32">
        <v>188.1772041406532</v>
      </c>
      <c r="K1159" s="32">
        <v>158.8110877703752</v>
      </c>
      <c r="L1159" s="33">
        <v>-0.13613567296181719</v>
      </c>
      <c r="M1159" s="33">
        <v>-0.1003963766843968</v>
      </c>
      <c r="N1159">
        <v>30</v>
      </c>
      <c r="O1159" t="s">
        <v>16</v>
      </c>
      <c r="P1159">
        <f t="shared" si="40"/>
        <v>0</v>
      </c>
      <c r="Q1159">
        <f t="shared" si="41"/>
        <v>225</v>
      </c>
      <c r="BI1159" s="34">
        <v>3.3297770827339701E-2</v>
      </c>
    </row>
    <row r="1160" spans="9:61" x14ac:dyDescent="0.25">
      <c r="I1160" s="31">
        <v>46122</v>
      </c>
      <c r="J1160" s="32">
        <v>190.8674402002446</v>
      </c>
      <c r="K1160" s="32">
        <v>161.03966764073201</v>
      </c>
      <c r="L1160" s="33">
        <v>-0.1237856172055649</v>
      </c>
      <c r="M1160" s="33">
        <v>-8.7772330376496593E-2</v>
      </c>
      <c r="N1160">
        <v>30</v>
      </c>
      <c r="O1160" t="s">
        <v>16</v>
      </c>
      <c r="P1160">
        <f t="shared" si="40"/>
        <v>0</v>
      </c>
      <c r="Q1160">
        <f t="shared" si="41"/>
        <v>225</v>
      </c>
      <c r="BI1160" s="34">
        <v>5.4821541032655199E-2</v>
      </c>
    </row>
    <row r="1161" spans="9:61" x14ac:dyDescent="0.25">
      <c r="I1161" s="31">
        <v>46125</v>
      </c>
      <c r="J1161" s="32">
        <v>190.80329173875731</v>
      </c>
      <c r="K1161" s="32">
        <v>159.83115399721109</v>
      </c>
      <c r="L1161" s="33">
        <v>-0.1240801032872683</v>
      </c>
      <c r="M1161" s="33">
        <v>-9.4618094534410599E-2</v>
      </c>
      <c r="N1161">
        <v>30</v>
      </c>
      <c r="O1161" t="s">
        <v>16</v>
      </c>
      <c r="P1161">
        <f t="shared" si="40"/>
        <v>0</v>
      </c>
      <c r="Q1161">
        <f t="shared" si="41"/>
        <v>225</v>
      </c>
      <c r="BI1161" s="34">
        <v>2.20091472821458E-2</v>
      </c>
    </row>
    <row r="1162" spans="9:61" x14ac:dyDescent="0.25">
      <c r="I1162" s="31">
        <v>46127</v>
      </c>
      <c r="J1162" s="32">
        <v>195.2187071223392</v>
      </c>
      <c r="K1162" s="32">
        <v>162.83262050005229</v>
      </c>
      <c r="L1162" s="33">
        <v>-0.1038102738127003</v>
      </c>
      <c r="M1162" s="33">
        <v>-7.7615943241797894E-2</v>
      </c>
      <c r="N1162">
        <v>30</v>
      </c>
      <c r="O1162" t="s">
        <v>16</v>
      </c>
      <c r="P1162">
        <f t="shared" si="40"/>
        <v>0</v>
      </c>
      <c r="Q1162">
        <f t="shared" si="41"/>
        <v>225</v>
      </c>
      <c r="BI1162" s="34">
        <v>0.1164105961388876</v>
      </c>
    </row>
    <row r="1163" spans="9:61" x14ac:dyDescent="0.25">
      <c r="I1163" s="31">
        <v>46128</v>
      </c>
      <c r="J1163" s="32">
        <v>197.41505417414311</v>
      </c>
      <c r="K1163" s="32">
        <v>163.27040943173921</v>
      </c>
      <c r="L1163" s="33">
        <v>-9.3727512319280101E-2</v>
      </c>
      <c r="M1163" s="33">
        <v>-7.5136037621086699E-2</v>
      </c>
      <c r="N1163">
        <v>30</v>
      </c>
      <c r="O1163" t="s">
        <v>16</v>
      </c>
      <c r="P1163">
        <f t="shared" si="40"/>
        <v>0</v>
      </c>
      <c r="Q1163">
        <f t="shared" si="41"/>
        <v>225</v>
      </c>
      <c r="BI1163" s="34">
        <v>-0.24345664648805351</v>
      </c>
    </row>
    <row r="1164" spans="9:61" x14ac:dyDescent="0.25">
      <c r="I1164" s="31">
        <v>46129</v>
      </c>
      <c r="J1164" s="32">
        <v>200.42954121685929</v>
      </c>
      <c r="K1164" s="32">
        <v>164.80609373367301</v>
      </c>
      <c r="L1164" s="33">
        <v>-7.9888918891274002E-2</v>
      </c>
      <c r="M1164" s="33">
        <v>-6.6436977740040495E-2</v>
      </c>
      <c r="N1164">
        <v>30</v>
      </c>
      <c r="O1164" t="s">
        <v>16</v>
      </c>
      <c r="P1164">
        <f t="shared" si="40"/>
        <v>0</v>
      </c>
      <c r="Q1164">
        <f t="shared" si="41"/>
        <v>225</v>
      </c>
      <c r="BI1164" s="34">
        <v>9.7596052726549504E-2</v>
      </c>
    </row>
    <row r="1165" spans="9:61" x14ac:dyDescent="0.25">
      <c r="I1165" s="31">
        <v>46132</v>
      </c>
      <c r="J1165" s="32">
        <v>200.10121557967761</v>
      </c>
      <c r="K1165" s="32">
        <v>164.7801506858693</v>
      </c>
      <c r="L1165" s="33">
        <v>-8.1396162060862795E-2</v>
      </c>
      <c r="M1165" s="33">
        <v>-6.6583935110156894E-2</v>
      </c>
      <c r="N1165">
        <v>29</v>
      </c>
      <c r="O1165" t="s">
        <v>16</v>
      </c>
      <c r="P1165">
        <f t="shared" si="40"/>
        <v>0</v>
      </c>
      <c r="Q1165">
        <f t="shared" si="41"/>
        <v>225</v>
      </c>
      <c r="BI1165" s="34">
        <v>0.2674454843311545</v>
      </c>
    </row>
    <row r="1166" spans="9:61" x14ac:dyDescent="0.25">
      <c r="I1166" s="31">
        <v>46133</v>
      </c>
      <c r="J1166" s="32">
        <v>200.074388144951</v>
      </c>
      <c r="K1166" s="32">
        <v>166.05244098857429</v>
      </c>
      <c r="L1166" s="33">
        <v>-8.1519318656541107E-2</v>
      </c>
      <c r="M1166" s="33">
        <v>-5.9376900750707298E-2</v>
      </c>
      <c r="N1166">
        <v>30</v>
      </c>
      <c r="O1166" t="s">
        <v>16</v>
      </c>
      <c r="P1166">
        <f t="shared" si="40"/>
        <v>0</v>
      </c>
      <c r="Q1166">
        <f t="shared" si="41"/>
        <v>225</v>
      </c>
      <c r="BI1166" s="34">
        <v>4.4969267439099202E-2</v>
      </c>
    </row>
    <row r="1167" spans="9:61" x14ac:dyDescent="0.25">
      <c r="I1167" s="31">
        <v>46134</v>
      </c>
      <c r="J1167" s="32">
        <v>201.3817163793276</v>
      </c>
      <c r="K1167" s="32">
        <v>165.68599543834739</v>
      </c>
      <c r="L1167" s="33">
        <v>-7.5517772238816894E-2</v>
      </c>
      <c r="M1167" s="33">
        <v>-6.1452673603598802E-2</v>
      </c>
      <c r="N1167">
        <v>30</v>
      </c>
      <c r="O1167" t="s">
        <v>16</v>
      </c>
      <c r="P1167">
        <f t="shared" si="40"/>
        <v>0</v>
      </c>
      <c r="Q1167">
        <f t="shared" si="41"/>
        <v>225</v>
      </c>
      <c r="BI1167" s="34">
        <v>8.0074303209459394E-2</v>
      </c>
    </row>
    <row r="1168" spans="9:61" x14ac:dyDescent="0.25">
      <c r="I1168" s="31">
        <v>46135</v>
      </c>
      <c r="J1168" s="32">
        <v>200.97240383353491</v>
      </c>
      <c r="K1168" s="32">
        <v>164.38415888675499</v>
      </c>
      <c r="L1168" s="33">
        <v>-7.7396801680954794E-2</v>
      </c>
      <c r="M1168" s="33">
        <v>-6.8827076079014102E-2</v>
      </c>
      <c r="N1168">
        <v>30</v>
      </c>
      <c r="O1168" t="s">
        <v>16</v>
      </c>
      <c r="P1168">
        <f t="shared" si="40"/>
        <v>0</v>
      </c>
      <c r="Q1168">
        <f t="shared" si="41"/>
        <v>225</v>
      </c>
      <c r="BI1168" s="34">
        <v>0.30575003662109401</v>
      </c>
    </row>
    <row r="1169" spans="9:61" x14ac:dyDescent="0.25">
      <c r="I1169" s="31">
        <v>46136</v>
      </c>
      <c r="J1169" s="32">
        <v>197.82456884275439</v>
      </c>
      <c r="K1169" s="32">
        <v>162.64885724477631</v>
      </c>
      <c r="L1169" s="33">
        <v>-9.1847554992739E-2</v>
      </c>
      <c r="M1169" s="33">
        <v>-7.8656891280121197E-2</v>
      </c>
      <c r="N1169">
        <v>30</v>
      </c>
      <c r="O1169" t="s">
        <v>16</v>
      </c>
      <c r="P1169">
        <f t="shared" si="40"/>
        <v>0</v>
      </c>
      <c r="Q1169">
        <f t="shared" si="41"/>
        <v>225</v>
      </c>
      <c r="BI1169" s="34">
        <v>-7.1518594393561799E-2</v>
      </c>
    </row>
    <row r="1170" spans="9:61" x14ac:dyDescent="0.25">
      <c r="I1170" s="31">
        <v>46139</v>
      </c>
      <c r="J1170" s="32">
        <v>200.95069942393619</v>
      </c>
      <c r="K1170" s="32">
        <v>164.46018642962409</v>
      </c>
      <c r="L1170" s="33">
        <v>-7.74964400259784E-2</v>
      </c>
      <c r="M1170" s="33">
        <v>-6.8396409341590095E-2</v>
      </c>
      <c r="N1170">
        <v>30</v>
      </c>
      <c r="O1170" t="s">
        <v>16</v>
      </c>
      <c r="P1170">
        <f t="shared" si="40"/>
        <v>0</v>
      </c>
      <c r="Q1170">
        <f t="shared" si="41"/>
        <v>225</v>
      </c>
      <c r="BI1170" s="34">
        <v>0.22604714580562929</v>
      </c>
    </row>
    <row r="1171" spans="9:61" x14ac:dyDescent="0.25">
      <c r="I1171" s="31">
        <v>46140</v>
      </c>
      <c r="J1171" s="32">
        <v>200.8775218357502</v>
      </c>
      <c r="K1171" s="32">
        <v>164.05806918866719</v>
      </c>
      <c r="L1171" s="33">
        <v>-7.7832376082958302E-2</v>
      </c>
      <c r="M1171" s="33">
        <v>-7.0674248578391594E-2</v>
      </c>
      <c r="N1171">
        <v>30</v>
      </c>
      <c r="O1171" t="s">
        <v>16</v>
      </c>
      <c r="P1171">
        <f t="shared" si="40"/>
        <v>0</v>
      </c>
      <c r="Q1171">
        <f t="shared" si="41"/>
        <v>225</v>
      </c>
      <c r="BI1171" s="34">
        <v>-5.8992270410709202E-2</v>
      </c>
    </row>
    <row r="1172" spans="9:61" x14ac:dyDescent="0.25">
      <c r="I1172" s="31">
        <v>46141</v>
      </c>
      <c r="J1172" s="32">
        <v>200.68116952406999</v>
      </c>
      <c r="K1172" s="32">
        <v>164.8176239771413</v>
      </c>
      <c r="L1172" s="33">
        <v>-7.8733769842987494E-2</v>
      </c>
      <c r="M1172" s="33">
        <v>-6.6371663353322299E-2</v>
      </c>
      <c r="N1172">
        <v>30</v>
      </c>
      <c r="O1172" t="s">
        <v>16</v>
      </c>
      <c r="P1172">
        <f t="shared" si="40"/>
        <v>0</v>
      </c>
      <c r="Q1172">
        <f t="shared" si="41"/>
        <v>225</v>
      </c>
      <c r="BI1172" s="34">
        <v>1.3707523974381901E-2</v>
      </c>
    </row>
    <row r="1173" spans="9:61" x14ac:dyDescent="0.25">
      <c r="I1173" s="31">
        <v>46142</v>
      </c>
      <c r="J1173" s="32">
        <v>199.0458895939415</v>
      </c>
      <c r="K1173" s="32">
        <v>163.46678389080861</v>
      </c>
      <c r="L1173" s="33">
        <v>-8.6240842778897098E-2</v>
      </c>
      <c r="M1173" s="33">
        <v>-7.4023651972290397E-2</v>
      </c>
      <c r="N1173">
        <v>29</v>
      </c>
      <c r="O1173" t="s">
        <v>16</v>
      </c>
      <c r="P1173">
        <f t="shared" si="40"/>
        <v>0</v>
      </c>
      <c r="Q1173">
        <f t="shared" si="41"/>
        <v>225</v>
      </c>
      <c r="BI1173" s="34">
        <v>-6.1996575559349502E-2</v>
      </c>
    </row>
    <row r="1174" spans="9:61" x14ac:dyDescent="0.25">
      <c r="I1174" s="31">
        <v>46146</v>
      </c>
      <c r="J1174" s="32">
        <v>200.36806356183681</v>
      </c>
      <c r="K1174" s="32">
        <v>164.52756628989201</v>
      </c>
      <c r="L1174" s="33">
        <v>-8.0171144112582901E-2</v>
      </c>
      <c r="M1174" s="33">
        <v>-6.8014728394204998E-2</v>
      </c>
      <c r="N1174">
        <v>30</v>
      </c>
      <c r="O1174" t="s">
        <v>16</v>
      </c>
      <c r="P1174">
        <f t="shared" si="40"/>
        <v>0</v>
      </c>
      <c r="Q1174">
        <f t="shared" si="41"/>
        <v>225</v>
      </c>
      <c r="BI1174" s="34">
        <v>0.12299976185611131</v>
      </c>
    </row>
    <row r="1175" spans="9:61" x14ac:dyDescent="0.25">
      <c r="I1175" s="31">
        <v>46147</v>
      </c>
      <c r="J1175" s="32">
        <v>200.13773863528121</v>
      </c>
      <c r="K1175" s="32">
        <v>164.36542224111901</v>
      </c>
      <c r="L1175" s="33">
        <v>-8.1228495817789098E-2</v>
      </c>
      <c r="M1175" s="33">
        <v>-6.8933211957431406E-2</v>
      </c>
      <c r="N1175">
        <v>30</v>
      </c>
      <c r="O1175" t="s">
        <v>16</v>
      </c>
      <c r="P1175">
        <f t="shared" si="40"/>
        <v>0</v>
      </c>
      <c r="Q1175">
        <f t="shared" si="41"/>
        <v>225</v>
      </c>
      <c r="BI1175" s="34">
        <v>0.41623909296988237</v>
      </c>
    </row>
    <row r="1176" spans="9:61" x14ac:dyDescent="0.25">
      <c r="I1176" s="31">
        <v>46148</v>
      </c>
      <c r="J1176" s="32">
        <v>204.80755977456221</v>
      </c>
      <c r="K1176" s="32">
        <v>166.70858390594199</v>
      </c>
      <c r="L1176" s="33">
        <v>-5.9790766873435298E-2</v>
      </c>
      <c r="M1176" s="33">
        <v>-5.5660103931517803E-2</v>
      </c>
      <c r="N1176">
        <v>30</v>
      </c>
      <c r="O1176" t="s">
        <v>16</v>
      </c>
      <c r="P1176">
        <f t="shared" si="40"/>
        <v>0</v>
      </c>
      <c r="Q1176">
        <f t="shared" si="41"/>
        <v>225</v>
      </c>
      <c r="BI1176" s="34">
        <v>8.5639137206842894E-2</v>
      </c>
    </row>
    <row r="1177" spans="9:61" x14ac:dyDescent="0.25">
      <c r="I1177" s="31">
        <v>46149</v>
      </c>
      <c r="J1177" s="32">
        <v>206.47692665338249</v>
      </c>
      <c r="K1177" s="32">
        <v>167.28941992065751</v>
      </c>
      <c r="L1177" s="33">
        <v>-5.2127211120560797E-2</v>
      </c>
      <c r="M1177" s="33">
        <v>-5.2369891700582497E-2</v>
      </c>
      <c r="N1177">
        <v>29</v>
      </c>
      <c r="O1177" t="s">
        <v>16</v>
      </c>
      <c r="P1177">
        <f t="shared" si="40"/>
        <v>0</v>
      </c>
      <c r="Q1177">
        <f t="shared" si="41"/>
        <v>225</v>
      </c>
      <c r="BI1177" s="34">
        <v>-0.1612371664522301</v>
      </c>
    </row>
    <row r="1178" spans="9:61" x14ac:dyDescent="0.25">
      <c r="I1178" s="31">
        <v>46150</v>
      </c>
      <c r="J1178" s="32">
        <v>207.1351294532717</v>
      </c>
      <c r="K1178" s="32">
        <v>166.58067026746559</v>
      </c>
      <c r="L1178" s="33">
        <v>-4.9105602199450898E-2</v>
      </c>
      <c r="M1178" s="33">
        <v>-5.6384685409174101E-2</v>
      </c>
      <c r="N1178">
        <v>30</v>
      </c>
      <c r="O1178" t="s">
        <v>16</v>
      </c>
      <c r="P1178">
        <f t="shared" si="40"/>
        <v>0</v>
      </c>
      <c r="Q1178">
        <f t="shared" si="41"/>
        <v>225</v>
      </c>
      <c r="BI1178" s="34">
        <v>4.7118759520729998E-4</v>
      </c>
    </row>
    <row r="1179" spans="9:61" x14ac:dyDescent="0.25">
      <c r="I1179" s="31">
        <v>46153</v>
      </c>
      <c r="J1179" s="32">
        <v>206.85918492245349</v>
      </c>
      <c r="K1179" s="32">
        <v>164.275342214023</v>
      </c>
      <c r="L1179" s="33">
        <v>-5.0372379636727402E-2</v>
      </c>
      <c r="M1179" s="33">
        <v>-6.9443480603668201E-2</v>
      </c>
      <c r="N1179">
        <v>30</v>
      </c>
      <c r="O1179" t="s">
        <v>16</v>
      </c>
      <c r="P1179">
        <f t="shared" si="40"/>
        <v>0</v>
      </c>
      <c r="Q1179">
        <f t="shared" si="41"/>
        <v>225</v>
      </c>
      <c r="BI1179" s="34">
        <v>0.10571549030536349</v>
      </c>
    </row>
    <row r="1180" spans="9:61" x14ac:dyDescent="0.25">
      <c r="I1180" s="31">
        <v>46154</v>
      </c>
      <c r="J1180" s="32">
        <v>203.38216830852721</v>
      </c>
      <c r="K1180" s="32">
        <v>160.70204769917601</v>
      </c>
      <c r="L1180" s="33">
        <v>-6.6334305689390499E-2</v>
      </c>
      <c r="M1180" s="33">
        <v>-8.9684817262592295E-2</v>
      </c>
      <c r="N1180">
        <v>29</v>
      </c>
      <c r="O1180" t="s">
        <v>16</v>
      </c>
      <c r="P1180">
        <f t="shared" si="40"/>
        <v>0</v>
      </c>
      <c r="Q1180">
        <f t="shared" si="41"/>
        <v>225</v>
      </c>
      <c r="BI1180" s="34">
        <v>-0.1621130716140731</v>
      </c>
    </row>
    <row r="1181" spans="9:61" x14ac:dyDescent="0.25">
      <c r="I1181" s="31">
        <v>46155</v>
      </c>
      <c r="J1181" s="32">
        <v>203.3918703758149</v>
      </c>
      <c r="K1181" s="32">
        <v>161.26018354706321</v>
      </c>
      <c r="L1181" s="33">
        <v>-6.6289766448483903E-2</v>
      </c>
      <c r="M1181" s="33">
        <v>-8.6523192730508902E-2</v>
      </c>
      <c r="N1181">
        <v>29</v>
      </c>
      <c r="O1181" t="s">
        <v>16</v>
      </c>
      <c r="P1181">
        <f t="shared" si="40"/>
        <v>0</v>
      </c>
      <c r="Q1181">
        <f t="shared" si="41"/>
        <v>225</v>
      </c>
      <c r="BI1181" s="34">
        <v>-1.3013152135913499E-2</v>
      </c>
    </row>
    <row r="1182" spans="9:61" x14ac:dyDescent="0.25">
      <c r="I1182" s="31">
        <v>46156</v>
      </c>
      <c r="J1182" s="32">
        <v>203.54415304025929</v>
      </c>
      <c r="K1182" s="32">
        <v>162.95909285809509</v>
      </c>
      <c r="L1182" s="33">
        <v>-6.5590683039095196E-2</v>
      </c>
      <c r="M1182" s="33">
        <v>-7.6899526062481502E-2</v>
      </c>
      <c r="N1182">
        <v>29</v>
      </c>
      <c r="O1182" t="s">
        <v>16</v>
      </c>
      <c r="P1182">
        <f t="shared" si="40"/>
        <v>0</v>
      </c>
      <c r="Q1182">
        <f t="shared" si="41"/>
        <v>225</v>
      </c>
      <c r="BI1182" s="34">
        <v>0.29241924237921879</v>
      </c>
    </row>
    <row r="1183" spans="9:61" x14ac:dyDescent="0.25">
      <c r="I1183" s="31">
        <v>46157</v>
      </c>
      <c r="J1183" s="32">
        <v>202.70591471804721</v>
      </c>
      <c r="K1183" s="32">
        <v>162.36852820045331</v>
      </c>
      <c r="L1183" s="33">
        <v>-6.9438780301578906E-2</v>
      </c>
      <c r="M1183" s="33">
        <v>-8.0244847307210196E-2</v>
      </c>
      <c r="N1183">
        <v>30</v>
      </c>
      <c r="O1183" t="s">
        <v>16</v>
      </c>
      <c r="P1183">
        <f t="shared" si="40"/>
        <v>0</v>
      </c>
      <c r="Q1183">
        <f t="shared" si="41"/>
        <v>225</v>
      </c>
      <c r="BI1183" s="34">
        <v>0.36203850147830591</v>
      </c>
    </row>
    <row r="1184" spans="9:61" x14ac:dyDescent="0.25">
      <c r="I1184" s="31">
        <v>46160</v>
      </c>
      <c r="J1184" s="32">
        <v>200.85382104330509</v>
      </c>
      <c r="K1184" s="32">
        <v>161.8633594084985</v>
      </c>
      <c r="L1184" s="33">
        <v>-7.7941179214609496E-2</v>
      </c>
      <c r="M1184" s="33">
        <v>-8.3106433875306807E-2</v>
      </c>
      <c r="N1184">
        <v>30</v>
      </c>
      <c r="O1184" t="s">
        <v>16</v>
      </c>
      <c r="P1184">
        <f t="shared" si="40"/>
        <v>0</v>
      </c>
      <c r="Q1184">
        <f t="shared" si="41"/>
        <v>225</v>
      </c>
      <c r="BI1184" s="34">
        <v>0.62058446099536735</v>
      </c>
    </row>
    <row r="1185" spans="9:61" x14ac:dyDescent="0.25">
      <c r="I1185" s="31">
        <v>46161</v>
      </c>
      <c r="J1185" s="32">
        <v>203.43977641145179</v>
      </c>
      <c r="K1185" s="32">
        <v>162.30078802007711</v>
      </c>
      <c r="L1185" s="33">
        <v>-6.6069844405186998E-2</v>
      </c>
      <c r="M1185" s="33">
        <v>-8.0628569329180499E-2</v>
      </c>
      <c r="N1185">
        <v>30</v>
      </c>
      <c r="O1185" t="s">
        <v>16</v>
      </c>
      <c r="P1185">
        <f t="shared" si="40"/>
        <v>0</v>
      </c>
      <c r="Q1185">
        <f t="shared" si="41"/>
        <v>225</v>
      </c>
      <c r="BI1185" s="34">
        <v>0.15426241449135589</v>
      </c>
    </row>
    <row r="1186" spans="9:61" x14ac:dyDescent="0.25">
      <c r="I1186" s="31">
        <v>46162</v>
      </c>
      <c r="J1186" s="32">
        <v>204.21983762894371</v>
      </c>
      <c r="K1186" s="32">
        <v>162.70722910233451</v>
      </c>
      <c r="L1186" s="33">
        <v>-6.2488820541140203E-2</v>
      </c>
      <c r="M1186" s="33">
        <v>-7.8326237197359594E-2</v>
      </c>
      <c r="N1186">
        <v>30</v>
      </c>
      <c r="O1186" t="s">
        <v>16</v>
      </c>
      <c r="P1186">
        <f t="shared" si="40"/>
        <v>0</v>
      </c>
      <c r="Q1186">
        <f t="shared" si="41"/>
        <v>225</v>
      </c>
      <c r="BI1186" s="34">
        <v>9.3339121330291999E-2</v>
      </c>
    </row>
    <row r="1187" spans="9:61" x14ac:dyDescent="0.25">
      <c r="I1187" s="31">
        <v>46163</v>
      </c>
      <c r="J1187" s="32">
        <v>204.6756380790948</v>
      </c>
      <c r="K1187" s="32">
        <v>162.88522723587641</v>
      </c>
      <c r="L1187" s="33">
        <v>-6.0396379265207897E-2</v>
      </c>
      <c r="M1187" s="33">
        <v>-7.7317946352395694E-2</v>
      </c>
      <c r="N1187">
        <v>30</v>
      </c>
      <c r="O1187" t="s">
        <v>16</v>
      </c>
      <c r="P1187">
        <f t="shared" si="40"/>
        <v>0</v>
      </c>
      <c r="Q1187">
        <f t="shared" si="41"/>
        <v>225</v>
      </c>
      <c r="BI1187" s="34">
        <v>-5.9816417866565698E-2</v>
      </c>
    </row>
    <row r="1188" spans="9:61" x14ac:dyDescent="0.25">
      <c r="I1188" s="31">
        <v>46164</v>
      </c>
      <c r="J1188" s="32">
        <v>205.24332391810071</v>
      </c>
      <c r="K1188" s="32">
        <v>163.2343774209007</v>
      </c>
      <c r="L1188" s="33">
        <v>-5.7790306188920601E-2</v>
      </c>
      <c r="M1188" s="33">
        <v>-7.5340145079581505E-2</v>
      </c>
      <c r="N1188">
        <v>30</v>
      </c>
      <c r="O1188" t="s">
        <v>16</v>
      </c>
      <c r="P1188">
        <f t="shared" si="40"/>
        <v>0</v>
      </c>
      <c r="Q1188">
        <f t="shared" si="41"/>
        <v>225</v>
      </c>
      <c r="BI1188" s="34">
        <v>0.1622384071921078</v>
      </c>
    </row>
    <row r="1189" spans="9:61" x14ac:dyDescent="0.25">
      <c r="I1189" s="31">
        <v>46167</v>
      </c>
      <c r="J1189" s="32">
        <v>207.65811937002869</v>
      </c>
      <c r="K1189" s="32">
        <v>165.23883818384249</v>
      </c>
      <c r="L1189" s="33">
        <v>-4.6704714511963799E-2</v>
      </c>
      <c r="M1189" s="33">
        <v>-6.3985647163518594E-2</v>
      </c>
      <c r="N1189">
        <v>30</v>
      </c>
      <c r="O1189" t="s">
        <v>16</v>
      </c>
      <c r="P1189">
        <f t="shared" si="40"/>
        <v>0</v>
      </c>
      <c r="Q1189">
        <f t="shared" si="41"/>
        <v>225</v>
      </c>
      <c r="BI1189" s="34">
        <v>1.7966371677134E-2</v>
      </c>
    </row>
    <row r="1190" spans="9:61" x14ac:dyDescent="0.25">
      <c r="I1190" s="31">
        <v>46168</v>
      </c>
      <c r="J1190" s="32">
        <v>208.5986044116957</v>
      </c>
      <c r="K1190" s="32">
        <v>165.00643171393469</v>
      </c>
      <c r="L1190" s="33">
        <v>-4.2387233649606802E-2</v>
      </c>
      <c r="M1190" s="33">
        <v>-6.53021402708098E-2</v>
      </c>
      <c r="N1190">
        <v>30</v>
      </c>
      <c r="O1190" t="s">
        <v>16</v>
      </c>
      <c r="P1190">
        <f t="shared" si="40"/>
        <v>0</v>
      </c>
      <c r="Q1190">
        <f t="shared" si="41"/>
        <v>225</v>
      </c>
      <c r="BI1190" s="34">
        <v>-3.2069999962765897E-2</v>
      </c>
    </row>
    <row r="1191" spans="9:61" x14ac:dyDescent="0.25">
      <c r="I1191" s="31">
        <v>46169</v>
      </c>
      <c r="J1191" s="32">
        <v>209.73097704251839</v>
      </c>
      <c r="K1191" s="32">
        <v>165.51232114610619</v>
      </c>
      <c r="L1191" s="33">
        <v>-3.7188855210787401E-2</v>
      </c>
      <c r="M1191" s="33">
        <v>-6.2436471553543399E-2</v>
      </c>
      <c r="N1191">
        <v>30</v>
      </c>
      <c r="O1191" t="s">
        <v>16</v>
      </c>
      <c r="P1191">
        <f t="shared" si="40"/>
        <v>0</v>
      </c>
      <c r="Q1191">
        <f t="shared" si="41"/>
        <v>225</v>
      </c>
      <c r="BI1191" s="34">
        <v>8.7776210680984595E-2</v>
      </c>
    </row>
    <row r="1192" spans="9:61" x14ac:dyDescent="0.25">
      <c r="I1192" s="31">
        <v>46171</v>
      </c>
      <c r="J1192" s="32">
        <v>209.47159636056551</v>
      </c>
      <c r="K1192" s="32">
        <v>163.27545391325651</v>
      </c>
      <c r="L1192" s="33">
        <v>-3.8379593054327803E-2</v>
      </c>
      <c r="M1192" s="33">
        <v>-7.5107462576897405E-2</v>
      </c>
      <c r="N1192">
        <v>30</v>
      </c>
      <c r="O1192" t="s">
        <v>16</v>
      </c>
      <c r="P1192">
        <f t="shared" si="40"/>
        <v>0</v>
      </c>
      <c r="Q1192">
        <f t="shared" si="41"/>
        <v>225</v>
      </c>
      <c r="BI1192" s="34">
        <v>3.4702138198245601E-2</v>
      </c>
    </row>
    <row r="1193" spans="9:61" x14ac:dyDescent="0.25">
      <c r="I1193" s="31">
        <v>46174</v>
      </c>
      <c r="J1193" s="32">
        <v>209.30603104275761</v>
      </c>
      <c r="K1193" s="32">
        <v>161.69689151842499</v>
      </c>
      <c r="L1193" s="33">
        <v>-3.9139653086583799E-2</v>
      </c>
      <c r="M1193" s="33">
        <v>-8.4049410333552399E-2</v>
      </c>
      <c r="N1193">
        <v>30</v>
      </c>
      <c r="O1193" t="s">
        <v>16</v>
      </c>
      <c r="P1193">
        <f t="shared" si="40"/>
        <v>0</v>
      </c>
      <c r="Q1193">
        <f t="shared" si="41"/>
        <v>225</v>
      </c>
      <c r="BI1193" s="34">
        <v>-4.5462277205131303E-2</v>
      </c>
    </row>
    <row r="1194" spans="9:61" x14ac:dyDescent="0.25">
      <c r="I1194" s="31">
        <v>46175</v>
      </c>
      <c r="J1194" s="32">
        <v>210.9081378419057</v>
      </c>
      <c r="K1194" s="32">
        <v>162.296103858668</v>
      </c>
      <c r="L1194" s="33">
        <v>-3.17848679083809E-2</v>
      </c>
      <c r="M1194" s="33">
        <v>-8.0655103298784794E-2</v>
      </c>
      <c r="N1194">
        <v>30</v>
      </c>
      <c r="O1194" t="s">
        <v>16</v>
      </c>
      <c r="P1194">
        <f t="shared" si="40"/>
        <v>0</v>
      </c>
      <c r="Q1194">
        <f t="shared" si="41"/>
        <v>225</v>
      </c>
      <c r="BI1194" s="34">
        <v>0.11189670776661589</v>
      </c>
    </row>
    <row r="1195" spans="9:61" x14ac:dyDescent="0.25">
      <c r="I1195" s="31">
        <v>46176</v>
      </c>
      <c r="J1195" s="32">
        <v>210.41701156607019</v>
      </c>
      <c r="K1195" s="32">
        <v>161.7970605085558</v>
      </c>
      <c r="L1195" s="33">
        <v>-3.4039479308857798E-2</v>
      </c>
      <c r="M1195" s="33">
        <v>-8.34819915989371E-2</v>
      </c>
      <c r="N1195">
        <v>30</v>
      </c>
      <c r="O1195" t="s">
        <v>16</v>
      </c>
      <c r="P1195">
        <f t="shared" si="40"/>
        <v>0</v>
      </c>
      <c r="Q1195">
        <f t="shared" si="41"/>
        <v>225</v>
      </c>
      <c r="BI1195" s="34">
        <v>-4.4997409127462397E-2</v>
      </c>
    </row>
    <row r="1196" spans="9:61" x14ac:dyDescent="0.25">
      <c r="I1196" s="31">
        <v>46177</v>
      </c>
      <c r="J1196" s="32">
        <v>210.39892567590809</v>
      </c>
      <c r="K1196" s="32">
        <v>162.12747404794419</v>
      </c>
      <c r="L1196" s="33">
        <v>-3.4122506131395398E-2</v>
      </c>
      <c r="M1196" s="33">
        <v>-8.1610326204540201E-2</v>
      </c>
      <c r="N1196">
        <v>30</v>
      </c>
      <c r="O1196" t="s">
        <v>16</v>
      </c>
      <c r="P1196">
        <f t="shared" si="40"/>
        <v>0</v>
      </c>
      <c r="Q1196">
        <f t="shared" si="41"/>
        <v>225</v>
      </c>
      <c r="BI1196" s="34">
        <v>1.0904276860926999E-3</v>
      </c>
    </row>
    <row r="1197" spans="9:61" x14ac:dyDescent="0.25">
      <c r="I1197" s="31">
        <v>46178</v>
      </c>
      <c r="J1197" s="32">
        <v>208.3839611517993</v>
      </c>
      <c r="K1197" s="32">
        <v>161.89434693781959</v>
      </c>
      <c r="L1197" s="33">
        <v>-4.3372595591349199E-2</v>
      </c>
      <c r="M1197" s="33">
        <v>-8.2930901461001294E-2</v>
      </c>
      <c r="N1197">
        <v>30</v>
      </c>
      <c r="O1197" t="s">
        <v>16</v>
      </c>
      <c r="P1197">
        <f t="shared" si="40"/>
        <v>0</v>
      </c>
      <c r="Q1197">
        <f t="shared" si="41"/>
        <v>225</v>
      </c>
      <c r="BI1197" s="34">
        <v>3.2599032259540299E-2</v>
      </c>
    </row>
    <row r="1198" spans="9:61" x14ac:dyDescent="0.25">
      <c r="I1198" s="31">
        <v>46181</v>
      </c>
      <c r="J1198" s="32">
        <v>206.58102073748159</v>
      </c>
      <c r="K1198" s="32">
        <v>159.79259974561401</v>
      </c>
      <c r="L1198" s="33">
        <v>-5.1649346831315002E-2</v>
      </c>
      <c r="M1198" s="33">
        <v>-9.48364895149999E-2</v>
      </c>
      <c r="N1198">
        <v>30</v>
      </c>
      <c r="O1198" t="s">
        <v>16</v>
      </c>
      <c r="P1198">
        <f t="shared" si="40"/>
        <v>0</v>
      </c>
      <c r="Q1198">
        <f t="shared" si="41"/>
        <v>225</v>
      </c>
      <c r="BI1198" s="34">
        <v>0.1380067333906215</v>
      </c>
    </row>
    <row r="1199" spans="9:61" x14ac:dyDescent="0.25">
      <c r="I1199" s="31">
        <v>46182</v>
      </c>
      <c r="J1199" s="32">
        <v>207.3641869009916</v>
      </c>
      <c r="K1199" s="32">
        <v>161.20829745145591</v>
      </c>
      <c r="L1199" s="33">
        <v>-4.8054069104189502E-2</v>
      </c>
      <c r="M1199" s="33">
        <v>-8.68171074707412E-2</v>
      </c>
      <c r="N1199">
        <v>30</v>
      </c>
      <c r="O1199" t="s">
        <v>16</v>
      </c>
      <c r="P1199">
        <f t="shared" si="40"/>
        <v>0</v>
      </c>
      <c r="Q1199">
        <f t="shared" si="41"/>
        <v>225</v>
      </c>
      <c r="BI1199" s="34">
        <v>-5.9210579311918997E-2</v>
      </c>
    </row>
    <row r="1200" spans="9:61" x14ac:dyDescent="0.25">
      <c r="I1200" s="31">
        <v>46183</v>
      </c>
      <c r="J1200" s="32">
        <v>205.23051529567149</v>
      </c>
      <c r="K1200" s="32">
        <v>160.22606483600029</v>
      </c>
      <c r="L1200" s="33">
        <v>-5.7849106679902798E-2</v>
      </c>
      <c r="M1200" s="33">
        <v>-9.2381076789308098E-2</v>
      </c>
      <c r="N1200">
        <v>30</v>
      </c>
      <c r="O1200" t="s">
        <v>16</v>
      </c>
      <c r="P1200">
        <f t="shared" si="40"/>
        <v>0</v>
      </c>
      <c r="Q1200">
        <f t="shared" si="41"/>
        <v>225</v>
      </c>
      <c r="BI1200" s="34">
        <v>4.4104087274291097E-2</v>
      </c>
    </row>
    <row r="1201" spans="9:61" x14ac:dyDescent="0.25">
      <c r="I1201" s="31">
        <v>46184</v>
      </c>
      <c r="J1201" s="32">
        <v>204.43023802283031</v>
      </c>
      <c r="K1201" s="32">
        <v>159.3656204171786</v>
      </c>
      <c r="L1201" s="33">
        <v>-6.1522936307163101E-2</v>
      </c>
      <c r="M1201" s="33">
        <v>-9.7255162898162606E-2</v>
      </c>
      <c r="N1201">
        <v>30</v>
      </c>
      <c r="O1201" t="s">
        <v>16</v>
      </c>
      <c r="P1201">
        <f t="shared" si="40"/>
        <v>0</v>
      </c>
      <c r="Q1201">
        <f t="shared" si="41"/>
        <v>225</v>
      </c>
      <c r="BI1201" s="34">
        <v>-8.8704605229453004E-2</v>
      </c>
    </row>
    <row r="1202" spans="9:61" x14ac:dyDescent="0.25">
      <c r="I1202" s="31">
        <v>46185</v>
      </c>
      <c r="J1202" s="32">
        <v>207.63288261404</v>
      </c>
      <c r="K1202" s="32">
        <v>162.8632477092649</v>
      </c>
      <c r="L1202" s="33">
        <v>-4.6820568785218702E-2</v>
      </c>
      <c r="M1202" s="33">
        <v>-7.7442451902077394E-2</v>
      </c>
      <c r="N1202">
        <v>30</v>
      </c>
      <c r="O1202" t="s">
        <v>16</v>
      </c>
      <c r="P1202">
        <f t="shared" si="40"/>
        <v>0</v>
      </c>
      <c r="Q1202">
        <f t="shared" si="41"/>
        <v>225</v>
      </c>
      <c r="BI1202" s="34">
        <v>5.1799208892760198E-2</v>
      </c>
    </row>
    <row r="1203" spans="9:61" x14ac:dyDescent="0.25">
      <c r="I1203" s="31">
        <v>46188</v>
      </c>
      <c r="J1203" s="32">
        <v>209.6140910123714</v>
      </c>
      <c r="K1203" s="32">
        <v>164.96391394114531</v>
      </c>
      <c r="L1203" s="33">
        <v>-3.7725443434818901E-2</v>
      </c>
      <c r="M1203" s="33">
        <v>-6.5542987071833703E-2</v>
      </c>
      <c r="N1203">
        <v>30</v>
      </c>
      <c r="O1203" t="s">
        <v>16</v>
      </c>
      <c r="P1203">
        <f t="shared" si="40"/>
        <v>0</v>
      </c>
      <c r="Q1203">
        <f t="shared" si="41"/>
        <v>225</v>
      </c>
      <c r="BI1203" s="34">
        <v>-3.1777848706342003E-2</v>
      </c>
    </row>
    <row r="1204" spans="9:61" x14ac:dyDescent="0.25">
      <c r="I1204" s="31">
        <v>46189</v>
      </c>
      <c r="J1204" s="32">
        <v>211.37959780749219</v>
      </c>
      <c r="K1204" s="32">
        <v>165.7274322508116</v>
      </c>
      <c r="L1204" s="33">
        <v>-2.9620538558517699E-2</v>
      </c>
      <c r="M1204" s="33">
        <v>-6.1217950026329897E-2</v>
      </c>
      <c r="N1204">
        <v>30</v>
      </c>
      <c r="O1204" t="s">
        <v>16</v>
      </c>
      <c r="P1204">
        <f t="shared" si="40"/>
        <v>0</v>
      </c>
      <c r="Q1204">
        <f t="shared" si="41"/>
        <v>225</v>
      </c>
      <c r="BI1204" s="34">
        <v>-0.1038594228747934</v>
      </c>
    </row>
    <row r="1205" spans="9:61" x14ac:dyDescent="0.25">
      <c r="I1205" s="31">
        <v>46190</v>
      </c>
      <c r="J1205" s="32">
        <v>213.0433513151782</v>
      </c>
      <c r="K1205" s="32">
        <v>166.5377921745679</v>
      </c>
      <c r="L1205" s="33">
        <v>-2.1982752085718701E-2</v>
      </c>
      <c r="M1205" s="33">
        <v>-5.6627573284782899E-2</v>
      </c>
      <c r="N1205">
        <v>30</v>
      </c>
      <c r="O1205" t="s">
        <v>16</v>
      </c>
      <c r="P1205">
        <f t="shared" si="40"/>
        <v>0</v>
      </c>
      <c r="Q1205">
        <f t="shared" si="41"/>
        <v>225</v>
      </c>
      <c r="BI1205" s="34">
        <v>1.2051461992980701E-2</v>
      </c>
    </row>
    <row r="1206" spans="9:61" x14ac:dyDescent="0.25">
      <c r="I1206" s="31">
        <v>46191</v>
      </c>
      <c r="J1206" s="32">
        <v>215.68126488760601</v>
      </c>
      <c r="K1206" s="32">
        <v>167.2350115842915</v>
      </c>
      <c r="L1206" s="33">
        <v>-9.8728929588557997E-3</v>
      </c>
      <c r="M1206" s="33">
        <v>-5.2678093962909497E-2</v>
      </c>
      <c r="N1206">
        <v>30</v>
      </c>
      <c r="O1206" t="s">
        <v>16</v>
      </c>
      <c r="P1206">
        <f t="shared" si="40"/>
        <v>0</v>
      </c>
      <c r="Q1206">
        <f t="shared" si="41"/>
        <v>225</v>
      </c>
      <c r="BI1206" s="34">
        <v>-2.9118201925796001E-3</v>
      </c>
    </row>
    <row r="1207" spans="9:61" x14ac:dyDescent="0.25">
      <c r="I1207" s="31">
        <v>46192</v>
      </c>
      <c r="J1207" s="32">
        <v>217.3083394880754</v>
      </c>
      <c r="K1207" s="32">
        <v>166.78641304935309</v>
      </c>
      <c r="L1207" s="33">
        <v>-2.4034881964977999E-3</v>
      </c>
      <c r="M1207" s="33">
        <v>-5.5219231821169203E-2</v>
      </c>
      <c r="N1207">
        <v>30</v>
      </c>
      <c r="O1207" t="s">
        <v>16</v>
      </c>
      <c r="P1207">
        <f t="shared" si="40"/>
        <v>0</v>
      </c>
      <c r="Q1207">
        <f t="shared" si="41"/>
        <v>225</v>
      </c>
      <c r="BI1207" s="34">
        <v>-2.7269359687233801E-2</v>
      </c>
    </row>
    <row r="1208" spans="9:61" x14ac:dyDescent="0.25">
      <c r="I1208" s="31">
        <v>46195</v>
      </c>
      <c r="J1208" s="32">
        <v>217.77469675491551</v>
      </c>
      <c r="K1208" s="32">
        <v>167.63424626438129</v>
      </c>
      <c r="L1208" s="33">
        <v>-2.6258378505260001E-4</v>
      </c>
      <c r="M1208" s="33">
        <v>-5.0416583322787797E-2</v>
      </c>
      <c r="N1208">
        <v>30</v>
      </c>
      <c r="O1208" t="s">
        <v>16</v>
      </c>
      <c r="P1208">
        <f t="shared" si="40"/>
        <v>0</v>
      </c>
      <c r="Q1208">
        <f t="shared" si="41"/>
        <v>225</v>
      </c>
      <c r="BI1208" s="34">
        <v>-2.2315419738246E-3</v>
      </c>
    </row>
    <row r="1209" spans="9:61" x14ac:dyDescent="0.25">
      <c r="I1209" s="31">
        <v>46196</v>
      </c>
      <c r="J1209" s="32">
        <v>215.46051383597799</v>
      </c>
      <c r="K1209" s="32">
        <v>165.8261599605089</v>
      </c>
      <c r="L1209" s="33">
        <v>-1.0886293915302299E-2</v>
      </c>
      <c r="M1209" s="33">
        <v>-6.0658695590054303E-2</v>
      </c>
      <c r="N1209">
        <v>30</v>
      </c>
      <c r="O1209" t="s">
        <v>16</v>
      </c>
      <c r="P1209">
        <f t="shared" si="40"/>
        <v>0</v>
      </c>
      <c r="Q1209">
        <f t="shared" si="41"/>
        <v>225</v>
      </c>
      <c r="BI1209" s="34">
        <v>-0.13443354433768981</v>
      </c>
    </row>
    <row r="1210" spans="9:61" x14ac:dyDescent="0.25">
      <c r="I1210" s="31">
        <v>46197</v>
      </c>
      <c r="J1210" s="32">
        <v>216.18276636879349</v>
      </c>
      <c r="K1210" s="32">
        <v>166.65741845055149</v>
      </c>
      <c r="L1210" s="33">
        <v>-7.5706521452932997E-3</v>
      </c>
      <c r="M1210" s="33">
        <v>-5.5949936522580498E-2</v>
      </c>
      <c r="N1210">
        <v>30</v>
      </c>
      <c r="O1210" t="s">
        <v>16</v>
      </c>
      <c r="P1210">
        <f t="shared" si="40"/>
        <v>0</v>
      </c>
      <c r="Q1210">
        <f t="shared" si="41"/>
        <v>225</v>
      </c>
      <c r="BI1210" s="34">
        <v>-6.81816217520963E-2</v>
      </c>
    </row>
    <row r="1211" spans="9:61" x14ac:dyDescent="0.25">
      <c r="I1211" s="31">
        <v>46198</v>
      </c>
      <c r="J1211" s="32">
        <v>216.234837762865</v>
      </c>
      <c r="K1211" s="32">
        <v>166.56661778323871</v>
      </c>
      <c r="L1211" s="33">
        <v>-7.3316082079421998E-3</v>
      </c>
      <c r="M1211" s="33">
        <v>-5.6464287317987201E-2</v>
      </c>
      <c r="N1211">
        <v>30</v>
      </c>
      <c r="O1211" t="s">
        <v>16</v>
      </c>
      <c r="P1211">
        <f t="shared" si="40"/>
        <v>0</v>
      </c>
      <c r="Q1211">
        <f t="shared" si="41"/>
        <v>225</v>
      </c>
      <c r="BI1211" s="34">
        <v>2.67422422937801E-2</v>
      </c>
    </row>
    <row r="1212" spans="9:61" x14ac:dyDescent="0.25">
      <c r="I1212" s="31">
        <v>46202</v>
      </c>
      <c r="J1212" s="32">
        <v>213.2962228324337</v>
      </c>
      <c r="K1212" s="32">
        <v>165.74724985677281</v>
      </c>
      <c r="L1212" s="33">
        <v>-2.08218958381267E-2</v>
      </c>
      <c r="M1212" s="33">
        <v>-6.1105690924157803E-2</v>
      </c>
      <c r="N1212">
        <v>30</v>
      </c>
      <c r="O1212" t="s">
        <v>16</v>
      </c>
      <c r="P1212">
        <f t="shared" si="40"/>
        <v>0</v>
      </c>
      <c r="Q1212">
        <f t="shared" si="41"/>
        <v>225</v>
      </c>
      <c r="BI1212" s="34">
        <v>-1.0458305434977E-2</v>
      </c>
    </row>
    <row r="1213" spans="9:61" x14ac:dyDescent="0.25">
      <c r="I1213" s="31">
        <v>46203</v>
      </c>
      <c r="J1213" s="32">
        <v>214.25588291267999</v>
      </c>
      <c r="K1213" s="32">
        <v>165.7159020073434</v>
      </c>
      <c r="L1213" s="33">
        <v>-1.6416388204015801E-2</v>
      </c>
      <c r="M1213" s="33">
        <v>-6.1283264413048197E-2</v>
      </c>
      <c r="N1213">
        <v>30</v>
      </c>
      <c r="O1213" t="s">
        <v>16</v>
      </c>
      <c r="P1213">
        <f t="shared" si="40"/>
        <v>0</v>
      </c>
      <c r="Q1213">
        <f t="shared" si="41"/>
        <v>225</v>
      </c>
      <c r="BI1213" s="34">
        <v>5.3192283288632798E-2</v>
      </c>
    </row>
    <row r="1214" spans="9:61" x14ac:dyDescent="0.25">
      <c r="I1214" s="31">
        <v>46204</v>
      </c>
      <c r="J1214" s="32">
        <v>214.9837228243064</v>
      </c>
      <c r="K1214" s="32">
        <v>166.55184465879489</v>
      </c>
      <c r="L1214" s="33">
        <v>-1.30750964767845E-2</v>
      </c>
      <c r="M1214" s="33">
        <v>-5.6547971375970001E-2</v>
      </c>
      <c r="N1214">
        <v>30</v>
      </c>
      <c r="O1214" t="s">
        <v>16</v>
      </c>
      <c r="P1214">
        <f t="shared" si="40"/>
        <v>0</v>
      </c>
      <c r="Q1214">
        <f t="shared" si="41"/>
        <v>225</v>
      </c>
      <c r="BI1214" s="34">
        <v>-9.8403181195225106E-2</v>
      </c>
    </row>
    <row r="1215" spans="9:61" x14ac:dyDescent="0.25">
      <c r="I1215" s="31">
        <v>46205</v>
      </c>
      <c r="J1215" s="32">
        <v>216.1087750559241</v>
      </c>
      <c r="K1215" s="32">
        <v>167.65550515077601</v>
      </c>
      <c r="L1215" s="33">
        <v>-7.9103237648739007E-3</v>
      </c>
      <c r="M1215" s="33">
        <v>-5.0296159922275901E-2</v>
      </c>
      <c r="N1215">
        <v>30</v>
      </c>
      <c r="O1215" t="s">
        <v>16</v>
      </c>
      <c r="P1215">
        <f t="shared" si="40"/>
        <v>0</v>
      </c>
      <c r="Q1215">
        <f t="shared" si="41"/>
        <v>225</v>
      </c>
      <c r="BI1215" s="34">
        <v>-0.17588421160044351</v>
      </c>
    </row>
    <row r="1216" spans="9:61" x14ac:dyDescent="0.25">
      <c r="I1216" s="31">
        <v>46206</v>
      </c>
      <c r="J1216" s="32">
        <v>216.59327625534669</v>
      </c>
      <c r="K1216" s="32">
        <v>167.91745786957139</v>
      </c>
      <c r="L1216" s="33">
        <v>-5.6861260757875001E-3</v>
      </c>
      <c r="M1216" s="33">
        <v>-4.8812298699018999E-2</v>
      </c>
      <c r="N1216">
        <v>30</v>
      </c>
      <c r="O1216" t="s">
        <v>16</v>
      </c>
      <c r="P1216">
        <f t="shared" si="40"/>
        <v>0</v>
      </c>
      <c r="Q1216">
        <f t="shared" si="41"/>
        <v>225</v>
      </c>
      <c r="BI1216" s="34">
        <v>-0.12558336952270641</v>
      </c>
    </row>
    <row r="1217" spans="9:61" x14ac:dyDescent="0.25">
      <c r="I1217" s="31">
        <v>46209</v>
      </c>
      <c r="J1217" s="32">
        <v>218.77606677206651</v>
      </c>
      <c r="K1217" s="32">
        <v>168.87446807744001</v>
      </c>
      <c r="L1217" s="33">
        <v>0</v>
      </c>
      <c r="M1217" s="33">
        <v>-4.3391204601398503E-2</v>
      </c>
      <c r="N1217">
        <v>30</v>
      </c>
      <c r="O1217" t="s">
        <v>16</v>
      </c>
      <c r="P1217">
        <f t="shared" si="40"/>
        <v>0</v>
      </c>
      <c r="Q1217">
        <f t="shared" si="41"/>
        <v>225</v>
      </c>
      <c r="BI1217" s="34">
        <v>-9.0842717429598596E-2</v>
      </c>
    </row>
    <row r="1218" spans="9:61" x14ac:dyDescent="0.25">
      <c r="I1218" s="31">
        <v>46210</v>
      </c>
      <c r="J1218" s="32">
        <v>217.85481691086659</v>
      </c>
      <c r="K1218" s="32">
        <v>168.40533129632371</v>
      </c>
      <c r="L1218" s="33">
        <v>-4.2109261529037004E-3</v>
      </c>
      <c r="M1218" s="33">
        <v>-4.6048683711000203E-2</v>
      </c>
      <c r="N1218">
        <v>30</v>
      </c>
      <c r="O1218" t="s">
        <v>16</v>
      </c>
      <c r="P1218">
        <f t="shared" si="40"/>
        <v>0</v>
      </c>
      <c r="Q1218">
        <f t="shared" si="41"/>
        <v>225</v>
      </c>
      <c r="BI1218" s="34">
        <v>0.2003181033277886</v>
      </c>
    </row>
    <row r="1219" spans="9:61" x14ac:dyDescent="0.25">
      <c r="I1219" s="31">
        <v>46211</v>
      </c>
      <c r="J1219" s="32">
        <v>214.22589819397709</v>
      </c>
      <c r="K1219" s="32">
        <v>165.0846211774541</v>
      </c>
      <c r="L1219" s="33">
        <v>-2.07982922685509E-2</v>
      </c>
      <c r="M1219" s="33">
        <v>-6.48592270858762E-2</v>
      </c>
      <c r="N1219">
        <v>30</v>
      </c>
      <c r="O1219" t="s">
        <v>16</v>
      </c>
      <c r="P1219">
        <f t="shared" si="40"/>
        <v>0</v>
      </c>
      <c r="Q1219">
        <f t="shared" si="41"/>
        <v>225</v>
      </c>
      <c r="BI1219" s="34">
        <v>0.1194701959727676</v>
      </c>
    </row>
    <row r="1220" spans="9:61" x14ac:dyDescent="0.25">
      <c r="I1220" s="31">
        <v>46212</v>
      </c>
      <c r="J1220" s="32">
        <v>216.96513765900031</v>
      </c>
      <c r="K1220" s="32">
        <v>166.33204939268049</v>
      </c>
      <c r="L1220" s="33">
        <v>-8.2775467160810991E-3</v>
      </c>
      <c r="M1220" s="33">
        <v>-5.7793026872787902E-2</v>
      </c>
      <c r="N1220">
        <v>30</v>
      </c>
      <c r="O1220" t="s">
        <v>16</v>
      </c>
      <c r="P1220">
        <f t="shared" ref="P1220:P1283" si="42">IF(O1220="Discovery",$Q$2,0)</f>
        <v>0</v>
      </c>
      <c r="Q1220">
        <f t="shared" ref="Q1220:Q1243" si="43">IF(O1220="Holdout",$Q$2,0)</f>
        <v>225</v>
      </c>
      <c r="BI1220" s="34">
        <v>-0.15601365989607971</v>
      </c>
    </row>
    <row r="1221" spans="9:61" x14ac:dyDescent="0.25">
      <c r="I1221" s="31">
        <v>46213</v>
      </c>
      <c r="J1221" s="32">
        <v>219.3551316723788</v>
      </c>
      <c r="K1221" s="32">
        <v>168.2579603719945</v>
      </c>
      <c r="L1221" s="33">
        <v>0</v>
      </c>
      <c r="M1221" s="33">
        <v>-4.6883483216243603E-2</v>
      </c>
      <c r="N1221">
        <v>30</v>
      </c>
      <c r="O1221" t="s">
        <v>16</v>
      </c>
      <c r="P1221">
        <f t="shared" si="42"/>
        <v>0</v>
      </c>
      <c r="Q1221">
        <f t="shared" si="43"/>
        <v>225</v>
      </c>
      <c r="BI1221" s="34">
        <v>-0.13682241369535089</v>
      </c>
    </row>
    <row r="1222" spans="9:61" x14ac:dyDescent="0.25">
      <c r="I1222" s="31">
        <v>46216</v>
      </c>
      <c r="J1222" s="32">
        <v>220.3348811824934</v>
      </c>
      <c r="K1222" s="32">
        <v>168.2482317290681</v>
      </c>
      <c r="L1222" s="33">
        <v>0</v>
      </c>
      <c r="M1222" s="33">
        <v>-4.6938592230037303E-2</v>
      </c>
      <c r="N1222">
        <v>30</v>
      </c>
      <c r="O1222" t="s">
        <v>16</v>
      </c>
      <c r="P1222">
        <f t="shared" si="42"/>
        <v>0</v>
      </c>
      <c r="Q1222">
        <f t="shared" si="43"/>
        <v>225</v>
      </c>
      <c r="BI1222" s="34">
        <v>-0.1076715463287146</v>
      </c>
    </row>
    <row r="1223" spans="9:61" x14ac:dyDescent="0.25">
      <c r="I1223" s="31">
        <v>46217</v>
      </c>
      <c r="J1223" s="32">
        <v>218.28505436161271</v>
      </c>
      <c r="K1223" s="32">
        <v>167.18456676911771</v>
      </c>
      <c r="L1223" s="33">
        <v>-9.3032333776649004E-3</v>
      </c>
      <c r="M1223" s="33">
        <v>-5.2963844404802202E-2</v>
      </c>
      <c r="N1223">
        <v>30</v>
      </c>
      <c r="O1223" t="s">
        <v>16</v>
      </c>
      <c r="P1223">
        <f t="shared" si="42"/>
        <v>0</v>
      </c>
      <c r="Q1223">
        <f t="shared" si="43"/>
        <v>225</v>
      </c>
      <c r="BI1223" s="34">
        <v>-4.7894185905063003E-2</v>
      </c>
    </row>
    <row r="1224" spans="9:61" x14ac:dyDescent="0.25">
      <c r="I1224" s="31">
        <v>46218</v>
      </c>
      <c r="J1224" s="32">
        <v>220.1589199912226</v>
      </c>
      <c r="K1224" s="32">
        <v>167.64901938882511</v>
      </c>
      <c r="L1224" s="33">
        <v>-7.9860796586729999E-4</v>
      </c>
      <c r="M1224" s="33">
        <v>-5.0332899264804797E-2</v>
      </c>
      <c r="N1224">
        <v>30</v>
      </c>
      <c r="O1224" t="s">
        <v>16</v>
      </c>
      <c r="P1224">
        <f t="shared" si="42"/>
        <v>0</v>
      </c>
      <c r="Q1224">
        <f t="shared" si="43"/>
        <v>225</v>
      </c>
      <c r="BI1224" s="34">
        <v>0.17550392026232059</v>
      </c>
    </row>
    <row r="1225" spans="9:61" x14ac:dyDescent="0.25">
      <c r="I1225" s="31">
        <v>46219</v>
      </c>
      <c r="J1225" s="32">
        <v>222.785201394588</v>
      </c>
      <c r="K1225" s="32">
        <v>167.42381932108489</v>
      </c>
      <c r="L1225" s="33">
        <v>0</v>
      </c>
      <c r="M1225" s="33">
        <v>-5.1608570880396998E-2</v>
      </c>
      <c r="N1225">
        <v>30</v>
      </c>
      <c r="O1225" t="s">
        <v>16</v>
      </c>
      <c r="P1225">
        <f t="shared" si="42"/>
        <v>0</v>
      </c>
      <c r="Q1225">
        <f t="shared" si="43"/>
        <v>225</v>
      </c>
      <c r="BI1225" s="34">
        <v>0.157375900369291</v>
      </c>
    </row>
    <row r="1226" spans="9:61" x14ac:dyDescent="0.25">
      <c r="I1226" s="31">
        <v>46220</v>
      </c>
      <c r="J1226" s="32">
        <v>220.1114287429186</v>
      </c>
      <c r="K1226" s="32">
        <v>168.17076290576551</v>
      </c>
      <c r="L1226" s="33">
        <v>-1.2001572074501201E-2</v>
      </c>
      <c r="M1226" s="33">
        <v>-4.7377423265801001E-2</v>
      </c>
      <c r="N1226">
        <v>30</v>
      </c>
      <c r="O1226" t="s">
        <v>16</v>
      </c>
      <c r="P1226">
        <f t="shared" si="42"/>
        <v>0</v>
      </c>
      <c r="Q1226">
        <f t="shared" si="43"/>
        <v>225</v>
      </c>
      <c r="BI1226" s="34">
        <v>3.8117497159903702E-2</v>
      </c>
    </row>
    <row r="1227" spans="9:61" x14ac:dyDescent="0.25">
      <c r="I1227" s="31">
        <v>46223</v>
      </c>
      <c r="J1227" s="32">
        <v>220.4143271667771</v>
      </c>
      <c r="K1227" s="32">
        <v>168.18337410955891</v>
      </c>
      <c r="L1227" s="33">
        <v>-1.06419735824901E-2</v>
      </c>
      <c r="M1227" s="33">
        <v>-4.7305985655327898E-2</v>
      </c>
      <c r="N1227">
        <v>29</v>
      </c>
      <c r="O1227" t="s">
        <v>16</v>
      </c>
      <c r="P1227">
        <f t="shared" si="42"/>
        <v>0</v>
      </c>
      <c r="Q1227">
        <f t="shared" si="43"/>
        <v>225</v>
      </c>
      <c r="BI1227" s="34">
        <v>6.6651573062548403E-2</v>
      </c>
    </row>
    <row r="1228" spans="9:61" x14ac:dyDescent="0.25">
      <c r="I1228" s="31">
        <v>46224</v>
      </c>
      <c r="J1228" s="32">
        <v>221.17407037447691</v>
      </c>
      <c r="K1228" s="32">
        <v>168.28498438012329</v>
      </c>
      <c r="L1228" s="33">
        <v>-7.2317685825886999E-3</v>
      </c>
      <c r="M1228" s="33">
        <v>-4.6730402622372602E-2</v>
      </c>
      <c r="N1228">
        <v>29</v>
      </c>
      <c r="O1228" t="s">
        <v>16</v>
      </c>
      <c r="P1228">
        <f t="shared" si="42"/>
        <v>0</v>
      </c>
      <c r="Q1228">
        <f t="shared" si="43"/>
        <v>225</v>
      </c>
      <c r="BI1228" s="34">
        <v>-0.11208964784928151</v>
      </c>
    </row>
    <row r="1229" spans="9:61" x14ac:dyDescent="0.25">
      <c r="I1229" s="31">
        <v>46225</v>
      </c>
      <c r="J1229" s="32">
        <v>219.6591597206054</v>
      </c>
      <c r="K1229" s="32">
        <v>166.79253849119559</v>
      </c>
      <c r="L1229" s="33">
        <v>-1.40316396888766E-2</v>
      </c>
      <c r="M1229" s="33">
        <v>-5.5184533553225099E-2</v>
      </c>
      <c r="N1229">
        <v>27</v>
      </c>
      <c r="O1229" t="s">
        <v>16</v>
      </c>
      <c r="P1229">
        <f t="shared" si="42"/>
        <v>0</v>
      </c>
      <c r="Q1229">
        <f t="shared" si="43"/>
        <v>225</v>
      </c>
      <c r="BI1229" s="34">
        <v>-6.7191449030259601E-2</v>
      </c>
    </row>
    <row r="1230" spans="9:61" x14ac:dyDescent="0.25">
      <c r="I1230" s="31">
        <v>46226</v>
      </c>
      <c r="J1230" s="32">
        <v>217.59825466489079</v>
      </c>
      <c r="K1230" s="32">
        <v>165.62041717862149</v>
      </c>
      <c r="L1230" s="33">
        <v>-2.32822768174369E-2</v>
      </c>
      <c r="M1230" s="33">
        <v>-6.1824149178059201E-2</v>
      </c>
      <c r="N1230">
        <v>27</v>
      </c>
      <c r="O1230" t="s">
        <v>16</v>
      </c>
      <c r="P1230">
        <f t="shared" si="42"/>
        <v>0</v>
      </c>
      <c r="Q1230">
        <f t="shared" si="43"/>
        <v>225</v>
      </c>
      <c r="BI1230" s="34">
        <v>-7.8848014888835305E-2</v>
      </c>
    </row>
    <row r="1231" spans="9:61" x14ac:dyDescent="0.25">
      <c r="I1231" s="31">
        <v>46227</v>
      </c>
      <c r="J1231" s="32">
        <v>216.80764818258049</v>
      </c>
      <c r="K1231" s="32">
        <v>165.1224547888344</v>
      </c>
      <c r="L1231" s="33">
        <v>-2.6831015590754001E-2</v>
      </c>
      <c r="M1231" s="33">
        <v>-6.4644914254456703E-2</v>
      </c>
      <c r="N1231">
        <v>27</v>
      </c>
      <c r="O1231" t="s">
        <v>16</v>
      </c>
      <c r="P1231">
        <f t="shared" si="42"/>
        <v>0</v>
      </c>
      <c r="Q1231">
        <f t="shared" si="43"/>
        <v>225</v>
      </c>
      <c r="BI1231" s="34">
        <v>-5.1732839742605299E-2</v>
      </c>
    </row>
    <row r="1232" spans="9:61" x14ac:dyDescent="0.25">
      <c r="I1232" s="31">
        <v>46230</v>
      </c>
      <c r="J1232" s="32">
        <v>217.9028922241464</v>
      </c>
      <c r="K1232" s="32">
        <v>166.85055002864539</v>
      </c>
      <c r="L1232" s="33">
        <v>-2.1914871992750801E-2</v>
      </c>
      <c r="M1232" s="33">
        <v>-5.4855920545048599E-2</v>
      </c>
      <c r="N1232">
        <v>27</v>
      </c>
      <c r="O1232" t="s">
        <v>16</v>
      </c>
      <c r="P1232">
        <f t="shared" si="42"/>
        <v>0</v>
      </c>
      <c r="Q1232">
        <f t="shared" si="43"/>
        <v>225</v>
      </c>
      <c r="BI1232" s="34">
        <v>-0.26677306063268441</v>
      </c>
    </row>
    <row r="1233" spans="9:61" x14ac:dyDescent="0.25">
      <c r="I1233" s="31">
        <v>46231</v>
      </c>
      <c r="J1233" s="32">
        <v>218.8366144780415</v>
      </c>
      <c r="K1233" s="32">
        <v>166.57526546583989</v>
      </c>
      <c r="L1233" s="33">
        <v>-1.7723739691098001E-2</v>
      </c>
      <c r="M1233" s="33">
        <v>-5.6415301527948297E-2</v>
      </c>
      <c r="N1233">
        <v>26</v>
      </c>
      <c r="O1233" t="s">
        <v>16</v>
      </c>
      <c r="P1233">
        <f t="shared" si="42"/>
        <v>0</v>
      </c>
      <c r="Q1233">
        <f t="shared" si="43"/>
        <v>225</v>
      </c>
      <c r="BI1233" s="34">
        <v>-0.1127804726601368</v>
      </c>
    </row>
    <row r="1234" spans="9:61" x14ac:dyDescent="0.25">
      <c r="I1234" s="31">
        <v>46232</v>
      </c>
      <c r="J1234" s="32">
        <v>220.60689780676529</v>
      </c>
      <c r="K1234" s="32">
        <v>168.2882272610988</v>
      </c>
      <c r="L1234" s="33">
        <v>-9.7775955233426002E-3</v>
      </c>
      <c r="M1234" s="33">
        <v>-4.67120329511082E-2</v>
      </c>
      <c r="N1234">
        <v>25</v>
      </c>
      <c r="O1234" t="s">
        <v>16</v>
      </c>
      <c r="P1234">
        <f t="shared" si="42"/>
        <v>0</v>
      </c>
      <c r="Q1234">
        <f t="shared" si="43"/>
        <v>225</v>
      </c>
      <c r="BI1234" s="34">
        <v>0.29893454972554367</v>
      </c>
    </row>
    <row r="1235" spans="9:61" x14ac:dyDescent="0.25">
      <c r="I1235" s="31">
        <v>46233</v>
      </c>
      <c r="J1235" s="32">
        <v>219.39737695526489</v>
      </c>
      <c r="K1235" s="32">
        <v>168.29507334315809</v>
      </c>
      <c r="L1235" s="33">
        <v>-1.5206685265071599E-2</v>
      </c>
      <c r="M1235" s="33">
        <v>-4.6673252533994201E-2</v>
      </c>
      <c r="N1235">
        <v>22</v>
      </c>
      <c r="O1235" t="s">
        <v>16</v>
      </c>
      <c r="P1235">
        <f t="shared" si="42"/>
        <v>0</v>
      </c>
      <c r="Q1235">
        <f t="shared" si="43"/>
        <v>225</v>
      </c>
      <c r="BI1235" s="34">
        <v>-0.19376389197347571</v>
      </c>
    </row>
    <row r="1236" spans="9:61" x14ac:dyDescent="0.25">
      <c r="I1236" s="31">
        <v>46234</v>
      </c>
      <c r="J1236" s="32">
        <v>219.5417993750894</v>
      </c>
      <c r="K1236" s="32">
        <v>169.0672393354256</v>
      </c>
      <c r="L1236" s="33">
        <v>-1.4558426678233699E-2</v>
      </c>
      <c r="M1236" s="33">
        <v>-4.2299229698451603E-2</v>
      </c>
      <c r="N1236">
        <v>18</v>
      </c>
      <c r="O1236" t="s">
        <v>16</v>
      </c>
      <c r="P1236">
        <f t="shared" si="42"/>
        <v>0</v>
      </c>
      <c r="Q1236">
        <f t="shared" si="43"/>
        <v>225</v>
      </c>
      <c r="BI1236" s="34">
        <v>-0.1164328200100216</v>
      </c>
    </row>
    <row r="1237" spans="9:61" x14ac:dyDescent="0.25">
      <c r="I1237" s="31">
        <v>46237</v>
      </c>
      <c r="J1237" s="32">
        <v>221.6997538132587</v>
      </c>
      <c r="K1237" s="32">
        <v>171.53290983709931</v>
      </c>
      <c r="L1237" s="33">
        <v>-4.8721709275783001E-3</v>
      </c>
      <c r="M1237" s="33">
        <v>-2.8332156313656098E-2</v>
      </c>
      <c r="N1237">
        <v>17</v>
      </c>
      <c r="O1237" t="s">
        <v>16</v>
      </c>
      <c r="P1237">
        <f t="shared" si="42"/>
        <v>0</v>
      </c>
      <c r="Q1237">
        <f t="shared" si="43"/>
        <v>225</v>
      </c>
      <c r="BI1237" s="34">
        <v>-9.9082108599239896E-2</v>
      </c>
    </row>
    <row r="1238" spans="9:61" x14ac:dyDescent="0.25">
      <c r="I1238" s="31">
        <v>46238</v>
      </c>
      <c r="J1238" s="32">
        <v>221.47273421624431</v>
      </c>
      <c r="K1238" s="32">
        <v>170.72074831280111</v>
      </c>
      <c r="L1238" s="33">
        <v>-5.8911775563547002E-3</v>
      </c>
      <c r="M1238" s="33">
        <v>-3.2932738428127599E-2</v>
      </c>
      <c r="N1238">
        <v>14</v>
      </c>
      <c r="O1238" t="s">
        <v>16</v>
      </c>
      <c r="P1238">
        <f t="shared" si="42"/>
        <v>0</v>
      </c>
      <c r="Q1238">
        <f t="shared" si="43"/>
        <v>225</v>
      </c>
      <c r="BI1238" s="34">
        <v>-0.31069868341684809</v>
      </c>
    </row>
    <row r="1239" spans="9:61" x14ac:dyDescent="0.25">
      <c r="I1239" s="31">
        <v>46239</v>
      </c>
      <c r="J1239" s="32">
        <v>221.98802423780501</v>
      </c>
      <c r="K1239" s="32">
        <v>171.04791897121399</v>
      </c>
      <c r="L1239" s="33">
        <v>-3.5782320898914001E-3</v>
      </c>
      <c r="M1239" s="33">
        <v>-3.1079442704995401E-2</v>
      </c>
      <c r="N1239">
        <v>11</v>
      </c>
      <c r="O1239" t="s">
        <v>16</v>
      </c>
      <c r="P1239">
        <f t="shared" si="42"/>
        <v>0</v>
      </c>
      <c r="Q1239">
        <f t="shared" si="43"/>
        <v>225</v>
      </c>
      <c r="BI1239" s="34">
        <v>-7.5597161898924903E-2</v>
      </c>
    </row>
    <row r="1240" spans="9:61" x14ac:dyDescent="0.25">
      <c r="I1240" s="31">
        <v>46240</v>
      </c>
      <c r="J1240" s="32">
        <v>221.6859259098342</v>
      </c>
      <c r="K1240" s="32">
        <v>171.00395991799121</v>
      </c>
      <c r="L1240" s="33">
        <v>-4.9342392487140996E-3</v>
      </c>
      <c r="M1240" s="33">
        <v>-3.1328453804359002E-2</v>
      </c>
      <c r="N1240">
        <v>9</v>
      </c>
      <c r="O1240" t="s">
        <v>16</v>
      </c>
      <c r="P1240">
        <f t="shared" si="42"/>
        <v>0</v>
      </c>
      <c r="Q1240">
        <f t="shared" si="43"/>
        <v>225</v>
      </c>
      <c r="BI1240" s="34">
        <v>-0.12834371670571679</v>
      </c>
    </row>
    <row r="1241" spans="9:61" x14ac:dyDescent="0.25">
      <c r="I1241" s="31">
        <v>46241</v>
      </c>
      <c r="J1241" s="32">
        <v>220.7352664596697</v>
      </c>
      <c r="K1241" s="32">
        <v>170.87892884038169</v>
      </c>
      <c r="L1241" s="33">
        <v>-9.2013963319202002E-3</v>
      </c>
      <c r="M1241" s="33">
        <v>-3.2036706685335703E-2</v>
      </c>
      <c r="N1241">
        <v>7</v>
      </c>
      <c r="O1241" t="s">
        <v>16</v>
      </c>
      <c r="P1241">
        <f t="shared" si="42"/>
        <v>0</v>
      </c>
      <c r="Q1241">
        <f t="shared" si="43"/>
        <v>225</v>
      </c>
      <c r="BI1241" s="34">
        <v>6.8509162585024097E-2</v>
      </c>
    </row>
    <row r="1242" spans="9:61" x14ac:dyDescent="0.25">
      <c r="I1242" s="31">
        <v>46244</v>
      </c>
      <c r="J1242" s="32">
        <v>220.6627541998173</v>
      </c>
      <c r="K1242" s="32">
        <v>171.1030479477968</v>
      </c>
      <c r="L1242" s="33">
        <v>-9.5268769266749001E-3</v>
      </c>
      <c r="M1242" s="33">
        <v>-3.0767158293498399E-2</v>
      </c>
      <c r="N1242">
        <v>5</v>
      </c>
      <c r="O1242" t="s">
        <v>16</v>
      </c>
      <c r="P1242">
        <f t="shared" si="42"/>
        <v>0</v>
      </c>
      <c r="Q1242">
        <f t="shared" si="43"/>
        <v>225</v>
      </c>
      <c r="BI1242" s="34">
        <v>-0.1004025410574233</v>
      </c>
    </row>
    <row r="1243" spans="9:61" x14ac:dyDescent="0.25">
      <c r="I1243" s="31">
        <v>46245</v>
      </c>
      <c r="J1243" s="32">
        <v>220.67732525179599</v>
      </c>
      <c r="K1243" s="32">
        <v>170.65589069329201</v>
      </c>
      <c r="L1243" s="33">
        <v>-9.4614728877732007E-3</v>
      </c>
      <c r="M1243" s="33">
        <v>-3.3300131853418097E-2</v>
      </c>
      <c r="N1243">
        <v>3</v>
      </c>
      <c r="O1243" t="s">
        <v>16</v>
      </c>
      <c r="P1243">
        <f t="shared" si="42"/>
        <v>0</v>
      </c>
      <c r="Q1243">
        <f t="shared" si="43"/>
        <v>225</v>
      </c>
      <c r="BI1243" s="34">
        <v>-1.91310446124584E-2</v>
      </c>
    </row>
    <row r="1244" spans="9:61" x14ac:dyDescent="0.25">
      <c r="BI1244" s="34">
        <v>0.16915006575009831</v>
      </c>
    </row>
    <row r="1245" spans="9:61" x14ac:dyDescent="0.25">
      <c r="BI1245" s="34">
        <v>-7.1222904615811197E-2</v>
      </c>
    </row>
    <row r="1246" spans="9:61" x14ac:dyDescent="0.25">
      <c r="BI1246" s="34">
        <v>1.45500109628921E-2</v>
      </c>
    </row>
    <row r="1247" spans="9:61" x14ac:dyDescent="0.25">
      <c r="BI1247" s="34">
        <v>0.53898212176989901</v>
      </c>
    </row>
    <row r="1248" spans="9:61" x14ac:dyDescent="0.25">
      <c r="BI1248" s="34">
        <v>-2.71504773888365E-2</v>
      </c>
    </row>
    <row r="1249" spans="61:61" x14ac:dyDescent="0.25">
      <c r="BI1249" s="34">
        <v>-0.1139383472849522</v>
      </c>
    </row>
    <row r="1250" spans="61:61" x14ac:dyDescent="0.25">
      <c r="BI1250" s="34">
        <v>-4.0804847461382097E-2</v>
      </c>
    </row>
    <row r="1251" spans="61:61" x14ac:dyDescent="0.25">
      <c r="BI1251" s="34">
        <v>-0.17439976581194269</v>
      </c>
    </row>
    <row r="1252" spans="61:61" x14ac:dyDescent="0.25">
      <c r="BI1252" s="34">
        <v>1.6572492697236E-3</v>
      </c>
    </row>
    <row r="1253" spans="61:61" x14ac:dyDescent="0.25">
      <c r="BI1253" s="34">
        <v>0.1516221384029513</v>
      </c>
    </row>
    <row r="1254" spans="61:61" x14ac:dyDescent="0.25">
      <c r="BI1254" s="34">
        <v>-1.18845937801321E-2</v>
      </c>
    </row>
    <row r="1255" spans="61:61" x14ac:dyDescent="0.25">
      <c r="BI1255" s="34">
        <v>-0.1376945641346782</v>
      </c>
    </row>
    <row r="1256" spans="61:61" x14ac:dyDescent="0.25">
      <c r="BI1256" s="34">
        <v>-4.2236294058210201E-2</v>
      </c>
    </row>
    <row r="1257" spans="61:61" x14ac:dyDescent="0.25">
      <c r="BI1257" s="34">
        <v>-4.9907377049180301E-2</v>
      </c>
    </row>
    <row r="1258" spans="61:61" x14ac:dyDescent="0.25">
      <c r="BI1258" s="34">
        <v>7.6583112345284003E-3</v>
      </c>
    </row>
    <row r="1259" spans="61:61" x14ac:dyDescent="0.25">
      <c r="BI1259" s="34">
        <v>-0.107297665945753</v>
      </c>
    </row>
    <row r="1260" spans="61:61" x14ac:dyDescent="0.25">
      <c r="BI1260" s="34">
        <v>-2.7218270547503701E-2</v>
      </c>
    </row>
    <row r="1261" spans="61:61" x14ac:dyDescent="0.25">
      <c r="BI1261" s="34">
        <v>-1.7496005597206502E-2</v>
      </c>
    </row>
    <row r="1262" spans="61:61" x14ac:dyDescent="0.25">
      <c r="BI1262" s="34">
        <v>0.13391752277197341</v>
      </c>
    </row>
    <row r="1263" spans="61:61" x14ac:dyDescent="0.25">
      <c r="BI1263" s="34">
        <v>0.1466376320750106</v>
      </c>
    </row>
    <row r="1264" spans="61:61" x14ac:dyDescent="0.25">
      <c r="BI1264" s="34">
        <v>0.12167034172718411</v>
      </c>
    </row>
    <row r="1265" spans="61:61" x14ac:dyDescent="0.25">
      <c r="BI1265" s="34">
        <v>0.1679176103227403</v>
      </c>
    </row>
    <row r="1266" spans="61:61" x14ac:dyDescent="0.25">
      <c r="BI1266" s="34">
        <v>0.149514891258446</v>
      </c>
    </row>
    <row r="1267" spans="61:61" x14ac:dyDescent="0.25">
      <c r="BI1267" s="34">
        <v>5.4019431965695301E-2</v>
      </c>
    </row>
    <row r="1268" spans="61:61" x14ac:dyDescent="0.25">
      <c r="BI1268" s="34">
        <v>-2.47780019739933E-2</v>
      </c>
    </row>
    <row r="1269" spans="61:61" x14ac:dyDescent="0.25">
      <c r="BI1269" s="34">
        <v>0.17104880732177299</v>
      </c>
    </row>
    <row r="1270" spans="61:61" x14ac:dyDescent="0.25">
      <c r="BI1270" s="34">
        <v>0.1216135201352965</v>
      </c>
    </row>
    <row r="1271" spans="61:61" x14ac:dyDescent="0.25">
      <c r="BI1271" s="34">
        <v>0.1414543193435879</v>
      </c>
    </row>
    <row r="1272" spans="61:61" x14ac:dyDescent="0.25">
      <c r="BI1272" s="34">
        <v>-5.71366432391225E-2</v>
      </c>
    </row>
    <row r="1273" spans="61:61" x14ac:dyDescent="0.25">
      <c r="BI1273" s="34">
        <v>0.1193058089292148</v>
      </c>
    </row>
    <row r="1274" spans="61:61" x14ac:dyDescent="0.25">
      <c r="BI1274" s="34">
        <v>-6.7127713962025604E-2</v>
      </c>
    </row>
    <row r="1275" spans="61:61" x14ac:dyDescent="0.25">
      <c r="BI1275" s="34">
        <v>-0.15010624562680161</v>
      </c>
    </row>
    <row r="1276" spans="61:61" x14ac:dyDescent="0.25">
      <c r="BI1276" s="34">
        <v>8.56211080135513E-2</v>
      </c>
    </row>
    <row r="1277" spans="61:61" x14ac:dyDescent="0.25">
      <c r="BI1277" s="34">
        <v>0.37475569985836371</v>
      </c>
    </row>
    <row r="1278" spans="61:61" x14ac:dyDescent="0.25">
      <c r="BI1278" s="34">
        <v>2.8656147887250001E-3</v>
      </c>
    </row>
    <row r="1279" spans="61:61" x14ac:dyDescent="0.25">
      <c r="BI1279" s="34">
        <v>0.22444535320994011</v>
      </c>
    </row>
    <row r="1280" spans="61:61" x14ac:dyDescent="0.25">
      <c r="BI1280" s="34">
        <v>0.14498101489065821</v>
      </c>
    </row>
    <row r="1281" spans="61:61" x14ac:dyDescent="0.25">
      <c r="BI1281" s="34">
        <v>6.3675946054023002E-3</v>
      </c>
    </row>
    <row r="1282" spans="61:61" x14ac:dyDescent="0.25">
      <c r="BI1282" s="34">
        <v>4.6045217824859E-2</v>
      </c>
    </row>
    <row r="1283" spans="61:61" x14ac:dyDescent="0.25">
      <c r="BI1283" s="34">
        <v>-0.1057290059102602</v>
      </c>
    </row>
    <row r="1284" spans="61:61" x14ac:dyDescent="0.25">
      <c r="BI1284" s="34">
        <v>-8.7795942554535503E-2</v>
      </c>
    </row>
    <row r="1285" spans="61:61" x14ac:dyDescent="0.25">
      <c r="BI1285" s="34">
        <v>-0.1233637583414261</v>
      </c>
    </row>
    <row r="1286" spans="61:61" x14ac:dyDescent="0.25">
      <c r="BI1286" s="34">
        <v>0.1129108073016743</v>
      </c>
    </row>
    <row r="1287" spans="61:61" x14ac:dyDescent="0.25">
      <c r="BI1287" s="34">
        <v>9.6706232676874296E-2</v>
      </c>
    </row>
    <row r="1288" spans="61:61" x14ac:dyDescent="0.25">
      <c r="BI1288" s="34">
        <v>0.1375026984107118</v>
      </c>
    </row>
    <row r="1289" spans="61:61" x14ac:dyDescent="0.25">
      <c r="BI1289" s="34">
        <v>0.1409529599958593</v>
      </c>
    </row>
    <row r="1290" spans="61:61" x14ac:dyDescent="0.25">
      <c r="BI1290" s="34">
        <v>0.1545305554011939</v>
      </c>
    </row>
    <row r="1291" spans="61:61" x14ac:dyDescent="0.25">
      <c r="BI1291" s="34">
        <v>-0.13015457099702671</v>
      </c>
    </row>
    <row r="1292" spans="61:61" x14ac:dyDescent="0.25">
      <c r="BI1292" s="34">
        <v>3.6372102680394799E-2</v>
      </c>
    </row>
    <row r="1293" spans="61:61" x14ac:dyDescent="0.25">
      <c r="BI1293" s="34">
        <v>0.13525641808336919</v>
      </c>
    </row>
    <row r="1294" spans="61:61" x14ac:dyDescent="0.25">
      <c r="BI1294" s="34">
        <v>9.0246835844167594E-2</v>
      </c>
    </row>
    <row r="1295" spans="61:61" x14ac:dyDescent="0.25">
      <c r="BI1295" s="34">
        <v>5.3553324324345002E-2</v>
      </c>
    </row>
    <row r="1296" spans="61:61" x14ac:dyDescent="0.25">
      <c r="BI1296" s="34">
        <v>-2.39995836896983E-2</v>
      </c>
    </row>
    <row r="1297" spans="61:61" x14ac:dyDescent="0.25">
      <c r="BI1297" s="34">
        <v>-3.2706552165363903E-2</v>
      </c>
    </row>
    <row r="1298" spans="61:61" x14ac:dyDescent="0.25">
      <c r="BI1298" s="34">
        <v>0.1903917370583835</v>
      </c>
    </row>
    <row r="1299" spans="61:61" x14ac:dyDescent="0.25">
      <c r="BI1299" s="34">
        <v>-5.5660792728438102E-2</v>
      </c>
    </row>
    <row r="1300" spans="61:61" x14ac:dyDescent="0.25">
      <c r="BI1300" s="34">
        <v>-0.1118833586722521</v>
      </c>
    </row>
    <row r="1301" spans="61:61" x14ac:dyDescent="0.25">
      <c r="BI1301" s="34">
        <v>0.65733690562250702</v>
      </c>
    </row>
    <row r="1302" spans="61:61" x14ac:dyDescent="0.25">
      <c r="BI1302" s="34">
        <v>7.2491098488220898E-2</v>
      </c>
    </row>
    <row r="1303" spans="61:61" x14ac:dyDescent="0.25">
      <c r="BI1303" s="34">
        <v>7.2255339744263E-2</v>
      </c>
    </row>
    <row r="1304" spans="61:61" x14ac:dyDescent="0.25">
      <c r="BI1304" s="34">
        <v>1.3728326898685099E-2</v>
      </c>
    </row>
    <row r="1305" spans="61:61" x14ac:dyDescent="0.25">
      <c r="BI1305" s="34">
        <v>-3.4625282343487801E-2</v>
      </c>
    </row>
    <row r="1306" spans="61:61" x14ac:dyDescent="0.25">
      <c r="BI1306" s="34">
        <v>1.2113060022620999E-3</v>
      </c>
    </row>
    <row r="1307" spans="61:61" x14ac:dyDescent="0.25">
      <c r="BI1307" s="34">
        <v>0.1680256178377425</v>
      </c>
    </row>
    <row r="1308" spans="61:61" x14ac:dyDescent="0.25">
      <c r="BI1308" s="34">
        <v>-2.69212623413288E-2</v>
      </c>
    </row>
    <row r="1309" spans="61:61" x14ac:dyDescent="0.25">
      <c r="BI1309" s="34">
        <v>0.10719933755962351</v>
      </c>
    </row>
    <row r="1310" spans="61:61" x14ac:dyDescent="0.25">
      <c r="BI1310" s="34">
        <v>-0.1167804014589701</v>
      </c>
    </row>
    <row r="1311" spans="61:61" x14ac:dyDescent="0.25">
      <c r="BI1311" s="34">
        <v>-0.29257567010198049</v>
      </c>
    </row>
    <row r="1312" spans="61:61" x14ac:dyDescent="0.25">
      <c r="BI1312" s="34">
        <v>-8.9183333333333295E-2</v>
      </c>
    </row>
    <row r="1313" spans="61:61" x14ac:dyDescent="0.25">
      <c r="BI1313" s="34">
        <v>-0.1164460974816966</v>
      </c>
    </row>
    <row r="1314" spans="61:61" x14ac:dyDescent="0.25">
      <c r="BI1314" s="34">
        <v>-5.8676839094634198E-2</v>
      </c>
    </row>
    <row r="1315" spans="61:61" x14ac:dyDescent="0.25">
      <c r="BI1315" s="34">
        <v>-0.236849212564779</v>
      </c>
    </row>
    <row r="1316" spans="61:61" x14ac:dyDescent="0.25">
      <c r="BI1316" s="34">
        <v>-7.2717567734367605E-2</v>
      </c>
    </row>
    <row r="1317" spans="61:61" x14ac:dyDescent="0.25">
      <c r="BI1317" s="34">
        <v>0.1300220488834222</v>
      </c>
    </row>
    <row r="1318" spans="61:61" x14ac:dyDescent="0.25">
      <c r="BI1318" s="34">
        <v>-1.62062059198688E-2</v>
      </c>
    </row>
    <row r="1319" spans="61:61" x14ac:dyDescent="0.25">
      <c r="BI1319" s="34">
        <v>-6.1050416309421297E-2</v>
      </c>
    </row>
    <row r="1320" spans="61:61" x14ac:dyDescent="0.25">
      <c r="BI1320" s="34">
        <v>-0.1769658883365077</v>
      </c>
    </row>
    <row r="1321" spans="61:61" x14ac:dyDescent="0.25">
      <c r="BI1321" s="34">
        <v>-3.0586155201826701E-2</v>
      </c>
    </row>
    <row r="1322" spans="61:61" x14ac:dyDescent="0.25">
      <c r="BI1322" s="34">
        <v>0.1088372092688622</v>
      </c>
    </row>
    <row r="1323" spans="61:61" x14ac:dyDescent="0.25">
      <c r="BI1323" s="34">
        <v>0.12468015824710479</v>
      </c>
    </row>
    <row r="1324" spans="61:61" x14ac:dyDescent="0.25">
      <c r="BI1324" s="34">
        <v>-0.1984689466430041</v>
      </c>
    </row>
    <row r="1325" spans="61:61" x14ac:dyDescent="0.25">
      <c r="BI1325" s="34">
        <v>-0.11817616553795619</v>
      </c>
    </row>
    <row r="1326" spans="61:61" x14ac:dyDescent="0.25">
      <c r="BI1326" s="34">
        <v>-0.15959415386361669</v>
      </c>
    </row>
    <row r="1327" spans="61:61" x14ac:dyDescent="0.25">
      <c r="BI1327" s="34">
        <v>-0.13571577331213661</v>
      </c>
    </row>
    <row r="1328" spans="61:61" x14ac:dyDescent="0.25">
      <c r="BI1328" s="34">
        <v>-0.2462604107247256</v>
      </c>
    </row>
    <row r="1329" spans="61:61" x14ac:dyDescent="0.25">
      <c r="BI1329" s="34">
        <v>-0.10034117616127</v>
      </c>
    </row>
    <row r="1330" spans="61:61" x14ac:dyDescent="0.25">
      <c r="BI1330" s="34">
        <v>-8.5758675799086706E-2</v>
      </c>
    </row>
    <row r="1331" spans="61:61" x14ac:dyDescent="0.25">
      <c r="BI1331" s="34">
        <v>1.6167915443664999E-2</v>
      </c>
    </row>
    <row r="1332" spans="61:61" x14ac:dyDescent="0.25">
      <c r="BI1332" s="34">
        <v>-1.16081736224773E-2</v>
      </c>
    </row>
    <row r="1333" spans="61:61" x14ac:dyDescent="0.25">
      <c r="BI1333" s="34">
        <v>-0.100286892833666</v>
      </c>
    </row>
    <row r="1334" spans="61:61" x14ac:dyDescent="0.25">
      <c r="BI1334" s="34">
        <v>-0.18816712573716671</v>
      </c>
    </row>
    <row r="1335" spans="61:61" x14ac:dyDescent="0.25">
      <c r="BI1335" s="34">
        <v>-4.28406219767253E-2</v>
      </c>
    </row>
    <row r="1336" spans="61:61" x14ac:dyDescent="0.25">
      <c r="BI1336" s="34">
        <v>8.3789978145385594E-2</v>
      </c>
    </row>
    <row r="1337" spans="61:61" x14ac:dyDescent="0.25">
      <c r="BI1337" s="34">
        <v>9.7927273145851895E-2</v>
      </c>
    </row>
    <row r="1338" spans="61:61" x14ac:dyDescent="0.25">
      <c r="BI1338" s="34">
        <v>4.5638712263230997E-2</v>
      </c>
    </row>
    <row r="1339" spans="61:61" x14ac:dyDescent="0.25">
      <c r="BI1339" s="34">
        <v>8.7597616153383906E-2</v>
      </c>
    </row>
    <row r="1340" spans="61:61" x14ac:dyDescent="0.25">
      <c r="BI1340" s="34">
        <v>-9.6329698898058799E-2</v>
      </c>
    </row>
    <row r="1341" spans="61:61" x14ac:dyDescent="0.25">
      <c r="BI1341" s="34">
        <v>0.20464397680360111</v>
      </c>
    </row>
    <row r="1342" spans="61:61" x14ac:dyDescent="0.25">
      <c r="BI1342" s="34">
        <v>-9.3867245924626697E-2</v>
      </c>
    </row>
    <row r="1343" spans="61:61" x14ac:dyDescent="0.25">
      <c r="BI1343" s="34">
        <v>-6.4501173211797103E-2</v>
      </c>
    </row>
    <row r="1344" spans="61:61" x14ac:dyDescent="0.25">
      <c r="BI1344" s="34">
        <v>-9.4113866951939504E-2</v>
      </c>
    </row>
    <row r="1345" spans="61:61" x14ac:dyDescent="0.25">
      <c r="BI1345" s="34">
        <v>0.1761536345480777</v>
      </c>
    </row>
    <row r="1346" spans="61:61" x14ac:dyDescent="0.25">
      <c r="BI1346" s="34">
        <v>-2.60603187071159E-2</v>
      </c>
    </row>
    <row r="1347" spans="61:61" x14ac:dyDescent="0.25">
      <c r="BI1347" s="34">
        <v>5.1561358987727401E-2</v>
      </c>
    </row>
    <row r="1348" spans="61:61" x14ac:dyDescent="0.25">
      <c r="BI1348" s="34">
        <v>-1.1068601811382099E-2</v>
      </c>
    </row>
    <row r="1349" spans="61:61" x14ac:dyDescent="0.25">
      <c r="BI1349" s="34">
        <v>-9.2955034875349396E-2</v>
      </c>
    </row>
    <row r="1350" spans="61:61" x14ac:dyDescent="0.25">
      <c r="BI1350" s="34">
        <v>9.4103674050217606E-2</v>
      </c>
    </row>
    <row r="1351" spans="61:61" x14ac:dyDescent="0.25">
      <c r="BI1351" s="34">
        <v>7.7346053992222497E-2</v>
      </c>
    </row>
    <row r="1352" spans="61:61" x14ac:dyDescent="0.25">
      <c r="BI1352" s="34">
        <v>-0.1060161763081936</v>
      </c>
    </row>
    <row r="1353" spans="61:61" x14ac:dyDescent="0.25">
      <c r="BI1353" s="34">
        <v>7.9455256697786095E-2</v>
      </c>
    </row>
    <row r="1354" spans="61:61" x14ac:dyDescent="0.25">
      <c r="BI1354" s="34">
        <v>7.10081487413107E-2</v>
      </c>
    </row>
    <row r="1355" spans="61:61" x14ac:dyDescent="0.25">
      <c r="BI1355" s="34">
        <v>-2.48976130491886E-2</v>
      </c>
    </row>
    <row r="1356" spans="61:61" x14ac:dyDescent="0.25">
      <c r="BI1356" s="34">
        <v>5.7802094679633702E-2</v>
      </c>
    </row>
    <row r="1357" spans="61:61" x14ac:dyDescent="0.25">
      <c r="BI1357" s="34">
        <v>1.37449044466745E-2</v>
      </c>
    </row>
    <row r="1358" spans="61:61" x14ac:dyDescent="0.25">
      <c r="BI1358" s="34">
        <v>0.1030932224877229</v>
      </c>
    </row>
    <row r="1359" spans="61:61" x14ac:dyDescent="0.25">
      <c r="BI1359" s="34">
        <v>0.1571913476829031</v>
      </c>
    </row>
    <row r="1360" spans="61:61" x14ac:dyDescent="0.25">
      <c r="BI1360" s="34">
        <v>-1.6702743654855998E-2</v>
      </c>
    </row>
    <row r="1361" spans="61:61" x14ac:dyDescent="0.25">
      <c r="BI1361" s="34">
        <v>-5.0125456617377301E-2</v>
      </c>
    </row>
    <row r="1362" spans="61:61" x14ac:dyDescent="0.25">
      <c r="BI1362" s="34">
        <v>2.5589721327910001E-2</v>
      </c>
    </row>
    <row r="1363" spans="61:61" x14ac:dyDescent="0.25">
      <c r="BI1363" s="34">
        <v>5.1850490086048903E-2</v>
      </c>
    </row>
    <row r="1364" spans="61:61" x14ac:dyDescent="0.25">
      <c r="BI1364" s="34">
        <v>4.5975538188182598E-2</v>
      </c>
    </row>
    <row r="1365" spans="61:61" x14ac:dyDescent="0.25">
      <c r="BI1365" s="34">
        <v>6.9258132515803997E-2</v>
      </c>
    </row>
    <row r="1366" spans="61:61" x14ac:dyDescent="0.25">
      <c r="BI1366" s="34">
        <v>0.1125166177634985</v>
      </c>
    </row>
    <row r="1367" spans="61:61" x14ac:dyDescent="0.25">
      <c r="BI1367" s="34">
        <v>0.129795061679434</v>
      </c>
    </row>
    <row r="1368" spans="61:61" x14ac:dyDescent="0.25">
      <c r="BI1368" s="34">
        <v>0.13742123132884579</v>
      </c>
    </row>
    <row r="1369" spans="61:61" x14ac:dyDescent="0.25">
      <c r="BI1369" s="34">
        <v>0.10577178745306021</v>
      </c>
    </row>
    <row r="1370" spans="61:61" x14ac:dyDescent="0.25">
      <c r="BI1370" s="34">
        <v>0.1438581237305617</v>
      </c>
    </row>
    <row r="1371" spans="61:61" x14ac:dyDescent="0.25">
      <c r="BI1371" s="34">
        <v>0.32946847001254481</v>
      </c>
    </row>
    <row r="1372" spans="61:61" x14ac:dyDescent="0.25">
      <c r="BI1372" s="34">
        <v>0.1007595865221938</v>
      </c>
    </row>
    <row r="1373" spans="61:61" x14ac:dyDescent="0.25">
      <c r="BI1373" s="34">
        <v>0.11505597266532271</v>
      </c>
    </row>
    <row r="1374" spans="61:61" x14ac:dyDescent="0.25">
      <c r="BI1374" s="34">
        <v>4.4258006531058103E-2</v>
      </c>
    </row>
    <row r="1375" spans="61:61" x14ac:dyDescent="0.25">
      <c r="BI1375" s="34">
        <v>0.25258021130393538</v>
      </c>
    </row>
    <row r="1376" spans="61:61" x14ac:dyDescent="0.25">
      <c r="BI1376" s="34">
        <v>0.60903565992621866</v>
      </c>
    </row>
    <row r="1377" spans="61:61" x14ac:dyDescent="0.25">
      <c r="BI1377" s="34">
        <v>-2.0438979683679501E-2</v>
      </c>
    </row>
    <row r="1378" spans="61:61" x14ac:dyDescent="0.25">
      <c r="BI1378" s="34">
        <v>0.16275354302531919</v>
      </c>
    </row>
    <row r="1379" spans="61:61" x14ac:dyDescent="0.25">
      <c r="BI1379" s="34">
        <v>3.0156558270192899E-2</v>
      </c>
    </row>
    <row r="1380" spans="61:61" x14ac:dyDescent="0.25">
      <c r="BI1380" s="34">
        <v>-0.12930629488387371</v>
      </c>
    </row>
    <row r="1381" spans="61:61" x14ac:dyDescent="0.25">
      <c r="BI1381" s="34">
        <v>3.0707471192264701E-2</v>
      </c>
    </row>
    <row r="1382" spans="61:61" x14ac:dyDescent="0.25">
      <c r="BI1382" s="34">
        <v>0.2158275825803723</v>
      </c>
    </row>
    <row r="1383" spans="61:61" x14ac:dyDescent="0.25">
      <c r="BI1383" s="34">
        <v>0.29855129798341162</v>
      </c>
    </row>
    <row r="1384" spans="61:61" x14ac:dyDescent="0.25">
      <c r="BI1384" s="34">
        <v>0.41799050630311829</v>
      </c>
    </row>
    <row r="1385" spans="61:61" x14ac:dyDescent="0.25">
      <c r="BI1385" s="34">
        <v>4.2728143021484401E-2</v>
      </c>
    </row>
    <row r="1386" spans="61:61" x14ac:dyDescent="0.25">
      <c r="BI1386" s="34">
        <v>0.19357013539520609</v>
      </c>
    </row>
    <row r="1387" spans="61:61" x14ac:dyDescent="0.25">
      <c r="BI1387" s="34">
        <v>6.9494894118104306E-2</v>
      </c>
    </row>
    <row r="1388" spans="61:61" x14ac:dyDescent="0.25">
      <c r="BI1388" s="34">
        <v>-4.0252201542818403E-2</v>
      </c>
    </row>
    <row r="1389" spans="61:61" x14ac:dyDescent="0.25">
      <c r="BI1389" s="34">
        <v>8.1746245609402995E-3</v>
      </c>
    </row>
    <row r="1390" spans="61:61" x14ac:dyDescent="0.25">
      <c r="BI1390" s="34">
        <v>0.25266519813781552</v>
      </c>
    </row>
    <row r="1391" spans="61:61" x14ac:dyDescent="0.25">
      <c r="BI1391" s="34">
        <v>0.37038274059526299</v>
      </c>
    </row>
    <row r="1392" spans="61:61" x14ac:dyDescent="0.25">
      <c r="BI1392" s="34">
        <v>6.9533313616017806E-2</v>
      </c>
    </row>
    <row r="1393" spans="61:61" x14ac:dyDescent="0.25">
      <c r="BI1393" s="34">
        <v>0.22237030575432681</v>
      </c>
    </row>
    <row r="1394" spans="61:61" x14ac:dyDescent="0.25">
      <c r="BI1394" s="34">
        <v>5.2371129410773501E-2</v>
      </c>
    </row>
    <row r="1395" spans="61:61" x14ac:dyDescent="0.25">
      <c r="BI1395" s="34">
        <v>0.13216154145841261</v>
      </c>
    </row>
    <row r="1396" spans="61:61" x14ac:dyDescent="0.25">
      <c r="BI1396" s="34">
        <v>-9.8462067883564007E-3</v>
      </c>
    </row>
    <row r="1397" spans="61:61" x14ac:dyDescent="0.25">
      <c r="BI1397" s="34">
        <v>-0.32504192985712621</v>
      </c>
    </row>
    <row r="1398" spans="61:61" x14ac:dyDescent="0.25">
      <c r="BI1398" s="34">
        <v>8.3571616049040606E-2</v>
      </c>
    </row>
    <row r="1399" spans="61:61" x14ac:dyDescent="0.25">
      <c r="BI1399" s="34">
        <v>0.26789361654268268</v>
      </c>
    </row>
    <row r="1400" spans="61:61" x14ac:dyDescent="0.25">
      <c r="BI1400" s="34">
        <v>-5.0852528393604997E-2</v>
      </c>
    </row>
    <row r="1401" spans="61:61" x14ac:dyDescent="0.25">
      <c r="BI1401" s="34">
        <v>-1.33250882813503E-2</v>
      </c>
    </row>
    <row r="1402" spans="61:61" x14ac:dyDescent="0.25">
      <c r="BI1402" s="34">
        <v>0.39386695740155442</v>
      </c>
    </row>
    <row r="1403" spans="61:61" x14ac:dyDescent="0.25">
      <c r="BI1403" s="34">
        <v>-0.1671655249180658</v>
      </c>
    </row>
    <row r="1404" spans="61:61" x14ac:dyDescent="0.25">
      <c r="BI1404" s="34">
        <v>5.6578048417175002E-2</v>
      </c>
    </row>
    <row r="1405" spans="61:61" x14ac:dyDescent="0.25">
      <c r="BI1405" s="34">
        <v>0.15312703726715499</v>
      </c>
    </row>
    <row r="1406" spans="61:61" x14ac:dyDescent="0.25">
      <c r="BI1406" s="34">
        <v>-0.13699641353281089</v>
      </c>
    </row>
    <row r="1407" spans="61:61" x14ac:dyDescent="0.25">
      <c r="BI1407" s="34">
        <v>6.6886924938751494E-2</v>
      </c>
    </row>
    <row r="1408" spans="61:61" x14ac:dyDescent="0.25">
      <c r="BI1408" s="34">
        <v>-0.1221359693673847</v>
      </c>
    </row>
    <row r="1409" spans="61:61" x14ac:dyDescent="0.25">
      <c r="BI1409" s="34">
        <v>0.16162416914362229</v>
      </c>
    </row>
    <row r="1410" spans="61:61" x14ac:dyDescent="0.25">
      <c r="BI1410" s="34">
        <v>7.3558803017831895E-2</v>
      </c>
    </row>
    <row r="1411" spans="61:61" x14ac:dyDescent="0.25">
      <c r="BI1411" s="34">
        <v>-0.1522536258820501</v>
      </c>
    </row>
    <row r="1412" spans="61:61" x14ac:dyDescent="0.25">
      <c r="BI1412" s="34">
        <v>0.2240226851282138</v>
      </c>
    </row>
    <row r="1413" spans="61:61" x14ac:dyDescent="0.25">
      <c r="BI1413" s="34">
        <v>-4.6006063795906299E-2</v>
      </c>
    </row>
    <row r="1414" spans="61:61" x14ac:dyDescent="0.25">
      <c r="BI1414" s="34">
        <v>-9.1972508329219004E-3</v>
      </c>
    </row>
    <row r="1415" spans="61:61" x14ac:dyDescent="0.25">
      <c r="BI1415" s="34">
        <v>0.172219250711351</v>
      </c>
    </row>
    <row r="1416" spans="61:61" x14ac:dyDescent="0.25">
      <c r="BI1416" s="34">
        <v>0.30335836311991982</v>
      </c>
    </row>
    <row r="1417" spans="61:61" x14ac:dyDescent="0.25">
      <c r="BI1417" s="34">
        <v>7.4955995045067003E-2</v>
      </c>
    </row>
    <row r="1418" spans="61:61" x14ac:dyDescent="0.25">
      <c r="BI1418" s="34">
        <v>2.2563302603484901E-2</v>
      </c>
    </row>
    <row r="1419" spans="61:61" x14ac:dyDescent="0.25">
      <c r="BI1419" s="34">
        <v>-4.7778251121076198E-2</v>
      </c>
    </row>
    <row r="1420" spans="61:61" x14ac:dyDescent="0.25">
      <c r="BI1420" s="34">
        <v>-1.57927962651923E-2</v>
      </c>
    </row>
    <row r="1421" spans="61:61" x14ac:dyDescent="0.25">
      <c r="BI1421" s="34">
        <v>0.15032791597729159</v>
      </c>
    </row>
    <row r="1422" spans="61:61" x14ac:dyDescent="0.25">
      <c r="BI1422" s="34">
        <v>-0.11269804554170471</v>
      </c>
    </row>
    <row r="1423" spans="61:61" x14ac:dyDescent="0.25">
      <c r="BI1423" s="34">
        <v>0.54373677368622897</v>
      </c>
    </row>
    <row r="1424" spans="61:61" x14ac:dyDescent="0.25">
      <c r="BI1424" s="34">
        <v>0.31634380785494681</v>
      </c>
    </row>
    <row r="1425" spans="61:61" x14ac:dyDescent="0.25">
      <c r="BI1425" s="34">
        <v>8.3826510899344897E-2</v>
      </c>
    </row>
    <row r="1426" spans="61:61" x14ac:dyDescent="0.25">
      <c r="BI1426" s="34">
        <v>0.18344580592594081</v>
      </c>
    </row>
    <row r="1427" spans="61:61" x14ac:dyDescent="0.25">
      <c r="BI1427" s="34">
        <v>0.29011059142693468</v>
      </c>
    </row>
    <row r="1428" spans="61:61" x14ac:dyDescent="0.25">
      <c r="BI1428" s="34">
        <v>-9.4767227671985008E-3</v>
      </c>
    </row>
    <row r="1429" spans="61:61" x14ac:dyDescent="0.25">
      <c r="BI1429" s="34">
        <v>4.7437085088725399E-2</v>
      </c>
    </row>
    <row r="1430" spans="61:61" x14ac:dyDescent="0.25">
      <c r="BI1430" s="34">
        <v>1.35768562771549E-2</v>
      </c>
    </row>
    <row r="1431" spans="61:61" x14ac:dyDescent="0.25">
      <c r="BI1431" s="34">
        <v>-1.6938314931178301E-2</v>
      </c>
    </row>
    <row r="1432" spans="61:61" x14ac:dyDescent="0.25">
      <c r="BI1432" s="34">
        <v>-1.9356282706825999E-2</v>
      </c>
    </row>
    <row r="1433" spans="61:61" x14ac:dyDescent="0.25">
      <c r="BI1433" s="34">
        <v>0.67952723035670648</v>
      </c>
    </row>
    <row r="1434" spans="61:61" x14ac:dyDescent="0.25">
      <c r="BI1434" s="34">
        <v>-5.5777010594042199E-2</v>
      </c>
    </row>
    <row r="1435" spans="61:61" x14ac:dyDescent="0.25">
      <c r="BI1435" s="34">
        <v>0.1851605662116563</v>
      </c>
    </row>
    <row r="1436" spans="61:61" x14ac:dyDescent="0.25">
      <c r="BI1436" s="34">
        <v>0.1876878022129308</v>
      </c>
    </row>
    <row r="1437" spans="61:61" x14ac:dyDescent="0.25">
      <c r="BI1437" s="34">
        <v>0.52792187231209009</v>
      </c>
    </row>
    <row r="1438" spans="61:61" x14ac:dyDescent="0.25">
      <c r="BI1438" s="34">
        <v>0.23846256059795029</v>
      </c>
    </row>
    <row r="1439" spans="61:61" x14ac:dyDescent="0.25">
      <c r="BI1439" s="34">
        <v>5.2066621742252801E-2</v>
      </c>
    </row>
    <row r="1440" spans="61:61" x14ac:dyDescent="0.25">
      <c r="BI1440" s="34">
        <v>0.2711428382003625</v>
      </c>
    </row>
    <row r="1441" spans="61:61" x14ac:dyDescent="0.25">
      <c r="BI1441" s="34">
        <v>8.9176977747287403E-2</v>
      </c>
    </row>
    <row r="1442" spans="61:61" x14ac:dyDescent="0.25">
      <c r="BI1442" s="34">
        <v>3.3201517448910298E-2</v>
      </c>
    </row>
    <row r="1443" spans="61:61" x14ac:dyDescent="0.25">
      <c r="BI1443" s="34">
        <v>1.16103605915251E-2</v>
      </c>
    </row>
    <row r="1444" spans="61:61" x14ac:dyDescent="0.25">
      <c r="BI1444" s="34">
        <v>0.2181992444734325</v>
      </c>
    </row>
    <row r="1445" spans="61:61" x14ac:dyDescent="0.25">
      <c r="BI1445" s="34">
        <v>-4.8812836118042003E-3</v>
      </c>
    </row>
    <row r="1446" spans="61:61" x14ac:dyDescent="0.25">
      <c r="BI1446" s="34">
        <v>0.15490137009021679</v>
      </c>
    </row>
    <row r="1447" spans="61:61" x14ac:dyDescent="0.25">
      <c r="BI1447" s="34">
        <v>0.1023998107904483</v>
      </c>
    </row>
    <row r="1448" spans="61:61" x14ac:dyDescent="0.25">
      <c r="BI1448" s="34">
        <v>0.33112544439025038</v>
      </c>
    </row>
    <row r="1449" spans="61:61" x14ac:dyDescent="0.25">
      <c r="BI1449" s="34">
        <v>0.2276640356342759</v>
      </c>
    </row>
    <row r="1450" spans="61:61" x14ac:dyDescent="0.25">
      <c r="BI1450" s="34">
        <v>0.25390718772796511</v>
      </c>
    </row>
    <row r="1451" spans="61:61" x14ac:dyDescent="0.25">
      <c r="BI1451" s="34">
        <v>0.45227178132149831</v>
      </c>
    </row>
    <row r="1452" spans="61:61" x14ac:dyDescent="0.25">
      <c r="BI1452" s="34">
        <v>0.8642648682584374</v>
      </c>
    </row>
    <row r="1453" spans="61:61" x14ac:dyDescent="0.25">
      <c r="BI1453" s="34">
        <v>0.38424307196551288</v>
      </c>
    </row>
    <row r="1454" spans="61:61" x14ac:dyDescent="0.25">
      <c r="BI1454" s="34">
        <v>0.39360056538720001</v>
      </c>
    </row>
    <row r="1455" spans="61:61" x14ac:dyDescent="0.25">
      <c r="BI1455" s="34">
        <v>-3.0376900887561901E-2</v>
      </c>
    </row>
    <row r="1456" spans="61:61" x14ac:dyDescent="0.25">
      <c r="BI1456" s="34">
        <v>0.4732306765168709</v>
      </c>
    </row>
    <row r="1457" spans="61:61" x14ac:dyDescent="0.25">
      <c r="BI1457" s="34">
        <v>-6.4697065250699404E-2</v>
      </c>
    </row>
    <row r="1458" spans="61:61" x14ac:dyDescent="0.25">
      <c r="BI1458" s="34">
        <v>-0.18808133606495209</v>
      </c>
    </row>
    <row r="1459" spans="61:61" x14ac:dyDescent="0.25">
      <c r="BI1459" s="34">
        <v>0.47783464562757449</v>
      </c>
    </row>
    <row r="1460" spans="61:61" x14ac:dyDescent="0.25">
      <c r="BI1460" s="34">
        <v>4.1955656671472004E-3</v>
      </c>
    </row>
    <row r="1461" spans="61:61" x14ac:dyDescent="0.25">
      <c r="BI1461" s="34">
        <v>9.1191232768765895E-2</v>
      </c>
    </row>
    <row r="1462" spans="61:61" x14ac:dyDescent="0.25">
      <c r="BI1462" s="34">
        <v>-6.8470487892752202E-2</v>
      </c>
    </row>
    <row r="1463" spans="61:61" x14ac:dyDescent="0.25">
      <c r="BI1463" s="34">
        <v>-0.19940770128924751</v>
      </c>
    </row>
    <row r="1464" spans="61:61" x14ac:dyDescent="0.25">
      <c r="BI1464" s="34">
        <v>-0.20501797855033579</v>
      </c>
    </row>
    <row r="1465" spans="61:61" x14ac:dyDescent="0.25">
      <c r="BI1465" s="34">
        <v>9.4351752059893407E-2</v>
      </c>
    </row>
    <row r="1466" spans="61:61" x14ac:dyDescent="0.25">
      <c r="BI1466" s="34">
        <v>-1.4651696912485799E-2</v>
      </c>
    </row>
    <row r="1467" spans="61:61" x14ac:dyDescent="0.25">
      <c r="BI1467" s="34">
        <v>-1.35540733644541E-2</v>
      </c>
    </row>
    <row r="1468" spans="61:61" x14ac:dyDescent="0.25">
      <c r="BI1468" s="34">
        <v>2.37985794052963E-2</v>
      </c>
    </row>
    <row r="1469" spans="61:61" x14ac:dyDescent="0.25">
      <c r="BI1469" s="34">
        <v>0.35300485368978241</v>
      </c>
    </row>
    <row r="1470" spans="61:61" x14ac:dyDescent="0.25">
      <c r="BI1470" s="34">
        <v>0.27176317890551183</v>
      </c>
    </row>
    <row r="1471" spans="61:61" x14ac:dyDescent="0.25">
      <c r="BI1471" s="34">
        <v>-0.13023916525110199</v>
      </c>
    </row>
    <row r="1472" spans="61:61" x14ac:dyDescent="0.25">
      <c r="BI1472" s="34">
        <v>6.0724377434941801E-2</v>
      </c>
    </row>
    <row r="1473" spans="61:61" x14ac:dyDescent="0.25">
      <c r="BI1473" s="34">
        <v>4.5176265297339799E-2</v>
      </c>
    </row>
    <row r="1474" spans="61:61" x14ac:dyDescent="0.25">
      <c r="BI1474" s="34">
        <v>-0.22714870485919</v>
      </c>
    </row>
    <row r="1475" spans="61:61" x14ac:dyDescent="0.25">
      <c r="BI1475" s="34">
        <v>3.8394919434422102E-2</v>
      </c>
    </row>
    <row r="1476" spans="61:61" x14ac:dyDescent="0.25">
      <c r="BI1476" s="34">
        <v>-1.61105664380598E-2</v>
      </c>
    </row>
    <row r="1477" spans="61:61" x14ac:dyDescent="0.25">
      <c r="BI1477" s="34">
        <v>-0.15149456860257501</v>
      </c>
    </row>
    <row r="1478" spans="61:61" x14ac:dyDescent="0.25">
      <c r="BI1478" s="34">
        <v>-0.1063819547371485</v>
      </c>
    </row>
    <row r="1479" spans="61:61" x14ac:dyDescent="0.25">
      <c r="BI1479" s="34">
        <v>0.24993813868836909</v>
      </c>
    </row>
    <row r="1480" spans="61:61" x14ac:dyDescent="0.25">
      <c r="BI1480" s="34">
        <v>0.14259407207254499</v>
      </c>
    </row>
    <row r="1481" spans="61:61" x14ac:dyDescent="0.25">
      <c r="BI1481" s="34">
        <v>3.5617339041531797E-2</v>
      </c>
    </row>
    <row r="1482" spans="61:61" x14ac:dyDescent="0.25">
      <c r="BI1482" s="34">
        <v>-0.1076356851743967</v>
      </c>
    </row>
    <row r="1483" spans="61:61" x14ac:dyDescent="0.25">
      <c r="BI1483" s="34">
        <v>-7.5549159623038695E-2</v>
      </c>
    </row>
    <row r="1484" spans="61:61" x14ac:dyDescent="0.25">
      <c r="BI1484" s="34">
        <v>-2.6912803229865299E-2</v>
      </c>
    </row>
    <row r="1485" spans="61:61" x14ac:dyDescent="0.25">
      <c r="BI1485" s="34">
        <v>0.1380118553797301</v>
      </c>
    </row>
    <row r="1486" spans="61:61" x14ac:dyDescent="0.25">
      <c r="BI1486" s="34">
        <v>0.26925154779835508</v>
      </c>
    </row>
    <row r="1487" spans="61:61" x14ac:dyDescent="0.25">
      <c r="BI1487" s="34">
        <v>8.4508052783800802E-2</v>
      </c>
    </row>
    <row r="1488" spans="61:61" x14ac:dyDescent="0.25">
      <c r="BI1488" s="34">
        <v>0.1199533939788352</v>
      </c>
    </row>
    <row r="1489" spans="61:61" x14ac:dyDescent="0.25">
      <c r="BI1489" s="34">
        <v>0.20369973308900921</v>
      </c>
    </row>
    <row r="1490" spans="61:61" x14ac:dyDescent="0.25">
      <c r="BI1490" s="34">
        <v>-6.0290420691299203E-2</v>
      </c>
    </row>
    <row r="1491" spans="61:61" x14ac:dyDescent="0.25">
      <c r="BI1491" s="34">
        <v>0.1147215516934886</v>
      </c>
    </row>
    <row r="1492" spans="61:61" x14ac:dyDescent="0.25">
      <c r="BI1492" s="34">
        <v>3.5819426642511698E-2</v>
      </c>
    </row>
    <row r="1493" spans="61:61" x14ac:dyDescent="0.25">
      <c r="BI1493" s="34">
        <v>0.1023906303440146</v>
      </c>
    </row>
    <row r="1494" spans="61:61" x14ac:dyDescent="0.25">
      <c r="BI1494" s="34">
        <v>0.165929500470852</v>
      </c>
    </row>
    <row r="1495" spans="61:61" x14ac:dyDescent="0.25">
      <c r="BI1495" s="34">
        <v>0.2071088642916164</v>
      </c>
    </row>
    <row r="1496" spans="61:61" x14ac:dyDescent="0.25">
      <c r="BI1496" s="34">
        <v>0.29665164419354589</v>
      </c>
    </row>
    <row r="1497" spans="61:61" x14ac:dyDescent="0.25">
      <c r="BI1497" s="34">
        <v>8.9135617726868996E-2</v>
      </c>
    </row>
    <row r="1498" spans="61:61" x14ac:dyDescent="0.25">
      <c r="BI1498" s="34">
        <v>0.2341769873141229</v>
      </c>
    </row>
    <row r="1499" spans="61:61" x14ac:dyDescent="0.25">
      <c r="BI1499" s="34">
        <v>3.01459515616707E-2</v>
      </c>
    </row>
    <row r="1500" spans="61:61" x14ac:dyDescent="0.25">
      <c r="BI1500" s="34">
        <v>-8.9387126403560502E-2</v>
      </c>
    </row>
    <row r="1501" spans="61:61" x14ac:dyDescent="0.25">
      <c r="BI1501" s="34">
        <v>0.28632555512156538</v>
      </c>
    </row>
    <row r="1502" spans="61:61" x14ac:dyDescent="0.25">
      <c r="BI1502" s="34">
        <v>6.0107993790961101E-2</v>
      </c>
    </row>
    <row r="1503" spans="61:61" x14ac:dyDescent="0.25">
      <c r="BI1503" s="34">
        <v>0.13576580899660459</v>
      </c>
    </row>
    <row r="1504" spans="61:61" x14ac:dyDescent="0.25">
      <c r="BI1504" s="34">
        <v>-0.16387004996159249</v>
      </c>
    </row>
    <row r="1505" spans="61:61" x14ac:dyDescent="0.25">
      <c r="BI1505" s="34">
        <v>8.1838528195332799E-2</v>
      </c>
    </row>
    <row r="1506" spans="61:61" x14ac:dyDescent="0.25">
      <c r="BI1506" s="34">
        <v>0.28628138301009037</v>
      </c>
    </row>
    <row r="1507" spans="61:61" x14ac:dyDescent="0.25">
      <c r="BI1507" s="34">
        <v>0.12535436458748031</v>
      </c>
    </row>
    <row r="1508" spans="61:61" x14ac:dyDescent="0.25">
      <c r="BI1508" s="34">
        <v>-9.5184062653397E-3</v>
      </c>
    </row>
    <row r="1509" spans="61:61" x14ac:dyDescent="0.25">
      <c r="BI1509" s="34">
        <v>0.14491084210555369</v>
      </c>
    </row>
    <row r="1510" spans="61:61" x14ac:dyDescent="0.25">
      <c r="BI1510" s="34">
        <v>-1.6818739476264001E-3</v>
      </c>
    </row>
    <row r="1511" spans="61:61" x14ac:dyDescent="0.25">
      <c r="BI1511" s="34">
        <v>-3.8070611100065811E-6</v>
      </c>
    </row>
    <row r="1512" spans="61:61" x14ac:dyDescent="0.25">
      <c r="BI1512" s="34">
        <v>5.4286034505393398E-2</v>
      </c>
    </row>
    <row r="1513" spans="61:61" x14ac:dyDescent="0.25">
      <c r="BI1513" s="34">
        <v>-1.7274789119946801E-2</v>
      </c>
    </row>
    <row r="1514" spans="61:61" x14ac:dyDescent="0.25">
      <c r="BI1514" s="34">
        <v>-0.1010944165706936</v>
      </c>
    </row>
    <row r="1515" spans="61:61" x14ac:dyDescent="0.25">
      <c r="BI1515" s="34">
        <v>-4.8355004891143603E-2</v>
      </c>
    </row>
    <row r="1516" spans="61:61" x14ac:dyDescent="0.25">
      <c r="BI1516" s="34">
        <v>-0.10048091679296239</v>
      </c>
    </row>
    <row r="1517" spans="61:61" x14ac:dyDescent="0.25">
      <c r="BI1517" s="34">
        <v>-9.5289944855783196E-2</v>
      </c>
    </row>
    <row r="1518" spans="61:61" x14ac:dyDescent="0.25">
      <c r="BI1518" s="34">
        <v>1.6339774715010101E-2</v>
      </c>
    </row>
    <row r="1519" spans="61:61" x14ac:dyDescent="0.25">
      <c r="BI1519" s="34">
        <v>-3.6676401826193E-2</v>
      </c>
    </row>
    <row r="1520" spans="61:61" x14ac:dyDescent="0.25">
      <c r="BI1520" s="34">
        <v>0.21353910677157889</v>
      </c>
    </row>
    <row r="1521" spans="61:61" x14ac:dyDescent="0.25">
      <c r="BI1521" s="34">
        <v>-0.1696912806883559</v>
      </c>
    </row>
    <row r="1522" spans="61:61" x14ac:dyDescent="0.25">
      <c r="BI1522" s="34">
        <v>8.3915715453024703E-2</v>
      </c>
    </row>
    <row r="1523" spans="61:61" x14ac:dyDescent="0.25">
      <c r="BI1523" s="34">
        <v>-0.1149315966822986</v>
      </c>
    </row>
    <row r="1524" spans="61:61" x14ac:dyDescent="0.25">
      <c r="BI1524" s="34">
        <v>7.7518426292105494E-2</v>
      </c>
    </row>
    <row r="1525" spans="61:61" x14ac:dyDescent="0.25">
      <c r="BI1525" s="34">
        <v>-1.3223211428437499E-2</v>
      </c>
    </row>
    <row r="1526" spans="61:61" x14ac:dyDescent="0.25">
      <c r="BI1526" s="34">
        <v>4.0101859956236198E-2</v>
      </c>
    </row>
    <row r="1527" spans="61:61" x14ac:dyDescent="0.25">
      <c r="BI1527" s="34">
        <v>-4.5095786361951197E-2</v>
      </c>
    </row>
    <row r="1528" spans="61:61" x14ac:dyDescent="0.25">
      <c r="BI1528" s="34">
        <v>-7.6640089851083698E-2</v>
      </c>
    </row>
    <row r="1529" spans="61:61" x14ac:dyDescent="0.25">
      <c r="BI1529" s="34">
        <v>0.39478795507305831</v>
      </c>
    </row>
    <row r="1530" spans="61:61" x14ac:dyDescent="0.25">
      <c r="BI1530" s="34">
        <v>0.12937646946439579</v>
      </c>
    </row>
    <row r="1531" spans="61:61" x14ac:dyDescent="0.25">
      <c r="BI1531" s="34">
        <v>-0.21208203408290219</v>
      </c>
    </row>
    <row r="1532" spans="61:61" x14ac:dyDescent="0.25">
      <c r="BI1532" s="34">
        <v>1.46206027594365E-2</v>
      </c>
    </row>
    <row r="1533" spans="61:61" x14ac:dyDescent="0.25">
      <c r="BI1533" s="34">
        <v>-5.4663740587418803E-2</v>
      </c>
    </row>
    <row r="1534" spans="61:61" x14ac:dyDescent="0.25">
      <c r="BI1534" s="34">
        <v>-9.3480051844230097E-2</v>
      </c>
    </row>
    <row r="1535" spans="61:61" x14ac:dyDescent="0.25">
      <c r="BI1535" s="34">
        <v>-0.1408174298720162</v>
      </c>
    </row>
    <row r="1536" spans="61:61" x14ac:dyDescent="0.25">
      <c r="BI1536" s="34">
        <v>-1.1119238401815799E-2</v>
      </c>
    </row>
    <row r="1537" spans="61:61" x14ac:dyDescent="0.25">
      <c r="BI1537" s="34">
        <v>-8.7962029290346799E-2</v>
      </c>
    </row>
    <row r="1538" spans="61:61" x14ac:dyDescent="0.25">
      <c r="BI1538" s="34">
        <v>-0.24431741457653861</v>
      </c>
    </row>
    <row r="1539" spans="61:61" x14ac:dyDescent="0.25">
      <c r="BI1539" s="34">
        <v>-8.5950440385380605E-2</v>
      </c>
    </row>
    <row r="1540" spans="61:61" x14ac:dyDescent="0.25">
      <c r="BI1540" s="34">
        <v>-0.18175865383774351</v>
      </c>
    </row>
    <row r="1541" spans="61:61" x14ac:dyDescent="0.25">
      <c r="BI1541" s="34">
        <v>-0.100394058473983</v>
      </c>
    </row>
    <row r="1542" spans="61:61" x14ac:dyDescent="0.25">
      <c r="BI1542" s="34">
        <v>-0.1250705536153163</v>
      </c>
    </row>
    <row r="1543" spans="61:61" x14ac:dyDescent="0.25">
      <c r="BI1543" s="34">
        <v>-1.6344937435264599E-2</v>
      </c>
    </row>
    <row r="1544" spans="61:61" x14ac:dyDescent="0.25">
      <c r="BI1544" s="34">
        <v>-0.15227936670647049</v>
      </c>
    </row>
    <row r="1545" spans="61:61" x14ac:dyDescent="0.25">
      <c r="BI1545" s="34">
        <v>-0.11467069099813269</v>
      </c>
    </row>
    <row r="1546" spans="61:61" x14ac:dyDescent="0.25">
      <c r="BI1546" s="34">
        <v>-0.2574456771635566</v>
      </c>
    </row>
    <row r="1547" spans="61:61" x14ac:dyDescent="0.25">
      <c r="BI1547" s="34">
        <v>-0.13785965757324739</v>
      </c>
    </row>
    <row r="1548" spans="61:61" x14ac:dyDescent="0.25">
      <c r="BI1548" s="34">
        <v>-7.28786420252793E-2</v>
      </c>
    </row>
    <row r="1549" spans="61:61" x14ac:dyDescent="0.25">
      <c r="BI1549" s="34">
        <v>-8.9249887407940695E-2</v>
      </c>
    </row>
    <row r="1550" spans="61:61" x14ac:dyDescent="0.25">
      <c r="BI1550" s="34">
        <v>-0.21542200091303459</v>
      </c>
    </row>
    <row r="1551" spans="61:61" x14ac:dyDescent="0.25">
      <c r="BI1551" s="34">
        <v>-5.4195497709102397E-2</v>
      </c>
    </row>
    <row r="1552" spans="61:61" x14ac:dyDescent="0.25">
      <c r="BI1552" s="34">
        <v>-3.8129165720545498E-2</v>
      </c>
    </row>
    <row r="1553" spans="61:61" x14ac:dyDescent="0.25">
      <c r="BI1553" s="34">
        <v>-0.1797133173042621</v>
      </c>
    </row>
    <row r="1554" spans="61:61" x14ac:dyDescent="0.25">
      <c r="BI1554" s="34">
        <v>-9.3524400543605002E-2</v>
      </c>
    </row>
    <row r="1555" spans="61:61" x14ac:dyDescent="0.25">
      <c r="BI1555" s="34">
        <v>-8.4422859165758105E-2</v>
      </c>
    </row>
    <row r="1556" spans="61:61" x14ac:dyDescent="0.25">
      <c r="BI1556" s="34">
        <v>-0.2472907046349675</v>
      </c>
    </row>
    <row r="1557" spans="61:61" x14ac:dyDescent="0.25">
      <c r="BI1557" s="34">
        <v>-0.20915725483642131</v>
      </c>
    </row>
    <row r="1558" spans="61:61" x14ac:dyDescent="0.25">
      <c r="BI1558" s="34">
        <v>-0.1504825479023213</v>
      </c>
    </row>
    <row r="1559" spans="61:61" x14ac:dyDescent="0.25">
      <c r="BI1559" s="34">
        <v>-0.2072221705524579</v>
      </c>
    </row>
    <row r="1560" spans="61:61" x14ac:dyDescent="0.25">
      <c r="BI1560" s="34">
        <v>-0.20356558588599319</v>
      </c>
    </row>
    <row r="1561" spans="61:61" x14ac:dyDescent="0.25">
      <c r="BI1561" s="34">
        <v>-0.1543657685295351</v>
      </c>
    </row>
    <row r="1562" spans="61:61" x14ac:dyDescent="0.25">
      <c r="BI1562" s="34">
        <v>-0.14413247385898581</v>
      </c>
    </row>
    <row r="1563" spans="61:61" x14ac:dyDescent="0.25">
      <c r="BI1563" s="34">
        <v>-0.13022457970204521</v>
      </c>
    </row>
    <row r="1564" spans="61:61" x14ac:dyDescent="0.25">
      <c r="BI1564" s="34">
        <v>7.8656077057981694E-2</v>
      </c>
    </row>
    <row r="1565" spans="61:61" x14ac:dyDescent="0.25">
      <c r="BI1565" s="34">
        <v>-6.7383778446917494E-2</v>
      </c>
    </row>
    <row r="1566" spans="61:61" x14ac:dyDescent="0.25">
      <c r="BI1566" s="34">
        <v>-0.20443714866731619</v>
      </c>
    </row>
    <row r="1567" spans="61:61" x14ac:dyDescent="0.25">
      <c r="BI1567" s="34">
        <v>-0.16896717175370871</v>
      </c>
    </row>
    <row r="1568" spans="61:61" x14ac:dyDescent="0.25">
      <c r="BI1568" s="34">
        <v>-0.218077217120447</v>
      </c>
    </row>
    <row r="1569" spans="61:61" x14ac:dyDescent="0.25">
      <c r="BI1569" s="34">
        <v>-0.1002173119918694</v>
      </c>
    </row>
    <row r="1570" spans="61:61" x14ac:dyDescent="0.25">
      <c r="BI1570" s="34">
        <v>-0.2099086363209561</v>
      </c>
    </row>
    <row r="1571" spans="61:61" x14ac:dyDescent="0.25">
      <c r="BI1571" s="34">
        <v>-0.25248635358696758</v>
      </c>
    </row>
    <row r="1572" spans="61:61" x14ac:dyDescent="0.25">
      <c r="BI1572" s="34">
        <v>-2.14274970823751E-2</v>
      </c>
    </row>
    <row r="1573" spans="61:61" x14ac:dyDescent="0.25">
      <c r="BI1573" s="34">
        <v>-0.20988737487500589</v>
      </c>
    </row>
    <row r="1574" spans="61:61" x14ac:dyDescent="0.25">
      <c r="BI1574" s="34">
        <v>4.3080882557246701E-2</v>
      </c>
    </row>
    <row r="1575" spans="61:61" x14ac:dyDescent="0.25">
      <c r="BI1575" s="34">
        <v>-0.16437034200634151</v>
      </c>
    </row>
    <row r="1576" spans="61:61" x14ac:dyDescent="0.25">
      <c r="BI1576" s="34">
        <v>2.90510539476601E-2</v>
      </c>
    </row>
    <row r="1577" spans="61:61" x14ac:dyDescent="0.25">
      <c r="BI1577" s="34">
        <v>-0.16977790696790609</v>
      </c>
    </row>
    <row r="1578" spans="61:61" x14ac:dyDescent="0.25">
      <c r="BI1578" s="34">
        <v>-0.20095551559765251</v>
      </c>
    </row>
    <row r="1579" spans="61:61" x14ac:dyDescent="0.25">
      <c r="BI1579" s="34">
        <v>-0.1016050901779843</v>
      </c>
    </row>
    <row r="1580" spans="61:61" x14ac:dyDescent="0.25">
      <c r="BI1580" s="34">
        <v>-0.1170784028942061</v>
      </c>
    </row>
    <row r="1581" spans="61:61" x14ac:dyDescent="0.25">
      <c r="BI1581" s="34">
        <v>4.2014846130865202E-2</v>
      </c>
    </row>
    <row r="1582" spans="61:61" x14ac:dyDescent="0.25">
      <c r="BI1582" s="34">
        <v>6.9493384806133096E-2</v>
      </c>
    </row>
    <row r="1583" spans="61:61" x14ac:dyDescent="0.25">
      <c r="BI1583" s="34">
        <v>-1.78544394524646E-2</v>
      </c>
    </row>
    <row r="1584" spans="61:61" x14ac:dyDescent="0.25">
      <c r="BI1584" s="34">
        <v>-7.9562055401048701E-2</v>
      </c>
    </row>
    <row r="1585" spans="61:61" x14ac:dyDescent="0.25">
      <c r="BI1585" s="34">
        <v>4.0097625884190198E-2</v>
      </c>
    </row>
    <row r="1586" spans="61:61" x14ac:dyDescent="0.25">
      <c r="BI1586" s="34">
        <v>-6.8610390475457195E-2</v>
      </c>
    </row>
    <row r="1587" spans="61:61" x14ac:dyDescent="0.25">
      <c r="BI1587" s="34">
        <v>2.4405205504780401E-2</v>
      </c>
    </row>
    <row r="1588" spans="61:61" x14ac:dyDescent="0.25">
      <c r="BI1588" s="34">
        <v>-3.65148539914266E-2</v>
      </c>
    </row>
    <row r="1589" spans="61:61" x14ac:dyDescent="0.25">
      <c r="BI1589" s="34">
        <v>-5.4582160790956997E-3</v>
      </c>
    </row>
    <row r="1590" spans="61:61" x14ac:dyDescent="0.25">
      <c r="BI1590" s="34">
        <v>0.1100871306763217</v>
      </c>
    </row>
    <row r="1591" spans="61:61" x14ac:dyDescent="0.25">
      <c r="BI1591" s="34">
        <v>0.2425914120055844</v>
      </c>
    </row>
    <row r="1592" spans="61:61" x14ac:dyDescent="0.25">
      <c r="BI1592" s="34">
        <v>-0.1284586674238149</v>
      </c>
    </row>
    <row r="1593" spans="61:61" x14ac:dyDescent="0.25">
      <c r="BI1593" s="34">
        <v>2.7865357373988101E-2</v>
      </c>
    </row>
    <row r="1594" spans="61:61" x14ac:dyDescent="0.25">
      <c r="BI1594" s="34">
        <v>-2.83509924889663E-2</v>
      </c>
    </row>
    <row r="1595" spans="61:61" x14ac:dyDescent="0.25">
      <c r="BI1595" s="34">
        <v>-9.6451195014579494E-2</v>
      </c>
    </row>
    <row r="1596" spans="61:61" x14ac:dyDescent="0.25">
      <c r="BI1596" s="34">
        <v>8.0869262066053701E-2</v>
      </c>
    </row>
    <row r="1597" spans="61:61" x14ac:dyDescent="0.25">
      <c r="BI1597" s="34">
        <v>-6.3316374335431802E-2</v>
      </c>
    </row>
    <row r="1598" spans="61:61" x14ac:dyDescent="0.25">
      <c r="BI1598" s="34">
        <v>-4.8517112488472902E-2</v>
      </c>
    </row>
    <row r="1599" spans="61:61" x14ac:dyDescent="0.25">
      <c r="BI1599" s="34">
        <v>-1.0255307974529899E-2</v>
      </c>
    </row>
    <row r="1600" spans="61:61" x14ac:dyDescent="0.25">
      <c r="BI1600" s="34">
        <v>2.3615520409551501E-2</v>
      </c>
    </row>
    <row r="1601" spans="61:61" x14ac:dyDescent="0.25">
      <c r="BI1601" s="34">
        <v>7.8396026572838201E-2</v>
      </c>
    </row>
    <row r="1602" spans="61:61" x14ac:dyDescent="0.25">
      <c r="BI1602" s="34">
        <v>0.1371729048719757</v>
      </c>
    </row>
    <row r="1603" spans="61:61" x14ac:dyDescent="0.25">
      <c r="BI1603" s="34">
        <v>8.4114386721723E-2</v>
      </c>
    </row>
    <row r="1604" spans="61:61" x14ac:dyDescent="0.25">
      <c r="BI1604" s="34">
        <v>3.3245576757681403E-2</v>
      </c>
    </row>
    <row r="1605" spans="61:61" x14ac:dyDescent="0.25">
      <c r="BI1605" s="34">
        <v>2.4123608395501999E-3</v>
      </c>
    </row>
    <row r="1606" spans="61:61" x14ac:dyDescent="0.25">
      <c r="BI1606" s="34">
        <v>0.15581507612210699</v>
      </c>
    </row>
    <row r="1607" spans="61:61" x14ac:dyDescent="0.25">
      <c r="BI1607" s="34">
        <v>2.9223489903129701E-2</v>
      </c>
    </row>
    <row r="1608" spans="61:61" x14ac:dyDescent="0.25">
      <c r="BI1608" s="34">
        <v>-1.8707187562578002E-2</v>
      </c>
    </row>
    <row r="1609" spans="61:61" x14ac:dyDescent="0.25">
      <c r="BI1609" s="34">
        <v>8.5179442254108007E-2</v>
      </c>
    </row>
    <row r="1610" spans="61:61" x14ac:dyDescent="0.25">
      <c r="BI1610" s="34">
        <v>-9.1905667953597295E-2</v>
      </c>
    </row>
    <row r="1611" spans="61:61" x14ac:dyDescent="0.25">
      <c r="BI1611" s="34">
        <v>1.1805258314708701E-2</v>
      </c>
    </row>
    <row r="1612" spans="61:61" x14ac:dyDescent="0.25">
      <c r="BI1612" s="34">
        <v>0.1492813709027517</v>
      </c>
    </row>
    <row r="1613" spans="61:61" x14ac:dyDescent="0.25">
      <c r="BI1613" s="34">
        <v>-1.9463085735479901E-2</v>
      </c>
    </row>
    <row r="1614" spans="61:61" x14ac:dyDescent="0.25">
      <c r="BI1614" s="34">
        <v>0.28613060105793908</v>
      </c>
    </row>
    <row r="1615" spans="61:61" x14ac:dyDescent="0.25">
      <c r="BI1615" s="34">
        <v>5.5533253223831201E-2</v>
      </c>
    </row>
    <row r="1616" spans="61:61" x14ac:dyDescent="0.25">
      <c r="BI1616" s="34">
        <v>-5.4136612766912902E-2</v>
      </c>
    </row>
    <row r="1617" spans="61:61" x14ac:dyDescent="0.25">
      <c r="BI1617" s="34">
        <v>0.2206908497936321</v>
      </c>
    </row>
    <row r="1618" spans="61:61" x14ac:dyDescent="0.25">
      <c r="BI1618" s="34">
        <v>-4.0628713116290703E-2</v>
      </c>
    </row>
    <row r="1619" spans="61:61" x14ac:dyDescent="0.25">
      <c r="BI1619" s="34">
        <v>4.21378382108012E-2</v>
      </c>
    </row>
    <row r="1620" spans="61:61" x14ac:dyDescent="0.25">
      <c r="BI1620" s="34">
        <v>-9.1815053919274706E-2</v>
      </c>
    </row>
    <row r="1621" spans="61:61" x14ac:dyDescent="0.25">
      <c r="BI1621" s="34">
        <v>0.1528996102253489</v>
      </c>
    </row>
    <row r="1622" spans="61:61" x14ac:dyDescent="0.25">
      <c r="BI1622" s="34">
        <v>-6.6650246686987102E-2</v>
      </c>
    </row>
    <row r="1623" spans="61:61" x14ac:dyDescent="0.25">
      <c r="BI1623" s="34">
        <v>4.4912689548590998E-2</v>
      </c>
    </row>
    <row r="1624" spans="61:61" x14ac:dyDescent="0.25">
      <c r="BI1624" s="34">
        <v>2.37340564784757E-2</v>
      </c>
    </row>
    <row r="1625" spans="61:61" x14ac:dyDescent="0.25">
      <c r="BI1625" s="34">
        <v>-0.18184047887857971</v>
      </c>
    </row>
    <row r="1626" spans="61:61" x14ac:dyDescent="0.25">
      <c r="BI1626" s="34">
        <v>-0.10472812236831749</v>
      </c>
    </row>
    <row r="1627" spans="61:61" x14ac:dyDescent="0.25">
      <c r="BI1627" s="34">
        <v>9.8377515682793806E-2</v>
      </c>
    </row>
    <row r="1628" spans="61:61" x14ac:dyDescent="0.25">
      <c r="BI1628" s="34">
        <v>-3.6226345450363497E-2</v>
      </c>
    </row>
    <row r="1629" spans="61:61" x14ac:dyDescent="0.25">
      <c r="BI1629" s="34">
        <v>-6.0898551862262902E-2</v>
      </c>
    </row>
    <row r="1630" spans="61:61" x14ac:dyDescent="0.25">
      <c r="BI1630" s="34">
        <v>-6.5222272778008197E-2</v>
      </c>
    </row>
    <row r="1631" spans="61:61" x14ac:dyDescent="0.25">
      <c r="BI1631" s="34">
        <v>-7.2554385533353097E-2</v>
      </c>
    </row>
    <row r="1632" spans="61:61" x14ac:dyDescent="0.25">
      <c r="BI1632" s="34">
        <v>-9.3117838969135995E-3</v>
      </c>
    </row>
    <row r="1633" spans="61:61" x14ac:dyDescent="0.25">
      <c r="BI1633" s="34">
        <v>-6.1661193019306101E-2</v>
      </c>
    </row>
    <row r="1634" spans="61:61" x14ac:dyDescent="0.25">
      <c r="BI1634" s="34">
        <v>5.9878276145521998E-2</v>
      </c>
    </row>
    <row r="1635" spans="61:61" x14ac:dyDescent="0.25">
      <c r="BI1635" s="34">
        <v>-1.9760080342607501E-2</v>
      </c>
    </row>
    <row r="1636" spans="61:61" x14ac:dyDescent="0.25">
      <c r="BI1636" s="34">
        <v>-1.50648791310163E-2</v>
      </c>
    </row>
    <row r="1637" spans="61:61" x14ac:dyDescent="0.25">
      <c r="BI1637" s="34">
        <v>0.43410902912861171</v>
      </c>
    </row>
    <row r="1638" spans="61:61" x14ac:dyDescent="0.25">
      <c r="BI1638" s="34">
        <v>-5.1698895121765003E-2</v>
      </c>
    </row>
    <row r="1639" spans="61:61" x14ac:dyDescent="0.25">
      <c r="BI1639" s="34">
        <v>7.3264254098902E-3</v>
      </c>
    </row>
    <row r="1640" spans="61:61" x14ac:dyDescent="0.25">
      <c r="BI1640" s="34">
        <v>5.16865618290306E-2</v>
      </c>
    </row>
    <row r="1641" spans="61:61" x14ac:dyDescent="0.25">
      <c r="BI1641" s="34">
        <v>-0.15053774845889731</v>
      </c>
    </row>
    <row r="1642" spans="61:61" x14ac:dyDescent="0.25">
      <c r="BI1642" s="34">
        <v>3.5022159838313201E-2</v>
      </c>
    </row>
    <row r="1643" spans="61:61" x14ac:dyDescent="0.25">
      <c r="BI1643" s="34">
        <v>-0.1565623710748206</v>
      </c>
    </row>
    <row r="1644" spans="61:61" x14ac:dyDescent="0.25">
      <c r="BI1644" s="34">
        <v>4.7242838366325098E-2</v>
      </c>
    </row>
    <row r="1645" spans="61:61" x14ac:dyDescent="0.25">
      <c r="BI1645" s="34">
        <v>-8.2767418557682895E-2</v>
      </c>
    </row>
    <row r="1646" spans="61:61" x14ac:dyDescent="0.25">
      <c r="BI1646" s="34">
        <v>1.52675058483048E-2</v>
      </c>
    </row>
    <row r="1647" spans="61:61" x14ac:dyDescent="0.25">
      <c r="BI1647" s="34">
        <v>8.9654086835399996E-4</v>
      </c>
    </row>
    <row r="1648" spans="61:61" x14ac:dyDescent="0.25">
      <c r="BI1648" s="34">
        <v>8.4568620375282094E-2</v>
      </c>
    </row>
    <row r="1649" spans="61:61" x14ac:dyDescent="0.25">
      <c r="BI1649" s="34">
        <v>-4.1769199636445903E-2</v>
      </c>
    </row>
    <row r="1650" spans="61:61" x14ac:dyDescent="0.25">
      <c r="BI1650" s="34">
        <v>-0.1861243486812599</v>
      </c>
    </row>
    <row r="1651" spans="61:61" x14ac:dyDescent="0.25">
      <c r="BI1651" s="34">
        <v>0.13063062948431481</v>
      </c>
    </row>
    <row r="1652" spans="61:61" x14ac:dyDescent="0.25">
      <c r="BI1652" s="34">
        <v>-5.3533290379563997E-3</v>
      </c>
    </row>
    <row r="1653" spans="61:61" x14ac:dyDescent="0.25">
      <c r="BI1653" s="34">
        <v>0.1366019887150432</v>
      </c>
    </row>
    <row r="1654" spans="61:61" x14ac:dyDescent="0.25">
      <c r="BI1654" s="34">
        <v>-5.1757260815043699E-2</v>
      </c>
    </row>
    <row r="1655" spans="61:61" x14ac:dyDescent="0.25">
      <c r="BI1655" s="34">
        <v>0.37634188649790368</v>
      </c>
    </row>
    <row r="1656" spans="61:61" x14ac:dyDescent="0.25">
      <c r="BI1656" s="34">
        <v>7.7884518384905205E-2</v>
      </c>
    </row>
    <row r="1657" spans="61:61" x14ac:dyDescent="0.25">
      <c r="BI1657" s="34">
        <v>-9.5940090090089997E-2</v>
      </c>
    </row>
    <row r="1658" spans="61:61" x14ac:dyDescent="0.25">
      <c r="BI1658" s="34">
        <v>0.1114469162607717</v>
      </c>
    </row>
    <row r="1659" spans="61:61" x14ac:dyDescent="0.25">
      <c r="BI1659" s="34">
        <v>-9.55287089349795E-2</v>
      </c>
    </row>
    <row r="1660" spans="61:61" x14ac:dyDescent="0.25">
      <c r="BI1660" s="34">
        <v>-0.1235653030982742</v>
      </c>
    </row>
    <row r="1661" spans="61:61" x14ac:dyDescent="0.25">
      <c r="BI1661" s="34">
        <v>4.4957766601167397E-2</v>
      </c>
    </row>
    <row r="1662" spans="61:61" x14ac:dyDescent="0.25">
      <c r="BI1662" s="34">
        <v>-0.1404823553440433</v>
      </c>
    </row>
    <row r="1663" spans="61:61" x14ac:dyDescent="0.25">
      <c r="BI1663" s="34">
        <v>-3.2565058486960799E-2</v>
      </c>
    </row>
    <row r="1664" spans="61:61" x14ac:dyDescent="0.25">
      <c r="BI1664" s="34">
        <v>0.18511869549166651</v>
      </c>
    </row>
    <row r="1665" spans="61:61" x14ac:dyDescent="0.25">
      <c r="BI1665" s="34">
        <v>3.74905281864929E-2</v>
      </c>
    </row>
    <row r="1666" spans="61:61" x14ac:dyDescent="0.25">
      <c r="BI1666" s="34">
        <v>-6.2087226748963401E-2</v>
      </c>
    </row>
    <row r="1667" spans="61:61" x14ac:dyDescent="0.25">
      <c r="BI1667" s="34">
        <v>-7.5734799610708101E-2</v>
      </c>
    </row>
    <row r="1668" spans="61:61" x14ac:dyDescent="0.25">
      <c r="BI1668" s="34">
        <v>-0.17372017938201639</v>
      </c>
    </row>
    <row r="1669" spans="61:61" x14ac:dyDescent="0.25">
      <c r="BI1669" s="34">
        <v>-0.40866109406790158</v>
      </c>
    </row>
    <row r="1670" spans="61:61" x14ac:dyDescent="0.25">
      <c r="BI1670" s="34">
        <v>-0.15434990436264681</v>
      </c>
    </row>
    <row r="1671" spans="61:61" x14ac:dyDescent="0.25">
      <c r="BI1671" s="34">
        <v>5.9973220913843397E-2</v>
      </c>
    </row>
    <row r="1672" spans="61:61" x14ac:dyDescent="0.25">
      <c r="BI1672" s="34">
        <v>3.7530977250491801E-2</v>
      </c>
    </row>
    <row r="1673" spans="61:61" x14ac:dyDescent="0.25">
      <c r="BI1673" s="34">
        <v>-0.1313961427654104</v>
      </c>
    </row>
    <row r="1674" spans="61:61" x14ac:dyDescent="0.25">
      <c r="BI1674" s="34">
        <v>-0.1148374094664102</v>
      </c>
    </row>
    <row r="1675" spans="61:61" x14ac:dyDescent="0.25">
      <c r="BI1675" s="34">
        <v>3.2024495267030398E-2</v>
      </c>
    </row>
    <row r="1676" spans="61:61" x14ac:dyDescent="0.25">
      <c r="BI1676" s="34">
        <v>-0.10732381245309081</v>
      </c>
    </row>
    <row r="1677" spans="61:61" x14ac:dyDescent="0.25">
      <c r="BI1677" s="34">
        <v>8.67632404551585E-2</v>
      </c>
    </row>
    <row r="1678" spans="61:61" x14ac:dyDescent="0.25">
      <c r="BI1678" s="34">
        <v>-0.12549243441217769</v>
      </c>
    </row>
    <row r="1679" spans="61:61" x14ac:dyDescent="0.25">
      <c r="BI1679" s="34">
        <v>-0.1174566257255681</v>
      </c>
    </row>
    <row r="1680" spans="61:61" x14ac:dyDescent="0.25">
      <c r="BI1680" s="34">
        <v>5.3549206865695399E-2</v>
      </c>
    </row>
    <row r="1681" spans="61:61" x14ac:dyDescent="0.25">
      <c r="BI1681" s="34">
        <v>-0.1193698780994597</v>
      </c>
    </row>
    <row r="1682" spans="61:61" x14ac:dyDescent="0.25">
      <c r="BI1682" s="34">
        <v>-6.6574246700250403E-2</v>
      </c>
    </row>
    <row r="1683" spans="61:61" x14ac:dyDescent="0.25">
      <c r="BI1683" s="34">
        <v>7.3467334566212295E-2</v>
      </c>
    </row>
    <row r="1684" spans="61:61" x14ac:dyDescent="0.25">
      <c r="BI1684" s="34">
        <v>0.1084275180732234</v>
      </c>
    </row>
    <row r="1685" spans="61:61" x14ac:dyDescent="0.25">
      <c r="BI1685" s="34">
        <v>-0.19213276016465819</v>
      </c>
    </row>
    <row r="1686" spans="61:61" x14ac:dyDescent="0.25">
      <c r="BI1686" s="34">
        <v>-9.6359762910808194E-2</v>
      </c>
    </row>
    <row r="1687" spans="61:61" x14ac:dyDescent="0.25">
      <c r="BI1687" s="34">
        <v>-0.1224905799992107</v>
      </c>
    </row>
    <row r="1688" spans="61:61" x14ac:dyDescent="0.25">
      <c r="BI1688" s="34">
        <v>-9.2456841127942099E-2</v>
      </c>
    </row>
    <row r="1689" spans="61:61" x14ac:dyDescent="0.25">
      <c r="BI1689" s="34">
        <v>-0.116830998050551</v>
      </c>
    </row>
    <row r="1690" spans="61:61" x14ac:dyDescent="0.25">
      <c r="BI1690" s="34">
        <v>-6.7847172920473098E-2</v>
      </c>
    </row>
    <row r="1691" spans="61:61" x14ac:dyDescent="0.25">
      <c r="BI1691" s="34">
        <v>0.26515960773293712</v>
      </c>
    </row>
    <row r="1692" spans="61:61" x14ac:dyDescent="0.25">
      <c r="BI1692" s="34">
        <v>7.4470827453319094E-2</v>
      </c>
    </row>
    <row r="1693" spans="61:61" x14ac:dyDescent="0.25">
      <c r="BI1693" s="34">
        <v>-6.2450924216670603E-2</v>
      </c>
    </row>
    <row r="1694" spans="61:61" x14ac:dyDescent="0.25">
      <c r="BI1694" s="34">
        <v>3.5376312870355101E-2</v>
      </c>
    </row>
    <row r="1695" spans="61:61" x14ac:dyDescent="0.25">
      <c r="BI1695" s="34">
        <v>-0.40189251865838399</v>
      </c>
    </row>
    <row r="1696" spans="61:61" x14ac:dyDescent="0.25">
      <c r="BI1696" s="34">
        <v>0.70317257933652499</v>
      </c>
    </row>
    <row r="1697" spans="61:61" x14ac:dyDescent="0.25">
      <c r="BI1697" s="34">
        <v>-6.9427454418316006E-2</v>
      </c>
    </row>
    <row r="1698" spans="61:61" x14ac:dyDescent="0.25">
      <c r="BI1698" s="34">
        <v>-4.5584633953128298E-2</v>
      </c>
    </row>
    <row r="1699" spans="61:61" x14ac:dyDescent="0.25">
      <c r="BI1699" s="34">
        <v>-4.4641921772855198E-2</v>
      </c>
    </row>
    <row r="1700" spans="61:61" x14ac:dyDescent="0.25">
      <c r="BI1700" s="34">
        <v>0.2351789233631324</v>
      </c>
    </row>
    <row r="1701" spans="61:61" x14ac:dyDescent="0.25">
      <c r="BI1701" s="34">
        <v>-0.53294054569127924</v>
      </c>
    </row>
    <row r="1702" spans="61:61" x14ac:dyDescent="0.25">
      <c r="BI1702" s="34">
        <v>-0.114522513887567</v>
      </c>
    </row>
    <row r="1703" spans="61:61" x14ac:dyDescent="0.25">
      <c r="BI1703" s="34">
        <v>-0.1673885105220522</v>
      </c>
    </row>
    <row r="1704" spans="61:61" x14ac:dyDescent="0.25">
      <c r="BI1704" s="34">
        <v>0.14527215559872389</v>
      </c>
    </row>
    <row r="1705" spans="61:61" x14ac:dyDescent="0.25">
      <c r="BI1705" s="34">
        <v>0.13388167265566209</v>
      </c>
    </row>
    <row r="1706" spans="61:61" x14ac:dyDescent="0.25">
      <c r="BI1706" s="34">
        <v>1.7272772365881999E-3</v>
      </c>
    </row>
    <row r="1707" spans="61:61" x14ac:dyDescent="0.25">
      <c r="BI1707" s="34">
        <v>0.17999789921685619</v>
      </c>
    </row>
    <row r="1708" spans="61:61" x14ac:dyDescent="0.25">
      <c r="BI1708" s="34">
        <v>-2.8971360117486002E-2</v>
      </c>
    </row>
    <row r="1709" spans="61:61" x14ac:dyDescent="0.25">
      <c r="BI1709" s="34">
        <v>1.0403746034445E-3</v>
      </c>
    </row>
    <row r="1710" spans="61:61" x14ac:dyDescent="0.25">
      <c r="BI1710" s="34">
        <v>-0.20285035950578681</v>
      </c>
    </row>
    <row r="1711" spans="61:61" x14ac:dyDescent="0.25">
      <c r="BI1711" s="34">
        <v>-0.10366075810880079</v>
      </c>
    </row>
    <row r="1712" spans="61:61" x14ac:dyDescent="0.25">
      <c r="BI1712" s="34">
        <v>-0.10787901936750791</v>
      </c>
    </row>
    <row r="1713" spans="61:61" x14ac:dyDescent="0.25">
      <c r="BI1713" s="34">
        <v>-6.1317184402274998E-3</v>
      </c>
    </row>
    <row r="1714" spans="61:61" x14ac:dyDescent="0.25">
      <c r="BI1714" s="34">
        <v>1.6974992995212001E-2</v>
      </c>
    </row>
    <row r="1715" spans="61:61" x14ac:dyDescent="0.25">
      <c r="BI1715" s="34">
        <v>0.40680719025265361</v>
      </c>
    </row>
    <row r="1716" spans="61:61" x14ac:dyDescent="0.25">
      <c r="BI1716" s="34">
        <v>7.2937921740323097E-2</v>
      </c>
    </row>
    <row r="1717" spans="61:61" x14ac:dyDescent="0.25">
      <c r="BI1717" s="34">
        <v>-0.14601832534494269</v>
      </c>
    </row>
    <row r="1718" spans="61:61" x14ac:dyDescent="0.25">
      <c r="BI1718" s="34">
        <v>0.118088728829495</v>
      </c>
    </row>
    <row r="1719" spans="61:61" x14ac:dyDescent="0.25">
      <c r="BI1719" s="34">
        <v>0.1211529372247125</v>
      </c>
    </row>
    <row r="1720" spans="61:61" x14ac:dyDescent="0.25">
      <c r="BI1720" s="34">
        <v>-6.1929517711292598E-2</v>
      </c>
    </row>
    <row r="1721" spans="61:61" x14ac:dyDescent="0.25">
      <c r="BI1721" s="34">
        <v>-2.6334725846759301E-2</v>
      </c>
    </row>
    <row r="1722" spans="61:61" x14ac:dyDescent="0.25">
      <c r="BI1722" s="34">
        <v>4.8988093437305799E-2</v>
      </c>
    </row>
    <row r="1723" spans="61:61" x14ac:dyDescent="0.25">
      <c r="BI1723" s="34">
        <v>-0.15601272971850971</v>
      </c>
    </row>
    <row r="1724" spans="61:61" x14ac:dyDescent="0.25">
      <c r="BI1724" s="34">
        <v>0.10336034071611511</v>
      </c>
    </row>
    <row r="1725" spans="61:61" x14ac:dyDescent="0.25">
      <c r="BI1725" s="34">
        <v>-5.0819047966077897E-2</v>
      </c>
    </row>
    <row r="1726" spans="61:61" x14ac:dyDescent="0.25">
      <c r="BI1726" s="34">
        <v>0.45994370075450119</v>
      </c>
    </row>
    <row r="1727" spans="61:61" x14ac:dyDescent="0.25">
      <c r="BI1727" s="34">
        <v>-2.8592659250529499E-2</v>
      </c>
    </row>
    <row r="1728" spans="61:61" x14ac:dyDescent="0.25">
      <c r="BI1728" s="34">
        <v>6.4167895148800197E-2</v>
      </c>
    </row>
    <row r="1729" spans="61:61" x14ac:dyDescent="0.25">
      <c r="BI1729" s="34">
        <v>-0.1072388051164231</v>
      </c>
    </row>
    <row r="1730" spans="61:61" x14ac:dyDescent="0.25">
      <c r="BI1730" s="34">
        <v>7.4907903099399403E-2</v>
      </c>
    </row>
    <row r="1731" spans="61:61" x14ac:dyDescent="0.25">
      <c r="BI1731" s="34">
        <v>4.25492417684444E-2</v>
      </c>
    </row>
    <row r="1732" spans="61:61" x14ac:dyDescent="0.25">
      <c r="BI1732" s="34">
        <v>3.1995079671459001E-3</v>
      </c>
    </row>
    <row r="1733" spans="61:61" x14ac:dyDescent="0.25">
      <c r="BI1733" s="34">
        <v>1.5139849755485E-2</v>
      </c>
    </row>
    <row r="1734" spans="61:61" x14ac:dyDescent="0.25">
      <c r="BI1734" s="34">
        <v>-2.59520747250633E-2</v>
      </c>
    </row>
    <row r="1735" spans="61:61" x14ac:dyDescent="0.25">
      <c r="BI1735" s="34">
        <v>2.6296812878781099E-2</v>
      </c>
    </row>
    <row r="1736" spans="61:61" x14ac:dyDescent="0.25">
      <c r="BI1736" s="34">
        <v>-1.2909693927330001E-3</v>
      </c>
    </row>
    <row r="1737" spans="61:61" x14ac:dyDescent="0.25">
      <c r="BI1737" s="34">
        <v>0.1054793105615711</v>
      </c>
    </row>
    <row r="1738" spans="61:61" x14ac:dyDescent="0.25">
      <c r="BI1738" s="34">
        <v>-4.7668343563730897E-2</v>
      </c>
    </row>
    <row r="1739" spans="61:61" x14ac:dyDescent="0.25">
      <c r="BI1739" s="34">
        <v>0.19953461461218711</v>
      </c>
    </row>
    <row r="1740" spans="61:61" x14ac:dyDescent="0.25">
      <c r="BI1740" s="34">
        <v>-9.5525489651518705E-2</v>
      </c>
    </row>
    <row r="1741" spans="61:61" x14ac:dyDescent="0.25">
      <c r="BI1741" s="34">
        <v>3.3297770827339701E-2</v>
      </c>
    </row>
    <row r="1742" spans="61:61" x14ac:dyDescent="0.25">
      <c r="BI1742" s="34">
        <v>4.1635662371697899E-2</v>
      </c>
    </row>
    <row r="1743" spans="61:61" x14ac:dyDescent="0.25">
      <c r="BI1743" s="34">
        <v>0.260069351216143</v>
      </c>
    </row>
    <row r="1744" spans="61:61" x14ac:dyDescent="0.25">
      <c r="BI1744" s="34">
        <v>0.2674454843311545</v>
      </c>
    </row>
    <row r="1745" spans="61:61" x14ac:dyDescent="0.25">
      <c r="BI1745" s="34">
        <v>-8.2840204556614006E-2</v>
      </c>
    </row>
    <row r="1746" spans="61:61" x14ac:dyDescent="0.25">
      <c r="BI1746" s="34">
        <v>4.9930590000012702E-2</v>
      </c>
    </row>
    <row r="1747" spans="61:61" x14ac:dyDescent="0.25">
      <c r="BI1747" s="34">
        <v>-0.14650301358020251</v>
      </c>
    </row>
    <row r="1748" spans="61:61" x14ac:dyDescent="0.25">
      <c r="BI1748" s="34">
        <v>-5.8361600103988996E-3</v>
      </c>
    </row>
    <row r="1749" spans="61:61" x14ac:dyDescent="0.25">
      <c r="BI1749" s="34">
        <v>0.1119581797100698</v>
      </c>
    </row>
    <row r="1750" spans="61:61" x14ac:dyDescent="0.25">
      <c r="BI1750" s="34">
        <v>9.4167849103119594E-2</v>
      </c>
    </row>
    <row r="1751" spans="61:61" x14ac:dyDescent="0.25">
      <c r="BI1751" s="34">
        <v>0.12299976185611131</v>
      </c>
    </row>
    <row r="1752" spans="61:61" x14ac:dyDescent="0.25">
      <c r="BI1752" s="34">
        <v>5.46400064160125E-2</v>
      </c>
    </row>
    <row r="1753" spans="61:61" x14ac:dyDescent="0.25">
      <c r="BI1753" s="34">
        <v>0.10571549030536349</v>
      </c>
    </row>
    <row r="1754" spans="61:61" x14ac:dyDescent="0.25">
      <c r="BI1754" s="34">
        <v>-0.1591538518255026</v>
      </c>
    </row>
    <row r="1755" spans="61:61" x14ac:dyDescent="0.25">
      <c r="BI1755" s="34">
        <v>0.1032696229801514</v>
      </c>
    </row>
    <row r="1756" spans="61:61" x14ac:dyDescent="0.25">
      <c r="BI1756" s="34">
        <v>0.34070913315209161</v>
      </c>
    </row>
    <row r="1757" spans="61:61" x14ac:dyDescent="0.25">
      <c r="BI1757" s="34">
        <v>0.19921188422375349</v>
      </c>
    </row>
    <row r="1758" spans="61:61" x14ac:dyDescent="0.25">
      <c r="BI1758" s="34">
        <v>0.36002300912848911</v>
      </c>
    </row>
    <row r="1759" spans="61:61" x14ac:dyDescent="0.25">
      <c r="BI1759" s="34">
        <v>0.29241924237921879</v>
      </c>
    </row>
    <row r="1760" spans="61:61" x14ac:dyDescent="0.25">
      <c r="BI1760" s="34">
        <v>0.23466404521687589</v>
      </c>
    </row>
    <row r="1761" spans="61:61" x14ac:dyDescent="0.25">
      <c r="BI1761" s="34">
        <v>2.92818516489111E-2</v>
      </c>
    </row>
    <row r="1762" spans="61:61" x14ac:dyDescent="0.25">
      <c r="BI1762" s="34">
        <v>3.4702138198245601E-2</v>
      </c>
    </row>
    <row r="1763" spans="61:61" x14ac:dyDescent="0.25">
      <c r="BI1763" s="34">
        <v>-3.4773182354021902E-2</v>
      </c>
    </row>
    <row r="1764" spans="61:61" x14ac:dyDescent="0.25">
      <c r="BI1764" s="34">
        <v>3.00323888442094E-2</v>
      </c>
    </row>
    <row r="1765" spans="61:61" x14ac:dyDescent="0.25">
      <c r="BI1765" s="34">
        <v>-4.4997409127462397E-2</v>
      </c>
    </row>
    <row r="1766" spans="61:61" x14ac:dyDescent="0.25">
      <c r="BI1766" s="34">
        <v>1.6263984851914499E-2</v>
      </c>
    </row>
    <row r="1767" spans="61:61" x14ac:dyDescent="0.25">
      <c r="BI1767" s="34">
        <v>1.8029426050214601E-2</v>
      </c>
    </row>
    <row r="1768" spans="61:61" x14ac:dyDescent="0.25">
      <c r="BI1768" s="34">
        <v>0.1074627904151907</v>
      </c>
    </row>
    <row r="1769" spans="61:61" x14ac:dyDescent="0.25">
      <c r="BI1769" s="34">
        <v>0.1217042668623768</v>
      </c>
    </row>
    <row r="1770" spans="61:61" x14ac:dyDescent="0.25">
      <c r="BI1770" s="34">
        <v>-0.1020736076998314</v>
      </c>
    </row>
    <row r="1771" spans="61:61" x14ac:dyDescent="0.25">
      <c r="BI1771" s="34">
        <v>-0.19708072235544119</v>
      </c>
    </row>
    <row r="1772" spans="61:61" x14ac:dyDescent="0.25">
      <c r="BI1772" s="34">
        <v>-0.1895999643755594</v>
      </c>
    </row>
    <row r="1773" spans="61:61" x14ac:dyDescent="0.25">
      <c r="BI1773" s="34">
        <v>0.1226749137366086</v>
      </c>
    </row>
    <row r="1774" spans="61:61" x14ac:dyDescent="0.25">
      <c r="BI1774" s="34">
        <v>3.06805516805045E-2</v>
      </c>
    </row>
    <row r="1775" spans="61:61" x14ac:dyDescent="0.25">
      <c r="BI1775" s="34">
        <v>0.215722894974642</v>
      </c>
    </row>
    <row r="1776" spans="61:61" x14ac:dyDescent="0.25">
      <c r="BI1776" s="34">
        <v>-4.6778739363857597E-2</v>
      </c>
    </row>
    <row r="1777" spans="61:61" x14ac:dyDescent="0.25">
      <c r="BI1777" s="34">
        <v>-3.3887258992791498E-2</v>
      </c>
    </row>
    <row r="1778" spans="61:61" x14ac:dyDescent="0.25">
      <c r="BI1778" s="34">
        <v>9.0080956825809105E-2</v>
      </c>
    </row>
    <row r="1779" spans="61:61" x14ac:dyDescent="0.25">
      <c r="BI1779" s="34">
        <v>0.68256611171046011</v>
      </c>
    </row>
    <row r="1780" spans="61:61" x14ac:dyDescent="0.25">
      <c r="BI1780" s="34">
        <v>-0.1038140814658578</v>
      </c>
    </row>
    <row r="1781" spans="61:61" x14ac:dyDescent="0.25">
      <c r="BI1781" s="34">
        <v>0.1489221671147552</v>
      </c>
    </row>
    <row r="1782" spans="61:61" x14ac:dyDescent="0.25">
      <c r="BI1782" s="34">
        <v>-0.13047339548126941</v>
      </c>
    </row>
    <row r="1783" spans="61:61" x14ac:dyDescent="0.25">
      <c r="BI1783" s="34">
        <v>-0.20706572363616851</v>
      </c>
    </row>
    <row r="1784" spans="61:61" x14ac:dyDescent="0.25">
      <c r="BI1784" s="34">
        <v>-2.61481983055671E-2</v>
      </c>
    </row>
    <row r="1785" spans="61:61" x14ac:dyDescent="0.25">
      <c r="BI1785" s="34">
        <v>-0.1769667376210334</v>
      </c>
    </row>
    <row r="1786" spans="61:61" x14ac:dyDescent="0.25">
      <c r="BI1786" s="34">
        <v>-9.1395154208526702E-2</v>
      </c>
    </row>
    <row r="1787" spans="61:61" x14ac:dyDescent="0.25">
      <c r="BI1787" s="34">
        <v>-2.5484189198077298E-2</v>
      </c>
    </row>
    <row r="1788" spans="61:61" x14ac:dyDescent="0.25">
      <c r="BI1788" s="34">
        <v>-0.13443354433768981</v>
      </c>
    </row>
    <row r="1789" spans="61:61" x14ac:dyDescent="0.25">
      <c r="BI1789" s="34">
        <v>0.10311639379140509</v>
      </c>
    </row>
    <row r="1790" spans="61:61" x14ac:dyDescent="0.25">
      <c r="BI1790" s="34">
        <v>-7.2746277704356904E-2</v>
      </c>
    </row>
    <row r="1791" spans="61:61" x14ac:dyDescent="0.25">
      <c r="BI1791" s="34">
        <v>0.10025477308081709</v>
      </c>
    </row>
    <row r="1792" spans="61:61" x14ac:dyDescent="0.25">
      <c r="BI1792" s="34">
        <v>-4.3130954939131397E-2</v>
      </c>
    </row>
    <row r="1793" spans="61:61" x14ac:dyDescent="0.25">
      <c r="BI1793" s="34">
        <v>-0.1101605750484171</v>
      </c>
    </row>
    <row r="1794" spans="61:61" x14ac:dyDescent="0.25">
      <c r="BI1794" s="34">
        <v>-0.13682241369535089</v>
      </c>
    </row>
    <row r="1795" spans="61:61" x14ac:dyDescent="0.25">
      <c r="BI1795" s="34">
        <v>-7.97821139010082E-2</v>
      </c>
    </row>
    <row r="1796" spans="61:61" x14ac:dyDescent="0.25">
      <c r="BI1796" s="34">
        <v>-0.1512101913918438</v>
      </c>
    </row>
    <row r="1797" spans="61:61" x14ac:dyDescent="0.25">
      <c r="BI1797" s="34">
        <v>0.10558618516754251</v>
      </c>
    </row>
    <row r="1798" spans="61:61" x14ac:dyDescent="0.25">
      <c r="BI1798" s="34">
        <v>-2.8818028569128101E-2</v>
      </c>
    </row>
    <row r="1799" spans="61:61" x14ac:dyDescent="0.25">
      <c r="BI1799" s="34">
        <v>-6.5452033390680994E-2</v>
      </c>
    </row>
    <row r="1800" spans="61:61" x14ac:dyDescent="0.25">
      <c r="BI1800" s="34">
        <v>-4.7894185905063003E-2</v>
      </c>
    </row>
    <row r="1801" spans="61:61" x14ac:dyDescent="0.25">
      <c r="BI1801" s="34">
        <v>0.26501035451794169</v>
      </c>
    </row>
    <row r="1802" spans="61:61" x14ac:dyDescent="0.25">
      <c r="BI1802" s="34">
        <v>-0.11208964784928151</v>
      </c>
    </row>
    <row r="1803" spans="61:61" x14ac:dyDescent="0.25">
      <c r="BI1803" s="34">
        <v>-9.9629077069479294E-2</v>
      </c>
    </row>
    <row r="1804" spans="61:61" x14ac:dyDescent="0.25">
      <c r="BI1804" s="34">
        <v>5.3539412175976797E-2</v>
      </c>
    </row>
    <row r="1805" spans="61:61" x14ac:dyDescent="0.25">
      <c r="BI1805" s="34">
        <v>-0.1089597810565934</v>
      </c>
    </row>
    <row r="1806" spans="61:61" x14ac:dyDescent="0.25">
      <c r="BI1806" s="34">
        <v>4.7213717410206399E-2</v>
      </c>
    </row>
    <row r="1807" spans="61:61" x14ac:dyDescent="0.25">
      <c r="BI1807" s="34">
        <v>-4.93554356362918E-2</v>
      </c>
    </row>
    <row r="1808" spans="61:61" x14ac:dyDescent="0.25">
      <c r="BI1808" s="34">
        <v>-0.15251009616692049</v>
      </c>
    </row>
    <row r="1809" spans="61:61" x14ac:dyDescent="0.25">
      <c r="BI1809" s="34">
        <v>0.15090181231361979</v>
      </c>
    </row>
    <row r="1810" spans="61:61" x14ac:dyDescent="0.25">
      <c r="BI1810" s="34">
        <v>-6.2869760957473098E-2</v>
      </c>
    </row>
    <row r="1811" spans="61:61" x14ac:dyDescent="0.25">
      <c r="BI1811" s="34">
        <v>-7.8848014888835305E-2</v>
      </c>
    </row>
    <row r="1812" spans="61:61" x14ac:dyDescent="0.25">
      <c r="BI1812" s="34">
        <v>-0.22926970915032471</v>
      </c>
    </row>
    <row r="1813" spans="61:61" x14ac:dyDescent="0.25">
      <c r="BI1813" s="34">
        <v>-0.3354302885669635</v>
      </c>
    </row>
    <row r="1814" spans="61:61" x14ac:dyDescent="0.25">
      <c r="BI1814" s="34">
        <v>-0.23720618231663049</v>
      </c>
    </row>
    <row r="1815" spans="61:61" x14ac:dyDescent="0.25">
      <c r="BI1815" s="34">
        <v>4.72080094772383E-2</v>
      </c>
    </row>
    <row r="1816" spans="61:61" x14ac:dyDescent="0.25">
      <c r="BI1816" s="34">
        <v>-3.0125410678262798E-2</v>
      </c>
    </row>
    <row r="1817" spans="61:61" x14ac:dyDescent="0.25">
      <c r="BI1817" s="34">
        <v>0.29893454972554367</v>
      </c>
    </row>
    <row r="1818" spans="61:61" x14ac:dyDescent="0.25">
      <c r="BI1818" s="34">
        <v>-0.12972516774605899</v>
      </c>
    </row>
    <row r="1819" spans="61:61" x14ac:dyDescent="0.25">
      <c r="BI1819" s="34">
        <v>-1.91310446124584E-2</v>
      </c>
    </row>
    <row r="1820" spans="61:61" x14ac:dyDescent="0.25">
      <c r="BI1820" s="34">
        <v>-0.115464318191485</v>
      </c>
    </row>
    <row r="1821" spans="61:61" x14ac:dyDescent="0.25">
      <c r="BI1821" s="34">
        <v>-0.10585005120202121</v>
      </c>
    </row>
    <row r="1822" spans="61:61" x14ac:dyDescent="0.25">
      <c r="BI1822" s="34">
        <v>-4.0967708563619899E-2</v>
      </c>
    </row>
    <row r="1823" spans="61:61" x14ac:dyDescent="0.25">
      <c r="BI1823" s="34">
        <v>-0.18420072301118981</v>
      </c>
    </row>
    <row r="1824" spans="61:61" x14ac:dyDescent="0.25">
      <c r="BI1824" s="34">
        <v>-0.1424736714165652</v>
      </c>
    </row>
    <row r="1825" spans="61:61" x14ac:dyDescent="0.25">
      <c r="BI1825" s="34">
        <v>-9.5537830818396105E-2</v>
      </c>
    </row>
    <row r="1826" spans="61:61" x14ac:dyDescent="0.25">
      <c r="BI1826" s="34">
        <v>-8.1144337659101298E-2</v>
      </c>
    </row>
    <row r="1827" spans="61:61" x14ac:dyDescent="0.25">
      <c r="BI1827" s="34">
        <v>9.0648524875436995E-2</v>
      </c>
    </row>
    <row r="1828" spans="61:61" x14ac:dyDescent="0.25">
      <c r="BI1828" s="34">
        <v>-1.1154312863608601E-2</v>
      </c>
    </row>
    <row r="1829" spans="61:61" x14ac:dyDescent="0.25">
      <c r="BI1829" s="34">
        <v>-0.17221939224233049</v>
      </c>
    </row>
    <row r="1830" spans="61:61" x14ac:dyDescent="0.25">
      <c r="BI1830" s="34">
        <v>-1.02902637359542E-2</v>
      </c>
    </row>
    <row r="1831" spans="61:61" x14ac:dyDescent="0.25">
      <c r="BI1831" s="34">
        <v>-0.19255002537333649</v>
      </c>
    </row>
    <row r="1832" spans="61:61" x14ac:dyDescent="0.25">
      <c r="BI1832" s="34">
        <v>-0.1853094567099092</v>
      </c>
    </row>
    <row r="1833" spans="61:61" x14ac:dyDescent="0.25">
      <c r="BI1833" s="34">
        <v>3.7745954394049798E-2</v>
      </c>
    </row>
    <row r="1834" spans="61:61" x14ac:dyDescent="0.25">
      <c r="BI1834" s="34">
        <v>-4.9907377049180301E-2</v>
      </c>
    </row>
    <row r="1835" spans="61:61" x14ac:dyDescent="0.25">
      <c r="BI1835" s="34">
        <v>0.25580441169291601</v>
      </c>
    </row>
    <row r="1836" spans="61:61" x14ac:dyDescent="0.25">
      <c r="BI1836" s="34">
        <v>-0.1008905079679477</v>
      </c>
    </row>
    <row r="1837" spans="61:61" x14ac:dyDescent="0.25">
      <c r="BI1837" s="34">
        <v>-0.31865708434340528</v>
      </c>
    </row>
    <row r="1838" spans="61:61" x14ac:dyDescent="0.25">
      <c r="BI1838" s="34">
        <v>0.17826277053716941</v>
      </c>
    </row>
    <row r="1839" spans="61:61" x14ac:dyDescent="0.25">
      <c r="BI1839" s="34">
        <v>-2.68320608272405E-2</v>
      </c>
    </row>
    <row r="1840" spans="61:61" x14ac:dyDescent="0.25">
      <c r="BI1840" s="34">
        <v>9.7059612448155405E-2</v>
      </c>
    </row>
    <row r="1841" spans="61:61" x14ac:dyDescent="0.25">
      <c r="BI1841" s="34">
        <v>0.2479726166981312</v>
      </c>
    </row>
    <row r="1842" spans="61:61" x14ac:dyDescent="0.25">
      <c r="BI1842" s="34">
        <v>0.1075613289574532</v>
      </c>
    </row>
    <row r="1843" spans="61:61" x14ac:dyDescent="0.25">
      <c r="BI1843" s="34">
        <v>0.25204086608402021</v>
      </c>
    </row>
    <row r="1844" spans="61:61" x14ac:dyDescent="0.25">
      <c r="BI1844" s="34">
        <v>0.1896856775136134</v>
      </c>
    </row>
    <row r="1845" spans="61:61" x14ac:dyDescent="0.25">
      <c r="BI1845" s="34">
        <v>2.3002881739618002E-2</v>
      </c>
    </row>
    <row r="1846" spans="61:61" x14ac:dyDescent="0.25">
      <c r="BI1846" s="34">
        <v>0.2489502792201902</v>
      </c>
    </row>
    <row r="1847" spans="61:61" x14ac:dyDescent="0.25">
      <c r="BI1847" s="34">
        <v>0.1470366709765708</v>
      </c>
    </row>
    <row r="1848" spans="61:61" x14ac:dyDescent="0.25">
      <c r="BI1848" s="34">
        <v>0.1216135201352965</v>
      </c>
    </row>
    <row r="1849" spans="61:61" x14ac:dyDescent="0.25">
      <c r="BI1849" s="34">
        <v>-3.4421401323590999E-2</v>
      </c>
    </row>
    <row r="1850" spans="61:61" x14ac:dyDescent="0.25">
      <c r="BI1850" s="34">
        <v>0.17733029997334601</v>
      </c>
    </row>
    <row r="1851" spans="61:61" x14ac:dyDescent="0.25">
      <c r="BI1851" s="34">
        <v>0.2581879071483833</v>
      </c>
    </row>
    <row r="1852" spans="61:61" x14ac:dyDescent="0.25">
      <c r="BI1852" s="34">
        <v>0.11167829895085631</v>
      </c>
    </row>
    <row r="1853" spans="61:61" x14ac:dyDescent="0.25">
      <c r="BI1853" s="34">
        <v>0.22444535320994011</v>
      </c>
    </row>
    <row r="1854" spans="61:61" x14ac:dyDescent="0.25">
      <c r="BI1854" s="34">
        <v>9.6819037779704003E-3</v>
      </c>
    </row>
    <row r="1855" spans="61:61" x14ac:dyDescent="0.25">
      <c r="BI1855" s="34">
        <v>0.33943699414479461</v>
      </c>
    </row>
    <row r="1856" spans="61:61" x14ac:dyDescent="0.25">
      <c r="BI1856" s="34">
        <v>0.37026902212749502</v>
      </c>
    </row>
    <row r="1857" spans="61:61" x14ac:dyDescent="0.25">
      <c r="BI1857" s="34">
        <v>-5.4177053964360199E-2</v>
      </c>
    </row>
    <row r="1858" spans="61:61" x14ac:dyDescent="0.25">
      <c r="BI1858" s="34">
        <v>-5.5829641728538097E-2</v>
      </c>
    </row>
    <row r="1859" spans="61:61" x14ac:dyDescent="0.25">
      <c r="BI1859" s="34">
        <v>-0.1061496110286633</v>
      </c>
    </row>
    <row r="1860" spans="61:61" x14ac:dyDescent="0.25">
      <c r="BI1860" s="34">
        <v>3.7857233320530599E-2</v>
      </c>
    </row>
    <row r="1861" spans="61:61" x14ac:dyDescent="0.25">
      <c r="BI1861" s="34">
        <v>0.49474251238629929</v>
      </c>
    </row>
    <row r="1862" spans="61:61" x14ac:dyDescent="0.25">
      <c r="BI1862" s="34">
        <v>-6.5453787929400003E-3</v>
      </c>
    </row>
    <row r="1863" spans="61:61" x14ac:dyDescent="0.25">
      <c r="BI1863" s="34">
        <v>-0.10472714808836669</v>
      </c>
    </row>
    <row r="1864" spans="61:61" x14ac:dyDescent="0.25">
      <c r="BI1864" s="34">
        <v>1.6577936165101999E-3</v>
      </c>
    </row>
    <row r="1865" spans="61:61" x14ac:dyDescent="0.25">
      <c r="BI1865" s="34">
        <v>-5.4250024414062403E-2</v>
      </c>
    </row>
    <row r="1866" spans="61:61" x14ac:dyDescent="0.25">
      <c r="BI1866" s="34">
        <v>4.5099450351445601E-2</v>
      </c>
    </row>
    <row r="1867" spans="61:61" x14ac:dyDescent="0.25">
      <c r="BI1867" s="34">
        <v>8.2032467534504001E-3</v>
      </c>
    </row>
    <row r="1868" spans="61:61" x14ac:dyDescent="0.25">
      <c r="BI1868" s="34">
        <v>-7.8788380002446506E-2</v>
      </c>
    </row>
    <row r="1869" spans="61:61" x14ac:dyDescent="0.25">
      <c r="BI1869" s="34">
        <v>-1.1886328116997E-2</v>
      </c>
    </row>
    <row r="1870" spans="61:61" x14ac:dyDescent="0.25">
      <c r="BI1870" s="34">
        <v>4.3429155209664699E-2</v>
      </c>
    </row>
    <row r="1871" spans="61:61" x14ac:dyDescent="0.25">
      <c r="BI1871" s="34">
        <v>8.2336429593640695E-2</v>
      </c>
    </row>
    <row r="1872" spans="61:61" x14ac:dyDescent="0.25">
      <c r="BI1872" s="34">
        <v>8.5811561076679699E-2</v>
      </c>
    </row>
    <row r="1873" spans="61:61" x14ac:dyDescent="0.25">
      <c r="BI1873" s="34">
        <v>0.1457185346841888</v>
      </c>
    </row>
    <row r="1874" spans="61:61" x14ac:dyDescent="0.25">
      <c r="BI1874" s="34">
        <v>0.16716047832430159</v>
      </c>
    </row>
    <row r="1875" spans="61:61" x14ac:dyDescent="0.25">
      <c r="BI1875" s="34">
        <v>-1.6015587622277401E-2</v>
      </c>
    </row>
    <row r="1876" spans="61:61" x14ac:dyDescent="0.25">
      <c r="BI1876" s="34">
        <v>9.2054604598212797E-2</v>
      </c>
    </row>
    <row r="1877" spans="61:61" x14ac:dyDescent="0.25">
      <c r="BI1877" s="34">
        <v>0.1107987647864038</v>
      </c>
    </row>
    <row r="1878" spans="61:61" x14ac:dyDescent="0.25">
      <c r="BI1878" s="34">
        <v>-2.29216090047091E-2</v>
      </c>
    </row>
    <row r="1879" spans="61:61" x14ac:dyDescent="0.25">
      <c r="BI1879" s="34">
        <v>4.4533641737706499E-2</v>
      </c>
    </row>
    <row r="1880" spans="61:61" x14ac:dyDescent="0.25">
      <c r="BI1880" s="34">
        <v>1.3728326898685099E-2</v>
      </c>
    </row>
    <row r="1881" spans="61:61" x14ac:dyDescent="0.25">
      <c r="BI1881" s="34">
        <v>3.5534585371630102E-2</v>
      </c>
    </row>
    <row r="1882" spans="61:61" x14ac:dyDescent="0.25">
      <c r="BI1882" s="34">
        <v>-2.69212623413288E-2</v>
      </c>
    </row>
    <row r="1883" spans="61:61" x14ac:dyDescent="0.25">
      <c r="BI1883" s="34">
        <v>6.1427321693078803E-2</v>
      </c>
    </row>
    <row r="1884" spans="61:61" x14ac:dyDescent="0.25">
      <c r="BI1884" s="34">
        <v>4.5361639229134797E-2</v>
      </c>
    </row>
    <row r="1885" spans="61:61" x14ac:dyDescent="0.25">
      <c r="BI1885" s="34">
        <v>2.0251101825595402E-2</v>
      </c>
    </row>
    <row r="1886" spans="61:61" x14ac:dyDescent="0.25">
      <c r="BI1886" s="34">
        <v>-5.8747461868419698E-2</v>
      </c>
    </row>
    <row r="1887" spans="61:61" x14ac:dyDescent="0.25">
      <c r="BI1887" s="34">
        <v>-0.1938610654524717</v>
      </c>
    </row>
    <row r="1888" spans="61:61" x14ac:dyDescent="0.25">
      <c r="BI1888" s="34">
        <v>-0.1164460974816966</v>
      </c>
    </row>
    <row r="1889" spans="61:61" x14ac:dyDescent="0.25">
      <c r="BI1889" s="34">
        <v>0.1063177442636284</v>
      </c>
    </row>
    <row r="1890" spans="61:61" x14ac:dyDescent="0.25">
      <c r="BI1890" s="34">
        <v>-9.4163347928402197E-2</v>
      </c>
    </row>
    <row r="1891" spans="61:61" x14ac:dyDescent="0.25">
      <c r="BI1891" s="34">
        <v>-9.1611335455859103E-2</v>
      </c>
    </row>
    <row r="1892" spans="61:61" x14ac:dyDescent="0.25">
      <c r="BI1892" s="34">
        <v>5.4719680292290102E-2</v>
      </c>
    </row>
    <row r="1893" spans="61:61" x14ac:dyDescent="0.25">
      <c r="BI1893" s="34">
        <v>-0.236849212564779</v>
      </c>
    </row>
    <row r="1894" spans="61:61" x14ac:dyDescent="0.25">
      <c r="BI1894" s="34">
        <v>3.3555842804505798E-2</v>
      </c>
    </row>
    <row r="1895" spans="61:61" x14ac:dyDescent="0.25">
      <c r="BI1895" s="34">
        <v>-0.15331978340038399</v>
      </c>
    </row>
    <row r="1896" spans="61:61" x14ac:dyDescent="0.25">
      <c r="BI1896" s="34">
        <v>-6.1351681290382501E-2</v>
      </c>
    </row>
    <row r="1897" spans="61:61" x14ac:dyDescent="0.25">
      <c r="BI1897" s="34">
        <v>-5.7292743067963697E-2</v>
      </c>
    </row>
    <row r="1898" spans="61:61" x14ac:dyDescent="0.25">
      <c r="BI1898" s="34">
        <v>6.3452454624074103E-2</v>
      </c>
    </row>
    <row r="1899" spans="61:61" x14ac:dyDescent="0.25">
      <c r="BI1899" s="34">
        <v>-0.2506809523749115</v>
      </c>
    </row>
    <row r="1900" spans="61:61" x14ac:dyDescent="0.25">
      <c r="BI1900" s="34">
        <v>0.1223642380459032</v>
      </c>
    </row>
    <row r="1901" spans="61:61" x14ac:dyDescent="0.25">
      <c r="BI1901" s="34">
        <v>3.2706990404729797E-2</v>
      </c>
    </row>
    <row r="1902" spans="61:61" x14ac:dyDescent="0.25">
      <c r="BI1902" s="34">
        <v>-0.11292466853929969</v>
      </c>
    </row>
    <row r="1903" spans="61:61" x14ac:dyDescent="0.25">
      <c r="BI1903" s="34">
        <v>-0.21859040386639109</v>
      </c>
    </row>
    <row r="1904" spans="61:61" x14ac:dyDescent="0.25">
      <c r="BI1904" s="34">
        <v>-0.21810159763989889</v>
      </c>
    </row>
    <row r="1905" spans="61:61" x14ac:dyDescent="0.25">
      <c r="BI1905" s="34">
        <v>-0.1522934853507813</v>
      </c>
    </row>
    <row r="1906" spans="61:61" x14ac:dyDescent="0.25">
      <c r="BI1906" s="34">
        <v>-0.2334613850881912</v>
      </c>
    </row>
    <row r="1907" spans="61:61" x14ac:dyDescent="0.25">
      <c r="BI1907" s="34">
        <v>-0.1316274632636073</v>
      </c>
    </row>
    <row r="1908" spans="61:61" x14ac:dyDescent="0.25">
      <c r="BI1908" s="34">
        <v>0.13010617415824441</v>
      </c>
    </row>
    <row r="1909" spans="61:61" x14ac:dyDescent="0.25">
      <c r="BI1909" s="34">
        <v>-0.1673952263334543</v>
      </c>
    </row>
    <row r="1910" spans="61:61" x14ac:dyDescent="0.25">
      <c r="BI1910" s="34">
        <v>-0.18816712573716671</v>
      </c>
    </row>
    <row r="1911" spans="61:61" x14ac:dyDescent="0.25">
      <c r="BI1911" s="34">
        <v>-3.2292330988118199E-2</v>
      </c>
    </row>
    <row r="1912" spans="61:61" x14ac:dyDescent="0.25">
      <c r="BI1912" s="34">
        <v>-6.1499908297624098E-2</v>
      </c>
    </row>
    <row r="1913" spans="61:61" x14ac:dyDescent="0.25">
      <c r="BI1913" s="34">
        <v>4.87803788197795E-2</v>
      </c>
    </row>
    <row r="1914" spans="61:61" x14ac:dyDescent="0.25">
      <c r="BI1914" s="34">
        <v>-0.1244340986837508</v>
      </c>
    </row>
    <row r="1915" spans="61:61" x14ac:dyDescent="0.25">
      <c r="BI1915" s="34">
        <v>-0.15375606322840321</v>
      </c>
    </row>
    <row r="1916" spans="61:61" x14ac:dyDescent="0.25">
      <c r="BI1916" s="34">
        <v>0.1009826190604807</v>
      </c>
    </row>
    <row r="1917" spans="61:61" x14ac:dyDescent="0.25">
      <c r="BI1917" s="34">
        <v>6.0457175327785703E-2</v>
      </c>
    </row>
    <row r="1918" spans="61:61" x14ac:dyDescent="0.25">
      <c r="BI1918" s="34">
        <v>2.4382624777006999E-2</v>
      </c>
    </row>
    <row r="1919" spans="61:61" x14ac:dyDescent="0.25">
      <c r="BI1919" s="34">
        <v>-3.2909988201947897E-2</v>
      </c>
    </row>
    <row r="1920" spans="61:61" x14ac:dyDescent="0.25">
      <c r="BI1920" s="34">
        <v>-8.05174848297176E-2</v>
      </c>
    </row>
    <row r="1921" spans="61:61" x14ac:dyDescent="0.25">
      <c r="BI1921" s="34">
        <v>0.4268711399632284</v>
      </c>
    </row>
    <row r="1922" spans="61:61" x14ac:dyDescent="0.25">
      <c r="BI1922" s="34">
        <v>4.6073236364241398E-2</v>
      </c>
    </row>
    <row r="1923" spans="61:61" x14ac:dyDescent="0.25">
      <c r="BI1923" s="34">
        <v>-4.1814050394589498E-2</v>
      </c>
    </row>
    <row r="1924" spans="61:61" x14ac:dyDescent="0.25">
      <c r="BI1924" s="34">
        <v>4.8217083473760601E-2</v>
      </c>
    </row>
    <row r="1925" spans="61:61" x14ac:dyDescent="0.25">
      <c r="BI1925" s="34">
        <v>-6.4501173211797103E-2</v>
      </c>
    </row>
    <row r="1926" spans="61:61" x14ac:dyDescent="0.25">
      <c r="BI1926" s="34">
        <v>6.2312202400425801E-2</v>
      </c>
    </row>
    <row r="1927" spans="61:61" x14ac:dyDescent="0.25">
      <c r="BI1927" s="34">
        <v>-9.2687531152582894E-2</v>
      </c>
    </row>
    <row r="1928" spans="61:61" x14ac:dyDescent="0.25">
      <c r="BI1928" s="34">
        <v>-7.2455019670423001E-3</v>
      </c>
    </row>
    <row r="1929" spans="61:61" x14ac:dyDescent="0.25">
      <c r="BI1929" s="34">
        <v>-0.1047935518772253</v>
      </c>
    </row>
    <row r="1930" spans="61:61" x14ac:dyDescent="0.25">
      <c r="BI1930" s="34">
        <v>-5.7229034095981103E-2</v>
      </c>
    </row>
    <row r="1931" spans="61:61" x14ac:dyDescent="0.25">
      <c r="BI1931" s="34">
        <v>-0.15915646121795679</v>
      </c>
    </row>
    <row r="1932" spans="61:61" x14ac:dyDescent="0.25">
      <c r="BI1932" s="34">
        <v>6.4908143008032002E-3</v>
      </c>
    </row>
    <row r="1933" spans="61:61" x14ac:dyDescent="0.25">
      <c r="BI1933" s="34">
        <v>0.12027836406220239</v>
      </c>
    </row>
    <row r="1934" spans="61:61" x14ac:dyDescent="0.25">
      <c r="BI1934" s="34">
        <v>9.06717523279153E-2</v>
      </c>
    </row>
    <row r="1935" spans="61:61" x14ac:dyDescent="0.25">
      <c r="BI1935" s="34">
        <v>0.2217722187481567</v>
      </c>
    </row>
    <row r="1936" spans="61:61" x14ac:dyDescent="0.25">
      <c r="BI1936" s="34">
        <v>1.30269060202007E-2</v>
      </c>
    </row>
    <row r="1937" spans="61:61" x14ac:dyDescent="0.25">
      <c r="BI1937" s="34">
        <v>2.0027970628665299E-2</v>
      </c>
    </row>
    <row r="1938" spans="61:61" x14ac:dyDescent="0.25">
      <c r="BI1938" s="34">
        <v>-3.1870680037854898E-2</v>
      </c>
    </row>
    <row r="1939" spans="61:61" x14ac:dyDescent="0.25">
      <c r="BI1939" s="34">
        <v>-1.6702743654855998E-2</v>
      </c>
    </row>
    <row r="1940" spans="61:61" x14ac:dyDescent="0.25">
      <c r="BI1940" s="34">
        <v>0.1203889279860221</v>
      </c>
    </row>
    <row r="1941" spans="61:61" x14ac:dyDescent="0.25">
      <c r="BI1941" s="34">
        <v>0.16107200784997619</v>
      </c>
    </row>
    <row r="1942" spans="61:61" x14ac:dyDescent="0.25">
      <c r="BI1942" s="34">
        <v>7.6648589906876202E-2</v>
      </c>
    </row>
    <row r="1943" spans="61:61" x14ac:dyDescent="0.25">
      <c r="BI1943" s="34">
        <v>0.1125166177634985</v>
      </c>
    </row>
    <row r="1944" spans="61:61" x14ac:dyDescent="0.25">
      <c r="BI1944" s="34">
        <v>6.9258132515803997E-2</v>
      </c>
    </row>
    <row r="1945" spans="61:61" x14ac:dyDescent="0.25">
      <c r="BI1945" s="34">
        <v>0.1840673957257232</v>
      </c>
    </row>
    <row r="1946" spans="61:61" x14ac:dyDescent="0.25">
      <c r="BI1946" s="34">
        <v>0.129795061679434</v>
      </c>
    </row>
    <row r="1947" spans="61:61" x14ac:dyDescent="0.25">
      <c r="BI1947" s="34">
        <v>0.10577178745306021</v>
      </c>
    </row>
    <row r="1948" spans="61:61" x14ac:dyDescent="0.25">
      <c r="BI1948" s="34">
        <v>0.1007595865221938</v>
      </c>
    </row>
    <row r="1949" spans="61:61" x14ac:dyDescent="0.25">
      <c r="BI1949" s="34">
        <v>7.1532033323715105E-2</v>
      </c>
    </row>
    <row r="1950" spans="61:61" x14ac:dyDescent="0.25">
      <c r="BI1950" s="34">
        <v>0.32946847001254481</v>
      </c>
    </row>
    <row r="1951" spans="61:61" x14ac:dyDescent="0.25">
      <c r="BI1951" s="34">
        <v>0.19285837323603591</v>
      </c>
    </row>
    <row r="1952" spans="61:61" x14ac:dyDescent="0.25">
      <c r="BI1952" s="34">
        <v>4.4258006531058103E-2</v>
      </c>
    </row>
    <row r="1953" spans="61:61" x14ac:dyDescent="0.25">
      <c r="BI1953" s="34">
        <v>0.36438874976621111</v>
      </c>
    </row>
    <row r="1954" spans="61:61" x14ac:dyDescent="0.25">
      <c r="BI1954" s="34">
        <v>4.1951725057403397E-2</v>
      </c>
    </row>
    <row r="1955" spans="61:61" x14ac:dyDescent="0.25">
      <c r="BI1955" s="34">
        <v>0.29855129798341162</v>
      </c>
    </row>
    <row r="1956" spans="61:61" x14ac:dyDescent="0.25">
      <c r="BI1956" s="34">
        <v>1.2961920153865601E-2</v>
      </c>
    </row>
    <row r="1957" spans="61:61" x14ac:dyDescent="0.25">
      <c r="BI1957" s="34">
        <v>-0.13087256531123909</v>
      </c>
    </row>
    <row r="1958" spans="61:61" x14ac:dyDescent="0.25">
      <c r="BI1958" s="34">
        <v>0.21649916248196691</v>
      </c>
    </row>
    <row r="1959" spans="61:61" x14ac:dyDescent="0.25">
      <c r="BI1959" s="34">
        <v>0.10295365485702231</v>
      </c>
    </row>
    <row r="1960" spans="61:61" x14ac:dyDescent="0.25">
      <c r="BI1960" s="34">
        <v>8.2768250998037696E-2</v>
      </c>
    </row>
    <row r="1961" spans="61:61" x14ac:dyDescent="0.25">
      <c r="BI1961" s="34">
        <v>8.1746245609402995E-3</v>
      </c>
    </row>
    <row r="1962" spans="61:61" x14ac:dyDescent="0.25">
      <c r="BI1962" s="34">
        <v>0.23317110783655851</v>
      </c>
    </row>
    <row r="1963" spans="61:61" x14ac:dyDescent="0.25">
      <c r="BI1963" s="34">
        <v>-7.6924375462220307E-2</v>
      </c>
    </row>
    <row r="1964" spans="61:61" x14ac:dyDescent="0.25">
      <c r="BI1964" s="34">
        <v>-0.1041827359281772</v>
      </c>
    </row>
    <row r="1965" spans="61:61" x14ac:dyDescent="0.25">
      <c r="BI1965" s="34">
        <v>0.38780803979832418</v>
      </c>
    </row>
    <row r="1966" spans="61:61" x14ac:dyDescent="0.25">
      <c r="BI1966" s="34">
        <v>0.1589808474180586</v>
      </c>
    </row>
    <row r="1967" spans="61:61" x14ac:dyDescent="0.25">
      <c r="BI1967" s="34">
        <v>0.108647404284962</v>
      </c>
    </row>
    <row r="1968" spans="61:61" x14ac:dyDescent="0.25">
      <c r="BI1968" s="34">
        <v>0.13010439783459959</v>
      </c>
    </row>
    <row r="1969" spans="61:61" x14ac:dyDescent="0.25">
      <c r="BI1969" s="34">
        <v>7.4924426531894003E-3</v>
      </c>
    </row>
    <row r="1970" spans="61:61" x14ac:dyDescent="0.25">
      <c r="BI1970" s="34">
        <v>0.18432415549375791</v>
      </c>
    </row>
    <row r="1971" spans="61:61" x14ac:dyDescent="0.25">
      <c r="BI1971" s="34">
        <v>-8.4134803430354302E-2</v>
      </c>
    </row>
    <row r="1972" spans="61:61" x14ac:dyDescent="0.25">
      <c r="BI1972" s="34">
        <v>-0.15341870104708399</v>
      </c>
    </row>
    <row r="1973" spans="61:61" x14ac:dyDescent="0.25">
      <c r="BI1973" s="34">
        <v>0.13216154145841261</v>
      </c>
    </row>
    <row r="1974" spans="61:61" x14ac:dyDescent="0.25">
      <c r="BI1974" s="34">
        <v>9.9183673708019005E-2</v>
      </c>
    </row>
    <row r="1975" spans="61:61" x14ac:dyDescent="0.25">
      <c r="BI1975" s="34">
        <v>-5.9935179878908902E-2</v>
      </c>
    </row>
    <row r="1976" spans="61:61" x14ac:dyDescent="0.25">
      <c r="BI1976" s="34">
        <v>-4.8295201182336898E-2</v>
      </c>
    </row>
    <row r="1977" spans="61:61" x14ac:dyDescent="0.25">
      <c r="BI1977" s="34">
        <v>4.02745773121077E-2</v>
      </c>
    </row>
    <row r="1978" spans="61:61" x14ac:dyDescent="0.25">
      <c r="BI1978" s="34">
        <v>1.3389465118064501E-2</v>
      </c>
    </row>
    <row r="1979" spans="61:61" x14ac:dyDescent="0.25">
      <c r="BI1979" s="34">
        <v>3.5935685221354E-2</v>
      </c>
    </row>
    <row r="1980" spans="61:61" x14ac:dyDescent="0.25">
      <c r="BI1980" s="34">
        <v>5.0126932039299098E-2</v>
      </c>
    </row>
    <row r="1981" spans="61:61" x14ac:dyDescent="0.25">
      <c r="BI1981" s="34">
        <v>9.1140477287612001E-2</v>
      </c>
    </row>
    <row r="1982" spans="61:61" x14ac:dyDescent="0.25">
      <c r="BI1982" s="34">
        <v>-0.1221359693673847</v>
      </c>
    </row>
    <row r="1983" spans="61:61" x14ac:dyDescent="0.25">
      <c r="BI1983" s="34">
        <v>1.89187686872535E-2</v>
      </c>
    </row>
    <row r="1984" spans="61:61" x14ac:dyDescent="0.25">
      <c r="BI1984" s="34">
        <v>0.1160515896688686</v>
      </c>
    </row>
    <row r="1985" spans="61:61" x14ac:dyDescent="0.25">
      <c r="BI1985" s="34">
        <v>3.6311545323267302E-2</v>
      </c>
    </row>
    <row r="1986" spans="61:61" x14ac:dyDescent="0.25">
      <c r="BI1986" s="34">
        <v>-5.9820373453387699E-2</v>
      </c>
    </row>
    <row r="1987" spans="61:61" x14ac:dyDescent="0.25">
      <c r="BI1987" s="34">
        <v>-8.3300732548475101E-2</v>
      </c>
    </row>
    <row r="1988" spans="61:61" x14ac:dyDescent="0.25">
      <c r="BI1988" s="34">
        <v>0.36839081697487142</v>
      </c>
    </row>
    <row r="1989" spans="61:61" x14ac:dyDescent="0.25">
      <c r="BI1989" s="34">
        <v>-3.9620959144371004E-3</v>
      </c>
    </row>
    <row r="1990" spans="61:61" x14ac:dyDescent="0.25">
      <c r="BI1990" s="34">
        <v>1.7909208323228999E-3</v>
      </c>
    </row>
    <row r="1991" spans="61:61" x14ac:dyDescent="0.25">
      <c r="BI1991" s="34">
        <v>5.7139036579421203E-2</v>
      </c>
    </row>
    <row r="1992" spans="61:61" x14ac:dyDescent="0.25">
      <c r="BI1992" s="34">
        <v>6.0439972724913103E-2</v>
      </c>
    </row>
    <row r="1993" spans="61:61" x14ac:dyDescent="0.25">
      <c r="BI1993" s="34">
        <v>4.1298953122712201E-2</v>
      </c>
    </row>
    <row r="1994" spans="61:61" x14ac:dyDescent="0.25">
      <c r="BI1994" s="34">
        <v>0.12512798285482651</v>
      </c>
    </row>
    <row r="1995" spans="61:61" x14ac:dyDescent="0.25">
      <c r="BI1995" s="34">
        <v>0.1706842475769613</v>
      </c>
    </row>
    <row r="1996" spans="61:61" x14ac:dyDescent="0.25">
      <c r="BI1996" s="34">
        <v>0.30679136118619149</v>
      </c>
    </row>
    <row r="1997" spans="61:61" x14ac:dyDescent="0.25">
      <c r="BI1997" s="34">
        <v>-1.0591777754936599E-2</v>
      </c>
    </row>
    <row r="1998" spans="61:61" x14ac:dyDescent="0.25">
      <c r="BI1998" s="34">
        <v>0.20546807998244521</v>
      </c>
    </row>
    <row r="1999" spans="61:61" x14ac:dyDescent="0.25">
      <c r="BI1999" s="34">
        <v>4.71702515883115E-2</v>
      </c>
    </row>
    <row r="2000" spans="61:61" x14ac:dyDescent="0.25">
      <c r="BI2000" s="34">
        <v>-5.14572617643781E-2</v>
      </c>
    </row>
    <row r="2001" spans="61:61" x14ac:dyDescent="0.25">
      <c r="BI2001" s="34">
        <v>-4.5359242558248997E-2</v>
      </c>
    </row>
    <row r="2002" spans="61:61" x14ac:dyDescent="0.25">
      <c r="BI2002" s="34">
        <v>0.4338117693801461</v>
      </c>
    </row>
    <row r="2003" spans="61:61" x14ac:dyDescent="0.25">
      <c r="BI2003" s="34">
        <v>-2.9744865783565201E-2</v>
      </c>
    </row>
    <row r="2004" spans="61:61" x14ac:dyDescent="0.25">
      <c r="BI2004" s="34">
        <v>0.50992579719397357</v>
      </c>
    </row>
    <row r="2005" spans="61:61" x14ac:dyDescent="0.25">
      <c r="BI2005" s="34">
        <v>0.45038189533940859</v>
      </c>
    </row>
    <row r="2006" spans="61:61" x14ac:dyDescent="0.25">
      <c r="BI2006" s="34">
        <v>-1.9356282706825999E-2</v>
      </c>
    </row>
    <row r="2007" spans="61:61" x14ac:dyDescent="0.25">
      <c r="BI2007" s="34">
        <v>-5.3186713277841802E-2</v>
      </c>
    </row>
    <row r="2008" spans="61:61" x14ac:dyDescent="0.25">
      <c r="BI2008" s="34">
        <v>-5.4892808880599699E-2</v>
      </c>
    </row>
    <row r="2009" spans="61:61" x14ac:dyDescent="0.25">
      <c r="BI2009" s="34">
        <v>-4.8302422823777398E-2</v>
      </c>
    </row>
    <row r="2010" spans="61:61" x14ac:dyDescent="0.25">
      <c r="BI2010" s="34">
        <v>0.81928384595212533</v>
      </c>
    </row>
    <row r="2011" spans="61:61" x14ac:dyDescent="0.25">
      <c r="BI2011" s="34">
        <v>0.11069499262026899</v>
      </c>
    </row>
    <row r="2012" spans="61:61" x14ac:dyDescent="0.25">
      <c r="BI2012" s="34">
        <v>0.23531902491090059</v>
      </c>
    </row>
    <row r="2013" spans="61:61" x14ac:dyDescent="0.25">
      <c r="BI2013" s="34">
        <v>-8.6252835029747094E-2</v>
      </c>
    </row>
    <row r="2014" spans="61:61" x14ac:dyDescent="0.25">
      <c r="BI2014" s="34">
        <v>0.1385044732388164</v>
      </c>
    </row>
    <row r="2015" spans="61:61" x14ac:dyDescent="0.25">
      <c r="BI2015" s="34">
        <v>0.193658618997853</v>
      </c>
    </row>
    <row r="2016" spans="61:61" x14ac:dyDescent="0.25">
      <c r="BI2016" s="34">
        <v>0.2181992444734325</v>
      </c>
    </row>
    <row r="2017" spans="61:61" x14ac:dyDescent="0.25">
      <c r="BI2017" s="34">
        <v>1.16103605915251E-2</v>
      </c>
    </row>
    <row r="2018" spans="61:61" x14ac:dyDescent="0.25">
      <c r="BI2018" s="34">
        <v>-3.7964272501198998E-3</v>
      </c>
    </row>
    <row r="2019" spans="61:61" x14ac:dyDescent="0.25">
      <c r="BI2019" s="34">
        <v>0.33112544439025038</v>
      </c>
    </row>
    <row r="2020" spans="61:61" x14ac:dyDescent="0.25">
      <c r="BI2020" s="34">
        <v>0.32801224673008711</v>
      </c>
    </row>
    <row r="2021" spans="61:61" x14ac:dyDescent="0.25">
      <c r="BI2021" s="34">
        <v>0.1566922338209297</v>
      </c>
    </row>
    <row r="2022" spans="61:61" x14ac:dyDescent="0.25">
      <c r="BI2022" s="34">
        <v>0.2800842512192171</v>
      </c>
    </row>
    <row r="2023" spans="61:61" x14ac:dyDescent="0.25">
      <c r="BI2023" s="34">
        <v>0.13618200036825129</v>
      </c>
    </row>
    <row r="2024" spans="61:61" x14ac:dyDescent="0.25">
      <c r="BI2024" s="34">
        <v>0.30299598619737</v>
      </c>
    </row>
    <row r="2025" spans="61:61" x14ac:dyDescent="0.25">
      <c r="BI2025" s="34">
        <v>-9.6027329991789701E-2</v>
      </c>
    </row>
    <row r="2026" spans="61:61" x14ac:dyDescent="0.25">
      <c r="BI2026" s="34">
        <v>-5.9162252119727102E-2</v>
      </c>
    </row>
    <row r="2027" spans="61:61" x14ac:dyDescent="0.25">
      <c r="BI2027" s="34">
        <v>0.2037055160984847</v>
      </c>
    </row>
    <row r="2028" spans="61:61" x14ac:dyDescent="0.25">
      <c r="BI2028" s="34">
        <v>0.13121544047672681</v>
      </c>
    </row>
    <row r="2029" spans="61:61" x14ac:dyDescent="0.25">
      <c r="BI2029" s="34">
        <v>0.3405856390258642</v>
      </c>
    </row>
    <row r="2030" spans="61:61" x14ac:dyDescent="0.25">
      <c r="BI2030" s="34">
        <v>0.39324447491645331</v>
      </c>
    </row>
    <row r="2031" spans="61:61" x14ac:dyDescent="0.25">
      <c r="BI2031" s="34">
        <v>3.8931790920198599E-2</v>
      </c>
    </row>
    <row r="2032" spans="61:61" x14ac:dyDescent="0.25">
      <c r="BI2032" s="34">
        <v>-0.12167546108322221</v>
      </c>
    </row>
    <row r="2033" spans="61:61" x14ac:dyDescent="0.25">
      <c r="BI2033" s="34">
        <v>-7.1658243909617905E-2</v>
      </c>
    </row>
    <row r="2034" spans="61:61" x14ac:dyDescent="0.25">
      <c r="BI2034" s="34">
        <v>4.1955656671472004E-3</v>
      </c>
    </row>
    <row r="2035" spans="61:61" x14ac:dyDescent="0.25">
      <c r="BI2035" s="34">
        <v>0.12255793311270879</v>
      </c>
    </row>
    <row r="2036" spans="61:61" x14ac:dyDescent="0.25">
      <c r="BI2036" s="34">
        <v>0.36124445338153588</v>
      </c>
    </row>
    <row r="2037" spans="61:61" x14ac:dyDescent="0.25">
      <c r="BI2037" s="34">
        <v>9.4351752059893407E-2</v>
      </c>
    </row>
    <row r="2038" spans="61:61" x14ac:dyDescent="0.25">
      <c r="BI2038" s="34">
        <v>-6.9353102988746904E-2</v>
      </c>
    </row>
    <row r="2039" spans="61:61" x14ac:dyDescent="0.25">
      <c r="BI2039" s="34">
        <v>-0.19940770128924751</v>
      </c>
    </row>
    <row r="2040" spans="61:61" x14ac:dyDescent="0.25">
      <c r="BI2040" s="34">
        <v>0.1044605525805046</v>
      </c>
    </row>
    <row r="2041" spans="61:61" x14ac:dyDescent="0.25">
      <c r="BI2041" s="34">
        <v>-4.8591215772800699E-2</v>
      </c>
    </row>
    <row r="2042" spans="61:61" x14ac:dyDescent="0.25">
      <c r="BI2042" s="34">
        <v>-1.1299364710931899E-2</v>
      </c>
    </row>
    <row r="2043" spans="61:61" x14ac:dyDescent="0.25">
      <c r="BI2043" s="34">
        <v>7.9877880115195699E-2</v>
      </c>
    </row>
    <row r="2044" spans="61:61" x14ac:dyDescent="0.25">
      <c r="BI2044" s="34">
        <v>4.2076204390445E-3</v>
      </c>
    </row>
    <row r="2045" spans="61:61" x14ac:dyDescent="0.25">
      <c r="BI2045" s="34">
        <v>-4.51109699769053E-2</v>
      </c>
    </row>
    <row r="2046" spans="61:61" x14ac:dyDescent="0.25">
      <c r="BI2046" s="34">
        <v>-3.36562257069229E-2</v>
      </c>
    </row>
    <row r="2047" spans="61:61" x14ac:dyDescent="0.25">
      <c r="BI2047" s="34">
        <v>0.114144609086286</v>
      </c>
    </row>
    <row r="2048" spans="61:61" x14ac:dyDescent="0.25">
      <c r="BI2048" s="34">
        <v>6.0724377434941801E-2</v>
      </c>
    </row>
    <row r="2049" spans="61:61" x14ac:dyDescent="0.25">
      <c r="BI2049" s="34">
        <v>-1.61105664380598E-2</v>
      </c>
    </row>
    <row r="2050" spans="61:61" x14ac:dyDescent="0.25">
      <c r="BI2050" s="34">
        <v>-2.63940207528299E-2</v>
      </c>
    </row>
    <row r="2051" spans="61:61" x14ac:dyDescent="0.25">
      <c r="BI2051" s="34">
        <v>-0.14535971832478509</v>
      </c>
    </row>
    <row r="2052" spans="61:61" x14ac:dyDescent="0.25">
      <c r="BI2052" s="34">
        <v>0.39513798760983448</v>
      </c>
    </row>
    <row r="2053" spans="61:61" x14ac:dyDescent="0.25">
      <c r="BI2053" s="34">
        <v>0.14259407207254499</v>
      </c>
    </row>
    <row r="2054" spans="61:61" x14ac:dyDescent="0.25">
      <c r="BI2054" s="34">
        <v>3.5617339041531797E-2</v>
      </c>
    </row>
    <row r="2055" spans="61:61" x14ac:dyDescent="0.25">
      <c r="BI2055" s="34">
        <v>-6.6994167370240003E-4</v>
      </c>
    </row>
    <row r="2056" spans="61:61" x14ac:dyDescent="0.25">
      <c r="BI2056" s="34">
        <v>-0.1063819547371485</v>
      </c>
    </row>
    <row r="2057" spans="61:61" x14ac:dyDescent="0.25">
      <c r="BI2057" s="34">
        <v>0.3652214593010753</v>
      </c>
    </row>
    <row r="2058" spans="61:61" x14ac:dyDescent="0.25">
      <c r="BI2058" s="34">
        <v>-0.1516381516961848</v>
      </c>
    </row>
    <row r="2059" spans="61:61" x14ac:dyDescent="0.25">
      <c r="BI2059" s="34">
        <v>-7.1202912785388303E-2</v>
      </c>
    </row>
    <row r="2060" spans="61:61" x14ac:dyDescent="0.25">
      <c r="BI2060" s="34">
        <v>-4.6288513027279002E-2</v>
      </c>
    </row>
    <row r="2061" spans="61:61" x14ac:dyDescent="0.25">
      <c r="BI2061" s="34">
        <v>-1.1850031974729299E-2</v>
      </c>
    </row>
    <row r="2062" spans="61:61" x14ac:dyDescent="0.25">
      <c r="BI2062" s="34">
        <v>0.36122460958433328</v>
      </c>
    </row>
    <row r="2063" spans="61:61" x14ac:dyDescent="0.25">
      <c r="BI2063" s="34">
        <v>0.30807415762252333</v>
      </c>
    </row>
    <row r="2064" spans="61:61" x14ac:dyDescent="0.25">
      <c r="BI2064" s="34">
        <v>0.1199533939788352</v>
      </c>
    </row>
    <row r="2065" spans="61:61" x14ac:dyDescent="0.25">
      <c r="BI2065" s="34">
        <v>0.2025028679388573</v>
      </c>
    </row>
    <row r="2066" spans="61:61" x14ac:dyDescent="0.25">
      <c r="BI2066" s="34">
        <v>0.20210508388761961</v>
      </c>
    </row>
    <row r="2067" spans="61:61" x14ac:dyDescent="0.25">
      <c r="BI2067" s="34">
        <v>8.9667811581912199E-2</v>
      </c>
    </row>
    <row r="2068" spans="61:61" x14ac:dyDescent="0.25">
      <c r="BI2068" s="34">
        <v>0.48837111087146862</v>
      </c>
    </row>
    <row r="2069" spans="61:61" x14ac:dyDescent="0.25">
      <c r="BI2069" s="34">
        <v>-6.0290420691299203E-2</v>
      </c>
    </row>
    <row r="2070" spans="61:61" x14ac:dyDescent="0.25">
      <c r="BI2070" s="34">
        <v>-1.3974292872314199E-2</v>
      </c>
    </row>
    <row r="2071" spans="61:61" x14ac:dyDescent="0.25">
      <c r="BI2071" s="34">
        <v>-0.14976602608040521</v>
      </c>
    </row>
    <row r="2072" spans="61:61" x14ac:dyDescent="0.25">
      <c r="BI2072" s="34">
        <v>0.1023906303440146</v>
      </c>
    </row>
    <row r="2073" spans="61:61" x14ac:dyDescent="0.25">
      <c r="BI2073" s="34">
        <v>0.46802918574088681</v>
      </c>
    </row>
    <row r="2074" spans="61:61" x14ac:dyDescent="0.25">
      <c r="BI2074" s="34">
        <v>-2.0820363751745601E-2</v>
      </c>
    </row>
    <row r="2075" spans="61:61" x14ac:dyDescent="0.25">
      <c r="BI2075" s="34">
        <v>9.0394051860223396E-2</v>
      </c>
    </row>
    <row r="2076" spans="61:61" x14ac:dyDescent="0.25">
      <c r="BI2076" s="34">
        <v>0.31455590412092188</v>
      </c>
    </row>
    <row r="2077" spans="61:61" x14ac:dyDescent="0.25">
      <c r="BI2077" s="34">
        <v>0.12046362981384739</v>
      </c>
    </row>
    <row r="2078" spans="61:61" x14ac:dyDescent="0.25">
      <c r="BI2078" s="34">
        <v>0.55723859210505455</v>
      </c>
    </row>
    <row r="2079" spans="61:61" x14ac:dyDescent="0.25">
      <c r="BI2079" s="34">
        <v>9.7725496002008097E-2</v>
      </c>
    </row>
    <row r="2080" spans="61:61" x14ac:dyDescent="0.25">
      <c r="BI2080" s="34">
        <v>8.1838528195332799E-2</v>
      </c>
    </row>
    <row r="2081" spans="61:61" x14ac:dyDescent="0.25">
      <c r="BI2081" s="34">
        <v>0.28628138301009037</v>
      </c>
    </row>
    <row r="2082" spans="61:61" x14ac:dyDescent="0.25">
      <c r="BI2082" s="34">
        <v>0.42840902360372618</v>
      </c>
    </row>
    <row r="2083" spans="61:61" x14ac:dyDescent="0.25">
      <c r="BI2083" s="34">
        <v>0.42783219520898841</v>
      </c>
    </row>
    <row r="2084" spans="61:61" x14ac:dyDescent="0.25">
      <c r="BI2084" s="34">
        <v>-1.6818739476264001E-3</v>
      </c>
    </row>
    <row r="2085" spans="61:61" x14ac:dyDescent="0.25">
      <c r="BI2085" s="34">
        <v>0.41387586470749987</v>
      </c>
    </row>
    <row r="2086" spans="61:61" x14ac:dyDescent="0.25">
      <c r="BI2086" s="34">
        <v>6.8719204757376903E-2</v>
      </c>
    </row>
    <row r="2087" spans="61:61" x14ac:dyDescent="0.25">
      <c r="BI2087" s="34">
        <v>-8.6466807949676594E-2</v>
      </c>
    </row>
    <row r="2088" spans="61:61" x14ac:dyDescent="0.25">
      <c r="BI2088" s="34">
        <v>0.4420695756978984</v>
      </c>
    </row>
    <row r="2089" spans="61:61" x14ac:dyDescent="0.25">
      <c r="BI2089" s="34">
        <v>-0.1208761133036358</v>
      </c>
    </row>
    <row r="2090" spans="61:61" x14ac:dyDescent="0.25">
      <c r="BI2090" s="34">
        <v>0.12754109396796301</v>
      </c>
    </row>
    <row r="2091" spans="61:61" x14ac:dyDescent="0.25">
      <c r="BI2091" s="34">
        <v>-2.9549263563444301E-2</v>
      </c>
    </row>
    <row r="2092" spans="61:61" x14ac:dyDescent="0.25">
      <c r="BI2092" s="34">
        <v>-9.2518234071878605E-2</v>
      </c>
    </row>
    <row r="2093" spans="61:61" x14ac:dyDescent="0.25">
      <c r="BI2093" s="34">
        <v>2.0416439323424601E-2</v>
      </c>
    </row>
    <row r="2094" spans="61:61" x14ac:dyDescent="0.25">
      <c r="BI2094" s="34">
        <v>-0.15473115564573731</v>
      </c>
    </row>
    <row r="2095" spans="61:61" x14ac:dyDescent="0.25">
      <c r="BI2095" s="34">
        <v>-0.19213934198018989</v>
      </c>
    </row>
    <row r="2096" spans="61:61" x14ac:dyDescent="0.25">
      <c r="BI2096" s="34">
        <v>-0.1357389357464085</v>
      </c>
    </row>
    <row r="2097" spans="61:61" x14ac:dyDescent="0.25">
      <c r="BI2097" s="34">
        <v>-9.1272270625504498E-2</v>
      </c>
    </row>
    <row r="2098" spans="61:61" x14ac:dyDescent="0.25">
      <c r="BI2098" s="34">
        <v>-0.1081704238347906</v>
      </c>
    </row>
    <row r="2099" spans="61:61" x14ac:dyDescent="0.25">
      <c r="BI2099" s="34">
        <v>0.2189485283723179</v>
      </c>
    </row>
    <row r="2100" spans="61:61" x14ac:dyDescent="0.25">
      <c r="BI2100" s="34">
        <v>-1.27313285442314E-2</v>
      </c>
    </row>
    <row r="2101" spans="61:61" x14ac:dyDescent="0.25">
      <c r="BI2101" s="34">
        <v>3.7020431148004802E-2</v>
      </c>
    </row>
    <row r="2102" spans="61:61" x14ac:dyDescent="0.25">
      <c r="BI2102" s="34">
        <v>-0.18730363630381319</v>
      </c>
    </row>
    <row r="2103" spans="61:61" x14ac:dyDescent="0.25">
      <c r="BI2103" s="34">
        <v>-3.8464483719551301E-2</v>
      </c>
    </row>
    <row r="2104" spans="61:61" x14ac:dyDescent="0.25">
      <c r="BI2104" s="34">
        <v>1.2545477609191001E-2</v>
      </c>
    </row>
    <row r="2105" spans="61:61" x14ac:dyDescent="0.25">
      <c r="BI2105" s="34">
        <v>-0.19408382276328379</v>
      </c>
    </row>
    <row r="2106" spans="61:61" x14ac:dyDescent="0.25">
      <c r="BI2106" s="34">
        <v>0.1751758204733328</v>
      </c>
    </row>
    <row r="2107" spans="61:61" x14ac:dyDescent="0.25">
      <c r="BI2107" s="34">
        <v>-0.1079996749675151</v>
      </c>
    </row>
    <row r="2108" spans="61:61" x14ac:dyDescent="0.25">
      <c r="BI2108" s="34">
        <v>-0.1967159696929012</v>
      </c>
    </row>
    <row r="2109" spans="61:61" x14ac:dyDescent="0.25">
      <c r="BI2109" s="34">
        <v>-0.21208203408290219</v>
      </c>
    </row>
    <row r="2110" spans="61:61" x14ac:dyDescent="0.25">
      <c r="BI2110" s="34">
        <v>-0.16872911984498809</v>
      </c>
    </row>
    <row r="2111" spans="61:61" x14ac:dyDescent="0.25">
      <c r="BI2111" s="34">
        <v>-6.5963794257585001E-2</v>
      </c>
    </row>
    <row r="2112" spans="61:61" x14ac:dyDescent="0.25">
      <c r="BI2112" s="34">
        <v>-0.2078217558753766</v>
      </c>
    </row>
    <row r="2113" spans="61:61" x14ac:dyDescent="0.25">
      <c r="BI2113" s="34">
        <v>0.103628572843412</v>
      </c>
    </row>
    <row r="2114" spans="61:61" x14ac:dyDescent="0.25">
      <c r="BI2114" s="34">
        <v>-0.1429414151411024</v>
      </c>
    </row>
    <row r="2115" spans="61:61" x14ac:dyDescent="0.25">
      <c r="BI2115" s="34">
        <v>-0.15844177326517581</v>
      </c>
    </row>
    <row r="2116" spans="61:61" x14ac:dyDescent="0.25">
      <c r="BI2116" s="34">
        <v>-7.6142359754479E-3</v>
      </c>
    </row>
    <row r="2117" spans="61:61" x14ac:dyDescent="0.25">
      <c r="BI2117" s="34">
        <v>-0.1725285575738002</v>
      </c>
    </row>
    <row r="2118" spans="61:61" x14ac:dyDescent="0.25">
      <c r="BI2118" s="34">
        <v>-0.15227936670647049</v>
      </c>
    </row>
    <row r="2119" spans="61:61" x14ac:dyDescent="0.25">
      <c r="BI2119" s="34">
        <v>-9.4395434809708398E-2</v>
      </c>
    </row>
    <row r="2120" spans="61:61" x14ac:dyDescent="0.25">
      <c r="BI2120" s="34">
        <v>2.5511411445569301E-2</v>
      </c>
    </row>
    <row r="2121" spans="61:61" x14ac:dyDescent="0.25">
      <c r="BI2121" s="34">
        <v>-0.1658230433466486</v>
      </c>
    </row>
    <row r="2122" spans="61:61" x14ac:dyDescent="0.25">
      <c r="BI2122" s="34">
        <v>-0.1379716357916812</v>
      </c>
    </row>
    <row r="2123" spans="61:61" x14ac:dyDescent="0.25">
      <c r="BI2123" s="34">
        <v>3.2107240538733602E-2</v>
      </c>
    </row>
    <row r="2124" spans="61:61" x14ac:dyDescent="0.25">
      <c r="BI2124" s="34">
        <v>-2.1486286691986899E-2</v>
      </c>
    </row>
    <row r="2125" spans="61:61" x14ac:dyDescent="0.25">
      <c r="BI2125" s="34">
        <v>-0.27777345125995601</v>
      </c>
    </row>
    <row r="2126" spans="61:61" x14ac:dyDescent="0.25">
      <c r="BI2126" s="34">
        <v>-0.13482451613552329</v>
      </c>
    </row>
    <row r="2127" spans="61:61" x14ac:dyDescent="0.25">
      <c r="BI2127" s="34">
        <v>-4.3132557045083203E-2</v>
      </c>
    </row>
    <row r="2128" spans="61:61" x14ac:dyDescent="0.25">
      <c r="BI2128" s="34">
        <v>1.5768654898158201E-2</v>
      </c>
    </row>
    <row r="2129" spans="61:61" x14ac:dyDescent="0.25">
      <c r="BI2129" s="34">
        <v>-5.1534145160857803E-2</v>
      </c>
    </row>
    <row r="2130" spans="61:61" x14ac:dyDescent="0.25">
      <c r="BI2130" s="34">
        <v>-0.19419204555010899</v>
      </c>
    </row>
    <row r="2131" spans="61:61" x14ac:dyDescent="0.25">
      <c r="BI2131" s="34">
        <v>-0.17288298825232509</v>
      </c>
    </row>
    <row r="2132" spans="61:61" x14ac:dyDescent="0.25">
      <c r="BI2132" s="34">
        <v>-1.43533155812955E-2</v>
      </c>
    </row>
    <row r="2133" spans="61:61" x14ac:dyDescent="0.25">
      <c r="BI2133" s="34">
        <v>3.6497958380367998E-2</v>
      </c>
    </row>
    <row r="2134" spans="61:61" x14ac:dyDescent="0.25">
      <c r="BI2134" s="34">
        <v>-0.217808288021964</v>
      </c>
    </row>
    <row r="2135" spans="61:61" x14ac:dyDescent="0.25">
      <c r="BI2135" s="34">
        <v>-0.1797133173042621</v>
      </c>
    </row>
    <row r="2136" spans="61:61" x14ac:dyDescent="0.25">
      <c r="BI2136" s="34">
        <v>0.1267478118771567</v>
      </c>
    </row>
    <row r="2137" spans="61:61" x14ac:dyDescent="0.25">
      <c r="BI2137" s="34">
        <v>-0.13022457970204521</v>
      </c>
    </row>
    <row r="2138" spans="61:61" x14ac:dyDescent="0.25">
      <c r="BI2138" s="34">
        <v>-0.20356558588599319</v>
      </c>
    </row>
    <row r="2139" spans="61:61" x14ac:dyDescent="0.25">
      <c r="BI2139" s="34">
        <v>-0.1599234387763199</v>
      </c>
    </row>
    <row r="2140" spans="61:61" x14ac:dyDescent="0.25">
      <c r="BI2140" s="34">
        <v>-0.12808679916875629</v>
      </c>
    </row>
    <row r="2141" spans="61:61" x14ac:dyDescent="0.25">
      <c r="BI2141" s="34">
        <v>-0.16257594003517059</v>
      </c>
    </row>
    <row r="2142" spans="61:61" x14ac:dyDescent="0.25">
      <c r="BI2142" s="34">
        <v>1.52248142558665E-2</v>
      </c>
    </row>
    <row r="2143" spans="61:61" x14ac:dyDescent="0.25">
      <c r="BI2143" s="34">
        <v>8.80119044090589E-2</v>
      </c>
    </row>
    <row r="2144" spans="61:61" x14ac:dyDescent="0.25">
      <c r="BI2144" s="34">
        <v>1.8891182659876202E-2</v>
      </c>
    </row>
    <row r="2145" spans="61:61" x14ac:dyDescent="0.25">
      <c r="BI2145" s="34">
        <v>-7.8602949571113002E-3</v>
      </c>
    </row>
    <row r="2146" spans="61:61" x14ac:dyDescent="0.25">
      <c r="BI2146" s="34">
        <v>-0.35614848810616972</v>
      </c>
    </row>
    <row r="2147" spans="61:61" x14ac:dyDescent="0.25">
      <c r="BI2147" s="34">
        <v>-0.1907392918629609</v>
      </c>
    </row>
    <row r="2148" spans="61:61" x14ac:dyDescent="0.25">
      <c r="BI2148" s="34">
        <v>-0.2424157813465101</v>
      </c>
    </row>
    <row r="2149" spans="61:61" x14ac:dyDescent="0.25">
      <c r="BI2149" s="34">
        <v>-3.2465371522332601E-2</v>
      </c>
    </row>
    <row r="2150" spans="61:61" x14ac:dyDescent="0.25">
      <c r="BI2150" s="34">
        <v>8.6715891746759297E-2</v>
      </c>
    </row>
    <row r="2151" spans="61:61" x14ac:dyDescent="0.25">
      <c r="BI2151" s="34">
        <v>-0.11615369402520689</v>
      </c>
    </row>
    <row r="2152" spans="61:61" x14ac:dyDescent="0.25">
      <c r="BI2152" s="34">
        <v>-8.7711237246155302E-2</v>
      </c>
    </row>
    <row r="2153" spans="61:61" x14ac:dyDescent="0.25">
      <c r="BI2153" s="34">
        <v>0.1063189836369785</v>
      </c>
    </row>
    <row r="2154" spans="61:61" x14ac:dyDescent="0.25">
      <c r="BI2154" s="34">
        <v>-8.4505741255459704E-2</v>
      </c>
    </row>
    <row r="2155" spans="61:61" x14ac:dyDescent="0.25">
      <c r="BI2155" s="34">
        <v>9.9561276525803502E-2</v>
      </c>
    </row>
    <row r="2156" spans="61:61" x14ac:dyDescent="0.25">
      <c r="BI2156" s="34">
        <v>0.14675411236643229</v>
      </c>
    </row>
    <row r="2157" spans="61:61" x14ac:dyDescent="0.25">
      <c r="BI2157" s="34">
        <v>-0.1506240331795746</v>
      </c>
    </row>
    <row r="2158" spans="61:61" x14ac:dyDescent="0.25">
      <c r="BI2158" s="34">
        <v>-6.1873594736700899E-2</v>
      </c>
    </row>
    <row r="2159" spans="61:61" x14ac:dyDescent="0.25">
      <c r="BI2159" s="34">
        <v>-0.1170784028942061</v>
      </c>
    </row>
    <row r="2160" spans="61:61" x14ac:dyDescent="0.25">
      <c r="BI2160" s="34">
        <v>1.77295471031963E-2</v>
      </c>
    </row>
    <row r="2161" spans="61:61" x14ac:dyDescent="0.25">
      <c r="BI2161" s="34">
        <v>-0.15117594348208011</v>
      </c>
    </row>
    <row r="2162" spans="61:61" x14ac:dyDescent="0.25">
      <c r="BI2162" s="34">
        <v>0.39051639187973708</v>
      </c>
    </row>
    <row r="2163" spans="61:61" x14ac:dyDescent="0.25">
      <c r="BI2163" s="34">
        <v>-7.9562055401048701E-2</v>
      </c>
    </row>
    <row r="2164" spans="61:61" x14ac:dyDescent="0.25">
      <c r="BI2164" s="34">
        <v>8.1677911481202597E-2</v>
      </c>
    </row>
    <row r="2165" spans="61:61" x14ac:dyDescent="0.25">
      <c r="BI2165" s="34">
        <v>0.210050421969976</v>
      </c>
    </row>
    <row r="2166" spans="61:61" x14ac:dyDescent="0.25">
      <c r="BI2166" s="34">
        <v>-9.1643341898961991E-3</v>
      </c>
    </row>
    <row r="2167" spans="61:61" x14ac:dyDescent="0.25">
      <c r="BI2167" s="34">
        <v>3.3459547220983897E-2</v>
      </c>
    </row>
    <row r="2168" spans="61:61" x14ac:dyDescent="0.25">
      <c r="BI2168" s="34">
        <v>6.9973470595683498E-2</v>
      </c>
    </row>
    <row r="2169" spans="61:61" x14ac:dyDescent="0.25">
      <c r="BI2169" s="34">
        <v>-0.11826126260343831</v>
      </c>
    </row>
    <row r="2170" spans="61:61" x14ac:dyDescent="0.25">
      <c r="BI2170" s="34">
        <v>-5.4582160790956997E-3</v>
      </c>
    </row>
    <row r="2171" spans="61:61" x14ac:dyDescent="0.25">
      <c r="BI2171" s="34">
        <v>3.3686742701321701E-2</v>
      </c>
    </row>
    <row r="2172" spans="61:61" x14ac:dyDescent="0.25">
      <c r="BI2172" s="34">
        <v>4.2342633972945402E-2</v>
      </c>
    </row>
    <row r="2173" spans="61:61" x14ac:dyDescent="0.25">
      <c r="BI2173" s="34">
        <v>0.10991800187195951</v>
      </c>
    </row>
    <row r="2174" spans="61:61" x14ac:dyDescent="0.25">
      <c r="BI2174" s="34">
        <v>5.2483322140519303E-2</v>
      </c>
    </row>
    <row r="2175" spans="61:61" x14ac:dyDescent="0.25">
      <c r="BI2175" s="34">
        <v>0.10219202241631049</v>
      </c>
    </row>
    <row r="2176" spans="61:61" x14ac:dyDescent="0.25">
      <c r="BI2176" s="34">
        <v>1.8972274569869999E-2</v>
      </c>
    </row>
    <row r="2177" spans="61:61" x14ac:dyDescent="0.25">
      <c r="BI2177" s="34">
        <v>7.8396026572838201E-2</v>
      </c>
    </row>
    <row r="2178" spans="61:61" x14ac:dyDescent="0.25">
      <c r="BI2178" s="34">
        <v>6.5131779562818196E-2</v>
      </c>
    </row>
    <row r="2179" spans="61:61" x14ac:dyDescent="0.25">
      <c r="BI2179" s="34">
        <v>0.1148725223902255</v>
      </c>
    </row>
    <row r="2180" spans="61:61" x14ac:dyDescent="0.25">
      <c r="BI2180" s="34">
        <v>8.4114386721723E-2</v>
      </c>
    </row>
    <row r="2181" spans="61:61" x14ac:dyDescent="0.25">
      <c r="BI2181" s="34">
        <v>0.1129072050685159</v>
      </c>
    </row>
    <row r="2182" spans="61:61" x14ac:dyDescent="0.25">
      <c r="BI2182" s="34">
        <v>-9.3517665438776307E-2</v>
      </c>
    </row>
    <row r="2183" spans="61:61" x14ac:dyDescent="0.25">
      <c r="BI2183" s="34">
        <v>-1.05652395431445E-2</v>
      </c>
    </row>
    <row r="2184" spans="61:61" x14ac:dyDescent="0.25">
      <c r="BI2184" s="34">
        <v>-1.8458353838578901E-2</v>
      </c>
    </row>
    <row r="2185" spans="61:61" x14ac:dyDescent="0.25">
      <c r="BI2185" s="34">
        <v>4.1841297335112902E-2</v>
      </c>
    </row>
    <row r="2186" spans="61:61" x14ac:dyDescent="0.25">
      <c r="BI2186" s="34">
        <v>1.52201377011801E-2</v>
      </c>
    </row>
    <row r="2187" spans="61:61" x14ac:dyDescent="0.25">
      <c r="BI2187" s="34">
        <v>-3.0323268282138799E-2</v>
      </c>
    </row>
    <row r="2188" spans="61:61" x14ac:dyDescent="0.25">
      <c r="BI2188" s="34">
        <v>-2.4389065222794101E-2</v>
      </c>
    </row>
    <row r="2189" spans="61:61" x14ac:dyDescent="0.25">
      <c r="BI2189" s="34">
        <v>1.30533328854295E-2</v>
      </c>
    </row>
    <row r="2190" spans="61:61" x14ac:dyDescent="0.25">
      <c r="BI2190" s="34">
        <v>-2.8199576727232101E-2</v>
      </c>
    </row>
    <row r="2191" spans="61:61" x14ac:dyDescent="0.25">
      <c r="BI2191" s="34">
        <v>-7.9565764074246495E-2</v>
      </c>
    </row>
    <row r="2192" spans="61:61" x14ac:dyDescent="0.25">
      <c r="BI2192" s="34">
        <v>0.1528996102253489</v>
      </c>
    </row>
    <row r="2193" spans="61:61" x14ac:dyDescent="0.25">
      <c r="BI2193" s="34">
        <v>-3.93053991865858E-2</v>
      </c>
    </row>
    <row r="2194" spans="61:61" x14ac:dyDescent="0.25">
      <c r="BI2194" s="34">
        <v>-9.1443537420000706E-2</v>
      </c>
    </row>
    <row r="2195" spans="61:61" x14ac:dyDescent="0.25">
      <c r="BI2195" s="34">
        <v>-0.15366277219820509</v>
      </c>
    </row>
    <row r="2196" spans="61:61" x14ac:dyDescent="0.25">
      <c r="BI2196" s="34">
        <v>-0.1053490079399844</v>
      </c>
    </row>
    <row r="2197" spans="61:61" x14ac:dyDescent="0.25">
      <c r="BI2197" s="34">
        <v>-0.14792744030167479</v>
      </c>
    </row>
    <row r="2198" spans="61:61" x14ac:dyDescent="0.25">
      <c r="BI2198" s="34">
        <v>-1.00852219893418E-2</v>
      </c>
    </row>
    <row r="2199" spans="61:61" x14ac:dyDescent="0.25">
      <c r="BI2199" s="34">
        <v>2.2741979651284099E-2</v>
      </c>
    </row>
    <row r="2200" spans="61:61" x14ac:dyDescent="0.25">
      <c r="BI2200" s="34">
        <v>-5.63181942494188E-2</v>
      </c>
    </row>
    <row r="2201" spans="61:61" x14ac:dyDescent="0.25">
      <c r="BI2201" s="34">
        <v>2.9365176076920001E-3</v>
      </c>
    </row>
    <row r="2202" spans="61:61" x14ac:dyDescent="0.25">
      <c r="BI2202" s="34">
        <v>9.8129139536979104E-2</v>
      </c>
    </row>
    <row r="2203" spans="61:61" x14ac:dyDescent="0.25">
      <c r="BI2203" s="34">
        <v>-0.15899009465977409</v>
      </c>
    </row>
    <row r="2204" spans="61:61" x14ac:dyDescent="0.25">
      <c r="BI2204" s="34">
        <v>-0.1604599290780141</v>
      </c>
    </row>
    <row r="2205" spans="61:61" x14ac:dyDescent="0.25">
      <c r="BI2205" s="34">
        <v>-0.10833601148726341</v>
      </c>
    </row>
    <row r="2206" spans="61:61" x14ac:dyDescent="0.25">
      <c r="BI2206" s="34">
        <v>-0.1042531767755696</v>
      </c>
    </row>
    <row r="2207" spans="61:61" x14ac:dyDescent="0.25">
      <c r="BI2207" s="34">
        <v>-0.17673607718612391</v>
      </c>
    </row>
    <row r="2208" spans="61:61" x14ac:dyDescent="0.25">
      <c r="BI2208" s="34">
        <v>-7.2554385533353097E-2</v>
      </c>
    </row>
    <row r="2209" spans="61:61" x14ac:dyDescent="0.25">
      <c r="BI2209" s="34">
        <v>-0.24732293473285949</v>
      </c>
    </row>
    <row r="2210" spans="61:61" x14ac:dyDescent="0.25">
      <c r="BI2210" s="34">
        <v>5.8040361918103398E-2</v>
      </c>
    </row>
    <row r="2211" spans="61:61" x14ac:dyDescent="0.25">
      <c r="BI2211" s="34">
        <v>-0.1224410650435358</v>
      </c>
    </row>
    <row r="2212" spans="61:61" x14ac:dyDescent="0.25">
      <c r="BI2212" s="34">
        <v>-6.1019822222065999E-2</v>
      </c>
    </row>
    <row r="2213" spans="61:61" x14ac:dyDescent="0.25">
      <c r="BI2213" s="34">
        <v>-1.50648791310163E-2</v>
      </c>
    </row>
    <row r="2214" spans="61:61" x14ac:dyDescent="0.25">
      <c r="BI2214" s="34">
        <v>-5.25539388677108E-2</v>
      </c>
    </row>
    <row r="2215" spans="61:61" x14ac:dyDescent="0.25">
      <c r="BI2215" s="34">
        <v>0.201684598852747</v>
      </c>
    </row>
    <row r="2216" spans="61:61" x14ac:dyDescent="0.25">
      <c r="BI2216" s="34">
        <v>0.1083924687435823</v>
      </c>
    </row>
    <row r="2217" spans="61:61" x14ac:dyDescent="0.25">
      <c r="BI2217" s="34">
        <v>-0.13639308914203871</v>
      </c>
    </row>
    <row r="2218" spans="61:61" x14ac:dyDescent="0.25">
      <c r="BI2218" s="34">
        <v>-6.04112803672767E-2</v>
      </c>
    </row>
    <row r="2219" spans="61:61" x14ac:dyDescent="0.25">
      <c r="BI2219" s="34">
        <v>-0.15053774845889731</v>
      </c>
    </row>
    <row r="2220" spans="61:61" x14ac:dyDescent="0.25">
      <c r="BI2220" s="34">
        <v>-4.6546869052985197E-2</v>
      </c>
    </row>
    <row r="2221" spans="61:61" x14ac:dyDescent="0.25">
      <c r="BI2221" s="34">
        <v>1.52675058483048E-2</v>
      </c>
    </row>
    <row r="2222" spans="61:61" x14ac:dyDescent="0.25">
      <c r="BI2222" s="34">
        <v>8.4568620375282094E-2</v>
      </c>
    </row>
    <row r="2223" spans="61:61" x14ac:dyDescent="0.25">
      <c r="BI2223" s="34">
        <v>6.9386191490976204E-2</v>
      </c>
    </row>
    <row r="2224" spans="61:61" x14ac:dyDescent="0.25">
      <c r="BI2224" s="34">
        <v>0.40051652796467951</v>
      </c>
    </row>
    <row r="2225" spans="61:61" x14ac:dyDescent="0.25">
      <c r="BI2225" s="34">
        <v>-7.78439889830191E-2</v>
      </c>
    </row>
    <row r="2226" spans="61:61" x14ac:dyDescent="0.25">
      <c r="BI2226" s="34">
        <v>-5.6937647635635698E-2</v>
      </c>
    </row>
    <row r="2227" spans="61:61" x14ac:dyDescent="0.25">
      <c r="BI2227" s="34">
        <v>6.4699092183321594E-2</v>
      </c>
    </row>
    <row r="2228" spans="61:61" x14ac:dyDescent="0.25">
      <c r="BI2228" s="34">
        <v>-4.6368221408583002E-2</v>
      </c>
    </row>
    <row r="2229" spans="61:61" x14ac:dyDescent="0.25">
      <c r="BI2229" s="34">
        <v>-5.8915448726814097E-2</v>
      </c>
    </row>
    <row r="2230" spans="61:61" x14ac:dyDescent="0.25">
      <c r="BI2230" s="34">
        <v>0.13310690189144339</v>
      </c>
    </row>
    <row r="2231" spans="61:61" x14ac:dyDescent="0.25">
      <c r="BI2231" s="34">
        <v>-5.6612502691628597E-2</v>
      </c>
    </row>
    <row r="2232" spans="61:61" x14ac:dyDescent="0.25">
      <c r="BI2232" s="34">
        <v>-3.6492062652226299E-2</v>
      </c>
    </row>
    <row r="2233" spans="61:61" x14ac:dyDescent="0.25">
      <c r="BI2233" s="34">
        <v>-9.6373651373035094E-2</v>
      </c>
    </row>
    <row r="2234" spans="61:61" x14ac:dyDescent="0.25">
      <c r="BI2234" s="34">
        <v>-0.1010003733475005</v>
      </c>
    </row>
    <row r="2235" spans="61:61" x14ac:dyDescent="0.25">
      <c r="BI2235" s="34">
        <v>0.125234505508308</v>
      </c>
    </row>
    <row r="2236" spans="61:61" x14ac:dyDescent="0.25">
      <c r="BI2236" s="34">
        <v>0.10519311051109891</v>
      </c>
    </row>
    <row r="2237" spans="61:61" x14ac:dyDescent="0.25">
      <c r="BI2237" s="34">
        <v>-0.11479310941904181</v>
      </c>
    </row>
    <row r="2238" spans="61:61" x14ac:dyDescent="0.25">
      <c r="BI2238" s="34">
        <v>-5.1756086357751502E-2</v>
      </c>
    </row>
    <row r="2239" spans="61:61" x14ac:dyDescent="0.25">
      <c r="BI2239" s="34">
        <v>-0.25314623563484279</v>
      </c>
    </row>
    <row r="2240" spans="61:61" x14ac:dyDescent="0.25">
      <c r="BI2240" s="34">
        <v>-3.1962154079032697E-2</v>
      </c>
    </row>
    <row r="2241" spans="61:61" x14ac:dyDescent="0.25">
      <c r="BI2241" s="34">
        <v>-0.1533247496386699</v>
      </c>
    </row>
    <row r="2242" spans="61:61" x14ac:dyDescent="0.25">
      <c r="BI2242" s="34">
        <v>-0.21069317949489069</v>
      </c>
    </row>
    <row r="2243" spans="61:61" x14ac:dyDescent="0.25">
      <c r="BI2243" s="34">
        <v>-0.15981038801064529</v>
      </c>
    </row>
    <row r="2244" spans="61:61" x14ac:dyDescent="0.25">
      <c r="BI2244" s="34">
        <v>0.18511869549166651</v>
      </c>
    </row>
    <row r="2245" spans="61:61" x14ac:dyDescent="0.25">
      <c r="BI2245" s="34">
        <v>-7.5734799610708101E-2</v>
      </c>
    </row>
    <row r="2246" spans="61:61" x14ac:dyDescent="0.25">
      <c r="BI2246" s="34">
        <v>1.55399714405194E-2</v>
      </c>
    </row>
    <row r="2247" spans="61:61" x14ac:dyDescent="0.25">
      <c r="BI2247" s="34">
        <v>0.1139381894990202</v>
      </c>
    </row>
    <row r="2248" spans="61:61" x14ac:dyDescent="0.25">
      <c r="BI2248" s="34">
        <v>-0.17372017938201639</v>
      </c>
    </row>
    <row r="2249" spans="61:61" x14ac:dyDescent="0.25">
      <c r="BI2249" s="34">
        <v>-0.1637969819491773</v>
      </c>
    </row>
    <row r="2250" spans="61:61" x14ac:dyDescent="0.25">
      <c r="BI2250" s="34">
        <v>-4.2315858168275999E-3</v>
      </c>
    </row>
    <row r="2251" spans="61:61" x14ac:dyDescent="0.25">
      <c r="BI2251" s="34">
        <v>-0.10732381245309081</v>
      </c>
    </row>
    <row r="2252" spans="61:61" x14ac:dyDescent="0.25">
      <c r="BI2252" s="34">
        <v>3.6696805715432999E-3</v>
      </c>
    </row>
    <row r="2253" spans="61:61" x14ac:dyDescent="0.25">
      <c r="BI2253" s="34">
        <v>0.1748052269928512</v>
      </c>
    </row>
    <row r="2254" spans="61:61" x14ac:dyDescent="0.25">
      <c r="BI2254" s="34">
        <v>0.33743619751407899</v>
      </c>
    </row>
    <row r="2255" spans="61:61" x14ac:dyDescent="0.25">
      <c r="BI2255" s="34">
        <v>-0.13519480793088809</v>
      </c>
    </row>
    <row r="2256" spans="61:61" x14ac:dyDescent="0.25">
      <c r="BI2256" s="34">
        <v>-3.5440656761749699E-2</v>
      </c>
    </row>
    <row r="2257" spans="61:61" x14ac:dyDescent="0.25">
      <c r="BI2257" s="34">
        <v>0.16353936217363929</v>
      </c>
    </row>
    <row r="2258" spans="61:61" x14ac:dyDescent="0.25">
      <c r="BI2258" s="34">
        <v>-0.2012097034481789</v>
      </c>
    </row>
    <row r="2259" spans="61:61" x14ac:dyDescent="0.25">
      <c r="BI2259" s="34">
        <v>-4.0257429099923601E-2</v>
      </c>
    </row>
    <row r="2260" spans="61:61" x14ac:dyDescent="0.25">
      <c r="BI2260" s="34">
        <v>-0.18746810312511361</v>
      </c>
    </row>
    <row r="2261" spans="61:61" x14ac:dyDescent="0.25">
      <c r="BI2261" s="34">
        <v>-0.14840639448207951</v>
      </c>
    </row>
    <row r="2262" spans="61:61" x14ac:dyDescent="0.25">
      <c r="BI2262" s="34">
        <v>0.1743877728558697</v>
      </c>
    </row>
    <row r="2263" spans="61:61" x14ac:dyDescent="0.25">
      <c r="BI2263" s="34">
        <v>5.6703148764851601E-2</v>
      </c>
    </row>
    <row r="2264" spans="61:61" x14ac:dyDescent="0.25">
      <c r="BI2264" s="34">
        <v>4.7690262592650998E-3</v>
      </c>
    </row>
    <row r="2265" spans="61:61" x14ac:dyDescent="0.25">
      <c r="BI2265" s="34">
        <v>-0.1995834707393174</v>
      </c>
    </row>
    <row r="2266" spans="61:61" x14ac:dyDescent="0.25">
      <c r="BI2266" s="34">
        <v>-0.2468916497124565</v>
      </c>
    </row>
    <row r="2267" spans="61:61" x14ac:dyDescent="0.25">
      <c r="BI2267" s="34">
        <v>-0.2265028220091119</v>
      </c>
    </row>
    <row r="2268" spans="61:61" x14ac:dyDescent="0.25">
      <c r="BI2268" s="34">
        <v>-4.0300939949285901E-2</v>
      </c>
    </row>
    <row r="2269" spans="61:61" x14ac:dyDescent="0.25">
      <c r="BI2269" s="34">
        <v>0.36269752292175472</v>
      </c>
    </row>
    <row r="2270" spans="61:61" x14ac:dyDescent="0.25">
      <c r="BI2270" s="34">
        <v>-0.1376682250797355</v>
      </c>
    </row>
    <row r="2271" spans="61:61" x14ac:dyDescent="0.25">
      <c r="BI2271" s="34">
        <v>-2.346619904883E-3</v>
      </c>
    </row>
    <row r="2272" spans="61:61" x14ac:dyDescent="0.25">
      <c r="BI2272" s="34">
        <v>0.197145798316016</v>
      </c>
    </row>
    <row r="2273" spans="61:61" x14ac:dyDescent="0.25">
      <c r="BI2273" s="34">
        <v>-3.2643544203820297E-2</v>
      </c>
    </row>
    <row r="2274" spans="61:61" x14ac:dyDescent="0.25">
      <c r="BI2274" s="34">
        <v>-7.1488049101566795E-2</v>
      </c>
    </row>
    <row r="2275" spans="61:61" x14ac:dyDescent="0.25">
      <c r="BI2275" s="34">
        <v>-0.26231621506345831</v>
      </c>
    </row>
    <row r="2276" spans="61:61" x14ac:dyDescent="0.25">
      <c r="BI2276" s="34">
        <v>4.4963529220024202E-2</v>
      </c>
    </row>
    <row r="2277" spans="61:61" x14ac:dyDescent="0.25">
      <c r="BI2277" s="34">
        <v>-4.8764648232498597E-2</v>
      </c>
    </row>
    <row r="2278" spans="61:61" x14ac:dyDescent="0.25">
      <c r="BI2278" s="34">
        <v>-4.5584633953128298E-2</v>
      </c>
    </row>
    <row r="2279" spans="61:61" x14ac:dyDescent="0.25">
      <c r="BI2279" s="34">
        <v>9.2003628970403706E-2</v>
      </c>
    </row>
    <row r="2280" spans="61:61" x14ac:dyDescent="0.25">
      <c r="BI2280" s="34">
        <v>0.2404735556900556</v>
      </c>
    </row>
    <row r="2281" spans="61:61" x14ac:dyDescent="0.25">
      <c r="BI2281" s="34">
        <v>-9.3221413040923601E-2</v>
      </c>
    </row>
    <row r="2282" spans="61:61" x14ac:dyDescent="0.25">
      <c r="BI2282" s="34">
        <v>0.1035298137405002</v>
      </c>
    </row>
    <row r="2283" spans="61:61" x14ac:dyDescent="0.25">
      <c r="BI2283" s="34">
        <v>-4.56624587171836E-2</v>
      </c>
    </row>
    <row r="2284" spans="61:61" x14ac:dyDescent="0.25">
      <c r="BI2284" s="34">
        <v>0.15688050521758781</v>
      </c>
    </row>
    <row r="2285" spans="61:61" x14ac:dyDescent="0.25">
      <c r="BI2285" s="34">
        <v>7.4717182309289004E-2</v>
      </c>
    </row>
    <row r="2286" spans="61:61" x14ac:dyDescent="0.25">
      <c r="BI2286" s="34">
        <v>-0.1133289046047663</v>
      </c>
    </row>
    <row r="2287" spans="61:61" x14ac:dyDescent="0.25">
      <c r="BI2287" s="34">
        <v>3.3912295803669099E-2</v>
      </c>
    </row>
    <row r="2288" spans="61:61" x14ac:dyDescent="0.25">
      <c r="BI2288" s="34">
        <v>-0.1104477046835764</v>
      </c>
    </row>
    <row r="2289" spans="61:61" x14ac:dyDescent="0.25">
      <c r="BI2289" s="34">
        <v>-0.2865467090190964</v>
      </c>
    </row>
    <row r="2290" spans="61:61" x14ac:dyDescent="0.25">
      <c r="BI2290" s="34">
        <v>-4.6254459947563997E-2</v>
      </c>
    </row>
    <row r="2291" spans="61:61" x14ac:dyDescent="0.25">
      <c r="BI2291" s="34">
        <v>0.16543497723771289</v>
      </c>
    </row>
    <row r="2292" spans="61:61" x14ac:dyDescent="0.25">
      <c r="BI2292" s="34">
        <v>0.26593394858738489</v>
      </c>
    </row>
    <row r="2293" spans="61:61" x14ac:dyDescent="0.25">
      <c r="BI2293" s="34">
        <v>-9.4269966799494995E-3</v>
      </c>
    </row>
    <row r="2294" spans="61:61" x14ac:dyDescent="0.25">
      <c r="BI2294" s="34">
        <v>3.8179019596808202E-2</v>
      </c>
    </row>
    <row r="2295" spans="61:61" x14ac:dyDescent="0.25">
      <c r="BI2295" s="34">
        <v>-1.6604527890422601E-2</v>
      </c>
    </row>
    <row r="2296" spans="61:61" x14ac:dyDescent="0.25">
      <c r="BI2296" s="34">
        <v>0.2596678638347148</v>
      </c>
    </row>
    <row r="2297" spans="61:61" x14ac:dyDescent="0.25">
      <c r="BI2297" s="34">
        <v>0.3437253067237348</v>
      </c>
    </row>
    <row r="2298" spans="61:61" x14ac:dyDescent="0.25">
      <c r="BI2298" s="34">
        <v>-5.1804703195393403E-2</v>
      </c>
    </row>
    <row r="2299" spans="61:61" x14ac:dyDescent="0.25">
      <c r="BI2299" s="34">
        <v>-6.04089058145484E-2</v>
      </c>
    </row>
    <row r="2300" spans="61:61" x14ac:dyDescent="0.25">
      <c r="BI2300" s="34">
        <v>-6.1892443655222402E-2</v>
      </c>
    </row>
    <row r="2301" spans="61:61" x14ac:dyDescent="0.25">
      <c r="BI2301" s="34">
        <v>-0.15601272971850971</v>
      </c>
    </row>
    <row r="2302" spans="61:61" x14ac:dyDescent="0.25">
      <c r="BI2302" s="34">
        <v>-0.11696091956730061</v>
      </c>
    </row>
    <row r="2303" spans="61:61" x14ac:dyDescent="0.25">
      <c r="BI2303" s="34">
        <v>0.197308479682344</v>
      </c>
    </row>
    <row r="2304" spans="61:61" x14ac:dyDescent="0.25">
      <c r="BI2304" s="34">
        <v>-0.14958961768832599</v>
      </c>
    </row>
    <row r="2305" spans="61:61" x14ac:dyDescent="0.25">
      <c r="BI2305" s="34">
        <v>0.51489501416606054</v>
      </c>
    </row>
    <row r="2306" spans="61:61" x14ac:dyDescent="0.25">
      <c r="BI2306" s="34">
        <v>-0.1072388051164231</v>
      </c>
    </row>
    <row r="2307" spans="61:61" x14ac:dyDescent="0.25">
      <c r="BI2307" s="34">
        <v>0.1572956696298656</v>
      </c>
    </row>
    <row r="2308" spans="61:61" x14ac:dyDescent="0.25">
      <c r="BI2308" s="34">
        <v>0.2979015861491775</v>
      </c>
    </row>
    <row r="2309" spans="61:61" x14ac:dyDescent="0.25">
      <c r="BI2309" s="34">
        <v>4.8074218790450499E-2</v>
      </c>
    </row>
    <row r="2310" spans="61:61" x14ac:dyDescent="0.25">
      <c r="BI2310" s="34">
        <v>-2.799910418558E-2</v>
      </c>
    </row>
    <row r="2311" spans="61:61" x14ac:dyDescent="0.25">
      <c r="BI2311" s="34">
        <v>1.7328618759616301E-2</v>
      </c>
    </row>
    <row r="2312" spans="61:61" x14ac:dyDescent="0.25">
      <c r="BI2312" s="34">
        <v>-8.31282642126739E-2</v>
      </c>
    </row>
    <row r="2313" spans="61:61" x14ac:dyDescent="0.25">
      <c r="BI2313" s="34">
        <v>-2.0658362369338001E-2</v>
      </c>
    </row>
    <row r="2314" spans="61:61" x14ac:dyDescent="0.25">
      <c r="BI2314" s="34">
        <v>-5.8783115767238402E-2</v>
      </c>
    </row>
    <row r="2315" spans="61:61" x14ac:dyDescent="0.25">
      <c r="BI2315" s="34">
        <v>-0.17088936286986339</v>
      </c>
    </row>
    <row r="2316" spans="61:61" x14ac:dyDescent="0.25">
      <c r="BI2316" s="34">
        <v>-8.6706605353983994E-3</v>
      </c>
    </row>
    <row r="2317" spans="61:61" x14ac:dyDescent="0.25">
      <c r="BI2317" s="34">
        <v>-9.2516677398499905E-2</v>
      </c>
    </row>
    <row r="2318" spans="61:61" x14ac:dyDescent="0.25">
      <c r="BI2318" s="34">
        <v>-6.4847173372561698E-2</v>
      </c>
    </row>
    <row r="2319" spans="61:61" x14ac:dyDescent="0.25">
      <c r="BI2319" s="34">
        <v>9.9985705211843006E-3</v>
      </c>
    </row>
    <row r="2320" spans="61:61" x14ac:dyDescent="0.25">
      <c r="BI2320" s="34">
        <v>4.9715819701967701E-2</v>
      </c>
    </row>
    <row r="2321" spans="61:61" x14ac:dyDescent="0.25">
      <c r="BI2321" s="34">
        <v>0.2020586184538288</v>
      </c>
    </row>
    <row r="2322" spans="61:61" x14ac:dyDescent="0.25">
      <c r="BI2322" s="34">
        <v>-5.7780548342197098E-2</v>
      </c>
    </row>
    <row r="2323" spans="61:61" x14ac:dyDescent="0.25">
      <c r="BI2323" s="34">
        <v>-2.24930008966076E-2</v>
      </c>
    </row>
    <row r="2324" spans="61:61" x14ac:dyDescent="0.25">
      <c r="BI2324" s="34">
        <v>-0.1865117109496241</v>
      </c>
    </row>
    <row r="2325" spans="61:61" x14ac:dyDescent="0.25">
      <c r="BI2325" s="34">
        <v>0.37143837475455449</v>
      </c>
    </row>
    <row r="2326" spans="61:61" x14ac:dyDescent="0.25">
      <c r="BI2326" s="34">
        <v>9.4937777082529595E-2</v>
      </c>
    </row>
    <row r="2327" spans="61:61" x14ac:dyDescent="0.25">
      <c r="BI2327" s="34">
        <v>-5.2447653673779897E-2</v>
      </c>
    </row>
    <row r="2328" spans="61:61" x14ac:dyDescent="0.25">
      <c r="BI2328" s="34">
        <v>0.2204911633480556</v>
      </c>
    </row>
    <row r="2329" spans="61:61" x14ac:dyDescent="0.25">
      <c r="BI2329" s="34">
        <v>4.04278440578663E-2</v>
      </c>
    </row>
    <row r="2330" spans="61:61" x14ac:dyDescent="0.25">
      <c r="BI2330" s="34">
        <v>-9.2719482318405003E-2</v>
      </c>
    </row>
    <row r="2331" spans="61:61" x14ac:dyDescent="0.25">
      <c r="BI2331" s="34">
        <v>-0.1055284668353775</v>
      </c>
    </row>
    <row r="2332" spans="61:61" x14ac:dyDescent="0.25">
      <c r="BI2332" s="34">
        <v>2.92818516489111E-2</v>
      </c>
    </row>
    <row r="2333" spans="61:61" x14ac:dyDescent="0.25">
      <c r="BI2333" s="34">
        <v>8.6570649772593003E-3</v>
      </c>
    </row>
    <row r="2334" spans="61:61" x14ac:dyDescent="0.25">
      <c r="BI2334" s="34">
        <v>0.13109333903906861</v>
      </c>
    </row>
    <row r="2335" spans="61:61" x14ac:dyDescent="0.25">
      <c r="BI2335" s="34">
        <v>-3.2069999962765897E-2</v>
      </c>
    </row>
    <row r="2336" spans="61:61" x14ac:dyDescent="0.25">
      <c r="BI2336" s="34">
        <v>-0.1621883226808154</v>
      </c>
    </row>
    <row r="2337" spans="61:61" x14ac:dyDescent="0.25">
      <c r="BI2337" s="34">
        <v>7.3100640409944906E-2</v>
      </c>
    </row>
    <row r="2338" spans="61:61" x14ac:dyDescent="0.25">
      <c r="BI2338" s="34">
        <v>-4.5462277205131303E-2</v>
      </c>
    </row>
    <row r="2339" spans="61:61" x14ac:dyDescent="0.25">
      <c r="BI2339" s="34">
        <v>3.4702138198245601E-2</v>
      </c>
    </row>
    <row r="2340" spans="61:61" x14ac:dyDescent="0.25">
      <c r="BI2340" s="34">
        <v>-3.4773182354021902E-2</v>
      </c>
    </row>
    <row r="2341" spans="61:61" x14ac:dyDescent="0.25">
      <c r="BI2341" s="34">
        <v>0.1074627904151907</v>
      </c>
    </row>
    <row r="2342" spans="61:61" x14ac:dyDescent="0.25">
      <c r="BI2342" s="34">
        <v>-0.1020736076998314</v>
      </c>
    </row>
    <row r="2343" spans="61:61" x14ac:dyDescent="0.25">
      <c r="BI2343" s="34">
        <v>0.51147864364033879</v>
      </c>
    </row>
    <row r="2344" spans="61:61" x14ac:dyDescent="0.25">
      <c r="BI2344" s="34">
        <v>0.27541819120730421</v>
      </c>
    </row>
    <row r="2345" spans="61:61" x14ac:dyDescent="0.25">
      <c r="BI2345" s="34">
        <v>-5.3405681806308301E-2</v>
      </c>
    </row>
    <row r="2346" spans="61:61" x14ac:dyDescent="0.25">
      <c r="BI2346" s="34">
        <v>0.1226749137366086</v>
      </c>
    </row>
    <row r="2347" spans="61:61" x14ac:dyDescent="0.25">
      <c r="BI2347" s="34">
        <v>9.8129748521054896E-2</v>
      </c>
    </row>
    <row r="2348" spans="61:61" x14ac:dyDescent="0.25">
      <c r="BI2348" s="34">
        <v>-3.3887258992791498E-2</v>
      </c>
    </row>
    <row r="2349" spans="61:61" x14ac:dyDescent="0.25">
      <c r="BI2349" s="34">
        <v>5.9244888185749E-3</v>
      </c>
    </row>
    <row r="2350" spans="61:61" x14ac:dyDescent="0.25">
      <c r="BI2350" s="34">
        <v>0.1156375780846462</v>
      </c>
    </row>
    <row r="2351" spans="61:61" x14ac:dyDescent="0.25">
      <c r="BI2351" s="34">
        <v>0.32452057983804738</v>
      </c>
    </row>
    <row r="2352" spans="61:61" x14ac:dyDescent="0.25">
      <c r="BI2352" s="34">
        <v>7.6636280946865004E-3</v>
      </c>
    </row>
    <row r="2353" spans="61:61" x14ac:dyDescent="0.25">
      <c r="BI2353" s="34">
        <v>-0.1089081393361476</v>
      </c>
    </row>
    <row r="2354" spans="61:61" x14ac:dyDescent="0.25">
      <c r="BI2354" s="34">
        <v>-0.1729366208920744</v>
      </c>
    </row>
    <row r="2355" spans="61:61" x14ac:dyDescent="0.25">
      <c r="BI2355" s="34">
        <v>-5.8888645383202903E-2</v>
      </c>
    </row>
    <row r="2356" spans="61:61" x14ac:dyDescent="0.25">
      <c r="BI2356" s="34">
        <v>-2.0978247830329699E-2</v>
      </c>
    </row>
    <row r="2357" spans="61:61" x14ac:dyDescent="0.25">
      <c r="BI2357" s="34">
        <v>-0.1284915661020426</v>
      </c>
    </row>
    <row r="2358" spans="61:61" x14ac:dyDescent="0.25">
      <c r="BI2358" s="34">
        <v>-7.2442940457079802E-2</v>
      </c>
    </row>
    <row r="2359" spans="61:61" x14ac:dyDescent="0.25">
      <c r="BI2359" s="34">
        <v>-0.1038140814658578</v>
      </c>
    </row>
    <row r="2360" spans="61:61" x14ac:dyDescent="0.25">
      <c r="BI2360" s="34">
        <v>-2.7269359687233801E-2</v>
      </c>
    </row>
    <row r="2361" spans="61:61" x14ac:dyDescent="0.25">
      <c r="BI2361" s="34">
        <v>-0.1038594228747934</v>
      </c>
    </row>
    <row r="2362" spans="61:61" x14ac:dyDescent="0.25">
      <c r="BI2362" s="34">
        <v>-2.5484189198077298E-2</v>
      </c>
    </row>
    <row r="2363" spans="61:61" x14ac:dyDescent="0.25">
      <c r="BI2363" s="34">
        <v>-9.8403181195225106E-2</v>
      </c>
    </row>
    <row r="2364" spans="61:61" x14ac:dyDescent="0.25">
      <c r="BI2364" s="34">
        <v>-1.7591777101657199E-2</v>
      </c>
    </row>
    <row r="2365" spans="61:61" x14ac:dyDescent="0.25">
      <c r="BI2365" s="34">
        <v>-0.1359641420397962</v>
      </c>
    </row>
    <row r="2366" spans="61:61" x14ac:dyDescent="0.25">
      <c r="BI2366" s="34">
        <v>-4.2718389206625997E-2</v>
      </c>
    </row>
    <row r="2367" spans="61:61" x14ac:dyDescent="0.25">
      <c r="BI2367" s="34">
        <v>-6.2507474632927995E-2</v>
      </c>
    </row>
    <row r="2368" spans="61:61" x14ac:dyDescent="0.25">
      <c r="BI2368" s="34">
        <v>-0.1512101913918438</v>
      </c>
    </row>
    <row r="2369" spans="61:61" x14ac:dyDescent="0.25">
      <c r="BI2369" s="34">
        <v>-7.97821139010082E-2</v>
      </c>
    </row>
    <row r="2370" spans="61:61" x14ac:dyDescent="0.25">
      <c r="BI2370" s="34">
        <v>6.8380504555640806E-2</v>
      </c>
    </row>
    <row r="2371" spans="61:61" x14ac:dyDescent="0.25">
      <c r="BI2371" s="34">
        <v>-6.3137636167260203E-2</v>
      </c>
    </row>
    <row r="2372" spans="61:61" x14ac:dyDescent="0.25">
      <c r="BI2372" s="34">
        <v>1.7590408679441E-3</v>
      </c>
    </row>
    <row r="2373" spans="61:61" x14ac:dyDescent="0.25">
      <c r="BI2373" s="34">
        <v>-0.1160958856476596</v>
      </c>
    </row>
    <row r="2374" spans="61:61" x14ac:dyDescent="0.25">
      <c r="BI2374" s="34">
        <v>1.2935252423870189</v>
      </c>
    </row>
    <row r="2375" spans="61:61" x14ac:dyDescent="0.25">
      <c r="BI2375" s="34">
        <v>-0.25798954162386828</v>
      </c>
    </row>
    <row r="2376" spans="61:61" x14ac:dyDescent="0.25">
      <c r="BI2376" s="34">
        <v>3.0585169152455099E-2</v>
      </c>
    </row>
    <row r="2377" spans="61:61" x14ac:dyDescent="0.25">
      <c r="BI2377" s="34">
        <v>-0.15251009616692049</v>
      </c>
    </row>
    <row r="2378" spans="61:61" x14ac:dyDescent="0.25">
      <c r="BI2378" s="34">
        <v>0.1016587283980738</v>
      </c>
    </row>
    <row r="2379" spans="61:61" x14ac:dyDescent="0.25">
      <c r="BI2379" s="34">
        <v>-0.1200737402326463</v>
      </c>
    </row>
    <row r="2380" spans="61:61" x14ac:dyDescent="0.25">
      <c r="BI2380" s="34">
        <v>-5.28009707730005E-2</v>
      </c>
    </row>
    <row r="2381" spans="61:61" x14ac:dyDescent="0.25">
      <c r="BI2381" s="34">
        <v>1.14404434154321E-2</v>
      </c>
    </row>
    <row r="2382" spans="61:61" x14ac:dyDescent="0.25">
      <c r="BI2382" s="34">
        <v>-0.1362069667799167</v>
      </c>
    </row>
    <row r="2383" spans="61:61" x14ac:dyDescent="0.25">
      <c r="BI2383" s="34">
        <v>-0.19889972889074531</v>
      </c>
    </row>
    <row r="2384" spans="61:61" x14ac:dyDescent="0.25">
      <c r="BI2384" s="34">
        <v>-2.3051715109376199E-2</v>
      </c>
    </row>
    <row r="2385" spans="61:61" x14ac:dyDescent="0.25">
      <c r="BI2385" s="34">
        <v>-0.1206747624300708</v>
      </c>
    </row>
    <row r="2386" spans="61:61" x14ac:dyDescent="0.25">
      <c r="BI2386" s="34">
        <v>-0.25616318558931078</v>
      </c>
    </row>
    <row r="2387" spans="61:61" x14ac:dyDescent="0.25">
      <c r="BI2387" s="34">
        <v>-0.22367907953635729</v>
      </c>
    </row>
    <row r="2388" spans="61:61" x14ac:dyDescent="0.25">
      <c r="BI2388" s="34">
        <v>-0.30522754446210071</v>
      </c>
    </row>
    <row r="2389" spans="61:61" x14ac:dyDescent="0.25">
      <c r="BI2389" s="34">
        <v>-5.1732839742605299E-2</v>
      </c>
    </row>
    <row r="2390" spans="61:61" x14ac:dyDescent="0.25">
      <c r="BI2390" s="34">
        <v>1.6816471274081798E-2</v>
      </c>
    </row>
    <row r="2391" spans="61:61" x14ac:dyDescent="0.25">
      <c r="BI2391" s="34">
        <v>-0.20850788130716619</v>
      </c>
    </row>
    <row r="2392" spans="61:61" x14ac:dyDescent="0.25">
      <c r="BI2392" s="34">
        <v>-0.1196757972033142</v>
      </c>
    </row>
    <row r="2393" spans="61:61" x14ac:dyDescent="0.25">
      <c r="BI2393" s="34">
        <v>-0.1127804726601368</v>
      </c>
    </row>
    <row r="2394" spans="61:61" x14ac:dyDescent="0.25">
      <c r="BI2394" s="34">
        <v>-5.4310669176304199E-2</v>
      </c>
    </row>
    <row r="2395" spans="61:61" x14ac:dyDescent="0.25">
      <c r="BI2395" s="34">
        <v>-4.0967708563619899E-2</v>
      </c>
    </row>
    <row r="2396" spans="61:61" x14ac:dyDescent="0.25">
      <c r="BI2396" s="34">
        <v>0.1027213923230744</v>
      </c>
    </row>
    <row r="2397" spans="61:61" x14ac:dyDescent="0.25">
      <c r="BI2397" s="34">
        <v>-0.117746098967315</v>
      </c>
    </row>
    <row r="2398" spans="61:61" x14ac:dyDescent="0.25">
      <c r="BI2398" s="34">
        <v>-9.5537830818396105E-2</v>
      </c>
    </row>
    <row r="2399" spans="61:61" x14ac:dyDescent="0.25">
      <c r="BI2399" s="34">
        <v>-0.1065341859201393</v>
      </c>
    </row>
    <row r="2400" spans="61:61" x14ac:dyDescent="0.25">
      <c r="BI2400" s="34">
        <v>4.3439280692187401E-2</v>
      </c>
    </row>
    <row r="2401" spans="61:61" x14ac:dyDescent="0.25">
      <c r="BI2401" s="34">
        <v>-1.18845937801321E-2</v>
      </c>
    </row>
    <row r="2402" spans="61:61" x14ac:dyDescent="0.25">
      <c r="BI2402" s="34">
        <v>0.1234358046783223</v>
      </c>
    </row>
    <row r="2403" spans="61:61" x14ac:dyDescent="0.25">
      <c r="BI2403" s="34">
        <v>-0.31185743331072308</v>
      </c>
    </row>
    <row r="2404" spans="61:61" x14ac:dyDescent="0.25">
      <c r="BI2404" s="34">
        <v>6.7570759230121003E-3</v>
      </c>
    </row>
    <row r="2405" spans="61:61" x14ac:dyDescent="0.25">
      <c r="BI2405" s="34">
        <v>-0.1376945641346782</v>
      </c>
    </row>
    <row r="2406" spans="61:61" x14ac:dyDescent="0.25">
      <c r="BI2406" s="34">
        <v>-0.16164438712261711</v>
      </c>
    </row>
    <row r="2407" spans="61:61" x14ac:dyDescent="0.25">
      <c r="BI2407" s="34">
        <v>-6.8961676838454E-2</v>
      </c>
    </row>
    <row r="2408" spans="61:61" x14ac:dyDescent="0.25">
      <c r="BI2408" s="34">
        <v>-1.1289413500445E-2</v>
      </c>
    </row>
    <row r="2409" spans="61:61" x14ac:dyDescent="0.25">
      <c r="BI2409" s="34">
        <v>-0.1054632722111776</v>
      </c>
    </row>
    <row r="2410" spans="61:61" x14ac:dyDescent="0.25">
      <c r="BI2410" s="34">
        <v>3.5766662195918598E-2</v>
      </c>
    </row>
    <row r="2411" spans="61:61" x14ac:dyDescent="0.25">
      <c r="BI2411" s="34">
        <v>8.2768325449217195E-2</v>
      </c>
    </row>
    <row r="2412" spans="61:61" x14ac:dyDescent="0.25">
      <c r="BI2412" s="34">
        <v>3.1650107044496598E-2</v>
      </c>
    </row>
    <row r="2413" spans="61:61" x14ac:dyDescent="0.25">
      <c r="BI2413" s="34">
        <v>-1.8510750847598699E-2</v>
      </c>
    </row>
    <row r="2414" spans="61:61" x14ac:dyDescent="0.25">
      <c r="BI2414" s="34">
        <v>0.31868968409669579</v>
      </c>
    </row>
    <row r="2415" spans="61:61" x14ac:dyDescent="0.25">
      <c r="BI2415" s="34">
        <v>1.39893003007335E-2</v>
      </c>
    </row>
    <row r="2416" spans="61:61" x14ac:dyDescent="0.25">
      <c r="BI2416" s="34">
        <v>-8.0584360930475399E-2</v>
      </c>
    </row>
    <row r="2417" spans="61:61" x14ac:dyDescent="0.25">
      <c r="BI2417" s="34">
        <v>0.11407897364182649</v>
      </c>
    </row>
    <row r="2418" spans="61:61" x14ac:dyDescent="0.25">
      <c r="BI2418" s="34">
        <v>0.1075613289574532</v>
      </c>
    </row>
    <row r="2419" spans="61:61" x14ac:dyDescent="0.25">
      <c r="BI2419" s="34">
        <v>0.2284255903405511</v>
      </c>
    </row>
    <row r="2420" spans="61:61" x14ac:dyDescent="0.25">
      <c r="BI2420" s="34">
        <v>-1.9769222475078999E-3</v>
      </c>
    </row>
    <row r="2421" spans="61:61" x14ac:dyDescent="0.25">
      <c r="BI2421" s="34">
        <v>3.21385385330092E-2</v>
      </c>
    </row>
    <row r="2422" spans="61:61" x14ac:dyDescent="0.25">
      <c r="BI2422" s="34">
        <v>0.20738977598602959</v>
      </c>
    </row>
    <row r="2423" spans="61:61" x14ac:dyDescent="0.25">
      <c r="BI2423" s="34">
        <v>0.1157894614784877</v>
      </c>
    </row>
    <row r="2424" spans="61:61" x14ac:dyDescent="0.25">
      <c r="BI2424" s="34">
        <v>5.3264321343411303E-2</v>
      </c>
    </row>
    <row r="2425" spans="61:61" x14ac:dyDescent="0.25">
      <c r="BI2425" s="34">
        <v>-1.8841964855994299E-2</v>
      </c>
    </row>
    <row r="2426" spans="61:61" x14ac:dyDescent="0.25">
      <c r="BI2426" s="34">
        <v>0.1446961901481861</v>
      </c>
    </row>
    <row r="2427" spans="61:61" x14ac:dyDescent="0.25">
      <c r="BI2427" s="34">
        <v>4.6045217824859E-2</v>
      </c>
    </row>
    <row r="2428" spans="61:61" x14ac:dyDescent="0.25">
      <c r="BI2428" s="34">
        <v>0.33943699414479461</v>
      </c>
    </row>
    <row r="2429" spans="61:61" x14ac:dyDescent="0.25">
      <c r="BI2429" s="34">
        <v>-5.4177053964360199E-2</v>
      </c>
    </row>
    <row r="2430" spans="61:61" x14ac:dyDescent="0.25">
      <c r="BI2430" s="34">
        <v>-0.1233637583414261</v>
      </c>
    </row>
    <row r="2431" spans="61:61" x14ac:dyDescent="0.25">
      <c r="BI2431" s="34">
        <v>3.8844486516377799E-2</v>
      </c>
    </row>
    <row r="2432" spans="61:61" x14ac:dyDescent="0.25">
      <c r="BI2432" s="34">
        <v>0.4465418250413043</v>
      </c>
    </row>
    <row r="2433" spans="61:61" x14ac:dyDescent="0.25">
      <c r="BI2433" s="34">
        <v>0.1021607414211233</v>
      </c>
    </row>
    <row r="2434" spans="61:61" x14ac:dyDescent="0.25">
      <c r="BI2434" s="34">
        <v>3.7857233320530599E-2</v>
      </c>
    </row>
    <row r="2435" spans="61:61" x14ac:dyDescent="0.25">
      <c r="BI2435" s="34">
        <v>0.1409529599958593</v>
      </c>
    </row>
    <row r="2436" spans="61:61" x14ac:dyDescent="0.25">
      <c r="BI2436" s="34">
        <v>0.12618815993445659</v>
      </c>
    </row>
    <row r="2437" spans="61:61" x14ac:dyDescent="0.25">
      <c r="BI2437" s="34">
        <v>0.104795185717644</v>
      </c>
    </row>
    <row r="2438" spans="61:61" x14ac:dyDescent="0.25">
      <c r="BI2438" s="34">
        <v>-1.7762823792960802E-2</v>
      </c>
    </row>
    <row r="2439" spans="61:61" x14ac:dyDescent="0.25">
      <c r="BI2439" s="34">
        <v>0.22946942482247321</v>
      </c>
    </row>
    <row r="2440" spans="61:61" x14ac:dyDescent="0.25">
      <c r="BI2440" s="34">
        <v>9.1268234533012804E-2</v>
      </c>
    </row>
    <row r="2441" spans="61:61" x14ac:dyDescent="0.25">
      <c r="BI2441" s="34">
        <v>-0.1297055055459142</v>
      </c>
    </row>
    <row r="2442" spans="61:61" x14ac:dyDescent="0.25">
      <c r="BI2442" s="34">
        <v>0.2245760262977457</v>
      </c>
    </row>
    <row r="2443" spans="61:61" x14ac:dyDescent="0.25">
      <c r="BI2443" s="34">
        <v>-6.3149496063597696E-2</v>
      </c>
    </row>
    <row r="2444" spans="61:61" x14ac:dyDescent="0.25">
      <c r="BI2444" s="34">
        <v>4.8015094609826399E-2</v>
      </c>
    </row>
    <row r="2445" spans="61:61" x14ac:dyDescent="0.25">
      <c r="BI2445" s="34">
        <v>-4.6493115730195503E-2</v>
      </c>
    </row>
    <row r="2446" spans="61:61" x14ac:dyDescent="0.25">
      <c r="BI2446" s="34">
        <v>0.11647600790929109</v>
      </c>
    </row>
    <row r="2447" spans="61:61" x14ac:dyDescent="0.25">
      <c r="BI2447" s="34">
        <v>-8.9496990126375797E-2</v>
      </c>
    </row>
    <row r="2448" spans="61:61" x14ac:dyDescent="0.25">
      <c r="BI2448" s="34">
        <v>0.14665304845106139</v>
      </c>
    </row>
    <row r="2449" spans="61:61" x14ac:dyDescent="0.25">
      <c r="BI2449" s="34">
        <v>-3.4643365250771101E-2</v>
      </c>
    </row>
    <row r="2450" spans="61:61" x14ac:dyDescent="0.25">
      <c r="BI2450" s="34">
        <v>0.1107987647864038</v>
      </c>
    </row>
    <row r="2451" spans="61:61" x14ac:dyDescent="0.25">
      <c r="BI2451" s="34">
        <v>-9.1275820090147203E-2</v>
      </c>
    </row>
    <row r="2452" spans="61:61" x14ac:dyDescent="0.25">
      <c r="BI2452" s="34">
        <v>-8.5785281867542196E-2</v>
      </c>
    </row>
    <row r="2453" spans="61:61" x14ac:dyDescent="0.25">
      <c r="BI2453" s="34">
        <v>-0.14715576334208519</v>
      </c>
    </row>
    <row r="2454" spans="61:61" x14ac:dyDescent="0.25">
      <c r="BI2454" s="34">
        <v>6.7576962894148995E-2</v>
      </c>
    </row>
    <row r="2455" spans="61:61" x14ac:dyDescent="0.25">
      <c r="BI2455" s="34">
        <v>0.12593799903435041</v>
      </c>
    </row>
    <row r="2456" spans="61:61" x14ac:dyDescent="0.25">
      <c r="BI2456" s="34">
        <v>-5.3830300495015602E-2</v>
      </c>
    </row>
    <row r="2457" spans="61:61" x14ac:dyDescent="0.25">
      <c r="BI2457" s="34">
        <v>0.1349711540991706</v>
      </c>
    </row>
    <row r="2458" spans="61:61" x14ac:dyDescent="0.25">
      <c r="BI2458" s="34">
        <v>0.1063177442636284</v>
      </c>
    </row>
    <row r="2459" spans="61:61" x14ac:dyDescent="0.25">
      <c r="BI2459" s="34">
        <v>-0.21797853210568599</v>
      </c>
    </row>
    <row r="2460" spans="61:61" x14ac:dyDescent="0.25">
      <c r="BI2460" s="34">
        <v>5.4719680292290102E-2</v>
      </c>
    </row>
    <row r="2461" spans="61:61" x14ac:dyDescent="0.25">
      <c r="BI2461" s="34">
        <v>-0.1241816820940847</v>
      </c>
    </row>
    <row r="2462" spans="61:61" x14ac:dyDescent="0.25">
      <c r="BI2462" s="34">
        <v>-6.7985960760059097E-2</v>
      </c>
    </row>
    <row r="2463" spans="61:61" x14ac:dyDescent="0.25">
      <c r="BI2463" s="34">
        <v>2.3957667460448799E-2</v>
      </c>
    </row>
    <row r="2464" spans="61:61" x14ac:dyDescent="0.25">
      <c r="BI2464" s="34">
        <v>-0.1277986572903318</v>
      </c>
    </row>
    <row r="2465" spans="61:61" x14ac:dyDescent="0.25">
      <c r="BI2465" s="34">
        <v>6.3452454624074103E-2</v>
      </c>
    </row>
    <row r="2466" spans="61:61" x14ac:dyDescent="0.25">
      <c r="BI2466" s="34">
        <v>-5.7292743067963697E-2</v>
      </c>
    </row>
    <row r="2467" spans="61:61" x14ac:dyDescent="0.25">
      <c r="BI2467" s="34">
        <v>-4.9136214696404501E-2</v>
      </c>
    </row>
    <row r="2468" spans="61:61" x14ac:dyDescent="0.25">
      <c r="BI2468" s="34">
        <v>8.4112308183582896E-2</v>
      </c>
    </row>
    <row r="2469" spans="61:61" x14ac:dyDescent="0.25">
      <c r="BI2469" s="34">
        <v>1.6694057486775399E-2</v>
      </c>
    </row>
    <row r="2470" spans="61:61" x14ac:dyDescent="0.25">
      <c r="BI2470" s="34">
        <v>3.1719085114540198E-2</v>
      </c>
    </row>
    <row r="2471" spans="61:61" x14ac:dyDescent="0.25">
      <c r="BI2471" s="34">
        <v>0.1878860449598328</v>
      </c>
    </row>
    <row r="2472" spans="61:61" x14ac:dyDescent="0.25">
      <c r="BI2472" s="34">
        <v>-0.1769658883365077</v>
      </c>
    </row>
    <row r="2473" spans="61:61" x14ac:dyDescent="0.25">
      <c r="BI2473" s="34">
        <v>-0.17041526705881721</v>
      </c>
    </row>
    <row r="2474" spans="61:61" x14ac:dyDescent="0.25">
      <c r="BI2474" s="34">
        <v>9.8867055368046894E-2</v>
      </c>
    </row>
    <row r="2475" spans="61:61" x14ac:dyDescent="0.25">
      <c r="BI2475" s="34">
        <v>-0.10356971041045</v>
      </c>
    </row>
    <row r="2476" spans="61:61" x14ac:dyDescent="0.25">
      <c r="BI2476" s="34">
        <v>-0.1458114264287769</v>
      </c>
    </row>
    <row r="2477" spans="61:61" x14ac:dyDescent="0.25">
      <c r="BI2477" s="34">
        <v>-0.14528576516756239</v>
      </c>
    </row>
    <row r="2478" spans="61:61" x14ac:dyDescent="0.25">
      <c r="BI2478" s="34">
        <v>-0.14023979576319009</v>
      </c>
    </row>
    <row r="2479" spans="61:61" x14ac:dyDescent="0.25">
      <c r="BI2479" s="34">
        <v>2.1943077737274701E-2</v>
      </c>
    </row>
    <row r="2480" spans="61:61" x14ac:dyDescent="0.25">
      <c r="BI2480" s="34">
        <v>5.6184209477975297E-2</v>
      </c>
    </row>
    <row r="2481" spans="61:61" x14ac:dyDescent="0.25">
      <c r="BI2481" s="34">
        <v>-9.7654405673133604E-2</v>
      </c>
    </row>
    <row r="2482" spans="61:61" x14ac:dyDescent="0.25">
      <c r="BI2482" s="34">
        <v>5.4472423378539497E-2</v>
      </c>
    </row>
    <row r="2483" spans="61:61" x14ac:dyDescent="0.25">
      <c r="BI2483" s="34">
        <v>-0.15426439916651</v>
      </c>
    </row>
    <row r="2484" spans="61:61" x14ac:dyDescent="0.25">
      <c r="BI2484" s="34">
        <v>-4.9904588611157701E-2</v>
      </c>
    </row>
    <row r="2485" spans="61:61" x14ac:dyDescent="0.25">
      <c r="BI2485" s="34">
        <v>-4.28406219767253E-2</v>
      </c>
    </row>
    <row r="2486" spans="61:61" x14ac:dyDescent="0.25">
      <c r="BI2486" s="34">
        <v>-0.1244340986837508</v>
      </c>
    </row>
    <row r="2487" spans="61:61" x14ac:dyDescent="0.25">
      <c r="BI2487" s="34">
        <v>7.7686737220071897E-2</v>
      </c>
    </row>
    <row r="2488" spans="61:61" x14ac:dyDescent="0.25">
      <c r="BI2488" s="34">
        <v>9.4118236820274301E-2</v>
      </c>
    </row>
    <row r="2489" spans="61:61" x14ac:dyDescent="0.25">
      <c r="BI2489" s="34">
        <v>1.5476501952145999E-2</v>
      </c>
    </row>
    <row r="2490" spans="61:61" x14ac:dyDescent="0.25">
      <c r="BI2490" s="34">
        <v>0.2090261192312069</v>
      </c>
    </row>
    <row r="2491" spans="61:61" x14ac:dyDescent="0.25">
      <c r="BI2491" s="34">
        <v>0.1826917884101901</v>
      </c>
    </row>
    <row r="2492" spans="61:61" x14ac:dyDescent="0.25">
      <c r="BI2492" s="34">
        <v>-0.15516680007878139</v>
      </c>
    </row>
    <row r="2493" spans="61:61" x14ac:dyDescent="0.25">
      <c r="BI2493" s="34">
        <v>5.6422896193884901E-2</v>
      </c>
    </row>
    <row r="2494" spans="61:61" x14ac:dyDescent="0.25">
      <c r="BI2494" s="34">
        <v>-7.2455019670423001E-3</v>
      </c>
    </row>
    <row r="2495" spans="61:61" x14ac:dyDescent="0.25">
      <c r="BI2495" s="34">
        <v>0.13646119029318041</v>
      </c>
    </row>
    <row r="2496" spans="61:61" x14ac:dyDescent="0.25">
      <c r="BI2496" s="34">
        <v>0.13136084604174361</v>
      </c>
    </row>
    <row r="2497" spans="61:61" x14ac:dyDescent="0.25">
      <c r="BI2497" s="34">
        <v>-5.7229034095981103E-2</v>
      </c>
    </row>
    <row r="2498" spans="61:61" x14ac:dyDescent="0.25">
      <c r="BI2498" s="34">
        <v>0.15377441314554</v>
      </c>
    </row>
    <row r="2499" spans="61:61" x14ac:dyDescent="0.25">
      <c r="BI2499" s="34">
        <v>0.15750375455663521</v>
      </c>
    </row>
    <row r="2500" spans="61:61" x14ac:dyDescent="0.25">
      <c r="BI2500" s="34">
        <v>2.0027970628665299E-2</v>
      </c>
    </row>
    <row r="2501" spans="61:61" x14ac:dyDescent="0.25">
      <c r="BI2501" s="34">
        <v>7.9455256697786095E-2</v>
      </c>
    </row>
    <row r="2502" spans="61:61" x14ac:dyDescent="0.25">
      <c r="BI2502" s="34">
        <v>5.3766768916019801E-2</v>
      </c>
    </row>
    <row r="2503" spans="61:61" x14ac:dyDescent="0.25">
      <c r="BI2503" s="34">
        <v>-1.6702743654855998E-2</v>
      </c>
    </row>
    <row r="2504" spans="61:61" x14ac:dyDescent="0.25">
      <c r="BI2504" s="34">
        <v>0.12250989487644461</v>
      </c>
    </row>
    <row r="2505" spans="61:61" x14ac:dyDescent="0.25">
      <c r="BI2505" s="34">
        <v>-1.1213766977436399E-2</v>
      </c>
    </row>
    <row r="2506" spans="61:61" x14ac:dyDescent="0.25">
      <c r="BI2506" s="34">
        <v>5.3030281943479002E-2</v>
      </c>
    </row>
    <row r="2507" spans="61:61" x14ac:dyDescent="0.25">
      <c r="BI2507" s="34">
        <v>0.18614662583138411</v>
      </c>
    </row>
    <row r="2508" spans="61:61" x14ac:dyDescent="0.25">
      <c r="BI2508" s="34">
        <v>1.37449044466745E-2</v>
      </c>
    </row>
    <row r="2509" spans="61:61" x14ac:dyDescent="0.25">
      <c r="BI2509" s="34">
        <v>3.14059608062323E-2</v>
      </c>
    </row>
    <row r="2510" spans="61:61" x14ac:dyDescent="0.25">
      <c r="BI2510" s="34">
        <v>2.89718485587485E-2</v>
      </c>
    </row>
    <row r="2511" spans="61:61" x14ac:dyDescent="0.25">
      <c r="BI2511" s="34">
        <v>0.12877086083657349</v>
      </c>
    </row>
    <row r="2512" spans="61:61" x14ac:dyDescent="0.25">
      <c r="BI2512" s="34">
        <v>2.7228622789598001E-3</v>
      </c>
    </row>
    <row r="2513" spans="61:61" x14ac:dyDescent="0.25">
      <c r="BI2513" s="34">
        <v>8.7989330137434194E-2</v>
      </c>
    </row>
    <row r="2514" spans="61:61" x14ac:dyDescent="0.25">
      <c r="BI2514" s="34">
        <v>-3.04367324580508E-2</v>
      </c>
    </row>
    <row r="2515" spans="61:61" x14ac:dyDescent="0.25">
      <c r="BI2515" s="34">
        <v>-2.5246086912449402E-2</v>
      </c>
    </row>
    <row r="2516" spans="61:61" x14ac:dyDescent="0.25">
      <c r="BI2516" s="34">
        <v>6.9258132515803997E-2</v>
      </c>
    </row>
    <row r="2517" spans="61:61" x14ac:dyDescent="0.25">
      <c r="BI2517" s="34">
        <v>0.1532205011202504</v>
      </c>
    </row>
    <row r="2518" spans="61:61" x14ac:dyDescent="0.25">
      <c r="BI2518" s="34">
        <v>0.13742123132884579</v>
      </c>
    </row>
    <row r="2519" spans="61:61" x14ac:dyDescent="0.25">
      <c r="BI2519" s="34">
        <v>0.27818703141349321</v>
      </c>
    </row>
    <row r="2520" spans="61:61" x14ac:dyDescent="0.25">
      <c r="BI2520" s="34">
        <v>8.9285698844028399E-2</v>
      </c>
    </row>
    <row r="2521" spans="61:61" x14ac:dyDescent="0.25">
      <c r="BI2521" s="34">
        <v>-2.1020509988281599E-2</v>
      </c>
    </row>
    <row r="2522" spans="61:61" x14ac:dyDescent="0.25">
      <c r="BI2522" s="34">
        <v>0.60903565992621866</v>
      </c>
    </row>
    <row r="2523" spans="61:61" x14ac:dyDescent="0.25">
      <c r="BI2523" s="34">
        <v>0.39476342159516659</v>
      </c>
    </row>
    <row r="2524" spans="61:61" x14ac:dyDescent="0.25">
      <c r="BI2524" s="34">
        <v>0.1158978936219302</v>
      </c>
    </row>
    <row r="2525" spans="61:61" x14ac:dyDescent="0.25">
      <c r="BI2525" s="34">
        <v>-4.9130013596611101E-2</v>
      </c>
    </row>
    <row r="2526" spans="61:61" x14ac:dyDescent="0.25">
      <c r="BI2526" s="34">
        <v>0.40583490110089249</v>
      </c>
    </row>
    <row r="2527" spans="61:61" x14ac:dyDescent="0.25">
      <c r="BI2527" s="34">
        <v>0.22154366528882</v>
      </c>
    </row>
    <row r="2528" spans="61:61" x14ac:dyDescent="0.25">
      <c r="BI2528" s="34">
        <v>0.2158275825803723</v>
      </c>
    </row>
    <row r="2529" spans="61:61" x14ac:dyDescent="0.25">
      <c r="BI2529" s="34">
        <v>-7.1559919267461497E-2</v>
      </c>
    </row>
    <row r="2530" spans="61:61" x14ac:dyDescent="0.25">
      <c r="BI2530" s="34">
        <v>0.31573393280943118</v>
      </c>
    </row>
    <row r="2531" spans="61:61" x14ac:dyDescent="0.25">
      <c r="BI2531" s="34">
        <v>0.23282148670103639</v>
      </c>
    </row>
    <row r="2532" spans="61:61" x14ac:dyDescent="0.25">
      <c r="BI2532" s="34">
        <v>0.2427300171535077</v>
      </c>
    </row>
    <row r="2533" spans="61:61" x14ac:dyDescent="0.25">
      <c r="BI2533" s="34">
        <v>6.9494894118104306E-2</v>
      </c>
    </row>
    <row r="2534" spans="61:61" x14ac:dyDescent="0.25">
      <c r="BI2534" s="34">
        <v>-8.3608919803968298E-2</v>
      </c>
    </row>
    <row r="2535" spans="61:61" x14ac:dyDescent="0.25">
      <c r="BI2535" s="34">
        <v>7.4322483422165894E-2</v>
      </c>
    </row>
    <row r="2536" spans="61:61" x14ac:dyDescent="0.25">
      <c r="BI2536" s="34">
        <v>0.37038274059526299</v>
      </c>
    </row>
    <row r="2537" spans="61:61" x14ac:dyDescent="0.25">
      <c r="BI2537" s="34">
        <v>0.1801175228439432</v>
      </c>
    </row>
    <row r="2538" spans="61:61" x14ac:dyDescent="0.25">
      <c r="BI2538" s="34">
        <v>2.53980409309832E-2</v>
      </c>
    </row>
    <row r="2539" spans="61:61" x14ac:dyDescent="0.25">
      <c r="BI2539" s="34">
        <v>0.38780803979832418</v>
      </c>
    </row>
    <row r="2540" spans="61:61" x14ac:dyDescent="0.25">
      <c r="BI2540" s="34">
        <v>5.2371129410773501E-2</v>
      </c>
    </row>
    <row r="2541" spans="61:61" x14ac:dyDescent="0.25">
      <c r="BI2541" s="34">
        <v>0.35878431103812619</v>
      </c>
    </row>
    <row r="2542" spans="61:61" x14ac:dyDescent="0.25">
      <c r="BI2542" s="34">
        <v>1.79844995354702E-2</v>
      </c>
    </row>
    <row r="2543" spans="61:61" x14ac:dyDescent="0.25">
      <c r="BI2543" s="34">
        <v>4.3895141089142199E-2</v>
      </c>
    </row>
    <row r="2544" spans="61:61" x14ac:dyDescent="0.25">
      <c r="BI2544" s="34">
        <v>0.1065889085419932</v>
      </c>
    </row>
    <row r="2545" spans="61:61" x14ac:dyDescent="0.25">
      <c r="BI2545" s="34">
        <v>0.1593438666821351</v>
      </c>
    </row>
    <row r="2546" spans="61:61" x14ac:dyDescent="0.25">
      <c r="BI2546" s="34">
        <v>-6.2138456767373298E-2</v>
      </c>
    </row>
    <row r="2547" spans="61:61" x14ac:dyDescent="0.25">
      <c r="BI2547" s="34">
        <v>8.3571616049040606E-2</v>
      </c>
    </row>
    <row r="2548" spans="61:61" x14ac:dyDescent="0.25">
      <c r="BI2548" s="34">
        <v>-0.32504192985712621</v>
      </c>
    </row>
    <row r="2549" spans="61:61" x14ac:dyDescent="0.25">
      <c r="BI2549" s="34">
        <v>4.02745773121077E-2</v>
      </c>
    </row>
    <row r="2550" spans="61:61" x14ac:dyDescent="0.25">
      <c r="BI2550" s="34">
        <v>-6.05569332601191E-2</v>
      </c>
    </row>
    <row r="2551" spans="61:61" x14ac:dyDescent="0.25">
      <c r="BI2551" s="34">
        <v>5.0126932039299098E-2</v>
      </c>
    </row>
    <row r="2552" spans="61:61" x14ac:dyDescent="0.25">
      <c r="BI2552" s="34">
        <v>9.1140477287612001E-2</v>
      </c>
    </row>
    <row r="2553" spans="61:61" x14ac:dyDescent="0.25">
      <c r="BI2553" s="34">
        <v>-9.1021543236207203E-2</v>
      </c>
    </row>
    <row r="2554" spans="61:61" x14ac:dyDescent="0.25">
      <c r="BI2554" s="34">
        <v>0.10078347605238031</v>
      </c>
    </row>
    <row r="2555" spans="61:61" x14ac:dyDescent="0.25">
      <c r="BI2555" s="34">
        <v>-7.4123143906865793E-2</v>
      </c>
    </row>
    <row r="2556" spans="61:61" x14ac:dyDescent="0.25">
      <c r="BI2556" s="34">
        <v>8.5059113687287899E-2</v>
      </c>
    </row>
    <row r="2557" spans="61:61" x14ac:dyDescent="0.25">
      <c r="BI2557" s="34">
        <v>0.1167538856044167</v>
      </c>
    </row>
    <row r="2558" spans="61:61" x14ac:dyDescent="0.25">
      <c r="BI2558" s="34">
        <v>0.2240226851282138</v>
      </c>
    </row>
    <row r="2559" spans="61:61" x14ac:dyDescent="0.25">
      <c r="BI2559" s="34">
        <v>-4.4564017116483001E-2</v>
      </c>
    </row>
    <row r="2560" spans="61:61" x14ac:dyDescent="0.25">
      <c r="BI2560" s="34">
        <v>-3.9479479704785797E-2</v>
      </c>
    </row>
    <row r="2561" spans="61:61" x14ac:dyDescent="0.25">
      <c r="BI2561" s="34">
        <v>0.14902876959737901</v>
      </c>
    </row>
    <row r="2562" spans="61:61" x14ac:dyDescent="0.25">
      <c r="BI2562" s="34">
        <v>0.32028894643737471</v>
      </c>
    </row>
    <row r="2563" spans="61:61" x14ac:dyDescent="0.25">
      <c r="BI2563" s="34">
        <v>-4.7778251121076198E-2</v>
      </c>
    </row>
    <row r="2564" spans="61:61" x14ac:dyDescent="0.25">
      <c r="BI2564" s="34">
        <v>1.7909208323228999E-3</v>
      </c>
    </row>
    <row r="2565" spans="61:61" x14ac:dyDescent="0.25">
      <c r="BI2565" s="34">
        <v>5.7139036579421203E-2</v>
      </c>
    </row>
    <row r="2566" spans="61:61" x14ac:dyDescent="0.25">
      <c r="BI2566" s="34">
        <v>9.0011251481387E-2</v>
      </c>
    </row>
    <row r="2567" spans="61:61" x14ac:dyDescent="0.25">
      <c r="BI2567" s="34">
        <v>5.0671396472700699E-2</v>
      </c>
    </row>
    <row r="2568" spans="61:61" x14ac:dyDescent="0.25">
      <c r="BI2568" s="34">
        <v>-0.1121617684948033</v>
      </c>
    </row>
    <row r="2569" spans="61:61" x14ac:dyDescent="0.25">
      <c r="BI2569" s="34">
        <v>0.2142475359255101</v>
      </c>
    </row>
    <row r="2570" spans="61:61" x14ac:dyDescent="0.25">
      <c r="BI2570" s="34">
        <v>-3.8838808661782298E-2</v>
      </c>
    </row>
    <row r="2571" spans="61:61" x14ac:dyDescent="0.25">
      <c r="BI2571" s="34">
        <v>4.6073169683470701E-2</v>
      </c>
    </row>
    <row r="2572" spans="61:61" x14ac:dyDescent="0.25">
      <c r="BI2572" s="34">
        <v>8.3789624502852503E-2</v>
      </c>
    </row>
    <row r="2573" spans="61:61" x14ac:dyDescent="0.25">
      <c r="BI2573" s="34">
        <v>-2.572215517096E-2</v>
      </c>
    </row>
    <row r="2574" spans="61:61" x14ac:dyDescent="0.25">
      <c r="BI2574" s="34">
        <v>0.45356261522940972</v>
      </c>
    </row>
    <row r="2575" spans="61:61" x14ac:dyDescent="0.25">
      <c r="BI2575" s="34">
        <v>-2.9744865783565201E-2</v>
      </c>
    </row>
    <row r="2576" spans="61:61" x14ac:dyDescent="0.25">
      <c r="BI2576" s="34">
        <v>9.4412226232691299E-2</v>
      </c>
    </row>
    <row r="2577" spans="61:61" x14ac:dyDescent="0.25">
      <c r="BI2577" s="34">
        <v>4.54920919143516E-2</v>
      </c>
    </row>
    <row r="2578" spans="61:61" x14ac:dyDescent="0.25">
      <c r="BI2578" s="34">
        <v>0.2116103414406815</v>
      </c>
    </row>
    <row r="2579" spans="61:61" x14ac:dyDescent="0.25">
      <c r="BI2579" s="34">
        <v>0.31314476971429472</v>
      </c>
    </row>
    <row r="2580" spans="61:61" x14ac:dyDescent="0.25">
      <c r="BI2580" s="34">
        <v>0.41226298895678848</v>
      </c>
    </row>
    <row r="2581" spans="61:61" x14ac:dyDescent="0.25">
      <c r="BI2581" s="34">
        <v>0.81928384595212533</v>
      </c>
    </row>
    <row r="2582" spans="61:61" x14ac:dyDescent="0.25">
      <c r="BI2582" s="34">
        <v>0.2512793951329938</v>
      </c>
    </row>
    <row r="2583" spans="61:61" x14ac:dyDescent="0.25">
      <c r="BI2583" s="34">
        <v>9.27522312236298E-2</v>
      </c>
    </row>
    <row r="2584" spans="61:61" x14ac:dyDescent="0.25">
      <c r="BI2584" s="34">
        <v>0.1876878022129308</v>
      </c>
    </row>
    <row r="2585" spans="61:61" x14ac:dyDescent="0.25">
      <c r="BI2585" s="34">
        <v>0.13560777407274779</v>
      </c>
    </row>
    <row r="2586" spans="61:61" x14ac:dyDescent="0.25">
      <c r="BI2586" s="34">
        <v>0.24330337531207999</v>
      </c>
    </row>
    <row r="2587" spans="61:61" x14ac:dyDescent="0.25">
      <c r="BI2587" s="34">
        <v>6.8666131740395001E-2</v>
      </c>
    </row>
    <row r="2588" spans="61:61" x14ac:dyDescent="0.25">
      <c r="BI2588" s="34">
        <v>-7.4599868517999907E-2</v>
      </c>
    </row>
    <row r="2589" spans="61:61" x14ac:dyDescent="0.25">
      <c r="BI2589" s="34">
        <v>1.21914960289034E-2</v>
      </c>
    </row>
    <row r="2590" spans="61:61" x14ac:dyDescent="0.25">
      <c r="BI2590" s="34">
        <v>-4.2747446981871599E-2</v>
      </c>
    </row>
    <row r="2591" spans="61:61" x14ac:dyDescent="0.25">
      <c r="BI2591" s="34">
        <v>5.3570588488093002E-3</v>
      </c>
    </row>
    <row r="2592" spans="61:61" x14ac:dyDescent="0.25">
      <c r="BI2592" s="34">
        <v>0.98475133549334037</v>
      </c>
    </row>
    <row r="2593" spans="61:61" x14ac:dyDescent="0.25">
      <c r="BI2593" s="34">
        <v>0.90064678831305922</v>
      </c>
    </row>
    <row r="2594" spans="61:61" x14ac:dyDescent="0.25">
      <c r="BI2594" s="34">
        <v>9.8724691699578607E-2</v>
      </c>
    </row>
    <row r="2595" spans="61:61" x14ac:dyDescent="0.25">
      <c r="BI2595" s="34">
        <v>0.26315838728676832</v>
      </c>
    </row>
    <row r="2596" spans="61:61" x14ac:dyDescent="0.25">
      <c r="BI2596" s="34">
        <v>0.3019169620982825</v>
      </c>
    </row>
    <row r="2597" spans="61:61" x14ac:dyDescent="0.25">
      <c r="BI2597" s="34">
        <v>0.2171409766260447</v>
      </c>
    </row>
    <row r="2598" spans="61:61" x14ac:dyDescent="0.25">
      <c r="BI2598" s="34">
        <v>0.35237117446087401</v>
      </c>
    </row>
    <row r="2599" spans="61:61" x14ac:dyDescent="0.25">
      <c r="BI2599" s="34">
        <v>0.3196585309839618</v>
      </c>
    </row>
    <row r="2600" spans="61:61" x14ac:dyDescent="0.25">
      <c r="BI2600" s="34">
        <v>-4.5849794370102998E-3</v>
      </c>
    </row>
    <row r="2601" spans="61:61" x14ac:dyDescent="0.25">
      <c r="BI2601" s="34">
        <v>0.13407201931269461</v>
      </c>
    </row>
    <row r="2602" spans="61:61" x14ac:dyDescent="0.25">
      <c r="BI2602" s="34">
        <v>-1.9872655147836998E-3</v>
      </c>
    </row>
    <row r="2603" spans="61:61" x14ac:dyDescent="0.25">
      <c r="BI2603" s="34">
        <v>0.1483618032838146</v>
      </c>
    </row>
    <row r="2604" spans="61:61" x14ac:dyDescent="0.25">
      <c r="BI2604" s="34">
        <v>0.18483563209179801</v>
      </c>
    </row>
    <row r="2605" spans="61:61" x14ac:dyDescent="0.25">
      <c r="BI2605" s="34">
        <v>-2.42229905791847E-2</v>
      </c>
    </row>
    <row r="2606" spans="61:61" x14ac:dyDescent="0.25">
      <c r="BI2606" s="34">
        <v>0.127955995562515</v>
      </c>
    </row>
    <row r="2607" spans="61:61" x14ac:dyDescent="0.25">
      <c r="BI2607" s="34">
        <v>-8.8216610229247001E-3</v>
      </c>
    </row>
    <row r="2608" spans="61:61" x14ac:dyDescent="0.25">
      <c r="BI2608" s="34">
        <v>3.7803892169765103E-2</v>
      </c>
    </row>
    <row r="2609" spans="61:61" x14ac:dyDescent="0.25">
      <c r="BI2609" s="34">
        <v>2.3425211039768E-3</v>
      </c>
    </row>
    <row r="2610" spans="61:61" x14ac:dyDescent="0.25">
      <c r="BI2610" s="34">
        <v>-7.3635501296567304E-2</v>
      </c>
    </row>
    <row r="2611" spans="61:61" x14ac:dyDescent="0.25">
      <c r="BI2611" s="34">
        <v>0.12644433873024749</v>
      </c>
    </row>
    <row r="2612" spans="61:61" x14ac:dyDescent="0.25">
      <c r="BI2612" s="34">
        <v>0.13823826957749541</v>
      </c>
    </row>
    <row r="2613" spans="61:61" x14ac:dyDescent="0.25">
      <c r="BI2613" s="34">
        <v>0.26423769311868039</v>
      </c>
    </row>
    <row r="2614" spans="61:61" x14ac:dyDescent="0.25">
      <c r="BI2614" s="34">
        <v>0.21192772880414559</v>
      </c>
    </row>
    <row r="2615" spans="61:61" x14ac:dyDescent="0.25">
      <c r="BI2615" s="34">
        <v>-1.13164243444958E-2</v>
      </c>
    </row>
    <row r="2616" spans="61:61" x14ac:dyDescent="0.25">
      <c r="BI2616" s="34">
        <v>-5.9305401390768002E-3</v>
      </c>
    </row>
    <row r="2617" spans="61:61" x14ac:dyDescent="0.25">
      <c r="BI2617" s="34">
        <v>-0.1033145496117078</v>
      </c>
    </row>
    <row r="2618" spans="61:61" x14ac:dyDescent="0.25">
      <c r="BI2618" s="34">
        <v>-6.3856501115145597E-2</v>
      </c>
    </row>
    <row r="2619" spans="61:61" x14ac:dyDescent="0.25">
      <c r="BI2619" s="34">
        <v>-0.14527798011373469</v>
      </c>
    </row>
    <row r="2620" spans="61:61" x14ac:dyDescent="0.25">
      <c r="BI2620" s="34">
        <v>-4.51109699769053E-2</v>
      </c>
    </row>
    <row r="2621" spans="61:61" x14ac:dyDescent="0.25">
      <c r="BI2621" s="34">
        <v>-0.22714870485919</v>
      </c>
    </row>
    <row r="2622" spans="61:61" x14ac:dyDescent="0.25">
      <c r="BI2622" s="34">
        <v>-9.2374841059794502E-2</v>
      </c>
    </row>
    <row r="2623" spans="61:61" x14ac:dyDescent="0.25">
      <c r="BI2623" s="34">
        <v>0.16412828824758041</v>
      </c>
    </row>
    <row r="2624" spans="61:61" x14ac:dyDescent="0.25">
      <c r="BI2624" s="34">
        <v>-5.5386163099010399E-2</v>
      </c>
    </row>
    <row r="2625" spans="61:61" x14ac:dyDescent="0.25">
      <c r="BI2625" s="34">
        <v>-0.14535971832478509</v>
      </c>
    </row>
    <row r="2626" spans="61:61" x14ac:dyDescent="0.25">
      <c r="BI2626" s="34">
        <v>0.24993813868836909</v>
      </c>
    </row>
    <row r="2627" spans="61:61" x14ac:dyDescent="0.25">
      <c r="BI2627" s="34">
        <v>0.39513798760983448</v>
      </c>
    </row>
    <row r="2628" spans="61:61" x14ac:dyDescent="0.25">
      <c r="BI2628" s="34">
        <v>3.9690322828109199E-2</v>
      </c>
    </row>
    <row r="2629" spans="61:61" x14ac:dyDescent="0.25">
      <c r="BI2629" s="34">
        <v>8.9276996526303304E-2</v>
      </c>
    </row>
    <row r="2630" spans="61:61" x14ac:dyDescent="0.25">
      <c r="BI2630" s="34">
        <v>-0.1516381516961848</v>
      </c>
    </row>
    <row r="2631" spans="61:61" x14ac:dyDescent="0.25">
      <c r="BI2631" s="34">
        <v>0.60047613521614374</v>
      </c>
    </row>
    <row r="2632" spans="61:61" x14ac:dyDescent="0.25">
      <c r="BI2632" s="34">
        <v>0.1331086206723236</v>
      </c>
    </row>
    <row r="2633" spans="61:61" x14ac:dyDescent="0.25">
      <c r="BI2633" s="34">
        <v>0.44995234749729851</v>
      </c>
    </row>
    <row r="2634" spans="61:61" x14ac:dyDescent="0.25">
      <c r="BI2634" s="34">
        <v>9.6343925731460306E-2</v>
      </c>
    </row>
    <row r="2635" spans="61:61" x14ac:dyDescent="0.25">
      <c r="BI2635" s="34">
        <v>-2.06481031476538E-2</v>
      </c>
    </row>
    <row r="2636" spans="61:61" x14ac:dyDescent="0.25">
      <c r="BI2636" s="34">
        <v>0.12861391363455529</v>
      </c>
    </row>
    <row r="2637" spans="61:61" x14ac:dyDescent="0.25">
      <c r="BI2637" s="34">
        <v>-6.2094467456970198E-2</v>
      </c>
    </row>
    <row r="2638" spans="61:61" x14ac:dyDescent="0.25">
      <c r="BI2638" s="34">
        <v>0.17012752691144939</v>
      </c>
    </row>
    <row r="2639" spans="61:61" x14ac:dyDescent="0.25">
      <c r="BI2639" s="34">
        <v>0.1147215516934886</v>
      </c>
    </row>
    <row r="2640" spans="61:61" x14ac:dyDescent="0.25">
      <c r="BI2640" s="34">
        <v>0.2087939946877731</v>
      </c>
    </row>
    <row r="2641" spans="61:61" x14ac:dyDescent="0.25">
      <c r="BI2641" s="34">
        <v>0.20554886424112551</v>
      </c>
    </row>
    <row r="2642" spans="61:61" x14ac:dyDescent="0.25">
      <c r="BI2642" s="34">
        <v>-0.14976602608040521</v>
      </c>
    </row>
    <row r="2643" spans="61:61" x14ac:dyDescent="0.25">
      <c r="BI2643" s="34">
        <v>0.1918318265401199</v>
      </c>
    </row>
    <row r="2644" spans="61:61" x14ac:dyDescent="0.25">
      <c r="BI2644" s="34">
        <v>8.49716448737899E-2</v>
      </c>
    </row>
    <row r="2645" spans="61:61" x14ac:dyDescent="0.25">
      <c r="BI2645" s="34">
        <v>0.1214381939684373</v>
      </c>
    </row>
    <row r="2646" spans="61:61" x14ac:dyDescent="0.25">
      <c r="BI2646" s="34">
        <v>9.4765558835460006E-2</v>
      </c>
    </row>
    <row r="2647" spans="61:61" x14ac:dyDescent="0.25">
      <c r="BI2647" s="34">
        <v>0.1457084400219667</v>
      </c>
    </row>
    <row r="2648" spans="61:61" x14ac:dyDescent="0.25">
      <c r="BI2648" s="34">
        <v>9.0394051860223396E-2</v>
      </c>
    </row>
    <row r="2649" spans="61:61" x14ac:dyDescent="0.25">
      <c r="BI2649" s="34">
        <v>2.8760576762570998E-3</v>
      </c>
    </row>
    <row r="2650" spans="61:61" x14ac:dyDescent="0.25">
      <c r="BI2650" s="34">
        <v>7.2793909427040001E-4</v>
      </c>
    </row>
    <row r="2651" spans="61:61" x14ac:dyDescent="0.25">
      <c r="BI2651" s="34">
        <v>6.0107993790961101E-2</v>
      </c>
    </row>
    <row r="2652" spans="61:61" x14ac:dyDescent="0.25">
      <c r="BI2652" s="34">
        <v>-8.9387126403560502E-2</v>
      </c>
    </row>
    <row r="2653" spans="61:61" x14ac:dyDescent="0.25">
      <c r="BI2653" s="34">
        <v>0.2049124216514891</v>
      </c>
    </row>
    <row r="2654" spans="61:61" x14ac:dyDescent="0.25">
      <c r="BI2654" s="34">
        <v>-1.36782303861064E-2</v>
      </c>
    </row>
    <row r="2655" spans="61:61" x14ac:dyDescent="0.25">
      <c r="BI2655" s="34">
        <v>0.21159789527996101</v>
      </c>
    </row>
    <row r="2656" spans="61:61" x14ac:dyDescent="0.25">
      <c r="BI2656" s="34">
        <v>8.1838528195332799E-2</v>
      </c>
    </row>
    <row r="2657" spans="61:61" x14ac:dyDescent="0.25">
      <c r="BI2657" s="34">
        <v>-7.5657512188772993E-2</v>
      </c>
    </row>
    <row r="2658" spans="61:61" x14ac:dyDescent="0.25">
      <c r="BI2658" s="34">
        <v>5.6944600828449203E-2</v>
      </c>
    </row>
    <row r="2659" spans="61:61" x14ac:dyDescent="0.25">
      <c r="BI2659" s="34">
        <v>0.4843902594424177</v>
      </c>
    </row>
    <row r="2660" spans="61:61" x14ac:dyDescent="0.25">
      <c r="BI2660" s="34">
        <v>0.29187960843319127</v>
      </c>
    </row>
    <row r="2661" spans="61:61" x14ac:dyDescent="0.25">
      <c r="BI2661" s="34">
        <v>0.42783219520898841</v>
      </c>
    </row>
    <row r="2662" spans="61:61" x14ac:dyDescent="0.25">
      <c r="BI2662" s="34">
        <v>0.41387586470749987</v>
      </c>
    </row>
    <row r="2663" spans="61:61" x14ac:dyDescent="0.25">
      <c r="BI2663" s="34">
        <v>0.1653017567236251</v>
      </c>
    </row>
    <row r="2664" spans="61:61" x14ac:dyDescent="0.25">
      <c r="BI2664" s="34">
        <v>8.5021290137773695E-2</v>
      </c>
    </row>
    <row r="2665" spans="61:61" x14ac:dyDescent="0.25">
      <c r="BI2665" s="34">
        <v>-3.8117808039669999E-2</v>
      </c>
    </row>
    <row r="2666" spans="61:61" x14ac:dyDescent="0.25">
      <c r="BI2666" s="34">
        <v>1.2063276602648E-3</v>
      </c>
    </row>
    <row r="2667" spans="61:61" x14ac:dyDescent="0.25">
      <c r="BI2667" s="34">
        <v>-0.23353419767680919</v>
      </c>
    </row>
    <row r="2668" spans="61:61" x14ac:dyDescent="0.25">
      <c r="BI2668" s="34">
        <v>1.35720322420297E-2</v>
      </c>
    </row>
    <row r="2669" spans="61:61" x14ac:dyDescent="0.25">
      <c r="BI2669" s="34">
        <v>-2.66099412293372E-2</v>
      </c>
    </row>
    <row r="2670" spans="61:61" x14ac:dyDescent="0.25">
      <c r="BI2670" s="34">
        <v>-2.8926950694640598E-2</v>
      </c>
    </row>
    <row r="2671" spans="61:61" x14ac:dyDescent="0.25">
      <c r="BI2671" s="34">
        <v>-0.16524491245105441</v>
      </c>
    </row>
    <row r="2672" spans="61:61" x14ac:dyDescent="0.25">
      <c r="BI2672" s="34">
        <v>-1.38960084680069E-2</v>
      </c>
    </row>
    <row r="2673" spans="61:61" x14ac:dyDescent="0.25">
      <c r="BI2673" s="34">
        <v>0.1823459168977738</v>
      </c>
    </row>
    <row r="2674" spans="61:61" x14ac:dyDescent="0.25">
      <c r="BI2674" s="34">
        <v>3.7020431148004802E-2</v>
      </c>
    </row>
    <row r="2675" spans="61:61" x14ac:dyDescent="0.25">
      <c r="BI2675" s="34">
        <v>2.53714450068852E-2</v>
      </c>
    </row>
    <row r="2676" spans="61:61" x14ac:dyDescent="0.25">
      <c r="BI2676" s="34">
        <v>8.3915715453024703E-2</v>
      </c>
    </row>
    <row r="2677" spans="61:61" x14ac:dyDescent="0.25">
      <c r="BI2677" s="34">
        <v>-3.8067310988936197E-2</v>
      </c>
    </row>
    <row r="2678" spans="61:61" x14ac:dyDescent="0.25">
      <c r="BI2678" s="34">
        <v>-0.27985582352489807</v>
      </c>
    </row>
    <row r="2679" spans="61:61" x14ac:dyDescent="0.25">
      <c r="BI2679" s="34">
        <v>-0.16474908137743341</v>
      </c>
    </row>
    <row r="2680" spans="61:61" x14ac:dyDescent="0.25">
      <c r="BI2680" s="34">
        <v>-6.5658674692257502E-2</v>
      </c>
    </row>
    <row r="2681" spans="61:61" x14ac:dyDescent="0.25">
      <c r="BI2681" s="34">
        <v>-0.12909523839849621</v>
      </c>
    </row>
    <row r="2682" spans="61:61" x14ac:dyDescent="0.25">
      <c r="BI2682" s="34">
        <v>-3.0323092780119E-2</v>
      </c>
    </row>
    <row r="2683" spans="61:61" x14ac:dyDescent="0.25">
      <c r="BI2683" s="34">
        <v>-2.04853862477326E-2</v>
      </c>
    </row>
    <row r="2684" spans="61:61" x14ac:dyDescent="0.25">
      <c r="BI2684" s="34">
        <v>1.03611003140854E-2</v>
      </c>
    </row>
    <row r="2685" spans="61:61" x14ac:dyDescent="0.25">
      <c r="BI2685" s="34">
        <v>-0.17422674356110979</v>
      </c>
    </row>
    <row r="2686" spans="61:61" x14ac:dyDescent="0.25">
      <c r="BI2686" s="34">
        <v>-0.1967159696929012</v>
      </c>
    </row>
    <row r="2687" spans="61:61" x14ac:dyDescent="0.25">
      <c r="BI2687" s="34">
        <v>0.36895614995805859</v>
      </c>
    </row>
    <row r="2688" spans="61:61" x14ac:dyDescent="0.25">
      <c r="BI2688" s="34">
        <v>-7.6288426112786E-3</v>
      </c>
    </row>
    <row r="2689" spans="61:61" x14ac:dyDescent="0.25">
      <c r="BI2689" s="34">
        <v>-0.28650648311432741</v>
      </c>
    </row>
    <row r="2690" spans="61:61" x14ac:dyDescent="0.25">
      <c r="BI2690" s="34">
        <v>-0.16356456810496159</v>
      </c>
    </row>
    <row r="2691" spans="61:61" x14ac:dyDescent="0.25">
      <c r="BI2691" s="34">
        <v>0.103628572843412</v>
      </c>
    </row>
    <row r="2692" spans="61:61" x14ac:dyDescent="0.25">
      <c r="BI2692" s="34">
        <v>-0.17638700887549591</v>
      </c>
    </row>
    <row r="2693" spans="61:61" x14ac:dyDescent="0.25">
      <c r="BI2693" s="34">
        <v>-0.15844177326517581</v>
      </c>
    </row>
    <row r="2694" spans="61:61" x14ac:dyDescent="0.25">
      <c r="BI2694" s="34">
        <v>-0.30274074604451162</v>
      </c>
    </row>
    <row r="2695" spans="61:61" x14ac:dyDescent="0.25">
      <c r="BI2695" s="34">
        <v>-2.4099947498711201E-2</v>
      </c>
    </row>
    <row r="2696" spans="61:61" x14ac:dyDescent="0.25">
      <c r="BI2696" s="34">
        <v>0.15937623136509671</v>
      </c>
    </row>
    <row r="2697" spans="61:61" x14ac:dyDescent="0.25">
      <c r="BI2697" s="34">
        <v>-0.1240022932230387</v>
      </c>
    </row>
    <row r="2698" spans="61:61" x14ac:dyDescent="0.25">
      <c r="BI2698" s="34">
        <v>8.8984815345420104E-2</v>
      </c>
    </row>
    <row r="2699" spans="61:61" x14ac:dyDescent="0.25">
      <c r="BI2699" s="34">
        <v>-0.1659583947549009</v>
      </c>
    </row>
    <row r="2700" spans="61:61" x14ac:dyDescent="0.25">
      <c r="BI2700" s="34">
        <v>-0.2002036327245727</v>
      </c>
    </row>
    <row r="2701" spans="61:61" x14ac:dyDescent="0.25">
      <c r="BI2701" s="34">
        <v>-0.19179008374462389</v>
      </c>
    </row>
    <row r="2702" spans="61:61" x14ac:dyDescent="0.25">
      <c r="BI2702" s="34">
        <v>-7.6716812929321795E-2</v>
      </c>
    </row>
    <row r="2703" spans="61:61" x14ac:dyDescent="0.25">
      <c r="BI2703" s="34">
        <v>2.4625991582813599E-2</v>
      </c>
    </row>
    <row r="2704" spans="61:61" x14ac:dyDescent="0.25">
      <c r="BI2704" s="34">
        <v>-0.14413247385898581</v>
      </c>
    </row>
    <row r="2705" spans="61:61" x14ac:dyDescent="0.25">
      <c r="BI2705" s="34">
        <v>-0.1933056933280648</v>
      </c>
    </row>
    <row r="2706" spans="61:61" x14ac:dyDescent="0.25">
      <c r="BI2706" s="34">
        <v>7.8656077057981694E-2</v>
      </c>
    </row>
    <row r="2707" spans="61:61" x14ac:dyDescent="0.25">
      <c r="BI2707" s="34">
        <v>9.9780509013001395E-2</v>
      </c>
    </row>
    <row r="2708" spans="61:61" x14ac:dyDescent="0.25">
      <c r="BI2708" s="34">
        <v>-0.16257594003517059</v>
      </c>
    </row>
    <row r="2709" spans="61:61" x14ac:dyDescent="0.25">
      <c r="BI2709" s="34">
        <v>-7.4987891606212997E-2</v>
      </c>
    </row>
    <row r="2710" spans="61:61" x14ac:dyDescent="0.25">
      <c r="BI2710" s="34">
        <v>-2.8342067878216002E-3</v>
      </c>
    </row>
    <row r="2711" spans="61:61" x14ac:dyDescent="0.25">
      <c r="BI2711" s="34">
        <v>5.7265121029028802E-2</v>
      </c>
    </row>
    <row r="2712" spans="61:61" x14ac:dyDescent="0.25">
      <c r="BI2712" s="34">
        <v>3.5909851943336603E-2</v>
      </c>
    </row>
    <row r="2713" spans="61:61" x14ac:dyDescent="0.25">
      <c r="BI2713" s="34">
        <v>-0.1081718980413693</v>
      </c>
    </row>
    <row r="2714" spans="61:61" x14ac:dyDescent="0.25">
      <c r="BI2714" s="34">
        <v>0.14574688077246031</v>
      </c>
    </row>
    <row r="2715" spans="61:61" x14ac:dyDescent="0.25">
      <c r="BI2715" s="34">
        <v>-1.24880529548929E-2</v>
      </c>
    </row>
    <row r="2716" spans="61:61" x14ac:dyDescent="0.25">
      <c r="BI2716" s="34">
        <v>-4.67405375060179E-2</v>
      </c>
    </row>
    <row r="2717" spans="61:61" x14ac:dyDescent="0.25">
      <c r="BI2717" s="34">
        <v>-2.1423776464121299E-2</v>
      </c>
    </row>
    <row r="2718" spans="61:61" x14ac:dyDescent="0.25">
      <c r="BI2718" s="34">
        <v>-0.19001663275824651</v>
      </c>
    </row>
    <row r="2719" spans="61:61" x14ac:dyDescent="0.25">
      <c r="BI2719" s="34">
        <v>-5.8077819107990897E-2</v>
      </c>
    </row>
    <row r="2720" spans="61:61" x14ac:dyDescent="0.25">
      <c r="BI2720" s="34">
        <v>2.5572816361901601E-2</v>
      </c>
    </row>
    <row r="2721" spans="61:61" x14ac:dyDescent="0.25">
      <c r="BI2721" s="34">
        <v>1.3084616019322801E-2</v>
      </c>
    </row>
    <row r="2722" spans="61:61" x14ac:dyDescent="0.25">
      <c r="BI2722" s="34">
        <v>-0.31475912142666901</v>
      </c>
    </row>
    <row r="2723" spans="61:61" x14ac:dyDescent="0.25">
      <c r="BI2723" s="34">
        <v>7.5641629156910002E-4</v>
      </c>
    </row>
    <row r="2724" spans="61:61" x14ac:dyDescent="0.25">
      <c r="BI2724" s="34">
        <v>-8.57464691022162E-2</v>
      </c>
    </row>
    <row r="2725" spans="61:61" x14ac:dyDescent="0.25">
      <c r="BI2725" s="34">
        <v>-0.1002543940223585</v>
      </c>
    </row>
    <row r="2726" spans="61:61" x14ac:dyDescent="0.25">
      <c r="BI2726" s="34">
        <v>-8.7711237246155302E-2</v>
      </c>
    </row>
    <row r="2727" spans="61:61" x14ac:dyDescent="0.25">
      <c r="BI2727" s="34">
        <v>2.90510539476601E-2</v>
      </c>
    </row>
    <row r="2728" spans="61:61" x14ac:dyDescent="0.25">
      <c r="BI2728" s="34">
        <v>-0.16977790696790609</v>
      </c>
    </row>
    <row r="2729" spans="61:61" x14ac:dyDescent="0.25">
      <c r="BI2729" s="34">
        <v>0.1127072883942731</v>
      </c>
    </row>
    <row r="2730" spans="61:61" x14ac:dyDescent="0.25">
      <c r="BI2730" s="34">
        <v>3.6830580956746998E-3</v>
      </c>
    </row>
    <row r="2731" spans="61:61" x14ac:dyDescent="0.25">
      <c r="BI2731" s="34">
        <v>-5.3496591639464998E-2</v>
      </c>
    </row>
    <row r="2732" spans="61:61" x14ac:dyDescent="0.25">
      <c r="BI2732" s="34">
        <v>-9.9673383117858005E-2</v>
      </c>
    </row>
    <row r="2733" spans="61:61" x14ac:dyDescent="0.25">
      <c r="BI2733" s="34">
        <v>0.17428419216956251</v>
      </c>
    </row>
    <row r="2734" spans="61:61" x14ac:dyDescent="0.25">
      <c r="BI2734" s="34">
        <v>-7.85066033103336E-2</v>
      </c>
    </row>
    <row r="2735" spans="61:61" x14ac:dyDescent="0.25">
      <c r="BI2735" s="34">
        <v>0.210050421969976</v>
      </c>
    </row>
    <row r="2736" spans="61:61" x14ac:dyDescent="0.25">
      <c r="BI2736" s="34">
        <v>8.1677911481202597E-2</v>
      </c>
    </row>
    <row r="2737" spans="61:61" x14ac:dyDescent="0.25">
      <c r="BI2737" s="34">
        <v>-0.11826126260343831</v>
      </c>
    </row>
    <row r="2738" spans="61:61" x14ac:dyDescent="0.25">
      <c r="BI2738" s="34">
        <v>0.187154404177512</v>
      </c>
    </row>
    <row r="2739" spans="61:61" x14ac:dyDescent="0.25">
      <c r="BI2739" s="34">
        <v>5.2483322140519303E-2</v>
      </c>
    </row>
    <row r="2740" spans="61:61" x14ac:dyDescent="0.25">
      <c r="BI2740" s="34">
        <v>2.7865357373988101E-2</v>
      </c>
    </row>
    <row r="2741" spans="61:61" x14ac:dyDescent="0.25">
      <c r="BI2741" s="34">
        <v>0.15952767824786221</v>
      </c>
    </row>
    <row r="2742" spans="61:61" x14ac:dyDescent="0.25">
      <c r="BI2742" s="34">
        <v>-0.1284586674238149</v>
      </c>
    </row>
    <row r="2743" spans="61:61" x14ac:dyDescent="0.25">
      <c r="BI2743" s="34">
        <v>0.10991800187195951</v>
      </c>
    </row>
    <row r="2744" spans="61:61" x14ac:dyDescent="0.25">
      <c r="BI2744" s="34">
        <v>0.10219202241631049</v>
      </c>
    </row>
    <row r="2745" spans="61:61" x14ac:dyDescent="0.25">
      <c r="BI2745" s="34">
        <v>-9.6451195014579494E-2</v>
      </c>
    </row>
    <row r="2746" spans="61:61" x14ac:dyDescent="0.25">
      <c r="BI2746" s="34">
        <v>4.1822401803045403E-2</v>
      </c>
    </row>
    <row r="2747" spans="61:61" x14ac:dyDescent="0.25">
      <c r="BI2747" s="34">
        <v>0.21623918489885219</v>
      </c>
    </row>
    <row r="2748" spans="61:61" x14ac:dyDescent="0.25">
      <c r="BI2748" s="34">
        <v>-4.5863360861572E-2</v>
      </c>
    </row>
    <row r="2749" spans="61:61" x14ac:dyDescent="0.25">
      <c r="BI2749" s="34">
        <v>-0.11262087725024821</v>
      </c>
    </row>
    <row r="2750" spans="61:61" x14ac:dyDescent="0.25">
      <c r="BI2750" s="34">
        <v>-7.1344055142909799E-2</v>
      </c>
    </row>
    <row r="2751" spans="61:61" x14ac:dyDescent="0.25">
      <c r="BI2751" s="34">
        <v>-0.1029254835221052</v>
      </c>
    </row>
    <row r="2752" spans="61:61" x14ac:dyDescent="0.25">
      <c r="BI2752" s="34">
        <v>-3.0053261663949098E-2</v>
      </c>
    </row>
    <row r="2753" spans="61:61" x14ac:dyDescent="0.25">
      <c r="BI2753" s="34">
        <v>-5.9558993281434103E-2</v>
      </c>
    </row>
    <row r="2754" spans="61:61" x14ac:dyDescent="0.25">
      <c r="BI2754" s="34">
        <v>6.5131779562818196E-2</v>
      </c>
    </row>
    <row r="2755" spans="61:61" x14ac:dyDescent="0.25">
      <c r="BI2755" s="34">
        <v>0.13768951771873039</v>
      </c>
    </row>
    <row r="2756" spans="61:61" x14ac:dyDescent="0.25">
      <c r="BI2756" s="34">
        <v>0.1371729048719757</v>
      </c>
    </row>
    <row r="2757" spans="61:61" x14ac:dyDescent="0.25">
      <c r="BI2757" s="34">
        <v>7.9681880266551999E-3</v>
      </c>
    </row>
    <row r="2758" spans="61:61" x14ac:dyDescent="0.25">
      <c r="BI2758" s="34">
        <v>6.3147568194940995E-2</v>
      </c>
    </row>
    <row r="2759" spans="61:61" x14ac:dyDescent="0.25">
      <c r="BI2759" s="34">
        <v>6.3023630816759602E-2</v>
      </c>
    </row>
    <row r="2760" spans="61:61" x14ac:dyDescent="0.25">
      <c r="BI2760" s="34">
        <v>8.5179442254108007E-2</v>
      </c>
    </row>
    <row r="2761" spans="61:61" x14ac:dyDescent="0.25">
      <c r="BI2761" s="34">
        <v>0.10139143475712641</v>
      </c>
    </row>
    <row r="2762" spans="61:61" x14ac:dyDescent="0.25">
      <c r="BI2762" s="34">
        <v>9.6490311776472507E-2</v>
      </c>
    </row>
    <row r="2763" spans="61:61" x14ac:dyDescent="0.25">
      <c r="BI2763" s="34">
        <v>-1.392912243712E-4</v>
      </c>
    </row>
    <row r="2764" spans="61:61" x14ac:dyDescent="0.25">
      <c r="BI2764" s="34">
        <v>-8.0849994485902493E-2</v>
      </c>
    </row>
    <row r="2765" spans="61:61" x14ac:dyDescent="0.25">
      <c r="BI2765" s="34">
        <v>9.7132139546746696E-2</v>
      </c>
    </row>
    <row r="2766" spans="61:61" x14ac:dyDescent="0.25">
      <c r="BI2766" s="34">
        <v>3.05244441613838E-2</v>
      </c>
    </row>
    <row r="2767" spans="61:61" x14ac:dyDescent="0.25">
      <c r="BI2767" s="34">
        <v>1.0488521524914699E-2</v>
      </c>
    </row>
    <row r="2768" spans="61:61" x14ac:dyDescent="0.25">
      <c r="BI2768" s="34">
        <v>0.1528996102253489</v>
      </c>
    </row>
    <row r="2769" spans="61:61" x14ac:dyDescent="0.25">
      <c r="BI2769" s="34">
        <v>2.1282109634964E-3</v>
      </c>
    </row>
    <row r="2770" spans="61:61" x14ac:dyDescent="0.25">
      <c r="BI2770" s="34">
        <v>-9.1720666246189506E-2</v>
      </c>
    </row>
    <row r="2771" spans="61:61" x14ac:dyDescent="0.25">
      <c r="BI2771" s="34">
        <v>-0.18184047887857971</v>
      </c>
    </row>
    <row r="2772" spans="61:61" x14ac:dyDescent="0.25">
      <c r="BI2772" s="34">
        <v>0.28841760757072221</v>
      </c>
    </row>
    <row r="2773" spans="61:61" x14ac:dyDescent="0.25">
      <c r="BI2773" s="34">
        <v>-3.93053991865858E-2</v>
      </c>
    </row>
    <row r="2774" spans="61:61" x14ac:dyDescent="0.25">
      <c r="BI2774" s="34">
        <v>-7.9780429973802497E-2</v>
      </c>
    </row>
    <row r="2775" spans="61:61" x14ac:dyDescent="0.25">
      <c r="BI2775" s="34">
        <v>-3.0180637595375599E-2</v>
      </c>
    </row>
    <row r="2776" spans="61:61" x14ac:dyDescent="0.25">
      <c r="BI2776" s="34">
        <v>0.12680430571709059</v>
      </c>
    </row>
    <row r="2777" spans="61:61" x14ac:dyDescent="0.25">
      <c r="BI2777" s="34">
        <v>-1.8200211156200598E-2</v>
      </c>
    </row>
    <row r="2778" spans="61:61" x14ac:dyDescent="0.25">
      <c r="BI2778" s="34">
        <v>0.1681607077330643</v>
      </c>
    </row>
    <row r="2779" spans="61:61" x14ac:dyDescent="0.25">
      <c r="BI2779" s="34">
        <v>-0.1268521484721096</v>
      </c>
    </row>
    <row r="2780" spans="61:61" x14ac:dyDescent="0.25">
      <c r="BI2780" s="34">
        <v>-9.1443537420000706E-2</v>
      </c>
    </row>
    <row r="2781" spans="61:61" x14ac:dyDescent="0.25">
      <c r="BI2781" s="34">
        <v>2.1212744555667198E-2</v>
      </c>
    </row>
    <row r="2782" spans="61:61" x14ac:dyDescent="0.25">
      <c r="BI2782" s="34">
        <v>0.46201890758422748</v>
      </c>
    </row>
    <row r="2783" spans="61:61" x14ac:dyDescent="0.25">
      <c r="BI2783" s="34">
        <v>-0.1053490079399844</v>
      </c>
    </row>
    <row r="2784" spans="61:61" x14ac:dyDescent="0.25">
      <c r="BI2784" s="34">
        <v>8.3725840949683106E-2</v>
      </c>
    </row>
    <row r="2785" spans="61:61" x14ac:dyDescent="0.25">
      <c r="BI2785" s="34">
        <v>-3.6371348022946198E-2</v>
      </c>
    </row>
    <row r="2786" spans="61:61" x14ac:dyDescent="0.25">
      <c r="BI2786" s="34">
        <v>-3.3920202287220903E-2</v>
      </c>
    </row>
    <row r="2787" spans="61:61" x14ac:dyDescent="0.25">
      <c r="BI2787" s="34">
        <v>3.7823212774179903E-2</v>
      </c>
    </row>
    <row r="2788" spans="61:61" x14ac:dyDescent="0.25">
      <c r="BI2788" s="34">
        <v>-6.9924995672931894E-2</v>
      </c>
    </row>
    <row r="2789" spans="61:61" x14ac:dyDescent="0.25">
      <c r="BI2789" s="34">
        <v>4.6458729924896101E-2</v>
      </c>
    </row>
    <row r="2790" spans="61:61" x14ac:dyDescent="0.25">
      <c r="BI2790" s="34">
        <v>7.2848484551141596E-2</v>
      </c>
    </row>
    <row r="2791" spans="61:61" x14ac:dyDescent="0.25">
      <c r="BI2791" s="34">
        <v>-4.6860064523891201E-2</v>
      </c>
    </row>
    <row r="2792" spans="61:61" x14ac:dyDescent="0.25">
      <c r="BI2792" s="34">
        <v>-0.103505240294212</v>
      </c>
    </row>
    <row r="2793" spans="61:61" x14ac:dyDescent="0.25">
      <c r="BI2793" s="34">
        <v>-5.8958112232105099E-2</v>
      </c>
    </row>
    <row r="2794" spans="61:61" x14ac:dyDescent="0.25">
      <c r="BI2794" s="34">
        <v>0.1134182784130592</v>
      </c>
    </row>
    <row r="2795" spans="61:61" x14ac:dyDescent="0.25">
      <c r="BI2795" s="34">
        <v>0.2181725183962174</v>
      </c>
    </row>
    <row r="2796" spans="61:61" x14ac:dyDescent="0.25">
      <c r="BI2796" s="34">
        <v>-3.9617436677051497E-2</v>
      </c>
    </row>
    <row r="2797" spans="61:61" x14ac:dyDescent="0.25">
      <c r="BI2797" s="34">
        <v>-3.9059721537431903E-2</v>
      </c>
    </row>
    <row r="2798" spans="61:61" x14ac:dyDescent="0.25">
      <c r="BI2798" s="34">
        <v>-2.6195650610685298E-2</v>
      </c>
    </row>
    <row r="2799" spans="61:61" x14ac:dyDescent="0.25">
      <c r="BI2799" s="34">
        <v>-0.55100008466015737</v>
      </c>
    </row>
    <row r="2800" spans="61:61" x14ac:dyDescent="0.25">
      <c r="BI2800" s="34">
        <v>-0.14097388139483111</v>
      </c>
    </row>
    <row r="2801" spans="61:61" x14ac:dyDescent="0.25">
      <c r="BI2801" s="34">
        <v>-0.11520089267872929</v>
      </c>
    </row>
    <row r="2802" spans="61:61" x14ac:dyDescent="0.25">
      <c r="BI2802" s="34">
        <v>-7.8877168828949906E-2</v>
      </c>
    </row>
    <row r="2803" spans="61:61" x14ac:dyDescent="0.25">
      <c r="BI2803" s="34">
        <v>9.9406674277076994E-3</v>
      </c>
    </row>
    <row r="2804" spans="61:61" x14ac:dyDescent="0.25">
      <c r="BI2804" s="34">
        <v>-0.14915942442985189</v>
      </c>
    </row>
    <row r="2805" spans="61:61" x14ac:dyDescent="0.25">
      <c r="BI2805" s="34">
        <v>-3.8040284822709E-3</v>
      </c>
    </row>
    <row r="2806" spans="61:61" x14ac:dyDescent="0.25">
      <c r="BI2806" s="34">
        <v>0.1114469162607717</v>
      </c>
    </row>
    <row r="2807" spans="61:61" x14ac:dyDescent="0.25">
      <c r="BI2807" s="34">
        <v>5.4236253593513299E-2</v>
      </c>
    </row>
    <row r="2808" spans="61:61" x14ac:dyDescent="0.25">
      <c r="BI2808" s="34">
        <v>-0.1481152608862018</v>
      </c>
    </row>
    <row r="2809" spans="61:61" x14ac:dyDescent="0.25">
      <c r="BI2809" s="34">
        <v>1.4225517626402E-2</v>
      </c>
    </row>
    <row r="2810" spans="61:61" x14ac:dyDescent="0.25">
      <c r="BI2810" s="34">
        <v>2.49192206511493E-2</v>
      </c>
    </row>
    <row r="2811" spans="61:61" x14ac:dyDescent="0.25">
      <c r="BI2811" s="34">
        <v>-0.19862978723182551</v>
      </c>
    </row>
    <row r="2812" spans="61:61" x14ac:dyDescent="0.25">
      <c r="BI2812" s="34">
        <v>0.18608588046232299</v>
      </c>
    </row>
    <row r="2813" spans="61:61" x14ac:dyDescent="0.25">
      <c r="BI2813" s="34">
        <v>1.8240934387849898E-2</v>
      </c>
    </row>
    <row r="2814" spans="61:61" x14ac:dyDescent="0.25">
      <c r="BI2814" s="34">
        <v>9.6942723250685994E-2</v>
      </c>
    </row>
    <row r="2815" spans="61:61" x14ac:dyDescent="0.25">
      <c r="BI2815" s="34">
        <v>-0.1087152792824216</v>
      </c>
    </row>
    <row r="2816" spans="61:61" x14ac:dyDescent="0.25">
      <c r="BI2816" s="34">
        <v>-3.2565058486960799E-2</v>
      </c>
    </row>
    <row r="2817" spans="61:61" x14ac:dyDescent="0.25">
      <c r="BI2817" s="34">
        <v>-4.8373910482713701E-2</v>
      </c>
    </row>
    <row r="2818" spans="61:61" x14ac:dyDescent="0.25">
      <c r="BI2818" s="34">
        <v>-8.5695170509995602E-2</v>
      </c>
    </row>
    <row r="2819" spans="61:61" x14ac:dyDescent="0.25">
      <c r="BI2819" s="34">
        <v>-0.33624721553189763</v>
      </c>
    </row>
    <row r="2820" spans="61:61" x14ac:dyDescent="0.25">
      <c r="BI2820" s="34">
        <v>-0.1533247496386699</v>
      </c>
    </row>
    <row r="2821" spans="61:61" x14ac:dyDescent="0.25">
      <c r="BI2821" s="34">
        <v>6.5294941932438302E-2</v>
      </c>
    </row>
    <row r="2822" spans="61:61" x14ac:dyDescent="0.25">
      <c r="BI2822" s="34">
        <v>-4.3770573759549999E-3</v>
      </c>
    </row>
    <row r="2823" spans="61:61" x14ac:dyDescent="0.25">
      <c r="BI2823" s="34">
        <v>-6.1500112916163599E-2</v>
      </c>
    </row>
    <row r="2824" spans="61:61" x14ac:dyDescent="0.25">
      <c r="BI2824" s="34">
        <v>-0.13804374303966491</v>
      </c>
    </row>
    <row r="2825" spans="61:61" x14ac:dyDescent="0.25">
      <c r="BI2825" s="34">
        <v>-0.1192396956324742</v>
      </c>
    </row>
    <row r="2826" spans="61:61" x14ac:dyDescent="0.25">
      <c r="BI2826" s="34">
        <v>-0.1686768911614755</v>
      </c>
    </row>
    <row r="2827" spans="61:61" x14ac:dyDescent="0.25">
      <c r="BI2827" s="34">
        <v>-3.2685092284345303E-2</v>
      </c>
    </row>
    <row r="2828" spans="61:61" x14ac:dyDescent="0.25">
      <c r="BI2828" s="34">
        <v>-0.13836546948765499</v>
      </c>
    </row>
    <row r="2829" spans="61:61" x14ac:dyDescent="0.25">
      <c r="BI2829" s="34">
        <v>-4.6248293118666399E-2</v>
      </c>
    </row>
    <row r="2830" spans="61:61" x14ac:dyDescent="0.25">
      <c r="BI2830" s="34">
        <v>-0.1203557909473482</v>
      </c>
    </row>
    <row r="2831" spans="61:61" x14ac:dyDescent="0.25">
      <c r="BI2831" s="34">
        <v>0.1084275180732234</v>
      </c>
    </row>
    <row r="2832" spans="61:61" x14ac:dyDescent="0.25">
      <c r="BI2832" s="34">
        <v>-0.1588965506602191</v>
      </c>
    </row>
    <row r="2833" spans="61:61" x14ac:dyDescent="0.25">
      <c r="BI2833" s="34">
        <v>-5.4732970333069501E-2</v>
      </c>
    </row>
    <row r="2834" spans="61:61" x14ac:dyDescent="0.25">
      <c r="BI2834" s="34">
        <v>7.5436534585484896E-2</v>
      </c>
    </row>
    <row r="2835" spans="61:61" x14ac:dyDescent="0.25">
      <c r="BI2835" s="34">
        <v>-0.1258732605037903</v>
      </c>
    </row>
    <row r="2836" spans="61:61" x14ac:dyDescent="0.25">
      <c r="BI2836" s="34">
        <v>-0.1224905799992107</v>
      </c>
    </row>
    <row r="2837" spans="61:61" x14ac:dyDescent="0.25">
      <c r="BI2837" s="34">
        <v>-0.1919294597358106</v>
      </c>
    </row>
    <row r="2838" spans="61:61" x14ac:dyDescent="0.25">
      <c r="BI2838" s="34">
        <v>-0.26614850778439109</v>
      </c>
    </row>
    <row r="2839" spans="61:61" x14ac:dyDescent="0.25">
      <c r="BI2839" s="34">
        <v>4.32841548668862E-2</v>
      </c>
    </row>
    <row r="2840" spans="61:61" x14ac:dyDescent="0.25">
      <c r="BI2840" s="34">
        <v>-0.116830998050551</v>
      </c>
    </row>
    <row r="2841" spans="61:61" x14ac:dyDescent="0.25">
      <c r="BI2841" s="34">
        <v>-9.4515093823525798E-2</v>
      </c>
    </row>
    <row r="2842" spans="61:61" x14ac:dyDescent="0.25">
      <c r="BI2842" s="34">
        <v>-8.7898668373144598E-2</v>
      </c>
    </row>
    <row r="2843" spans="61:61" x14ac:dyDescent="0.25">
      <c r="BI2843" s="34">
        <v>3.9325170491743097E-2</v>
      </c>
    </row>
    <row r="2844" spans="61:61" x14ac:dyDescent="0.25">
      <c r="BI2844" s="34">
        <v>-0.2265028220091119</v>
      </c>
    </row>
    <row r="2845" spans="61:61" x14ac:dyDescent="0.25">
      <c r="BI2845" s="34">
        <v>-0.15499906382006681</v>
      </c>
    </row>
    <row r="2846" spans="61:61" x14ac:dyDescent="0.25">
      <c r="BI2846" s="34">
        <v>0.1130471040645514</v>
      </c>
    </row>
    <row r="2847" spans="61:61" x14ac:dyDescent="0.25">
      <c r="BI2847" s="34">
        <v>6.1679159524500003E-3</v>
      </c>
    </row>
    <row r="2848" spans="61:61" x14ac:dyDescent="0.25">
      <c r="BI2848" s="34">
        <v>-3.27386245598335E-2</v>
      </c>
    </row>
    <row r="2849" spans="61:61" x14ac:dyDescent="0.25">
      <c r="BI2849" s="34">
        <v>0.26202338546402598</v>
      </c>
    </row>
    <row r="2850" spans="61:61" x14ac:dyDescent="0.25">
      <c r="BI2850" s="34">
        <v>3.5376312870355101E-2</v>
      </c>
    </row>
    <row r="2851" spans="61:61" x14ac:dyDescent="0.25">
      <c r="BI2851" s="34">
        <v>5.4655589711043999E-2</v>
      </c>
    </row>
    <row r="2852" spans="61:61" x14ac:dyDescent="0.25">
      <c r="BI2852" s="34">
        <v>-0.100765191634796</v>
      </c>
    </row>
    <row r="2853" spans="61:61" x14ac:dyDescent="0.25">
      <c r="BI2853" s="34">
        <v>5.6490944517247302E-2</v>
      </c>
    </row>
    <row r="2854" spans="61:61" x14ac:dyDescent="0.25">
      <c r="BI2854" s="34">
        <v>-5.36369491496776E-2</v>
      </c>
    </row>
    <row r="2855" spans="61:61" x14ac:dyDescent="0.25">
      <c r="BI2855" s="34">
        <v>0.1035298137405002</v>
      </c>
    </row>
    <row r="2856" spans="61:61" x14ac:dyDescent="0.25">
      <c r="BI2856" s="34">
        <v>-1.24189275813084E-2</v>
      </c>
    </row>
    <row r="2857" spans="61:61" x14ac:dyDescent="0.25">
      <c r="BI2857" s="34">
        <v>-0.1876647644699786</v>
      </c>
    </row>
    <row r="2858" spans="61:61" x14ac:dyDescent="0.25">
      <c r="BI2858" s="34">
        <v>1.0403746034445E-3</v>
      </c>
    </row>
    <row r="2859" spans="61:61" x14ac:dyDescent="0.25">
      <c r="BI2859" s="34">
        <v>8.4798306415198393E-2</v>
      </c>
    </row>
    <row r="2860" spans="61:61" x14ac:dyDescent="0.25">
      <c r="BI2860" s="34">
        <v>-4.1042974596517699E-2</v>
      </c>
    </row>
    <row r="2861" spans="61:61" x14ac:dyDescent="0.25">
      <c r="BI2861" s="34">
        <v>-0.1238229988633245</v>
      </c>
    </row>
    <row r="2862" spans="61:61" x14ac:dyDescent="0.25">
      <c r="BI2862" s="34">
        <v>-6.1317184402274998E-3</v>
      </c>
    </row>
    <row r="2863" spans="61:61" x14ac:dyDescent="0.25">
      <c r="BI2863" s="34">
        <v>0.19753464591595379</v>
      </c>
    </row>
    <row r="2864" spans="61:61" x14ac:dyDescent="0.25">
      <c r="BI2864" s="34">
        <v>0.45219347105762281</v>
      </c>
    </row>
    <row r="2865" spans="61:61" x14ac:dyDescent="0.25">
      <c r="BI2865" s="34">
        <v>0.28198782165574171</v>
      </c>
    </row>
    <row r="2866" spans="61:61" x14ac:dyDescent="0.25">
      <c r="BI2866" s="34">
        <v>-2.60933930507471E-2</v>
      </c>
    </row>
    <row r="2867" spans="61:61" x14ac:dyDescent="0.25">
      <c r="BI2867" s="34">
        <v>-8.0247066313374998E-2</v>
      </c>
    </row>
    <row r="2868" spans="61:61" x14ac:dyDescent="0.25">
      <c r="BI2868" s="34">
        <v>0.1211529372247125</v>
      </c>
    </row>
    <row r="2869" spans="61:61" x14ac:dyDescent="0.25">
      <c r="BI2869" s="34">
        <v>-8.4149033026423195E-2</v>
      </c>
    </row>
    <row r="2870" spans="61:61" x14ac:dyDescent="0.25">
      <c r="BI2870" s="34">
        <v>7.2872926159521206E-2</v>
      </c>
    </row>
    <row r="2871" spans="61:61" x14ac:dyDescent="0.25">
      <c r="BI2871" s="34">
        <v>4.2614666138810799E-2</v>
      </c>
    </row>
    <row r="2872" spans="61:61" x14ac:dyDescent="0.25">
      <c r="BI2872" s="34">
        <v>0.1693698046412967</v>
      </c>
    </row>
    <row r="2873" spans="61:61" x14ac:dyDescent="0.25">
      <c r="BI2873" s="34">
        <v>-0.18985863288235191</v>
      </c>
    </row>
    <row r="2874" spans="61:61" x14ac:dyDescent="0.25">
      <c r="BI2874" s="34">
        <v>-5.1804703195393403E-2</v>
      </c>
    </row>
    <row r="2875" spans="61:61" x14ac:dyDescent="0.25">
      <c r="BI2875" s="34">
        <v>-0.14469063269422819</v>
      </c>
    </row>
    <row r="2876" spans="61:61" x14ac:dyDescent="0.25">
      <c r="BI2876" s="34">
        <v>-0.1283093449148065</v>
      </c>
    </row>
    <row r="2877" spans="61:61" x14ac:dyDescent="0.25">
      <c r="BI2877" s="34">
        <v>-5.7171714946919798E-2</v>
      </c>
    </row>
    <row r="2878" spans="61:61" x14ac:dyDescent="0.25">
      <c r="BI2878" s="34">
        <v>-6.6298411334255999E-2</v>
      </c>
    </row>
    <row r="2879" spans="61:61" x14ac:dyDescent="0.25">
      <c r="BI2879" s="34">
        <v>5.8377446486253301E-2</v>
      </c>
    </row>
    <row r="2880" spans="61:61" x14ac:dyDescent="0.25">
      <c r="BI2880" s="34">
        <v>6.4167895148800197E-2</v>
      </c>
    </row>
    <row r="2881" spans="61:61" x14ac:dyDescent="0.25">
      <c r="BI2881" s="34">
        <v>-6.1099273195545499E-2</v>
      </c>
    </row>
    <row r="2882" spans="61:61" x14ac:dyDescent="0.25">
      <c r="BI2882" s="34">
        <v>0.15485562356591209</v>
      </c>
    </row>
    <row r="2883" spans="61:61" x14ac:dyDescent="0.25">
      <c r="BI2883" s="34">
        <v>3.4059002871117301E-2</v>
      </c>
    </row>
    <row r="2884" spans="61:61" x14ac:dyDescent="0.25">
      <c r="BI2884" s="34">
        <v>0.1860857611118015</v>
      </c>
    </row>
    <row r="2885" spans="61:61" x14ac:dyDescent="0.25">
      <c r="BI2885" s="34">
        <v>0.19953461461218711</v>
      </c>
    </row>
    <row r="2886" spans="61:61" x14ac:dyDescent="0.25">
      <c r="BI2886" s="34">
        <v>-3.3043911906612398E-2</v>
      </c>
    </row>
    <row r="2887" spans="61:61" x14ac:dyDescent="0.25">
      <c r="BI2887" s="34">
        <v>3.3297770827339701E-2</v>
      </c>
    </row>
    <row r="2888" spans="61:61" x14ac:dyDescent="0.25">
      <c r="BI2888" s="34">
        <v>-2.0658362369338001E-2</v>
      </c>
    </row>
    <row r="2889" spans="61:61" x14ac:dyDescent="0.25">
      <c r="BI2889" s="34">
        <v>-2.8653499962859701E-2</v>
      </c>
    </row>
    <row r="2890" spans="61:61" x14ac:dyDescent="0.25">
      <c r="BI2890" s="34">
        <v>0.17384455995024259</v>
      </c>
    </row>
    <row r="2891" spans="61:61" x14ac:dyDescent="0.25">
      <c r="BI2891" s="34">
        <v>0.64113456474623531</v>
      </c>
    </row>
    <row r="2892" spans="61:61" x14ac:dyDescent="0.25">
      <c r="BI2892" s="34">
        <v>-0.14650301358020251</v>
      </c>
    </row>
    <row r="2893" spans="61:61" x14ac:dyDescent="0.25">
      <c r="BI2893" s="34">
        <v>9.7596052726549504E-2</v>
      </c>
    </row>
    <row r="2894" spans="61:61" x14ac:dyDescent="0.25">
      <c r="BI2894" s="34">
        <v>-5.8361600103988996E-3</v>
      </c>
    </row>
    <row r="2895" spans="61:61" x14ac:dyDescent="0.25">
      <c r="BI2895" s="34">
        <v>0.187903631704679</v>
      </c>
    </row>
    <row r="2896" spans="61:61" x14ac:dyDescent="0.25">
      <c r="BI2896" s="34">
        <v>0.23902314645956119</v>
      </c>
    </row>
    <row r="2897" spans="61:61" x14ac:dyDescent="0.25">
      <c r="BI2897" s="34">
        <v>4.4969267439099202E-2</v>
      </c>
    </row>
    <row r="2898" spans="61:61" x14ac:dyDescent="0.25">
      <c r="BI2898" s="34">
        <v>0.30575003662109401</v>
      </c>
    </row>
    <row r="2899" spans="61:61" x14ac:dyDescent="0.25">
      <c r="BI2899" s="34">
        <v>-7.6833690609138097E-2</v>
      </c>
    </row>
    <row r="2900" spans="61:61" x14ac:dyDescent="0.25">
      <c r="BI2900" s="34">
        <v>0.1528892285929663</v>
      </c>
    </row>
    <row r="2901" spans="61:61" x14ac:dyDescent="0.25">
      <c r="BI2901" s="34">
        <v>-5.99058215203081E-2</v>
      </c>
    </row>
    <row r="2902" spans="61:61" x14ac:dyDescent="0.25">
      <c r="BI2902" s="34">
        <v>-3.4750349259568998E-3</v>
      </c>
    </row>
    <row r="2903" spans="61:61" x14ac:dyDescent="0.25">
      <c r="BI2903" s="34">
        <v>0.1003688879542616</v>
      </c>
    </row>
    <row r="2904" spans="61:61" x14ac:dyDescent="0.25">
      <c r="BI2904" s="34">
        <v>-2.3994988748630998E-3</v>
      </c>
    </row>
    <row r="2905" spans="61:61" x14ac:dyDescent="0.25">
      <c r="BI2905" s="34">
        <v>-9.9676087941247202E-2</v>
      </c>
    </row>
    <row r="2906" spans="61:61" x14ac:dyDescent="0.25">
      <c r="BI2906" s="34">
        <v>4.6838219661024902E-2</v>
      </c>
    </row>
    <row r="2907" spans="61:61" x14ac:dyDescent="0.25">
      <c r="BI2907" s="34">
        <v>9.4167849103119594E-2</v>
      </c>
    </row>
    <row r="2908" spans="61:61" x14ac:dyDescent="0.25">
      <c r="BI2908" s="34">
        <v>-9.1238378118517996E-2</v>
      </c>
    </row>
    <row r="2909" spans="61:61" x14ac:dyDescent="0.25">
      <c r="BI2909" s="34">
        <v>9.4937777082529595E-2</v>
      </c>
    </row>
    <row r="2910" spans="61:61" x14ac:dyDescent="0.25">
      <c r="BI2910" s="34">
        <v>-0.1612371664522301</v>
      </c>
    </row>
    <row r="2911" spans="61:61" x14ac:dyDescent="0.25">
      <c r="BI2911" s="34">
        <v>0.10571549030536349</v>
      </c>
    </row>
    <row r="2912" spans="61:61" x14ac:dyDescent="0.25">
      <c r="BI2912" s="34">
        <v>0.25836456312935902</v>
      </c>
    </row>
    <row r="2913" spans="61:61" x14ac:dyDescent="0.25">
      <c r="BI2913" s="34">
        <v>6.4640683929930096E-2</v>
      </c>
    </row>
    <row r="2914" spans="61:61" x14ac:dyDescent="0.25">
      <c r="BI2914" s="34">
        <v>-6.7040245039821394E-2</v>
      </c>
    </row>
    <row r="2915" spans="61:61" x14ac:dyDescent="0.25">
      <c r="BI2915" s="34">
        <v>-1.3013152135913499E-2</v>
      </c>
    </row>
    <row r="2916" spans="61:61" x14ac:dyDescent="0.25">
      <c r="BI2916" s="34">
        <v>6.0320787025148002E-2</v>
      </c>
    </row>
    <row r="2917" spans="61:61" x14ac:dyDescent="0.25">
      <c r="BI2917" s="34">
        <v>0.23402586705111689</v>
      </c>
    </row>
    <row r="2918" spans="61:61" x14ac:dyDescent="0.25">
      <c r="BI2918" s="34">
        <v>0.2525305556343645</v>
      </c>
    </row>
    <row r="2919" spans="61:61" x14ac:dyDescent="0.25">
      <c r="BI2919" s="34">
        <v>6.7756443619163206E-2</v>
      </c>
    </row>
    <row r="2920" spans="61:61" x14ac:dyDescent="0.25">
      <c r="BI2920" s="34">
        <v>0.1622384071921078</v>
      </c>
    </row>
    <row r="2921" spans="61:61" x14ac:dyDescent="0.25">
      <c r="BI2921" s="34">
        <v>-6.1238771232667598E-2</v>
      </c>
    </row>
    <row r="2922" spans="61:61" x14ac:dyDescent="0.25">
      <c r="BI2922" s="34">
        <v>3.5945427166015599E-2</v>
      </c>
    </row>
    <row r="2923" spans="61:61" x14ac:dyDescent="0.25">
      <c r="BI2923" s="34">
        <v>8.7776210680984595E-2</v>
      </c>
    </row>
    <row r="2924" spans="61:61" x14ac:dyDescent="0.25">
      <c r="BI2924" s="34">
        <v>-4.5462277205131303E-2</v>
      </c>
    </row>
    <row r="2925" spans="61:61" x14ac:dyDescent="0.25">
      <c r="BI2925" s="34">
        <v>-6.9169110738515102E-2</v>
      </c>
    </row>
    <row r="2926" spans="61:61" x14ac:dyDescent="0.25">
      <c r="BI2926" s="34">
        <v>1.6263984851914499E-2</v>
      </c>
    </row>
    <row r="2927" spans="61:61" x14ac:dyDescent="0.25">
      <c r="BI2927" s="34">
        <v>-3.4773182354021902E-2</v>
      </c>
    </row>
    <row r="2928" spans="61:61" x14ac:dyDescent="0.25">
      <c r="BI2928" s="34">
        <v>3.00323888442094E-2</v>
      </c>
    </row>
    <row r="2929" spans="61:61" x14ac:dyDescent="0.25">
      <c r="BI2929" s="34">
        <v>0.1074627904151907</v>
      </c>
    </row>
    <row r="2930" spans="61:61" x14ac:dyDescent="0.25">
      <c r="BI2930" s="34">
        <v>-8.6011628339871499E-2</v>
      </c>
    </row>
    <row r="2931" spans="61:61" x14ac:dyDescent="0.25">
      <c r="BI2931" s="34">
        <v>-0.1690429594583468</v>
      </c>
    </row>
    <row r="2932" spans="61:61" x14ac:dyDescent="0.25">
      <c r="BI2932" s="34">
        <v>-8.2676113595597595E-2</v>
      </c>
    </row>
    <row r="2933" spans="61:61" x14ac:dyDescent="0.25">
      <c r="BI2933" s="34">
        <v>-7.3296260306782393E-2</v>
      </c>
    </row>
    <row r="2934" spans="61:61" x14ac:dyDescent="0.25">
      <c r="BI2934" s="34">
        <v>-5.8888645383202903E-2</v>
      </c>
    </row>
    <row r="2935" spans="61:61" x14ac:dyDescent="0.25">
      <c r="BI2935" s="34">
        <v>-0.32969655584066249</v>
      </c>
    </row>
    <row r="2936" spans="61:61" x14ac:dyDescent="0.25">
      <c r="BI2936" s="34">
        <v>-2.0978247830329699E-2</v>
      </c>
    </row>
    <row r="2937" spans="61:61" x14ac:dyDescent="0.25">
      <c r="BI2937" s="34">
        <v>0.1895163010679751</v>
      </c>
    </row>
    <row r="2938" spans="61:61" x14ac:dyDescent="0.25">
      <c r="BI2938" s="34">
        <v>-0.1839012045485271</v>
      </c>
    </row>
    <row r="2939" spans="61:61" x14ac:dyDescent="0.25">
      <c r="BI2939" s="34">
        <v>-1.9521816285363799E-2</v>
      </c>
    </row>
    <row r="2940" spans="61:61" x14ac:dyDescent="0.25">
      <c r="BI2940" s="34">
        <v>-8.8704605229453004E-2</v>
      </c>
    </row>
    <row r="2941" spans="61:61" x14ac:dyDescent="0.25">
      <c r="BI2941" s="34">
        <v>-0.1038140814658578</v>
      </c>
    </row>
    <row r="2942" spans="61:61" x14ac:dyDescent="0.25">
      <c r="BI2942" s="34">
        <v>-2.61481983055671E-2</v>
      </c>
    </row>
    <row r="2943" spans="61:61" x14ac:dyDescent="0.25">
      <c r="BI2943" s="34">
        <v>0.10295882346371921</v>
      </c>
    </row>
    <row r="2944" spans="61:61" x14ac:dyDescent="0.25">
      <c r="BI2944" s="34">
        <v>-2.2315419738246E-3</v>
      </c>
    </row>
    <row r="2945" spans="61:61" x14ac:dyDescent="0.25">
      <c r="BI2945" s="34">
        <v>-0.115653891912329</v>
      </c>
    </row>
    <row r="2946" spans="61:61" x14ac:dyDescent="0.25">
      <c r="BI2946" s="34">
        <v>-5.50166014593131E-2</v>
      </c>
    </row>
    <row r="2947" spans="61:61" x14ac:dyDescent="0.25">
      <c r="BI2947" s="34">
        <v>2.6199373029856102E-2</v>
      </c>
    </row>
    <row r="2948" spans="61:61" x14ac:dyDescent="0.25">
      <c r="BI2948" s="34">
        <v>-9.0842717429598596E-2</v>
      </c>
    </row>
    <row r="2949" spans="61:61" x14ac:dyDescent="0.25">
      <c r="BI2949" s="34">
        <v>-4.3130954939131397E-2</v>
      </c>
    </row>
    <row r="2950" spans="61:61" x14ac:dyDescent="0.25">
      <c r="BI2950" s="34">
        <v>-0.1101605750484171</v>
      </c>
    </row>
    <row r="2951" spans="61:61" x14ac:dyDescent="0.25">
      <c r="BI2951" s="34">
        <v>9.8052453911013804E-2</v>
      </c>
    </row>
    <row r="2952" spans="61:61" x14ac:dyDescent="0.25">
      <c r="BI2952" s="34">
        <v>-6.2507474632927995E-2</v>
      </c>
    </row>
    <row r="2953" spans="61:61" x14ac:dyDescent="0.25">
      <c r="BI2953" s="34">
        <v>2.5057035652097201E-2</v>
      </c>
    </row>
    <row r="2954" spans="61:61" x14ac:dyDescent="0.25">
      <c r="BI2954" s="34">
        <v>-9.9629077069479294E-2</v>
      </c>
    </row>
    <row r="2955" spans="61:61" x14ac:dyDescent="0.25">
      <c r="BI2955" s="34">
        <v>6.6651573062548403E-2</v>
      </c>
    </row>
    <row r="2956" spans="61:61" x14ac:dyDescent="0.25">
      <c r="BI2956" s="34">
        <v>-0.11208964784928151</v>
      </c>
    </row>
    <row r="2957" spans="61:61" x14ac:dyDescent="0.25">
      <c r="BI2957" s="34">
        <v>-4.93554356362918E-2</v>
      </c>
    </row>
    <row r="2958" spans="61:61" x14ac:dyDescent="0.25">
      <c r="BI2958" s="34">
        <v>-7.4542468257058998E-3</v>
      </c>
    </row>
    <row r="2959" spans="61:61" x14ac:dyDescent="0.25">
      <c r="BI2959" s="34">
        <v>0.52737380389697897</v>
      </c>
    </row>
    <row r="2960" spans="61:61" x14ac:dyDescent="0.25">
      <c r="BI2960" s="34">
        <v>0.1052162901462569</v>
      </c>
    </row>
    <row r="2961" spans="61:61" x14ac:dyDescent="0.25">
      <c r="BI2961" s="34">
        <v>0.15090181231361979</v>
      </c>
    </row>
    <row r="2962" spans="61:61" x14ac:dyDescent="0.25">
      <c r="BI2962" s="34">
        <v>0.1016587283980738</v>
      </c>
    </row>
    <row r="2963" spans="61:61" x14ac:dyDescent="0.25">
      <c r="BI2963" s="34">
        <v>0.29777465866628139</v>
      </c>
    </row>
    <row r="2964" spans="61:61" x14ac:dyDescent="0.25">
      <c r="BI2964" s="34">
        <v>-5.0603502344731099E-2</v>
      </c>
    </row>
    <row r="2965" spans="61:61" x14ac:dyDescent="0.25">
      <c r="BI2965" s="34">
        <v>5.8844725408377999E-2</v>
      </c>
    </row>
    <row r="2966" spans="61:61" x14ac:dyDescent="0.25">
      <c r="BI2966" s="34">
        <v>0.57738624700650976</v>
      </c>
    </row>
    <row r="2967" spans="61:61" x14ac:dyDescent="0.25">
      <c r="BI2967" s="34">
        <v>-3.1038238878396799E-2</v>
      </c>
    </row>
    <row r="2968" spans="61:61" x14ac:dyDescent="0.25">
      <c r="BI2968" s="34">
        <v>-0.32847563440883881</v>
      </c>
    </row>
    <row r="2969" spans="61:61" x14ac:dyDescent="0.25">
      <c r="BI2969" s="34">
        <v>-6.2869760957473098E-2</v>
      </c>
    </row>
    <row r="2970" spans="61:61" x14ac:dyDescent="0.25">
      <c r="BI2970" s="34">
        <v>-0.22926970915032471</v>
      </c>
    </row>
    <row r="2971" spans="61:61" x14ac:dyDescent="0.25">
      <c r="BI2971" s="34">
        <v>-0.22390440058477459</v>
      </c>
    </row>
    <row r="2972" spans="61:61" x14ac:dyDescent="0.25">
      <c r="BI2972" s="34">
        <v>-0.1380795755615572</v>
      </c>
    </row>
    <row r="2973" spans="61:61" x14ac:dyDescent="0.25">
      <c r="BI2973" s="34">
        <v>-0.1196757972033142</v>
      </c>
    </row>
    <row r="2974" spans="61:61" x14ac:dyDescent="0.25">
      <c r="BI2974" s="34">
        <v>-0.1066876421082162</v>
      </c>
    </row>
    <row r="2975" spans="61:61" x14ac:dyDescent="0.25">
      <c r="BI2975" s="34">
        <v>-0.1127804726601368</v>
      </c>
    </row>
    <row r="2976" spans="61:61" x14ac:dyDescent="0.25">
      <c r="BI2976" s="34">
        <v>-0.12972516774605899</v>
      </c>
    </row>
    <row r="2977" spans="61:61" x14ac:dyDescent="0.25">
      <c r="BI2977" s="34">
        <v>-0.10585005120202121</v>
      </c>
    </row>
    <row r="2978" spans="61:61" x14ac:dyDescent="0.25">
      <c r="BI2978" s="34">
        <v>-0.1004025410574233</v>
      </c>
    </row>
    <row r="2979" spans="61:61" x14ac:dyDescent="0.25">
      <c r="BI2979" s="34">
        <v>-4.0804847461382097E-2</v>
      </c>
    </row>
    <row r="2980" spans="61:61" x14ac:dyDescent="0.25">
      <c r="BI2980" s="34">
        <v>0.1027213923230744</v>
      </c>
    </row>
    <row r="2981" spans="61:61" x14ac:dyDescent="0.25">
      <c r="BI2981" s="34">
        <v>-0.1065341859201393</v>
      </c>
    </row>
    <row r="2982" spans="61:61" x14ac:dyDescent="0.25">
      <c r="BI2982" s="34">
        <v>0.1234358046783223</v>
      </c>
    </row>
    <row r="2983" spans="61:61" x14ac:dyDescent="0.25">
      <c r="BI2983" s="34">
        <v>7.7050024414062501E-2</v>
      </c>
    </row>
    <row r="2984" spans="61:61" x14ac:dyDescent="0.25">
      <c r="BI2984" s="34">
        <v>-0.1853094567099092</v>
      </c>
    </row>
    <row r="2985" spans="61:61" x14ac:dyDescent="0.25">
      <c r="BI2985" s="34">
        <v>-0.16164438712261711</v>
      </c>
    </row>
    <row r="2986" spans="61:61" x14ac:dyDescent="0.25">
      <c r="BI2986" s="34">
        <v>-0.1054632722111776</v>
      </c>
    </row>
    <row r="2987" spans="61:61" x14ac:dyDescent="0.25">
      <c r="BI2987" s="34">
        <v>-0.164172578633133</v>
      </c>
    </row>
    <row r="2988" spans="61:61" x14ac:dyDescent="0.25">
      <c r="BI2988" s="34">
        <v>-0.1008905079679477</v>
      </c>
    </row>
    <row r="2989" spans="61:61" x14ac:dyDescent="0.25">
      <c r="BI2989" s="34">
        <v>-8.2348120286003301E-2</v>
      </c>
    </row>
    <row r="2990" spans="61:61" x14ac:dyDescent="0.25">
      <c r="BI2990" s="34">
        <v>-2.03817991234094E-2</v>
      </c>
    </row>
    <row r="2991" spans="61:61" x14ac:dyDescent="0.25">
      <c r="BI2991" s="34">
        <v>0.20946867510155209</v>
      </c>
    </row>
    <row r="2992" spans="61:61" x14ac:dyDescent="0.25">
      <c r="BI2992" s="34">
        <v>-0.11931222566232</v>
      </c>
    </row>
    <row r="2993" spans="61:61" x14ac:dyDescent="0.25">
      <c r="BI2993" s="34">
        <v>0.1112623564516933</v>
      </c>
    </row>
    <row r="2994" spans="61:61" x14ac:dyDescent="0.25">
      <c r="BI2994" s="34">
        <v>0.30127549644568369</v>
      </c>
    </row>
    <row r="2995" spans="61:61" x14ac:dyDescent="0.25">
      <c r="BI2995" s="34">
        <v>-2.7218270547503701E-2</v>
      </c>
    </row>
    <row r="2996" spans="61:61" x14ac:dyDescent="0.25">
      <c r="BI2996" s="34">
        <v>-1.7496005597206502E-2</v>
      </c>
    </row>
    <row r="2997" spans="61:61" x14ac:dyDescent="0.25">
      <c r="BI2997" s="34">
        <v>0.25204086608402021</v>
      </c>
    </row>
    <row r="2998" spans="61:61" x14ac:dyDescent="0.25">
      <c r="BI2998" s="34">
        <v>0.20738977598602959</v>
      </c>
    </row>
    <row r="2999" spans="61:61" x14ac:dyDescent="0.25">
      <c r="BI2999" s="34">
        <v>-9.4928289064738297E-2</v>
      </c>
    </row>
    <row r="3000" spans="61:61" x14ac:dyDescent="0.25">
      <c r="BI3000" s="34">
        <v>4.8747736911913198E-2</v>
      </c>
    </row>
    <row r="3001" spans="61:61" x14ac:dyDescent="0.25">
      <c r="BI3001" s="34">
        <v>1.21593001781784E-2</v>
      </c>
    </row>
    <row r="3002" spans="61:61" x14ac:dyDescent="0.25">
      <c r="BI3002" s="34">
        <v>-3.25694873920939E-2</v>
      </c>
    </row>
    <row r="3003" spans="61:61" x14ac:dyDescent="0.25">
      <c r="BI3003" s="34">
        <v>0.149514891258446</v>
      </c>
    </row>
    <row r="3004" spans="61:61" x14ac:dyDescent="0.25">
      <c r="BI3004" s="34">
        <v>0.1193058089292148</v>
      </c>
    </row>
    <row r="3005" spans="61:61" x14ac:dyDescent="0.25">
      <c r="BI3005" s="34">
        <v>0.20439076181020091</v>
      </c>
    </row>
    <row r="3006" spans="61:61" x14ac:dyDescent="0.25">
      <c r="BI3006" s="34">
        <v>5.8139662296770603E-2</v>
      </c>
    </row>
    <row r="3007" spans="61:61" x14ac:dyDescent="0.25">
      <c r="BI3007" s="34">
        <v>-3.6259675696810999E-3</v>
      </c>
    </row>
    <row r="3008" spans="61:61" x14ac:dyDescent="0.25">
      <c r="BI3008" s="34">
        <v>1.68339517150074E-2</v>
      </c>
    </row>
    <row r="3009" spans="61:61" x14ac:dyDescent="0.25">
      <c r="BI3009" s="34">
        <v>-0.20385389743613189</v>
      </c>
    </row>
    <row r="3010" spans="61:61" x14ac:dyDescent="0.25">
      <c r="BI3010" s="34">
        <v>9.6819037779704003E-3</v>
      </c>
    </row>
    <row r="3011" spans="61:61" x14ac:dyDescent="0.25">
      <c r="BI3011" s="34">
        <v>5.9304034211658301E-2</v>
      </c>
    </row>
    <row r="3012" spans="61:61" x14ac:dyDescent="0.25">
      <c r="BI3012" s="34">
        <v>4.5342747765739003E-2</v>
      </c>
    </row>
    <row r="3013" spans="61:61" x14ac:dyDescent="0.25">
      <c r="BI3013" s="34">
        <v>-5.4177053964360199E-2</v>
      </c>
    </row>
    <row r="3014" spans="61:61" x14ac:dyDescent="0.25">
      <c r="BI3014" s="34">
        <v>0.16331330443942291</v>
      </c>
    </row>
    <row r="3015" spans="61:61" x14ac:dyDescent="0.25">
      <c r="BI3015" s="34">
        <v>-0.2043168373402969</v>
      </c>
    </row>
    <row r="3016" spans="61:61" x14ac:dyDescent="0.25">
      <c r="BI3016" s="34">
        <v>-7.0180831838118005E-2</v>
      </c>
    </row>
    <row r="3017" spans="61:61" x14ac:dyDescent="0.25">
      <c r="BI3017" s="34">
        <v>-5.4250024414062403E-2</v>
      </c>
    </row>
    <row r="3018" spans="61:61" x14ac:dyDescent="0.25">
      <c r="BI3018" s="34">
        <v>-0.27544463891894938</v>
      </c>
    </row>
    <row r="3019" spans="61:61" x14ac:dyDescent="0.25">
      <c r="BI3019" s="34">
        <v>-5.9145491040279503E-2</v>
      </c>
    </row>
    <row r="3020" spans="61:61" x14ac:dyDescent="0.25">
      <c r="BI3020" s="34">
        <v>1.7389405498128101E-2</v>
      </c>
    </row>
    <row r="3021" spans="61:61" x14ac:dyDescent="0.25">
      <c r="BI3021" s="34">
        <v>8.2336429593640695E-2</v>
      </c>
    </row>
    <row r="3022" spans="61:61" x14ac:dyDescent="0.25">
      <c r="BI3022" s="34">
        <v>7.2690098364796105E-2</v>
      </c>
    </row>
    <row r="3023" spans="61:61" x14ac:dyDescent="0.25">
      <c r="BI3023" s="34">
        <v>-4.6493115730195503E-2</v>
      </c>
    </row>
    <row r="3024" spans="61:61" x14ac:dyDescent="0.25">
      <c r="BI3024" s="34">
        <v>-6.6542437606553803E-2</v>
      </c>
    </row>
    <row r="3025" spans="61:61" x14ac:dyDescent="0.25">
      <c r="BI3025" s="34">
        <v>9.4639933640959406E-2</v>
      </c>
    </row>
    <row r="3026" spans="61:61" x14ac:dyDescent="0.25">
      <c r="BI3026" s="34">
        <v>-3.4643365250771101E-2</v>
      </c>
    </row>
    <row r="3027" spans="61:61" x14ac:dyDescent="0.25">
      <c r="BI3027" s="34">
        <v>2.0900697076486102E-2</v>
      </c>
    </row>
    <row r="3028" spans="61:61" x14ac:dyDescent="0.25">
      <c r="BI3028" s="34">
        <v>-2.6731815199474599E-2</v>
      </c>
    </row>
    <row r="3029" spans="61:61" x14ac:dyDescent="0.25">
      <c r="BI3029" s="34">
        <v>9.0246835844167594E-2</v>
      </c>
    </row>
    <row r="3030" spans="61:61" x14ac:dyDescent="0.25">
      <c r="BI3030" s="34">
        <v>-0.1193818137706016</v>
      </c>
    </row>
    <row r="3031" spans="61:61" x14ac:dyDescent="0.25">
      <c r="BI3031" s="34">
        <v>0.24419632177023731</v>
      </c>
    </row>
    <row r="3032" spans="61:61" x14ac:dyDescent="0.25">
      <c r="BI3032" s="34">
        <v>-9.5545522936609603E-2</v>
      </c>
    </row>
    <row r="3033" spans="61:61" x14ac:dyDescent="0.25">
      <c r="BI3033" s="34">
        <v>3.2829408892661102E-2</v>
      </c>
    </row>
    <row r="3034" spans="61:61" x14ac:dyDescent="0.25">
      <c r="BI3034" s="34">
        <v>-8.5926977842569002E-2</v>
      </c>
    </row>
    <row r="3035" spans="61:61" x14ac:dyDescent="0.25">
      <c r="BI3035" s="34">
        <v>4.4533641737706499E-2</v>
      </c>
    </row>
    <row r="3036" spans="61:61" x14ac:dyDescent="0.25">
      <c r="BI3036" s="34">
        <v>0.35870501058661419</v>
      </c>
    </row>
    <row r="3037" spans="61:61" x14ac:dyDescent="0.25">
      <c r="BI3037" s="34">
        <v>9.1935407148152695E-2</v>
      </c>
    </row>
    <row r="3038" spans="61:61" x14ac:dyDescent="0.25">
      <c r="BI3038" s="34">
        <v>1.8357954835199201E-2</v>
      </c>
    </row>
    <row r="3039" spans="61:61" x14ac:dyDescent="0.25">
      <c r="BI3039" s="34">
        <v>4.9064811030078001E-3</v>
      </c>
    </row>
    <row r="3040" spans="61:61" x14ac:dyDescent="0.25">
      <c r="BI3040" s="34">
        <v>-3.1174614743860098E-2</v>
      </c>
    </row>
    <row r="3041" spans="61:61" x14ac:dyDescent="0.25">
      <c r="BI3041" s="34">
        <v>0.39625914305258558</v>
      </c>
    </row>
    <row r="3042" spans="61:61" x14ac:dyDescent="0.25">
      <c r="BI3042" s="34">
        <v>-5.5425278219213198E-2</v>
      </c>
    </row>
    <row r="3043" spans="61:61" x14ac:dyDescent="0.25">
      <c r="BI3043" s="34">
        <v>-0.107965443508826</v>
      </c>
    </row>
    <row r="3044" spans="61:61" x14ac:dyDescent="0.25">
      <c r="BI3044" s="34">
        <v>-0.16295233911160839</v>
      </c>
    </row>
    <row r="3045" spans="61:61" x14ac:dyDescent="0.25">
      <c r="BI3045" s="34">
        <v>-6.3438704715251398E-2</v>
      </c>
    </row>
    <row r="3046" spans="61:61" x14ac:dyDescent="0.25">
      <c r="BI3046" s="34">
        <v>5.1273979244669803E-2</v>
      </c>
    </row>
    <row r="3047" spans="61:61" x14ac:dyDescent="0.25">
      <c r="BI3047" s="34">
        <v>-8.8479841652026006E-2</v>
      </c>
    </row>
    <row r="3048" spans="61:61" x14ac:dyDescent="0.25">
      <c r="BI3048" s="34">
        <v>-0.2822136200621787</v>
      </c>
    </row>
    <row r="3049" spans="61:61" x14ac:dyDescent="0.25">
      <c r="BI3049" s="34">
        <v>-5.7292743067963697E-2</v>
      </c>
    </row>
    <row r="3050" spans="61:61" x14ac:dyDescent="0.25">
      <c r="BI3050" s="34">
        <v>-0.1722999888289122</v>
      </c>
    </row>
    <row r="3051" spans="61:61" x14ac:dyDescent="0.25">
      <c r="BI3051" s="34">
        <v>6.3522717917248298E-2</v>
      </c>
    </row>
    <row r="3052" spans="61:61" x14ac:dyDescent="0.25">
      <c r="BI3052" s="34">
        <v>3.1719085114540198E-2</v>
      </c>
    </row>
    <row r="3053" spans="61:61" x14ac:dyDescent="0.25">
      <c r="BI3053" s="34">
        <v>-6.3048044350100793E-2</v>
      </c>
    </row>
    <row r="3054" spans="61:61" x14ac:dyDescent="0.25">
      <c r="BI3054" s="34">
        <v>-0.11292466853929969</v>
      </c>
    </row>
    <row r="3055" spans="61:61" x14ac:dyDescent="0.25">
      <c r="BI3055" s="34">
        <v>-0.10356971041045</v>
      </c>
    </row>
    <row r="3056" spans="61:61" x14ac:dyDescent="0.25">
      <c r="BI3056" s="34">
        <v>-0.21810159763989889</v>
      </c>
    </row>
    <row r="3057" spans="61:61" x14ac:dyDescent="0.25">
      <c r="BI3057" s="34">
        <v>-0.1984689466430041</v>
      </c>
    </row>
    <row r="3058" spans="61:61" x14ac:dyDescent="0.25">
      <c r="BI3058" s="34">
        <v>-5.6122659701136703E-2</v>
      </c>
    </row>
    <row r="3059" spans="61:61" x14ac:dyDescent="0.25">
      <c r="BI3059" s="34">
        <v>-2.75001754645951E-2</v>
      </c>
    </row>
    <row r="3060" spans="61:61" x14ac:dyDescent="0.25">
      <c r="BI3060" s="34">
        <v>-0.14528576516756239</v>
      </c>
    </row>
    <row r="3061" spans="61:61" x14ac:dyDescent="0.25">
      <c r="BI3061" s="34">
        <v>-0.1316274632636073</v>
      </c>
    </row>
    <row r="3062" spans="61:61" x14ac:dyDescent="0.25">
      <c r="BI3062" s="34">
        <v>-0.13571577331213661</v>
      </c>
    </row>
    <row r="3063" spans="61:61" x14ac:dyDescent="0.25">
      <c r="BI3063" s="34">
        <v>6.7570833291483806E-2</v>
      </c>
    </row>
    <row r="3064" spans="61:61" x14ac:dyDescent="0.25">
      <c r="BI3064" s="34">
        <v>1.6167915443664999E-2</v>
      </c>
    </row>
    <row r="3065" spans="61:61" x14ac:dyDescent="0.25">
      <c r="BI3065" s="34">
        <v>-0.136388274022988</v>
      </c>
    </row>
    <row r="3066" spans="61:61" x14ac:dyDescent="0.25">
      <c r="BI3066" s="34">
        <v>-0.16127202540728461</v>
      </c>
    </row>
    <row r="3067" spans="61:61" x14ac:dyDescent="0.25">
      <c r="BI3067" s="34">
        <v>-0.1077849038922864</v>
      </c>
    </row>
    <row r="3068" spans="61:61" x14ac:dyDescent="0.25">
      <c r="BI3068" s="34">
        <v>-9.3695389507836194E-2</v>
      </c>
    </row>
    <row r="3069" spans="61:61" x14ac:dyDescent="0.25">
      <c r="BI3069" s="34">
        <v>8.7597616153383906E-2</v>
      </c>
    </row>
    <row r="3070" spans="61:61" x14ac:dyDescent="0.25">
      <c r="BI3070" s="34">
        <v>0.15789160827565751</v>
      </c>
    </row>
    <row r="3071" spans="61:61" x14ac:dyDescent="0.25">
      <c r="BI3071" s="34">
        <v>0.13524343090244889</v>
      </c>
    </row>
    <row r="3072" spans="61:61" x14ac:dyDescent="0.25">
      <c r="BI3072" s="34">
        <v>0.2064103943605177</v>
      </c>
    </row>
    <row r="3073" spans="61:61" x14ac:dyDescent="0.25">
      <c r="BI3073" s="34">
        <v>-8.05174848297176E-2</v>
      </c>
    </row>
    <row r="3074" spans="61:61" x14ac:dyDescent="0.25">
      <c r="BI3074" s="34">
        <v>3.6930189537455499E-2</v>
      </c>
    </row>
    <row r="3075" spans="61:61" x14ac:dyDescent="0.25">
      <c r="BI3075" s="34">
        <v>0.13577449146277909</v>
      </c>
    </row>
    <row r="3076" spans="61:61" x14ac:dyDescent="0.25">
      <c r="BI3076" s="34">
        <v>0.187085328589775</v>
      </c>
    </row>
    <row r="3077" spans="61:61" x14ac:dyDescent="0.25">
      <c r="BI3077" s="34">
        <v>1.07820188826885E-2</v>
      </c>
    </row>
    <row r="3078" spans="61:61" x14ac:dyDescent="0.25">
      <c r="BI3078" s="34">
        <v>9.4655967947326503E-2</v>
      </c>
    </row>
    <row r="3079" spans="61:61" x14ac:dyDescent="0.25">
      <c r="BI3079" s="34">
        <v>-3.0920755250261E-3</v>
      </c>
    </row>
    <row r="3080" spans="61:61" x14ac:dyDescent="0.25">
      <c r="BI3080" s="34">
        <v>0.13296899749667221</v>
      </c>
    </row>
    <row r="3081" spans="61:61" x14ac:dyDescent="0.25">
      <c r="BI3081" s="34">
        <v>0.1046819210249085</v>
      </c>
    </row>
    <row r="3082" spans="61:61" x14ac:dyDescent="0.25">
      <c r="BI3082" s="34">
        <v>-0.15915646121795679</v>
      </c>
    </row>
    <row r="3083" spans="61:61" x14ac:dyDescent="0.25">
      <c r="BI3083" s="34">
        <v>5.9438870714990703E-2</v>
      </c>
    </row>
    <row r="3084" spans="61:61" x14ac:dyDescent="0.25">
      <c r="BI3084" s="34">
        <v>-0.16234635513190909</v>
      </c>
    </row>
    <row r="3085" spans="61:61" x14ac:dyDescent="0.25">
      <c r="BI3085" s="34">
        <v>-9.2980624837170206E-2</v>
      </c>
    </row>
    <row r="3086" spans="61:61" x14ac:dyDescent="0.25">
      <c r="BI3086" s="34">
        <v>-3.1870680037854898E-2</v>
      </c>
    </row>
    <row r="3087" spans="61:61" x14ac:dyDescent="0.25">
      <c r="BI3087" s="34">
        <v>5.7802094679633702E-2</v>
      </c>
    </row>
    <row r="3088" spans="61:61" x14ac:dyDescent="0.25">
      <c r="BI3088" s="34">
        <v>-4.2963002757768799E-2</v>
      </c>
    </row>
    <row r="3089" spans="61:61" x14ac:dyDescent="0.25">
      <c r="BI3089" s="34">
        <v>0.1030932224877229</v>
      </c>
    </row>
    <row r="3090" spans="61:61" x14ac:dyDescent="0.25">
      <c r="BI3090" s="34">
        <v>1.70571715367119E-2</v>
      </c>
    </row>
    <row r="3091" spans="61:61" x14ac:dyDescent="0.25">
      <c r="BI3091" s="34">
        <v>5.3030281943479002E-2</v>
      </c>
    </row>
    <row r="3092" spans="61:61" x14ac:dyDescent="0.25">
      <c r="BI3092" s="34">
        <v>-0.21105001220703121</v>
      </c>
    </row>
    <row r="3093" spans="61:61" x14ac:dyDescent="0.25">
      <c r="BI3093" s="34">
        <v>2.26564802791266E-2</v>
      </c>
    </row>
    <row r="3094" spans="61:61" x14ac:dyDescent="0.25">
      <c r="BI3094" s="34">
        <v>2.5589721327910001E-2</v>
      </c>
    </row>
    <row r="3095" spans="61:61" x14ac:dyDescent="0.25">
      <c r="BI3095" s="34">
        <v>5.9140360507828497E-2</v>
      </c>
    </row>
    <row r="3096" spans="61:61" x14ac:dyDescent="0.25">
      <c r="BI3096" s="34">
        <v>-2.6199523305955499E-2</v>
      </c>
    </row>
    <row r="3097" spans="61:61" x14ac:dyDescent="0.25">
      <c r="BI3097" s="34">
        <v>-3.53701410082446E-2</v>
      </c>
    </row>
    <row r="3098" spans="61:61" x14ac:dyDescent="0.25">
      <c r="BI3098" s="34">
        <v>-5.6597918505401003E-2</v>
      </c>
    </row>
    <row r="3099" spans="61:61" x14ac:dyDescent="0.25">
      <c r="BI3099" s="34">
        <v>0.1532205011202504</v>
      </c>
    </row>
    <row r="3100" spans="61:61" x14ac:dyDescent="0.25">
      <c r="BI3100" s="34">
        <v>0.1278407009234433</v>
      </c>
    </row>
    <row r="3101" spans="61:61" x14ac:dyDescent="0.25">
      <c r="BI3101" s="34">
        <v>0.13742123132884579</v>
      </c>
    </row>
    <row r="3102" spans="61:61" x14ac:dyDescent="0.25">
      <c r="BI3102" s="34">
        <v>0.10577178745306021</v>
      </c>
    </row>
    <row r="3103" spans="61:61" x14ac:dyDescent="0.25">
      <c r="BI3103" s="34">
        <v>0.2079031757568913</v>
      </c>
    </row>
    <row r="3104" spans="61:61" x14ac:dyDescent="0.25">
      <c r="BI3104" s="34">
        <v>6.4142177211409093E-2</v>
      </c>
    </row>
    <row r="3105" spans="61:61" x14ac:dyDescent="0.25">
      <c r="BI3105" s="34">
        <v>0.1007595865221938</v>
      </c>
    </row>
    <row r="3106" spans="61:61" x14ac:dyDescent="0.25">
      <c r="BI3106" s="34">
        <v>4.4908990293462597E-2</v>
      </c>
    </row>
    <row r="3107" spans="61:61" x14ac:dyDescent="0.25">
      <c r="BI3107" s="34">
        <v>0.1189862251729413</v>
      </c>
    </row>
    <row r="3108" spans="61:61" x14ac:dyDescent="0.25">
      <c r="BI3108" s="34">
        <v>0.39476342159516659</v>
      </c>
    </row>
    <row r="3109" spans="61:61" x14ac:dyDescent="0.25">
      <c r="BI3109" s="34">
        <v>0.1082927613185086</v>
      </c>
    </row>
    <row r="3110" spans="61:61" x14ac:dyDescent="0.25">
      <c r="BI3110" s="34">
        <v>0.13325899180340339</v>
      </c>
    </row>
    <row r="3111" spans="61:61" x14ac:dyDescent="0.25">
      <c r="BI3111" s="34">
        <v>0.20496901412418589</v>
      </c>
    </row>
    <row r="3112" spans="61:61" x14ac:dyDescent="0.25">
      <c r="BI3112" s="34">
        <v>0.1929029341502809</v>
      </c>
    </row>
    <row r="3113" spans="61:61" x14ac:dyDescent="0.25">
      <c r="BI3113" s="34">
        <v>-6.0287656115485297E-2</v>
      </c>
    </row>
    <row r="3114" spans="61:61" x14ac:dyDescent="0.25">
      <c r="BI3114" s="34">
        <v>0.23317110783655851</v>
      </c>
    </row>
    <row r="3115" spans="61:61" x14ac:dyDescent="0.25">
      <c r="BI3115" s="34">
        <v>8.1746245609402995E-3</v>
      </c>
    </row>
    <row r="3116" spans="61:61" x14ac:dyDescent="0.25">
      <c r="BI3116" s="34">
        <v>1.0168269184820699E-2</v>
      </c>
    </row>
    <row r="3117" spans="61:61" x14ac:dyDescent="0.25">
      <c r="BI3117" s="34">
        <v>0.37038274059526299</v>
      </c>
    </row>
    <row r="3118" spans="61:61" x14ac:dyDescent="0.25">
      <c r="BI3118" s="34">
        <v>6.9533313616017806E-2</v>
      </c>
    </row>
    <row r="3119" spans="61:61" x14ac:dyDescent="0.25">
      <c r="BI3119" s="34">
        <v>0.31357644231198339</v>
      </c>
    </row>
    <row r="3120" spans="61:61" x14ac:dyDescent="0.25">
      <c r="BI3120" s="34">
        <v>0.2032045174299118</v>
      </c>
    </row>
    <row r="3121" spans="61:61" x14ac:dyDescent="0.25">
      <c r="BI3121" s="34">
        <v>0.108647404284962</v>
      </c>
    </row>
    <row r="3122" spans="61:61" x14ac:dyDescent="0.25">
      <c r="BI3122" s="34">
        <v>-6.2143204218536197E-2</v>
      </c>
    </row>
    <row r="3123" spans="61:61" x14ac:dyDescent="0.25">
      <c r="BI3123" s="34">
        <v>0.13010439783459959</v>
      </c>
    </row>
    <row r="3124" spans="61:61" x14ac:dyDescent="0.25">
      <c r="BI3124" s="34">
        <v>9.0862326921381201E-2</v>
      </c>
    </row>
    <row r="3125" spans="61:61" x14ac:dyDescent="0.25">
      <c r="BI3125" s="34">
        <v>0.1293441363125446</v>
      </c>
    </row>
    <row r="3126" spans="61:61" x14ac:dyDescent="0.25">
      <c r="BI3126" s="34">
        <v>0.18432415549375791</v>
      </c>
    </row>
    <row r="3127" spans="61:61" x14ac:dyDescent="0.25">
      <c r="BI3127" s="34">
        <v>-8.4134803430354302E-2</v>
      </c>
    </row>
    <row r="3128" spans="61:61" x14ac:dyDescent="0.25">
      <c r="BI3128" s="34">
        <v>0.14650639535596141</v>
      </c>
    </row>
    <row r="3129" spans="61:61" x14ac:dyDescent="0.25">
      <c r="BI3129" s="34">
        <v>-6.2138456767373298E-2</v>
      </c>
    </row>
    <row r="3130" spans="61:61" x14ac:dyDescent="0.25">
      <c r="BI3130" s="34">
        <v>-0.32504192985712621</v>
      </c>
    </row>
    <row r="3131" spans="61:61" x14ac:dyDescent="0.25">
      <c r="BI3131" s="34">
        <v>8.3571616049040606E-2</v>
      </c>
    </row>
    <row r="3132" spans="61:61" x14ac:dyDescent="0.25">
      <c r="BI3132" s="34">
        <v>0.12670087297051111</v>
      </c>
    </row>
    <row r="3133" spans="61:61" x14ac:dyDescent="0.25">
      <c r="BI3133" s="34">
        <v>6.2893346637681001E-3</v>
      </c>
    </row>
    <row r="3134" spans="61:61" x14ac:dyDescent="0.25">
      <c r="BI3134" s="34">
        <v>4.6657391509956299E-2</v>
      </c>
    </row>
    <row r="3135" spans="61:61" x14ac:dyDescent="0.25">
      <c r="BI3135" s="34">
        <v>-5.0852528393604997E-2</v>
      </c>
    </row>
    <row r="3136" spans="61:61" x14ac:dyDescent="0.25">
      <c r="BI3136" s="34">
        <v>8.0862652498893697E-2</v>
      </c>
    </row>
    <row r="3137" spans="61:61" x14ac:dyDescent="0.25">
      <c r="BI3137" s="34">
        <v>-1.33250882813503E-2</v>
      </c>
    </row>
    <row r="3138" spans="61:61" x14ac:dyDescent="0.25">
      <c r="BI3138" s="34">
        <v>-0.25019065899901538</v>
      </c>
    </row>
    <row r="3139" spans="61:61" x14ac:dyDescent="0.25">
      <c r="BI3139" s="34">
        <v>0.28142845845007602</v>
      </c>
    </row>
    <row r="3140" spans="61:61" x14ac:dyDescent="0.25">
      <c r="BI3140" s="34">
        <v>-4.4564017116483001E-2</v>
      </c>
    </row>
    <row r="3141" spans="61:61" x14ac:dyDescent="0.25">
      <c r="BI3141" s="34">
        <v>0.13482361760996209</v>
      </c>
    </row>
    <row r="3142" spans="61:61" x14ac:dyDescent="0.25">
      <c r="BI3142" s="34">
        <v>0.26534303054683211</v>
      </c>
    </row>
    <row r="3143" spans="61:61" x14ac:dyDescent="0.25">
      <c r="BI3143" s="34">
        <v>-9.8687696999352995E-2</v>
      </c>
    </row>
    <row r="3144" spans="61:61" x14ac:dyDescent="0.25">
      <c r="BI3144" s="34">
        <v>2.2563302603484901E-2</v>
      </c>
    </row>
    <row r="3145" spans="61:61" x14ac:dyDescent="0.25">
      <c r="BI3145" s="34">
        <v>0.29201669384046208</v>
      </c>
    </row>
    <row r="3146" spans="61:61" x14ac:dyDescent="0.25">
      <c r="BI3146" s="34">
        <v>0.36991662585199531</v>
      </c>
    </row>
    <row r="3147" spans="61:61" x14ac:dyDescent="0.25">
      <c r="BI3147" s="34">
        <v>-0.1121617684948033</v>
      </c>
    </row>
    <row r="3148" spans="61:61" x14ac:dyDescent="0.25">
      <c r="BI3148" s="34">
        <v>6.5888118097009996E-4</v>
      </c>
    </row>
    <row r="3149" spans="61:61" x14ac:dyDescent="0.25">
      <c r="BI3149" s="34">
        <v>0.1069016983339451</v>
      </c>
    </row>
    <row r="3150" spans="61:61" x14ac:dyDescent="0.25">
      <c r="BI3150" s="34">
        <v>0.32871605555348299</v>
      </c>
    </row>
    <row r="3151" spans="61:61" x14ac:dyDescent="0.25">
      <c r="BI3151" s="34">
        <v>-7.5609117790689698E-2</v>
      </c>
    </row>
    <row r="3152" spans="61:61" x14ac:dyDescent="0.25">
      <c r="BI3152" s="34">
        <v>0.2642790655560599</v>
      </c>
    </row>
    <row r="3153" spans="61:61" x14ac:dyDescent="0.25">
      <c r="BI3153" s="34">
        <v>-0.16727074480337109</v>
      </c>
    </row>
    <row r="3154" spans="61:61" x14ac:dyDescent="0.25">
      <c r="BI3154" s="34">
        <v>-8.9996458518052297E-2</v>
      </c>
    </row>
    <row r="3155" spans="61:61" x14ac:dyDescent="0.25">
      <c r="BI3155" s="34">
        <v>7.9079920034420007E-2</v>
      </c>
    </row>
    <row r="3156" spans="61:61" x14ac:dyDescent="0.25">
      <c r="BI3156" s="34">
        <v>8.3789624502852503E-2</v>
      </c>
    </row>
    <row r="3157" spans="61:61" x14ac:dyDescent="0.25">
      <c r="BI3157" s="34">
        <v>0.66237436667748317</v>
      </c>
    </row>
    <row r="3158" spans="61:61" x14ac:dyDescent="0.25">
      <c r="BI3158" s="34">
        <v>0.3340579547300993</v>
      </c>
    </row>
    <row r="3159" spans="61:61" x14ac:dyDescent="0.25">
      <c r="BI3159" s="34">
        <v>0.18344580592594081</v>
      </c>
    </row>
    <row r="3160" spans="61:61" x14ac:dyDescent="0.25">
      <c r="BI3160" s="34">
        <v>2.2282992327365601E-2</v>
      </c>
    </row>
    <row r="3161" spans="61:61" x14ac:dyDescent="0.25">
      <c r="BI3161" s="34">
        <v>4.54920919143516E-2</v>
      </c>
    </row>
    <row r="3162" spans="61:61" x14ac:dyDescent="0.25">
      <c r="BI3162" s="34">
        <v>0.1798807109617088</v>
      </c>
    </row>
    <row r="3163" spans="61:61" x14ac:dyDescent="0.25">
      <c r="BI3163" s="34">
        <v>9.2553140639417594E-2</v>
      </c>
    </row>
    <row r="3164" spans="61:61" x14ac:dyDescent="0.25">
      <c r="BI3164" s="34">
        <v>0.40954216893192369</v>
      </c>
    </row>
    <row r="3165" spans="61:61" x14ac:dyDescent="0.25">
      <c r="BI3165" s="34">
        <v>1.9734415920061501E-2</v>
      </c>
    </row>
    <row r="3166" spans="61:61" x14ac:dyDescent="0.25">
      <c r="BI3166" s="34">
        <v>0.26509215916442608</v>
      </c>
    </row>
    <row r="3167" spans="61:61" x14ac:dyDescent="0.25">
      <c r="BI3167" s="34">
        <v>0.2512793951329938</v>
      </c>
    </row>
    <row r="3168" spans="61:61" x14ac:dyDescent="0.25">
      <c r="BI3168" s="34">
        <v>-4.8302422823777398E-2</v>
      </c>
    </row>
    <row r="3169" spans="61:61" x14ac:dyDescent="0.25">
      <c r="BI3169" s="34">
        <v>-0.1000160349489068</v>
      </c>
    </row>
    <row r="3170" spans="61:61" x14ac:dyDescent="0.25">
      <c r="BI3170" s="34">
        <v>0.193658618997853</v>
      </c>
    </row>
    <row r="3171" spans="61:61" x14ac:dyDescent="0.25">
      <c r="BI3171" s="34">
        <v>0.18151957359545609</v>
      </c>
    </row>
    <row r="3172" spans="61:61" x14ac:dyDescent="0.25">
      <c r="BI3172" s="34">
        <v>0.12968092294380459</v>
      </c>
    </row>
    <row r="3173" spans="61:61" x14ac:dyDescent="0.25">
      <c r="BI3173" s="34">
        <v>0.98475133549334037</v>
      </c>
    </row>
    <row r="3174" spans="61:61" x14ac:dyDescent="0.25">
      <c r="BI3174" s="34">
        <v>-3.2115471586062999E-3</v>
      </c>
    </row>
    <row r="3175" spans="61:61" x14ac:dyDescent="0.25">
      <c r="BI3175" s="34">
        <v>0.50775408263634059</v>
      </c>
    </row>
    <row r="3176" spans="61:61" x14ac:dyDescent="0.25">
      <c r="BI3176" s="34">
        <v>0.2520094351215359</v>
      </c>
    </row>
    <row r="3177" spans="61:61" x14ac:dyDescent="0.25">
      <c r="BI3177" s="34">
        <v>0.25390718772796511</v>
      </c>
    </row>
    <row r="3178" spans="61:61" x14ac:dyDescent="0.25">
      <c r="BI3178" s="34">
        <v>0.18524190074583979</v>
      </c>
    </row>
    <row r="3179" spans="61:61" x14ac:dyDescent="0.25">
      <c r="BI3179" s="34">
        <v>-0.1005633849417375</v>
      </c>
    </row>
    <row r="3180" spans="61:61" x14ac:dyDescent="0.25">
      <c r="BI3180" s="34">
        <v>0.39360056538720001</v>
      </c>
    </row>
    <row r="3181" spans="61:61" x14ac:dyDescent="0.25">
      <c r="BI3181" s="34">
        <v>0.27272150974693471</v>
      </c>
    </row>
    <row r="3182" spans="61:61" x14ac:dyDescent="0.25">
      <c r="BI3182" s="34">
        <v>0.15277052603350941</v>
      </c>
    </row>
    <row r="3183" spans="61:61" x14ac:dyDescent="0.25">
      <c r="BI3183" s="34">
        <v>0.10607782444197369</v>
      </c>
    </row>
    <row r="3184" spans="61:61" x14ac:dyDescent="0.25">
      <c r="BI3184" s="34">
        <v>0.13121544047672681</v>
      </c>
    </row>
    <row r="3185" spans="61:61" x14ac:dyDescent="0.25">
      <c r="BI3185" s="34">
        <v>0.16406427469482901</v>
      </c>
    </row>
    <row r="3186" spans="61:61" x14ac:dyDescent="0.25">
      <c r="BI3186" s="34">
        <v>-5.41048032226338E-2</v>
      </c>
    </row>
    <row r="3187" spans="61:61" x14ac:dyDescent="0.25">
      <c r="BI3187" s="34">
        <v>9.6081917552226795E-2</v>
      </c>
    </row>
    <row r="3188" spans="61:61" x14ac:dyDescent="0.25">
      <c r="BI3188" s="34">
        <v>6.6865150420059805E-2</v>
      </c>
    </row>
    <row r="3189" spans="61:61" x14ac:dyDescent="0.25">
      <c r="BI3189" s="34">
        <v>-7.1658243909617905E-2</v>
      </c>
    </row>
    <row r="3190" spans="61:61" x14ac:dyDescent="0.25">
      <c r="BI3190" s="34">
        <v>0.15511317095403351</v>
      </c>
    </row>
    <row r="3191" spans="61:61" x14ac:dyDescent="0.25">
      <c r="BI3191" s="34">
        <v>0.18157303128125171</v>
      </c>
    </row>
    <row r="3192" spans="61:61" x14ac:dyDescent="0.25">
      <c r="BI3192" s="34">
        <v>0.22414293471844751</v>
      </c>
    </row>
    <row r="3193" spans="61:61" x14ac:dyDescent="0.25">
      <c r="BI3193" s="34">
        <v>-0.14937835659630599</v>
      </c>
    </row>
    <row r="3194" spans="61:61" x14ac:dyDescent="0.25">
      <c r="BI3194" s="34">
        <v>7.8694727145177008E-3</v>
      </c>
    </row>
    <row r="3195" spans="61:61" x14ac:dyDescent="0.25">
      <c r="BI3195" s="34">
        <v>-7.3635501296567304E-2</v>
      </c>
    </row>
    <row r="3196" spans="61:61" x14ac:dyDescent="0.25">
      <c r="BI3196" s="34">
        <v>0.43280874457821839</v>
      </c>
    </row>
    <row r="3197" spans="61:61" x14ac:dyDescent="0.25">
      <c r="BI3197" s="34">
        <v>0.12255793311270879</v>
      </c>
    </row>
    <row r="3198" spans="61:61" x14ac:dyDescent="0.25">
      <c r="BI3198" s="34">
        <v>2.16309782964513E-2</v>
      </c>
    </row>
    <row r="3199" spans="61:61" x14ac:dyDescent="0.25">
      <c r="BI3199" s="34">
        <v>9.4351752059893407E-2</v>
      </c>
    </row>
    <row r="3200" spans="61:61" x14ac:dyDescent="0.25">
      <c r="BI3200" s="34">
        <v>5.8414639958122502E-2</v>
      </c>
    </row>
    <row r="3201" spans="61:61" x14ac:dyDescent="0.25">
      <c r="BI3201" s="34">
        <v>0.35300485368978241</v>
      </c>
    </row>
    <row r="3202" spans="61:61" x14ac:dyDescent="0.25">
      <c r="BI3202" s="34">
        <v>-1.6035421864169098E-2</v>
      </c>
    </row>
    <row r="3203" spans="61:61" x14ac:dyDescent="0.25">
      <c r="BI3203" s="34">
        <v>-3.36562257069229E-2</v>
      </c>
    </row>
    <row r="3204" spans="61:61" x14ac:dyDescent="0.25">
      <c r="BI3204" s="34">
        <v>-3.75680089928766E-2</v>
      </c>
    </row>
    <row r="3205" spans="61:61" x14ac:dyDescent="0.25">
      <c r="BI3205" s="34">
        <v>-5.5386163099010399E-2</v>
      </c>
    </row>
    <row r="3206" spans="61:61" x14ac:dyDescent="0.25">
      <c r="BI3206" s="34">
        <v>-5.3858115468159301E-2</v>
      </c>
    </row>
    <row r="3207" spans="61:61" x14ac:dyDescent="0.25">
      <c r="BI3207" s="34">
        <v>-4.5298363238343298E-2</v>
      </c>
    </row>
    <row r="3208" spans="61:61" x14ac:dyDescent="0.25">
      <c r="BI3208" s="34">
        <v>0.1145038825396224</v>
      </c>
    </row>
    <row r="3209" spans="61:61" x14ac:dyDescent="0.25">
      <c r="BI3209" s="34">
        <v>9.6010837575776303E-2</v>
      </c>
    </row>
    <row r="3210" spans="61:61" x14ac:dyDescent="0.25">
      <c r="BI3210" s="34">
        <v>7.8020946799231494E-2</v>
      </c>
    </row>
    <row r="3211" spans="61:61" x14ac:dyDescent="0.25">
      <c r="BI3211" s="34">
        <v>-7.5549159623038695E-2</v>
      </c>
    </row>
    <row r="3212" spans="61:61" x14ac:dyDescent="0.25">
      <c r="BI3212" s="34">
        <v>-0.20987643301916331</v>
      </c>
    </row>
    <row r="3213" spans="61:61" x14ac:dyDescent="0.25">
      <c r="BI3213" s="34">
        <v>1.5793020851160799E-2</v>
      </c>
    </row>
    <row r="3214" spans="61:61" x14ac:dyDescent="0.25">
      <c r="BI3214" s="34">
        <v>-0.15234290407461551</v>
      </c>
    </row>
    <row r="3215" spans="61:61" x14ac:dyDescent="0.25">
      <c r="BI3215" s="34">
        <v>9.4813314428825596E-2</v>
      </c>
    </row>
    <row r="3216" spans="61:61" x14ac:dyDescent="0.25">
      <c r="BI3216" s="34">
        <v>-6.8009517342320497E-2</v>
      </c>
    </row>
    <row r="3217" spans="61:61" x14ac:dyDescent="0.25">
      <c r="BI3217" s="34">
        <v>8.6063268171357399E-2</v>
      </c>
    </row>
    <row r="3218" spans="61:61" x14ac:dyDescent="0.25">
      <c r="BI3218" s="34">
        <v>1.2502334172473799E-2</v>
      </c>
    </row>
    <row r="3219" spans="61:61" x14ac:dyDescent="0.25">
      <c r="BI3219" s="34">
        <v>-3.2294677061226199E-2</v>
      </c>
    </row>
    <row r="3220" spans="61:61" x14ac:dyDescent="0.25">
      <c r="BI3220" s="34">
        <v>0.36122460958433328</v>
      </c>
    </row>
    <row r="3221" spans="61:61" x14ac:dyDescent="0.25">
      <c r="BI3221" s="34">
        <v>1.79570825931901E-2</v>
      </c>
    </row>
    <row r="3222" spans="61:61" x14ac:dyDescent="0.25">
      <c r="BI3222" s="34">
        <v>6.2431444298767298E-2</v>
      </c>
    </row>
    <row r="3223" spans="61:61" x14ac:dyDescent="0.25">
      <c r="BI3223" s="34">
        <v>0.1380118553797301</v>
      </c>
    </row>
    <row r="3224" spans="61:61" x14ac:dyDescent="0.25">
      <c r="BI3224" s="34">
        <v>0.20210508388761961</v>
      </c>
    </row>
    <row r="3225" spans="61:61" x14ac:dyDescent="0.25">
      <c r="BI3225" s="34">
        <v>6.3735005351940002E-2</v>
      </c>
    </row>
    <row r="3226" spans="61:61" x14ac:dyDescent="0.25">
      <c r="BI3226" s="34">
        <v>-6.2869241527856404E-2</v>
      </c>
    </row>
    <row r="3227" spans="61:61" x14ac:dyDescent="0.25">
      <c r="BI3227" s="34">
        <v>7.1952167155623498E-2</v>
      </c>
    </row>
    <row r="3228" spans="61:61" x14ac:dyDescent="0.25">
      <c r="BI3228" s="34">
        <v>0.24189992266791399</v>
      </c>
    </row>
    <row r="3229" spans="61:61" x14ac:dyDescent="0.25">
      <c r="BI3229" s="34">
        <v>-6.0290420691299203E-2</v>
      </c>
    </row>
    <row r="3230" spans="61:61" x14ac:dyDescent="0.25">
      <c r="BI3230" s="34">
        <v>0.1918318265401199</v>
      </c>
    </row>
    <row r="3231" spans="61:61" x14ac:dyDescent="0.25">
      <c r="BI3231" s="34">
        <v>0.20554886424112551</v>
      </c>
    </row>
    <row r="3232" spans="61:61" x14ac:dyDescent="0.25">
      <c r="BI3232" s="34">
        <v>-1.3974292872314199E-2</v>
      </c>
    </row>
    <row r="3233" spans="61:61" x14ac:dyDescent="0.25">
      <c r="BI3233" s="34">
        <v>8.9135617726868996E-2</v>
      </c>
    </row>
    <row r="3234" spans="61:61" x14ac:dyDescent="0.25">
      <c r="BI3234" s="34">
        <v>0.29665164419354589</v>
      </c>
    </row>
    <row r="3235" spans="61:61" x14ac:dyDescent="0.25">
      <c r="BI3235" s="34">
        <v>4.0675412101400202E-2</v>
      </c>
    </row>
    <row r="3236" spans="61:61" x14ac:dyDescent="0.25">
      <c r="BI3236" s="34">
        <v>6.09511347705965E-2</v>
      </c>
    </row>
    <row r="3237" spans="61:61" x14ac:dyDescent="0.25">
      <c r="BI3237" s="34">
        <v>0.2049124216514891</v>
      </c>
    </row>
    <row r="3238" spans="61:61" x14ac:dyDescent="0.25">
      <c r="BI3238" s="34">
        <v>9.1721864126931008E-3</v>
      </c>
    </row>
    <row r="3239" spans="61:61" x14ac:dyDescent="0.25">
      <c r="BI3239" s="34">
        <v>0.67868260781854939</v>
      </c>
    </row>
    <row r="3240" spans="61:61" x14ac:dyDescent="0.25">
      <c r="BI3240" s="34">
        <v>0.2044934696126382</v>
      </c>
    </row>
    <row r="3241" spans="61:61" x14ac:dyDescent="0.25">
      <c r="BI3241" s="34">
        <v>8.5021290137773695E-2</v>
      </c>
    </row>
    <row r="3242" spans="61:61" x14ac:dyDescent="0.25">
      <c r="BI3242" s="34">
        <v>0.1084288486946213</v>
      </c>
    </row>
    <row r="3243" spans="61:61" x14ac:dyDescent="0.25">
      <c r="BI3243" s="34">
        <v>-3.8070611100065811E-6</v>
      </c>
    </row>
    <row r="3244" spans="61:61" x14ac:dyDescent="0.25">
      <c r="BI3244" s="34">
        <v>4.6106031557782201E-2</v>
      </c>
    </row>
    <row r="3245" spans="61:61" x14ac:dyDescent="0.25">
      <c r="BI3245" s="34">
        <v>-0.26034541978939929</v>
      </c>
    </row>
    <row r="3246" spans="61:61" x14ac:dyDescent="0.25">
      <c r="BI3246" s="34">
        <v>-0.1208761133036358</v>
      </c>
    </row>
    <row r="3247" spans="61:61" x14ac:dyDescent="0.25">
      <c r="BI3247" s="34">
        <v>0.1003698215060763</v>
      </c>
    </row>
    <row r="3248" spans="61:61" x14ac:dyDescent="0.25">
      <c r="BI3248" s="34">
        <v>0.1150587789096157</v>
      </c>
    </row>
    <row r="3249" spans="61:61" x14ac:dyDescent="0.25">
      <c r="BI3249" s="34">
        <v>-3.8117808039669999E-2</v>
      </c>
    </row>
    <row r="3250" spans="61:61" x14ac:dyDescent="0.25">
      <c r="BI3250" s="34">
        <v>-4.3394086691710902E-2</v>
      </c>
    </row>
    <row r="3251" spans="61:61" x14ac:dyDescent="0.25">
      <c r="BI3251" s="34">
        <v>-7.3086079488719896E-2</v>
      </c>
    </row>
    <row r="3252" spans="61:61" x14ac:dyDescent="0.25">
      <c r="BI3252" s="34">
        <v>3.09389262750271E-2</v>
      </c>
    </row>
    <row r="3253" spans="61:61" x14ac:dyDescent="0.25">
      <c r="BI3253" s="34">
        <v>-0.2104050601839958</v>
      </c>
    </row>
    <row r="3254" spans="61:61" x14ac:dyDescent="0.25">
      <c r="BI3254" s="34">
        <v>-5.4986316017849701E-2</v>
      </c>
    </row>
    <row r="3255" spans="61:61" x14ac:dyDescent="0.25">
      <c r="BI3255" s="34">
        <v>4.1457094351184803E-2</v>
      </c>
    </row>
    <row r="3256" spans="61:61" x14ac:dyDescent="0.25">
      <c r="BI3256" s="34">
        <v>1.00479924044138E-2</v>
      </c>
    </row>
    <row r="3257" spans="61:61" x14ac:dyDescent="0.25">
      <c r="BI3257" s="34">
        <v>-5.4394614066721999E-3</v>
      </c>
    </row>
    <row r="3258" spans="61:61" x14ac:dyDescent="0.25">
      <c r="BI3258" s="34">
        <v>0.13132602747635139</v>
      </c>
    </row>
    <row r="3259" spans="61:61" x14ac:dyDescent="0.25">
      <c r="BI3259" s="34">
        <v>0.1607969621243564</v>
      </c>
    </row>
    <row r="3260" spans="61:61" x14ac:dyDescent="0.25">
      <c r="BI3260" s="34">
        <v>-0.13765782319432079</v>
      </c>
    </row>
    <row r="3261" spans="61:61" x14ac:dyDescent="0.25">
      <c r="BI3261" s="34">
        <v>0.1074075365065715</v>
      </c>
    </row>
    <row r="3262" spans="61:61" x14ac:dyDescent="0.25">
      <c r="BI3262" s="34">
        <v>-0.16524491245105441</v>
      </c>
    </row>
    <row r="3263" spans="61:61" x14ac:dyDescent="0.25">
      <c r="BI3263" s="34">
        <v>0.18162095928205471</v>
      </c>
    </row>
    <row r="3264" spans="61:61" x14ac:dyDescent="0.25">
      <c r="BI3264" s="34">
        <v>-2.8257217875927901E-2</v>
      </c>
    </row>
    <row r="3265" spans="61:61" x14ac:dyDescent="0.25">
      <c r="BI3265" s="34">
        <v>-0.15119845248413219</v>
      </c>
    </row>
    <row r="3266" spans="61:61" x14ac:dyDescent="0.25">
      <c r="BI3266" s="34">
        <v>-1.4115135029711101E-2</v>
      </c>
    </row>
    <row r="3267" spans="61:61" x14ac:dyDescent="0.25">
      <c r="BI3267" s="34">
        <v>0.12937646946439579</v>
      </c>
    </row>
    <row r="3268" spans="61:61" x14ac:dyDescent="0.25">
      <c r="BI3268" s="34">
        <v>0.14631534715333219</v>
      </c>
    </row>
    <row r="3269" spans="61:61" x14ac:dyDescent="0.25">
      <c r="BI3269" s="34">
        <v>0.11346276688838131</v>
      </c>
    </row>
    <row r="3270" spans="61:61" x14ac:dyDescent="0.25">
      <c r="BI3270" s="34">
        <v>0.4020614599316833</v>
      </c>
    </row>
    <row r="3271" spans="61:61" x14ac:dyDescent="0.25">
      <c r="BI3271" s="34">
        <v>-7.6142359754479E-3</v>
      </c>
    </row>
    <row r="3272" spans="61:61" x14ac:dyDescent="0.25">
      <c r="BI3272" s="34">
        <v>-0.15844177326517581</v>
      </c>
    </row>
    <row r="3273" spans="61:61" x14ac:dyDescent="0.25">
      <c r="BI3273" s="34">
        <v>-8.0588801698103799E-2</v>
      </c>
    </row>
    <row r="3274" spans="61:61" x14ac:dyDescent="0.25">
      <c r="BI3274" s="34">
        <v>-0.100394058473983</v>
      </c>
    </row>
    <row r="3275" spans="61:61" x14ac:dyDescent="0.25">
      <c r="BI3275" s="34">
        <v>-7.5179304721431098E-2</v>
      </c>
    </row>
    <row r="3276" spans="61:61" x14ac:dyDescent="0.25">
      <c r="BI3276" s="34">
        <v>-0.15227936670647049</v>
      </c>
    </row>
    <row r="3277" spans="61:61" x14ac:dyDescent="0.25">
      <c r="BI3277" s="34">
        <v>2.5511411445569301E-2</v>
      </c>
    </row>
    <row r="3278" spans="61:61" x14ac:dyDescent="0.25">
      <c r="BI3278" s="34">
        <v>1.5957543223789401E-2</v>
      </c>
    </row>
    <row r="3279" spans="61:61" x14ac:dyDescent="0.25">
      <c r="BI3279" s="34">
        <v>-0.194531320568538</v>
      </c>
    </row>
    <row r="3280" spans="61:61" x14ac:dyDescent="0.25">
      <c r="BI3280" s="34">
        <v>-0.3874585445464962</v>
      </c>
    </row>
    <row r="3281" spans="61:61" x14ac:dyDescent="0.25">
      <c r="BI3281" s="34">
        <v>-0.1032716741305434</v>
      </c>
    </row>
    <row r="3282" spans="61:61" x14ac:dyDescent="0.25">
      <c r="BI3282" s="34">
        <v>-0.1844561556752265</v>
      </c>
    </row>
    <row r="3283" spans="61:61" x14ac:dyDescent="0.25">
      <c r="BI3283" s="34">
        <v>-5.7300444898755999E-2</v>
      </c>
    </row>
    <row r="3284" spans="61:61" x14ac:dyDescent="0.25">
      <c r="BI3284" s="34">
        <v>-6.3753342362627696E-2</v>
      </c>
    </row>
    <row r="3285" spans="61:61" x14ac:dyDescent="0.25">
      <c r="BI3285" s="34">
        <v>-9.5238260425829904E-2</v>
      </c>
    </row>
    <row r="3286" spans="61:61" x14ac:dyDescent="0.25">
      <c r="BI3286" s="34">
        <v>-0.21991484908781531</v>
      </c>
    </row>
    <row r="3287" spans="61:61" x14ac:dyDescent="0.25">
      <c r="BI3287" s="34">
        <v>-5.1534145160857803E-2</v>
      </c>
    </row>
    <row r="3288" spans="61:61" x14ac:dyDescent="0.25">
      <c r="BI3288" s="34">
        <v>-0.23668915370035379</v>
      </c>
    </row>
    <row r="3289" spans="61:61" x14ac:dyDescent="0.25">
      <c r="BI3289" s="34">
        <v>-0.19172414299373711</v>
      </c>
    </row>
    <row r="3290" spans="61:61" x14ac:dyDescent="0.25">
      <c r="BI3290" s="34">
        <v>1.3969926848389399E-2</v>
      </c>
    </row>
    <row r="3291" spans="61:61" x14ac:dyDescent="0.25">
      <c r="BI3291" s="34">
        <v>-9.3524400543605002E-2</v>
      </c>
    </row>
    <row r="3292" spans="61:61" x14ac:dyDescent="0.25">
      <c r="BI3292" s="34">
        <v>-8.4422859165758105E-2</v>
      </c>
    </row>
    <row r="3293" spans="61:61" x14ac:dyDescent="0.25">
      <c r="BI3293" s="34">
        <v>-8.3324153924491107E-2</v>
      </c>
    </row>
    <row r="3294" spans="61:61" x14ac:dyDescent="0.25">
      <c r="BI3294" s="34">
        <v>-0.2280491035177335</v>
      </c>
    </row>
    <row r="3295" spans="61:61" x14ac:dyDescent="0.25">
      <c r="BI3295" s="34">
        <v>-0.1933056933280648</v>
      </c>
    </row>
    <row r="3296" spans="61:61" x14ac:dyDescent="0.25">
      <c r="BI3296" s="34">
        <v>-7.6716812929321795E-2</v>
      </c>
    </row>
    <row r="3297" spans="61:61" x14ac:dyDescent="0.25">
      <c r="BI3297" s="34">
        <v>-0.1543657685295351</v>
      </c>
    </row>
    <row r="3298" spans="61:61" x14ac:dyDescent="0.25">
      <c r="BI3298" s="34">
        <v>-0.1166016277107939</v>
      </c>
    </row>
    <row r="3299" spans="61:61" x14ac:dyDescent="0.25">
      <c r="BI3299" s="34">
        <v>-0.15593337101451871</v>
      </c>
    </row>
    <row r="3300" spans="61:61" x14ac:dyDescent="0.25">
      <c r="BI3300" s="34">
        <v>-1.5348507913538E-2</v>
      </c>
    </row>
    <row r="3301" spans="61:61" x14ac:dyDescent="0.25">
      <c r="BI3301" s="34">
        <v>-5.9599774799189001E-2</v>
      </c>
    </row>
    <row r="3302" spans="61:61" x14ac:dyDescent="0.25">
      <c r="BI3302" s="34">
        <v>-0.1081718980413693</v>
      </c>
    </row>
    <row r="3303" spans="61:61" x14ac:dyDescent="0.25">
      <c r="BI3303" s="34">
        <v>-8.57464691022162E-2</v>
      </c>
    </row>
    <row r="3304" spans="61:61" x14ac:dyDescent="0.25">
      <c r="BI3304" s="34">
        <v>-0.1733980573605268</v>
      </c>
    </row>
    <row r="3305" spans="61:61" x14ac:dyDescent="0.25">
      <c r="BI3305" s="34">
        <v>-0.21594886302928329</v>
      </c>
    </row>
    <row r="3306" spans="61:61" x14ac:dyDescent="0.25">
      <c r="BI3306" s="34">
        <v>-8.3719903210339397E-2</v>
      </c>
    </row>
    <row r="3307" spans="61:61" x14ac:dyDescent="0.25">
      <c r="BI3307" s="34">
        <v>6.4769493053043206E-2</v>
      </c>
    </row>
    <row r="3308" spans="61:61" x14ac:dyDescent="0.25">
      <c r="BI3308" s="34">
        <v>7.4555412326199003E-3</v>
      </c>
    </row>
    <row r="3309" spans="61:61" x14ac:dyDescent="0.25">
      <c r="BI3309" s="34">
        <v>-6.1286988676547E-3</v>
      </c>
    </row>
    <row r="3310" spans="61:61" x14ac:dyDescent="0.25">
      <c r="BI3310" s="34">
        <v>2.4379667714077E-3</v>
      </c>
    </row>
    <row r="3311" spans="61:61" x14ac:dyDescent="0.25">
      <c r="BI3311" s="34">
        <v>0.2451895947186277</v>
      </c>
    </row>
    <row r="3312" spans="61:61" x14ac:dyDescent="0.25">
      <c r="BI3312" s="34">
        <v>0.1196283278744264</v>
      </c>
    </row>
    <row r="3313" spans="61:61" x14ac:dyDescent="0.25">
      <c r="BI3313" s="34">
        <v>0.115657267864634</v>
      </c>
    </row>
    <row r="3314" spans="61:61" x14ac:dyDescent="0.25">
      <c r="BI3314" s="34">
        <v>0.1169970472018383</v>
      </c>
    </row>
    <row r="3315" spans="61:61" x14ac:dyDescent="0.25">
      <c r="BI3315" s="34">
        <v>7.7538423659579206E-2</v>
      </c>
    </row>
    <row r="3316" spans="61:61" x14ac:dyDescent="0.25">
      <c r="BI3316" s="34">
        <v>-0.1170784028942061</v>
      </c>
    </row>
    <row r="3317" spans="61:61" x14ac:dyDescent="0.25">
      <c r="BI3317" s="34">
        <v>4.2014846130865202E-2</v>
      </c>
    </row>
    <row r="3318" spans="61:61" x14ac:dyDescent="0.25">
      <c r="BI3318" s="34">
        <v>0.12201894624070871</v>
      </c>
    </row>
    <row r="3319" spans="61:61" x14ac:dyDescent="0.25">
      <c r="BI3319" s="34">
        <v>-1.78544394524646E-2</v>
      </c>
    </row>
    <row r="3320" spans="61:61" x14ac:dyDescent="0.25">
      <c r="BI3320" s="34">
        <v>-9.9673383117858005E-2</v>
      </c>
    </row>
    <row r="3321" spans="61:61" x14ac:dyDescent="0.25">
      <c r="BI3321" s="34">
        <v>0.39051639187973708</v>
      </c>
    </row>
    <row r="3322" spans="61:61" x14ac:dyDescent="0.25">
      <c r="BI3322" s="34">
        <v>4.9705531650936101E-2</v>
      </c>
    </row>
    <row r="3323" spans="61:61" x14ac:dyDescent="0.25">
      <c r="BI3323" s="34">
        <v>-0.15226547103389071</v>
      </c>
    </row>
    <row r="3324" spans="61:61" x14ac:dyDescent="0.25">
      <c r="BI3324" s="34">
        <v>4.2342633972945402E-2</v>
      </c>
    </row>
    <row r="3325" spans="61:61" x14ac:dyDescent="0.25">
      <c r="BI3325" s="34">
        <v>4.0356277248118397E-2</v>
      </c>
    </row>
    <row r="3326" spans="61:61" x14ac:dyDescent="0.25">
      <c r="BI3326" s="34">
        <v>-5.5216700193166497E-2</v>
      </c>
    </row>
    <row r="3327" spans="61:61" x14ac:dyDescent="0.25">
      <c r="BI3327" s="34">
        <v>-9.7976360583888006E-2</v>
      </c>
    </row>
    <row r="3328" spans="61:61" x14ac:dyDescent="0.25">
      <c r="BI3328" s="34">
        <v>0.10991800187195951</v>
      </c>
    </row>
    <row r="3329" spans="61:61" x14ac:dyDescent="0.25">
      <c r="BI3329" s="34">
        <v>7.8111109978539497E-2</v>
      </c>
    </row>
    <row r="3330" spans="61:61" x14ac:dyDescent="0.25">
      <c r="BI3330" s="34">
        <v>-2.3798775582413001E-2</v>
      </c>
    </row>
    <row r="3331" spans="61:61" x14ac:dyDescent="0.25">
      <c r="BI3331" s="34">
        <v>1.4930003303299201E-2</v>
      </c>
    </row>
    <row r="3332" spans="61:61" x14ac:dyDescent="0.25">
      <c r="BI3332" s="34">
        <v>0.15952767824786221</v>
      </c>
    </row>
    <row r="3333" spans="61:61" x14ac:dyDescent="0.25">
      <c r="BI3333" s="34">
        <v>0.18840843077846869</v>
      </c>
    </row>
    <row r="3334" spans="61:61" x14ac:dyDescent="0.25">
      <c r="BI3334" s="34">
        <v>-1.5918522300487001E-2</v>
      </c>
    </row>
    <row r="3335" spans="61:61" x14ac:dyDescent="0.25">
      <c r="BI3335" s="34">
        <v>-6.6639391818235305E-2</v>
      </c>
    </row>
    <row r="3336" spans="61:61" x14ac:dyDescent="0.25">
      <c r="BI3336" s="34">
        <v>0.1148725223902255</v>
      </c>
    </row>
    <row r="3337" spans="61:61" x14ac:dyDescent="0.25">
      <c r="BI3337" s="34">
        <v>8.4114386721723E-2</v>
      </c>
    </row>
    <row r="3338" spans="61:61" x14ac:dyDescent="0.25">
      <c r="BI3338" s="34">
        <v>2.0246093601635401E-2</v>
      </c>
    </row>
    <row r="3339" spans="61:61" x14ac:dyDescent="0.25">
      <c r="BI3339" s="34">
        <v>3.3245576757681403E-2</v>
      </c>
    </row>
    <row r="3340" spans="61:61" x14ac:dyDescent="0.25">
      <c r="BI3340" s="34">
        <v>0.15581507612210699</v>
      </c>
    </row>
    <row r="3341" spans="61:61" x14ac:dyDescent="0.25">
      <c r="BI3341" s="34">
        <v>-1.8458353838578901E-2</v>
      </c>
    </row>
    <row r="3342" spans="61:61" x14ac:dyDescent="0.25">
      <c r="BI3342" s="34">
        <v>3.0800034291066699E-2</v>
      </c>
    </row>
    <row r="3343" spans="61:61" x14ac:dyDescent="0.25">
      <c r="BI3343" s="34">
        <v>0.12673363622693881</v>
      </c>
    </row>
    <row r="3344" spans="61:61" x14ac:dyDescent="0.25">
      <c r="BI3344" s="34">
        <v>-9.1905667953597295E-2</v>
      </c>
    </row>
    <row r="3345" spans="61:61" x14ac:dyDescent="0.25">
      <c r="BI3345" s="34">
        <v>6.7063197979558301E-2</v>
      </c>
    </row>
    <row r="3346" spans="61:61" x14ac:dyDescent="0.25">
      <c r="BI3346" s="34">
        <v>-8.7138638886307906E-2</v>
      </c>
    </row>
    <row r="3347" spans="61:61" x14ac:dyDescent="0.25">
      <c r="BI3347" s="34">
        <v>-9.7293003021596998E-3</v>
      </c>
    </row>
    <row r="3348" spans="61:61" x14ac:dyDescent="0.25">
      <c r="BI3348" s="34">
        <v>9.2496882547106994E-3</v>
      </c>
    </row>
    <row r="3349" spans="61:61" x14ac:dyDescent="0.25">
      <c r="BI3349" s="34">
        <v>-2.8199576727232101E-2</v>
      </c>
    </row>
    <row r="3350" spans="61:61" x14ac:dyDescent="0.25">
      <c r="BI3350" s="34">
        <v>0.1371688173105782</v>
      </c>
    </row>
    <row r="3351" spans="61:61" x14ac:dyDescent="0.25">
      <c r="BI3351" s="34">
        <v>7.7858994031604206E-2</v>
      </c>
    </row>
    <row r="3352" spans="61:61" x14ac:dyDescent="0.25">
      <c r="BI3352" s="34">
        <v>-7.9565764074246495E-2</v>
      </c>
    </row>
    <row r="3353" spans="61:61" x14ac:dyDescent="0.25">
      <c r="BI3353" s="34">
        <v>1.0488521524914699E-2</v>
      </c>
    </row>
    <row r="3354" spans="61:61" x14ac:dyDescent="0.25">
      <c r="BI3354" s="34">
        <v>9.7132139546746696E-2</v>
      </c>
    </row>
    <row r="3355" spans="61:61" x14ac:dyDescent="0.25">
      <c r="BI3355" s="34">
        <v>7.6397508555879996E-3</v>
      </c>
    </row>
    <row r="3356" spans="61:61" x14ac:dyDescent="0.25">
      <c r="BI3356" s="34">
        <v>0.32580682279146622</v>
      </c>
    </row>
    <row r="3357" spans="61:61" x14ac:dyDescent="0.25">
      <c r="BI3357" s="34">
        <v>7.6718813795707899E-2</v>
      </c>
    </row>
    <row r="3358" spans="61:61" x14ac:dyDescent="0.25">
      <c r="BI3358" s="34">
        <v>3.6379214264405602E-2</v>
      </c>
    </row>
    <row r="3359" spans="61:61" x14ac:dyDescent="0.25">
      <c r="BI3359" s="34">
        <v>-4.8231807718093302E-2</v>
      </c>
    </row>
    <row r="3360" spans="61:61" x14ac:dyDescent="0.25">
      <c r="BI3360" s="34">
        <v>-9.1443537420000706E-2</v>
      </c>
    </row>
    <row r="3361" spans="61:61" x14ac:dyDescent="0.25">
      <c r="BI3361" s="34">
        <v>-0.12864003516809561</v>
      </c>
    </row>
    <row r="3362" spans="61:61" x14ac:dyDescent="0.25">
      <c r="BI3362" s="34">
        <v>0.13561424305377021</v>
      </c>
    </row>
    <row r="3363" spans="61:61" x14ac:dyDescent="0.25">
      <c r="BI3363" s="34">
        <v>-0.14478600843857811</v>
      </c>
    </row>
    <row r="3364" spans="61:61" x14ac:dyDescent="0.25">
      <c r="BI3364" s="34">
        <v>1.5679506423885801E-2</v>
      </c>
    </row>
    <row r="3365" spans="61:61" x14ac:dyDescent="0.25">
      <c r="BI3365" s="34">
        <v>0.111857117058039</v>
      </c>
    </row>
    <row r="3366" spans="61:61" x14ac:dyDescent="0.25">
      <c r="BI3366" s="34">
        <v>0.113402682099338</v>
      </c>
    </row>
    <row r="3367" spans="61:61" x14ac:dyDescent="0.25">
      <c r="BI3367" s="34">
        <v>5.8040361918103398E-2</v>
      </c>
    </row>
    <row r="3368" spans="61:61" x14ac:dyDescent="0.25">
      <c r="BI3368" s="34">
        <v>-3.3920202287220903E-2</v>
      </c>
    </row>
    <row r="3369" spans="61:61" x14ac:dyDescent="0.25">
      <c r="BI3369" s="34">
        <v>-1.9760080342607501E-2</v>
      </c>
    </row>
    <row r="3370" spans="61:61" x14ac:dyDescent="0.25">
      <c r="BI3370" s="34">
        <v>-6.1019822222065999E-2</v>
      </c>
    </row>
    <row r="3371" spans="61:61" x14ac:dyDescent="0.25">
      <c r="BI3371" s="34">
        <v>4.7345797230774001E-3</v>
      </c>
    </row>
    <row r="3372" spans="61:61" x14ac:dyDescent="0.25">
      <c r="BI3372" s="34">
        <v>-9.8370509312020599E-2</v>
      </c>
    </row>
    <row r="3373" spans="61:61" x14ac:dyDescent="0.25">
      <c r="BI3373" s="34">
        <v>-3.4576896809369297E-2</v>
      </c>
    </row>
    <row r="3374" spans="61:61" x14ac:dyDescent="0.25">
      <c r="BI3374" s="34">
        <v>-1.5944645361749599E-2</v>
      </c>
    </row>
    <row r="3375" spans="61:61" x14ac:dyDescent="0.25">
      <c r="BI3375" s="34">
        <v>6.6359105329515694E-2</v>
      </c>
    </row>
    <row r="3376" spans="61:61" x14ac:dyDescent="0.25">
      <c r="BI3376" s="34">
        <v>-6.04112803672767E-2</v>
      </c>
    </row>
    <row r="3377" spans="61:61" x14ac:dyDescent="0.25">
      <c r="BI3377" s="34">
        <v>4.3045899053627601E-2</v>
      </c>
    </row>
    <row r="3378" spans="61:61" x14ac:dyDescent="0.25">
      <c r="BI3378" s="34">
        <v>-2.8903693703351E-2</v>
      </c>
    </row>
    <row r="3379" spans="61:61" x14ac:dyDescent="0.25">
      <c r="BI3379" s="34">
        <v>0.16583564302614021</v>
      </c>
    </row>
    <row r="3380" spans="61:61" x14ac:dyDescent="0.25">
      <c r="BI3380" s="34">
        <v>3.9261578882262199E-2</v>
      </c>
    </row>
    <row r="3381" spans="61:61" x14ac:dyDescent="0.25">
      <c r="BI3381" s="34">
        <v>-7.0750636387613405E-2</v>
      </c>
    </row>
    <row r="3382" spans="61:61" x14ac:dyDescent="0.25">
      <c r="BI3382" s="34">
        <v>-0.21382644549857829</v>
      </c>
    </row>
    <row r="3383" spans="61:61" x14ac:dyDescent="0.25">
      <c r="BI3383" s="34">
        <v>0.1280348096417086</v>
      </c>
    </row>
    <row r="3384" spans="61:61" x14ac:dyDescent="0.25">
      <c r="BI3384" s="34">
        <v>8.4568620375282094E-2</v>
      </c>
    </row>
    <row r="3385" spans="61:61" x14ac:dyDescent="0.25">
      <c r="BI3385" s="34">
        <v>-5.7479682364529897E-2</v>
      </c>
    </row>
    <row r="3386" spans="61:61" x14ac:dyDescent="0.25">
      <c r="BI3386" s="34">
        <v>-4.1769199636445903E-2</v>
      </c>
    </row>
    <row r="3387" spans="61:61" x14ac:dyDescent="0.25">
      <c r="BI3387" s="34">
        <v>0.1366019887150432</v>
      </c>
    </row>
    <row r="3388" spans="61:61" x14ac:dyDescent="0.25">
      <c r="BI3388" s="34">
        <v>8.9168722774683698E-2</v>
      </c>
    </row>
    <row r="3389" spans="61:61" x14ac:dyDescent="0.25">
      <c r="BI3389" s="34">
        <v>5.4236253593513299E-2</v>
      </c>
    </row>
    <row r="3390" spans="61:61" x14ac:dyDescent="0.25">
      <c r="BI3390" s="34">
        <v>4.1698934325208402E-2</v>
      </c>
    </row>
    <row r="3391" spans="61:61" x14ac:dyDescent="0.25">
      <c r="BI3391" s="34">
        <v>0.18608588046232299</v>
      </c>
    </row>
    <row r="3392" spans="61:61" x14ac:dyDescent="0.25">
      <c r="BI3392" s="34">
        <v>0.22673189630713439</v>
      </c>
    </row>
    <row r="3393" spans="61:61" x14ac:dyDescent="0.25">
      <c r="BI3393" s="34">
        <v>0.1071840221955899</v>
      </c>
    </row>
    <row r="3394" spans="61:61" x14ac:dyDescent="0.25">
      <c r="BI3394" s="34">
        <v>0.17435839301332021</v>
      </c>
    </row>
    <row r="3395" spans="61:61" x14ac:dyDescent="0.25">
      <c r="BI3395" s="34">
        <v>3.6608986606196402E-2</v>
      </c>
    </row>
    <row r="3396" spans="61:61" x14ac:dyDescent="0.25">
      <c r="BI3396" s="34">
        <v>-0.2030513270985729</v>
      </c>
    </row>
    <row r="3397" spans="61:61" x14ac:dyDescent="0.25">
      <c r="BI3397" s="34">
        <v>-7.6678669645512801E-2</v>
      </c>
    </row>
    <row r="3398" spans="61:61" x14ac:dyDescent="0.25">
      <c r="BI3398" s="34">
        <v>-0.21069317949489069</v>
      </c>
    </row>
    <row r="3399" spans="61:61" x14ac:dyDescent="0.25">
      <c r="BI3399" s="34">
        <v>-6.2087226748963401E-2</v>
      </c>
    </row>
    <row r="3400" spans="61:61" x14ac:dyDescent="0.25">
      <c r="BI3400" s="34">
        <v>3.74905281864929E-2</v>
      </c>
    </row>
    <row r="3401" spans="61:61" x14ac:dyDescent="0.25">
      <c r="BI3401" s="34">
        <v>5.7614446896858497E-2</v>
      </c>
    </row>
    <row r="3402" spans="61:61" x14ac:dyDescent="0.25">
      <c r="BI3402" s="34">
        <v>-0.149803563336908</v>
      </c>
    </row>
    <row r="3403" spans="61:61" x14ac:dyDescent="0.25">
      <c r="BI3403" s="34">
        <v>0.1139381894990202</v>
      </c>
    </row>
    <row r="3404" spans="61:61" x14ac:dyDescent="0.25">
      <c r="BI3404" s="34">
        <v>0.13977679425624459</v>
      </c>
    </row>
    <row r="3405" spans="61:61" x14ac:dyDescent="0.25">
      <c r="BI3405" s="34">
        <v>-0.17033309149777179</v>
      </c>
    </row>
    <row r="3406" spans="61:61" x14ac:dyDescent="0.25">
      <c r="BI3406" s="34">
        <v>-9.3660269083697997E-2</v>
      </c>
    </row>
    <row r="3407" spans="61:61" x14ac:dyDescent="0.25">
      <c r="BI3407" s="34">
        <v>-3.0295612481916499E-2</v>
      </c>
    </row>
    <row r="3408" spans="61:61" x14ac:dyDescent="0.25">
      <c r="BI3408" s="34">
        <v>7.3138469445161697E-2</v>
      </c>
    </row>
    <row r="3409" spans="61:61" x14ac:dyDescent="0.25">
      <c r="BI3409" s="34">
        <v>0.28700721018246461</v>
      </c>
    </row>
    <row r="3410" spans="61:61" x14ac:dyDescent="0.25">
      <c r="BI3410" s="34">
        <v>-7.13749487045372E-2</v>
      </c>
    </row>
    <row r="3411" spans="61:61" x14ac:dyDescent="0.25">
      <c r="BI3411" s="34">
        <v>-0.1313961427654104</v>
      </c>
    </row>
    <row r="3412" spans="61:61" x14ac:dyDescent="0.25">
      <c r="BI3412" s="34">
        <v>3.2024495267030398E-2</v>
      </c>
    </row>
    <row r="3413" spans="61:61" x14ac:dyDescent="0.25">
      <c r="BI3413" s="34">
        <v>-0.1109252040187293</v>
      </c>
    </row>
    <row r="3414" spans="61:61" x14ac:dyDescent="0.25">
      <c r="BI3414" s="34">
        <v>-9.3355870371554503E-2</v>
      </c>
    </row>
    <row r="3415" spans="61:61" x14ac:dyDescent="0.25">
      <c r="BI3415" s="34">
        <v>0.2392428086676735</v>
      </c>
    </row>
    <row r="3416" spans="61:61" x14ac:dyDescent="0.25">
      <c r="BI3416" s="34">
        <v>-0.1686768911614755</v>
      </c>
    </row>
    <row r="3417" spans="61:61" x14ac:dyDescent="0.25">
      <c r="BI3417" s="34">
        <v>-0.1588965506602191</v>
      </c>
    </row>
    <row r="3418" spans="61:61" x14ac:dyDescent="0.25">
      <c r="BI3418" s="34">
        <v>-0.1203557909473482</v>
      </c>
    </row>
    <row r="3419" spans="61:61" x14ac:dyDescent="0.25">
      <c r="BI3419" s="34">
        <v>-0.28717679569707122</v>
      </c>
    </row>
    <row r="3420" spans="61:61" x14ac:dyDescent="0.25">
      <c r="BI3420" s="34">
        <v>-0.1224905799992107</v>
      </c>
    </row>
    <row r="3421" spans="61:61" x14ac:dyDescent="0.25">
      <c r="BI3421" s="34">
        <v>-8.7898668373144598E-2</v>
      </c>
    </row>
    <row r="3422" spans="61:61" x14ac:dyDescent="0.25">
      <c r="BI3422" s="34">
        <v>-3.7546801683465802E-2</v>
      </c>
    </row>
    <row r="3423" spans="61:61" x14ac:dyDescent="0.25">
      <c r="BI3423" s="34">
        <v>-0.1333285614282668</v>
      </c>
    </row>
    <row r="3424" spans="61:61" x14ac:dyDescent="0.25">
      <c r="BI3424" s="34">
        <v>-0.2265028220091119</v>
      </c>
    </row>
    <row r="3425" spans="61:61" x14ac:dyDescent="0.25">
      <c r="BI3425" s="34">
        <v>-7.1845985473023002E-3</v>
      </c>
    </row>
    <row r="3426" spans="61:61" x14ac:dyDescent="0.25">
      <c r="BI3426" s="34">
        <v>7.7438375758801595E-2</v>
      </c>
    </row>
    <row r="3427" spans="61:61" x14ac:dyDescent="0.25">
      <c r="BI3427" s="34">
        <v>-9.4520702093593995E-3</v>
      </c>
    </row>
    <row r="3428" spans="61:61" x14ac:dyDescent="0.25">
      <c r="BI3428" s="34">
        <v>0.21204111414269239</v>
      </c>
    </row>
    <row r="3429" spans="61:61" x14ac:dyDescent="0.25">
      <c r="BI3429" s="34">
        <v>3.5376312870355101E-2</v>
      </c>
    </row>
    <row r="3430" spans="61:61" x14ac:dyDescent="0.25">
      <c r="BI3430" s="34">
        <v>0.1113580695998765</v>
      </c>
    </row>
    <row r="3431" spans="61:61" x14ac:dyDescent="0.25">
      <c r="BI3431" s="34">
        <v>-0.26231621506345831</v>
      </c>
    </row>
    <row r="3432" spans="61:61" x14ac:dyDescent="0.25">
      <c r="BI3432" s="34">
        <v>-3.1483503913895601E-2</v>
      </c>
    </row>
    <row r="3433" spans="61:61" x14ac:dyDescent="0.25">
      <c r="BI3433" s="34">
        <v>4.4101373454364802E-2</v>
      </c>
    </row>
    <row r="3434" spans="61:61" x14ac:dyDescent="0.25">
      <c r="BI3434" s="34">
        <v>-1.2054141610653501E-2</v>
      </c>
    </row>
    <row r="3435" spans="61:61" x14ac:dyDescent="0.25">
      <c r="BI3435" s="34">
        <v>-7.1488049101566795E-2</v>
      </c>
    </row>
    <row r="3436" spans="61:61" x14ac:dyDescent="0.25">
      <c r="BI3436" s="34">
        <v>0.2351789233631324</v>
      </c>
    </row>
    <row r="3437" spans="61:61" x14ac:dyDescent="0.25">
      <c r="BI3437" s="34">
        <v>-7.4495814124376197E-2</v>
      </c>
    </row>
    <row r="3438" spans="61:61" x14ac:dyDescent="0.25">
      <c r="BI3438" s="34">
        <v>0.111106455301636</v>
      </c>
    </row>
    <row r="3439" spans="61:61" x14ac:dyDescent="0.25">
      <c r="BI3439" s="34">
        <v>0.2404735556900556</v>
      </c>
    </row>
    <row r="3440" spans="61:61" x14ac:dyDescent="0.25">
      <c r="BI3440" s="34">
        <v>-0.1404124878286433</v>
      </c>
    </row>
    <row r="3441" spans="61:61" x14ac:dyDescent="0.25">
      <c r="BI3441" s="34">
        <v>4.9910656311250898E-2</v>
      </c>
    </row>
    <row r="3442" spans="61:61" x14ac:dyDescent="0.25">
      <c r="BI3442" s="34">
        <v>-9.6997770957341203E-2</v>
      </c>
    </row>
    <row r="3443" spans="61:61" x14ac:dyDescent="0.25">
      <c r="BI3443" s="34">
        <v>-5.36369491496776E-2</v>
      </c>
    </row>
    <row r="3444" spans="61:61" x14ac:dyDescent="0.25">
      <c r="BI3444" s="34">
        <v>-0.1876647644699786</v>
      </c>
    </row>
    <row r="3445" spans="61:61" x14ac:dyDescent="0.25">
      <c r="BI3445" s="34">
        <v>-1.24189275813084E-2</v>
      </c>
    </row>
    <row r="3446" spans="61:61" x14ac:dyDescent="0.25">
      <c r="BI3446" s="34">
        <v>-0.13400969786231481</v>
      </c>
    </row>
    <row r="3447" spans="61:61" x14ac:dyDescent="0.25">
      <c r="BI3447" s="34">
        <v>0.19753464591595379</v>
      </c>
    </row>
    <row r="3448" spans="61:61" x14ac:dyDescent="0.25">
      <c r="BI3448" s="34">
        <v>0.45219347105762281</v>
      </c>
    </row>
    <row r="3449" spans="61:61" x14ac:dyDescent="0.25">
      <c r="BI3449" s="34">
        <v>2.8035396969546201E-2</v>
      </c>
    </row>
    <row r="3450" spans="61:61" x14ac:dyDescent="0.25">
      <c r="BI3450" s="34">
        <v>-0.10707805745505609</v>
      </c>
    </row>
    <row r="3451" spans="61:61" x14ac:dyDescent="0.25">
      <c r="BI3451" s="34">
        <v>7.2872926159521206E-2</v>
      </c>
    </row>
    <row r="3452" spans="61:61" x14ac:dyDescent="0.25">
      <c r="BI3452" s="34">
        <v>-6.0173221310086698E-2</v>
      </c>
    </row>
    <row r="3453" spans="61:61" x14ac:dyDescent="0.25">
      <c r="BI3453" s="34">
        <v>0.11255430726396259</v>
      </c>
    </row>
    <row r="3454" spans="61:61" x14ac:dyDescent="0.25">
      <c r="BI3454" s="34">
        <v>-0.19673920432086539</v>
      </c>
    </row>
    <row r="3455" spans="61:61" x14ac:dyDescent="0.25">
      <c r="BI3455" s="34">
        <v>-0.12596176188193289</v>
      </c>
    </row>
    <row r="3456" spans="61:61" x14ac:dyDescent="0.25">
      <c r="BI3456" s="34">
        <v>2.1310029076928701E-2</v>
      </c>
    </row>
    <row r="3457" spans="61:61" x14ac:dyDescent="0.25">
      <c r="BI3457" s="34">
        <v>-4.4584633095540303E-2</v>
      </c>
    </row>
    <row r="3458" spans="61:61" x14ac:dyDescent="0.25">
      <c r="BI3458" s="34">
        <v>-7.8587109368848496E-2</v>
      </c>
    </row>
    <row r="3459" spans="61:61" x14ac:dyDescent="0.25">
      <c r="BI3459" s="34">
        <v>0.1975362763713541</v>
      </c>
    </row>
    <row r="3460" spans="61:61" x14ac:dyDescent="0.25">
      <c r="BI3460" s="34">
        <v>-1.54512784780752E-2</v>
      </c>
    </row>
    <row r="3461" spans="61:61" x14ac:dyDescent="0.25">
      <c r="BI3461" s="34">
        <v>0.4986436472815417</v>
      </c>
    </row>
    <row r="3462" spans="61:61" x14ac:dyDescent="0.25">
      <c r="BI3462" s="34">
        <v>0.15485562356591209</v>
      </c>
    </row>
    <row r="3463" spans="61:61" x14ac:dyDescent="0.25">
      <c r="BI3463" s="34">
        <v>0.1012794588350413</v>
      </c>
    </row>
    <row r="3464" spans="61:61" x14ac:dyDescent="0.25">
      <c r="BI3464" s="34">
        <v>0.2979015861491775</v>
      </c>
    </row>
    <row r="3465" spans="61:61" x14ac:dyDescent="0.25">
      <c r="BI3465" s="34">
        <v>-0.12222896930342669</v>
      </c>
    </row>
    <row r="3466" spans="61:61" x14ac:dyDescent="0.25">
      <c r="BI3466" s="34">
        <v>0.1054793105615711</v>
      </c>
    </row>
    <row r="3467" spans="61:61" x14ac:dyDescent="0.25">
      <c r="BI3467" s="34">
        <v>0.13612407485029129</v>
      </c>
    </row>
    <row r="3468" spans="61:61" x14ac:dyDescent="0.25">
      <c r="BI3468" s="34">
        <v>-3.3043911906612398E-2</v>
      </c>
    </row>
    <row r="3469" spans="61:61" x14ac:dyDescent="0.25">
      <c r="BI3469" s="34">
        <v>3.3297770827339701E-2</v>
      </c>
    </row>
    <row r="3470" spans="61:61" x14ac:dyDescent="0.25">
      <c r="BI3470" s="34">
        <v>-8.5517221746229999E-2</v>
      </c>
    </row>
    <row r="3471" spans="61:61" x14ac:dyDescent="0.25">
      <c r="BI3471" s="34">
        <v>0.1164105961388876</v>
      </c>
    </row>
    <row r="3472" spans="61:61" x14ac:dyDescent="0.25">
      <c r="BI3472" s="34">
        <v>-4.30592865542231E-2</v>
      </c>
    </row>
    <row r="3473" spans="61:61" x14ac:dyDescent="0.25">
      <c r="BI3473" s="34">
        <v>-0.24345664648805351</v>
      </c>
    </row>
    <row r="3474" spans="61:61" x14ac:dyDescent="0.25">
      <c r="BI3474" s="34">
        <v>0.16316043906603139</v>
      </c>
    </row>
    <row r="3475" spans="61:61" x14ac:dyDescent="0.25">
      <c r="BI3475" s="34">
        <v>0.23902314645956119</v>
      </c>
    </row>
    <row r="3476" spans="61:61" x14ac:dyDescent="0.25">
      <c r="BI3476" s="34">
        <v>-0.1553470764023018</v>
      </c>
    </row>
    <row r="3477" spans="61:61" x14ac:dyDescent="0.25">
      <c r="BI3477" s="34">
        <v>-0.12730837148030599</v>
      </c>
    </row>
    <row r="3478" spans="61:61" x14ac:dyDescent="0.25">
      <c r="BI3478" s="34">
        <v>-0.1069963229354411</v>
      </c>
    </row>
    <row r="3479" spans="61:61" x14ac:dyDescent="0.25">
      <c r="BI3479" s="34">
        <v>0.1528892285929663</v>
      </c>
    </row>
    <row r="3480" spans="61:61" x14ac:dyDescent="0.25">
      <c r="BI3480" s="34">
        <v>-3.4750349259568998E-3</v>
      </c>
    </row>
    <row r="3481" spans="61:61" x14ac:dyDescent="0.25">
      <c r="BI3481" s="34">
        <v>-5.99058215203081E-2</v>
      </c>
    </row>
    <row r="3482" spans="61:61" x14ac:dyDescent="0.25">
      <c r="BI3482" s="34">
        <v>-1.1786736724928E-2</v>
      </c>
    </row>
    <row r="3483" spans="61:61" x14ac:dyDescent="0.25">
      <c r="BI3483" s="34">
        <v>-9.9676087941247202E-2</v>
      </c>
    </row>
    <row r="3484" spans="61:61" x14ac:dyDescent="0.25">
      <c r="BI3484" s="34">
        <v>0.60430631463512186</v>
      </c>
    </row>
    <row r="3485" spans="61:61" x14ac:dyDescent="0.25">
      <c r="BI3485" s="34">
        <v>0.22604714580562929</v>
      </c>
    </row>
    <row r="3486" spans="61:61" x14ac:dyDescent="0.25">
      <c r="BI3486" s="34">
        <v>0.23583969173584149</v>
      </c>
    </row>
    <row r="3487" spans="61:61" x14ac:dyDescent="0.25">
      <c r="BI3487" s="34">
        <v>4.7118759520729998E-4</v>
      </c>
    </row>
    <row r="3488" spans="61:61" x14ac:dyDescent="0.25">
      <c r="BI3488" s="34">
        <v>0.22033793544540811</v>
      </c>
    </row>
    <row r="3489" spans="61:61" x14ac:dyDescent="0.25">
      <c r="BI3489" s="34">
        <v>0.1336274886442356</v>
      </c>
    </row>
    <row r="3490" spans="61:61" x14ac:dyDescent="0.25">
      <c r="BI3490" s="34">
        <v>-1.3013152135913499E-2</v>
      </c>
    </row>
    <row r="3491" spans="61:61" x14ac:dyDescent="0.25">
      <c r="BI3491" s="34">
        <v>0.1032696229801514</v>
      </c>
    </row>
    <row r="3492" spans="61:61" x14ac:dyDescent="0.25">
      <c r="BI3492" s="34">
        <v>-0.1621130716140731</v>
      </c>
    </row>
    <row r="3493" spans="61:61" x14ac:dyDescent="0.25">
      <c r="BI3493" s="34">
        <v>-5.9821122028157004E-3</v>
      </c>
    </row>
    <row r="3494" spans="61:61" x14ac:dyDescent="0.25">
      <c r="BI3494" s="34">
        <v>0.23402586705111689</v>
      </c>
    </row>
    <row r="3495" spans="61:61" x14ac:dyDescent="0.25">
      <c r="BI3495" s="34">
        <v>-3.8985094920965198E-2</v>
      </c>
    </row>
    <row r="3496" spans="61:61" x14ac:dyDescent="0.25">
      <c r="BI3496" s="34">
        <v>5.6322936625413697E-2</v>
      </c>
    </row>
    <row r="3497" spans="61:61" x14ac:dyDescent="0.25">
      <c r="BI3497" s="34">
        <v>0.62480103366002171</v>
      </c>
    </row>
    <row r="3498" spans="61:61" x14ac:dyDescent="0.25">
      <c r="BI3498" s="34">
        <v>-5.9816417866565698E-2</v>
      </c>
    </row>
    <row r="3499" spans="61:61" x14ac:dyDescent="0.25">
      <c r="BI3499" s="34">
        <v>6.7756443619163206E-2</v>
      </c>
    </row>
    <row r="3500" spans="61:61" x14ac:dyDescent="0.25">
      <c r="BI3500" s="34">
        <v>0.36203850147830591</v>
      </c>
    </row>
    <row r="3501" spans="61:61" x14ac:dyDescent="0.25">
      <c r="BI3501" s="34">
        <v>1.6263984851914499E-2</v>
      </c>
    </row>
    <row r="3502" spans="61:61" x14ac:dyDescent="0.25">
      <c r="BI3502" s="34">
        <v>1.8269823314838701E-2</v>
      </c>
    </row>
    <row r="3503" spans="61:61" x14ac:dyDescent="0.25">
      <c r="BI3503" s="34">
        <v>-0.17913665141225879</v>
      </c>
    </row>
    <row r="3504" spans="61:61" x14ac:dyDescent="0.25">
      <c r="BI3504" s="34">
        <v>6.7107745768583901E-2</v>
      </c>
    </row>
    <row r="3505" spans="61:61" x14ac:dyDescent="0.25">
      <c r="BI3505" s="34">
        <v>-6.8311911680801807E-2</v>
      </c>
    </row>
    <row r="3506" spans="61:61" x14ac:dyDescent="0.25">
      <c r="BI3506" s="34">
        <v>1.0904276860926999E-3</v>
      </c>
    </row>
    <row r="3507" spans="61:61" x14ac:dyDescent="0.25">
      <c r="BI3507" s="34">
        <v>0.1074627904151907</v>
      </c>
    </row>
    <row r="3508" spans="61:61" x14ac:dyDescent="0.25">
      <c r="BI3508" s="34">
        <v>-5.9210579311918997E-2</v>
      </c>
    </row>
    <row r="3509" spans="61:61" x14ac:dyDescent="0.25">
      <c r="BI3509" s="34">
        <v>0.2697638815948265</v>
      </c>
    </row>
    <row r="3510" spans="61:61" x14ac:dyDescent="0.25">
      <c r="BI3510" s="34">
        <v>-3.7467749128163898E-2</v>
      </c>
    </row>
    <row r="3511" spans="61:61" x14ac:dyDescent="0.25">
      <c r="BI3511" s="34">
        <v>6.9629844053428994E-2</v>
      </c>
    </row>
    <row r="3512" spans="61:61" x14ac:dyDescent="0.25">
      <c r="BI3512" s="34">
        <v>-8.0925010290787497E-2</v>
      </c>
    </row>
    <row r="3513" spans="61:61" x14ac:dyDescent="0.25">
      <c r="BI3513" s="34">
        <v>-0.1566026440469305</v>
      </c>
    </row>
    <row r="3514" spans="61:61" x14ac:dyDescent="0.25">
      <c r="BI3514" s="34">
        <v>0.88080435728928219</v>
      </c>
    </row>
    <row r="3515" spans="61:61" x14ac:dyDescent="0.25">
      <c r="BI3515" s="34">
        <v>-2.4434021158718702E-2</v>
      </c>
    </row>
    <row r="3516" spans="61:61" x14ac:dyDescent="0.25">
      <c r="BI3516" s="34">
        <v>0.1895163010679751</v>
      </c>
    </row>
    <row r="3517" spans="61:61" x14ac:dyDescent="0.25">
      <c r="BI3517" s="34">
        <v>-3.32807243370088E-2</v>
      </c>
    </row>
    <row r="3518" spans="61:61" x14ac:dyDescent="0.25">
      <c r="BI3518" s="34">
        <v>-1.2880267517398101E-2</v>
      </c>
    </row>
    <row r="3519" spans="61:61" x14ac:dyDescent="0.25">
      <c r="BI3519" s="34">
        <v>8.5443811393525002E-3</v>
      </c>
    </row>
    <row r="3520" spans="61:61" x14ac:dyDescent="0.25">
      <c r="BI3520" s="34">
        <v>-2.61481983055671E-2</v>
      </c>
    </row>
    <row r="3521" spans="61:61" x14ac:dyDescent="0.25">
      <c r="BI3521" s="34">
        <v>-7.9262601799947097E-2</v>
      </c>
    </row>
    <row r="3522" spans="61:61" x14ac:dyDescent="0.25">
      <c r="BI3522" s="34">
        <v>5.1799208892760198E-2</v>
      </c>
    </row>
    <row r="3523" spans="61:61" x14ac:dyDescent="0.25">
      <c r="BI3523" s="34">
        <v>-2.6186610832355298E-2</v>
      </c>
    </row>
    <row r="3524" spans="61:61" x14ac:dyDescent="0.25">
      <c r="BI3524" s="34">
        <v>-5.50166014593131E-2</v>
      </c>
    </row>
    <row r="3525" spans="61:61" x14ac:dyDescent="0.25">
      <c r="BI3525" s="34">
        <v>-0.20035386221611701</v>
      </c>
    </row>
    <row r="3526" spans="61:61" x14ac:dyDescent="0.25">
      <c r="BI3526" s="34">
        <v>-1.0458305434977E-2</v>
      </c>
    </row>
    <row r="3527" spans="61:61" x14ac:dyDescent="0.25">
      <c r="BI3527" s="34">
        <v>5.3192283288632798E-2</v>
      </c>
    </row>
    <row r="3528" spans="61:61" x14ac:dyDescent="0.25">
      <c r="BI3528" s="34">
        <v>-9.0842717429598596E-2</v>
      </c>
    </row>
    <row r="3529" spans="61:61" x14ac:dyDescent="0.25">
      <c r="BI3529" s="34">
        <v>-9.7434729323237906E-2</v>
      </c>
    </row>
    <row r="3530" spans="61:61" x14ac:dyDescent="0.25">
      <c r="BI3530" s="34">
        <v>-7.1234635363389795E-2</v>
      </c>
    </row>
    <row r="3531" spans="61:61" x14ac:dyDescent="0.25">
      <c r="BI3531" s="34">
        <v>9.8052453911013804E-2</v>
      </c>
    </row>
    <row r="3532" spans="61:61" x14ac:dyDescent="0.25">
      <c r="BI3532" s="34">
        <v>0.10558618516754251</v>
      </c>
    </row>
    <row r="3533" spans="61:61" x14ac:dyDescent="0.25">
      <c r="BI3533" s="34">
        <v>9.5018881891610299E-2</v>
      </c>
    </row>
    <row r="3534" spans="61:61" x14ac:dyDescent="0.25">
      <c r="BI3534" s="34">
        <v>-0.1512101913918438</v>
      </c>
    </row>
    <row r="3535" spans="61:61" x14ac:dyDescent="0.25">
      <c r="BI3535" s="34">
        <v>-6.5452033390680994E-2</v>
      </c>
    </row>
    <row r="3536" spans="61:61" x14ac:dyDescent="0.25">
      <c r="BI3536" s="34">
        <v>-6.3137636167260203E-2</v>
      </c>
    </row>
    <row r="3537" spans="61:61" x14ac:dyDescent="0.25">
      <c r="BI3537" s="34">
        <v>0.26501035451794169</v>
      </c>
    </row>
    <row r="3538" spans="61:61" x14ac:dyDescent="0.25">
      <c r="BI3538" s="34">
        <v>2.2325883498379401E-2</v>
      </c>
    </row>
    <row r="3539" spans="61:61" x14ac:dyDescent="0.25">
      <c r="BI3539" s="34">
        <v>0.162668531720532</v>
      </c>
    </row>
    <row r="3540" spans="61:61" x14ac:dyDescent="0.25">
      <c r="BI3540" s="34">
        <v>1.2935252423870189</v>
      </c>
    </row>
    <row r="3541" spans="61:61" x14ac:dyDescent="0.25">
      <c r="BI3541" s="34">
        <v>6.6651573062548403E-2</v>
      </c>
    </row>
    <row r="3542" spans="61:61" x14ac:dyDescent="0.25">
      <c r="BI3542" s="34">
        <v>-6.6950045030162705E-2</v>
      </c>
    </row>
    <row r="3543" spans="61:61" x14ac:dyDescent="0.25">
      <c r="BI3543" s="34">
        <v>-0.1630104948072815</v>
      </c>
    </row>
    <row r="3544" spans="61:61" x14ac:dyDescent="0.25">
      <c r="BI3544" s="34">
        <v>-0.17039192060380831</v>
      </c>
    </row>
    <row r="3545" spans="61:61" x14ac:dyDescent="0.25">
      <c r="BI3545" s="34">
        <v>0.14485831852609821</v>
      </c>
    </row>
    <row r="3546" spans="61:61" x14ac:dyDescent="0.25">
      <c r="BI3546" s="34">
        <v>-0.1423480672484119</v>
      </c>
    </row>
    <row r="3547" spans="61:61" x14ac:dyDescent="0.25">
      <c r="BI3547" s="34">
        <v>-0.1179064489706181</v>
      </c>
    </row>
    <row r="3548" spans="61:61" x14ac:dyDescent="0.25">
      <c r="BI3548" s="34">
        <v>-5.1732839742605299E-2</v>
      </c>
    </row>
    <row r="3549" spans="61:61" x14ac:dyDescent="0.25">
      <c r="BI3549" s="34">
        <v>-3.1944326239042503E-2</v>
      </c>
    </row>
    <row r="3550" spans="61:61" x14ac:dyDescent="0.25">
      <c r="BI3550" s="34">
        <v>-0.26455975673360937</v>
      </c>
    </row>
    <row r="3551" spans="61:61" x14ac:dyDescent="0.25">
      <c r="BI3551" s="34">
        <v>-0.16789840311534979</v>
      </c>
    </row>
    <row r="3552" spans="61:61" x14ac:dyDescent="0.25">
      <c r="BI3552" s="34">
        <v>-0.3354302885669635</v>
      </c>
    </row>
    <row r="3553" spans="61:61" x14ac:dyDescent="0.25">
      <c r="BI3553" s="34">
        <v>-0.1066876421082162</v>
      </c>
    </row>
    <row r="3554" spans="61:61" x14ac:dyDescent="0.25">
      <c r="BI3554" s="34">
        <v>-0.12972516774605899</v>
      </c>
    </row>
    <row r="3555" spans="61:61" x14ac:dyDescent="0.25">
      <c r="BI3555" s="34">
        <v>-1.2321916602451801E-2</v>
      </c>
    </row>
    <row r="3556" spans="61:61" x14ac:dyDescent="0.25">
      <c r="BI3556" s="34">
        <v>-5.4310669176304199E-2</v>
      </c>
    </row>
    <row r="3557" spans="61:61" x14ac:dyDescent="0.25">
      <c r="BI3557" s="34">
        <v>-0.115464318191485</v>
      </c>
    </row>
    <row r="3558" spans="61:61" x14ac:dyDescent="0.25">
      <c r="BI3558" s="34">
        <v>-0.18969065167641611</v>
      </c>
    </row>
    <row r="3559" spans="61:61" x14ac:dyDescent="0.25">
      <c r="BI3559" s="34">
        <v>-0.1004025410574233</v>
      </c>
    </row>
    <row r="3560" spans="61:61" x14ac:dyDescent="0.25">
      <c r="BI3560" s="34">
        <v>6.8509162585024097E-2</v>
      </c>
    </row>
    <row r="3561" spans="61:61" x14ac:dyDescent="0.25">
      <c r="BI3561" s="34">
        <v>-0.17193505862141259</v>
      </c>
    </row>
    <row r="3562" spans="61:61" x14ac:dyDescent="0.25">
      <c r="BI3562" s="34">
        <v>-1.3411550342344401E-2</v>
      </c>
    </row>
    <row r="3563" spans="61:61" x14ac:dyDescent="0.25">
      <c r="BI3563" s="34">
        <v>1.6534672461500401E-2</v>
      </c>
    </row>
    <row r="3564" spans="61:61" x14ac:dyDescent="0.25">
      <c r="BI3564" s="34">
        <v>0.1027213923230744</v>
      </c>
    </row>
    <row r="3565" spans="61:61" x14ac:dyDescent="0.25">
      <c r="BI3565" s="34">
        <v>5.6959213657101201E-2</v>
      </c>
    </row>
    <row r="3566" spans="61:61" x14ac:dyDescent="0.25">
      <c r="BI3566" s="34">
        <v>-0.117746098967315</v>
      </c>
    </row>
    <row r="3567" spans="61:61" x14ac:dyDescent="0.25">
      <c r="BI3567" s="34">
        <v>-0.18435057127094051</v>
      </c>
    </row>
    <row r="3568" spans="61:61" x14ac:dyDescent="0.25">
      <c r="BI3568" s="34">
        <v>0.1234358046783223</v>
      </c>
    </row>
    <row r="3569" spans="61:61" x14ac:dyDescent="0.25">
      <c r="BI3569" s="34">
        <v>-1.02902637359542E-2</v>
      </c>
    </row>
    <row r="3570" spans="61:61" x14ac:dyDescent="0.25">
      <c r="BI3570" s="34">
        <v>1.6572492697236E-3</v>
      </c>
    </row>
    <row r="3571" spans="61:61" x14ac:dyDescent="0.25">
      <c r="BI3571" s="34">
        <v>8.7928834156913896E-2</v>
      </c>
    </row>
    <row r="3572" spans="61:61" x14ac:dyDescent="0.25">
      <c r="BI3572" s="34">
        <v>0.14842903121680251</v>
      </c>
    </row>
    <row r="3573" spans="61:61" x14ac:dyDescent="0.25">
      <c r="BI3573" s="34">
        <v>0.2036159342611546</v>
      </c>
    </row>
    <row r="3574" spans="61:61" x14ac:dyDescent="0.25">
      <c r="BI3574" s="34">
        <v>-2.03817991234094E-2</v>
      </c>
    </row>
    <row r="3575" spans="61:61" x14ac:dyDescent="0.25">
      <c r="BI3575" s="34">
        <v>-8.2348120286003301E-2</v>
      </c>
    </row>
    <row r="3576" spans="61:61" x14ac:dyDescent="0.25">
      <c r="BI3576" s="34">
        <v>0.12988773107297011</v>
      </c>
    </row>
    <row r="3577" spans="61:61" x14ac:dyDescent="0.25">
      <c r="BI3577" s="34">
        <v>0.20946867510155209</v>
      </c>
    </row>
    <row r="3578" spans="61:61" x14ac:dyDescent="0.25">
      <c r="BI3578" s="34">
        <v>0.39357494100576501</v>
      </c>
    </row>
    <row r="3579" spans="61:61" x14ac:dyDescent="0.25">
      <c r="BI3579" s="34">
        <v>3.21385385330092E-2</v>
      </c>
    </row>
    <row r="3580" spans="61:61" x14ac:dyDescent="0.25">
      <c r="BI3580" s="34">
        <v>-1.7496005597206502E-2</v>
      </c>
    </row>
    <row r="3581" spans="61:61" x14ac:dyDescent="0.25">
      <c r="BI3581" s="34">
        <v>-9.4928289064738297E-2</v>
      </c>
    </row>
    <row r="3582" spans="61:61" x14ac:dyDescent="0.25">
      <c r="BI3582" s="34">
        <v>0.27843511372696861</v>
      </c>
    </row>
    <row r="3583" spans="61:61" x14ac:dyDescent="0.25">
      <c r="BI3583" s="34">
        <v>0.1470366709765708</v>
      </c>
    </row>
    <row r="3584" spans="61:61" x14ac:dyDescent="0.25">
      <c r="BI3584" s="34">
        <v>-2.47780019739933E-2</v>
      </c>
    </row>
    <row r="3585" spans="61:61" x14ac:dyDescent="0.25">
      <c r="BI3585" s="34">
        <v>0.1506905388575531</v>
      </c>
    </row>
    <row r="3586" spans="61:61" x14ac:dyDescent="0.25">
      <c r="BI3586" s="34">
        <v>3.1787297418804802E-2</v>
      </c>
    </row>
    <row r="3587" spans="61:61" x14ac:dyDescent="0.25">
      <c r="BI3587" s="34">
        <v>5.4019431965695301E-2</v>
      </c>
    </row>
    <row r="3588" spans="61:61" x14ac:dyDescent="0.25">
      <c r="BI3588" s="34">
        <v>0.20052025496294981</v>
      </c>
    </row>
    <row r="3589" spans="61:61" x14ac:dyDescent="0.25">
      <c r="BI3589" s="34">
        <v>0.1414543193435879</v>
      </c>
    </row>
    <row r="3590" spans="61:61" x14ac:dyDescent="0.25">
      <c r="BI3590" s="34">
        <v>-1.55494228043949E-2</v>
      </c>
    </row>
    <row r="3591" spans="61:61" x14ac:dyDescent="0.25">
      <c r="BI3591" s="34">
        <v>0.22444535320994011</v>
      </c>
    </row>
    <row r="3592" spans="61:61" x14ac:dyDescent="0.25">
      <c r="BI3592" s="34">
        <v>6.8196839320859695E-2</v>
      </c>
    </row>
    <row r="3593" spans="61:61" x14ac:dyDescent="0.25">
      <c r="BI3593" s="34">
        <v>0.37026902212749502</v>
      </c>
    </row>
    <row r="3594" spans="61:61" x14ac:dyDescent="0.25">
      <c r="BI3594" s="34">
        <v>-8.7795942554535503E-2</v>
      </c>
    </row>
    <row r="3595" spans="61:61" x14ac:dyDescent="0.25">
      <c r="BI3595" s="34">
        <v>0.22737029760328401</v>
      </c>
    </row>
    <row r="3596" spans="61:61" x14ac:dyDescent="0.25">
      <c r="BI3596" s="34">
        <v>-0.1057290059102602</v>
      </c>
    </row>
    <row r="3597" spans="61:61" x14ac:dyDescent="0.25">
      <c r="BI3597" s="34">
        <v>0.16331330443942291</v>
      </c>
    </row>
    <row r="3598" spans="61:61" x14ac:dyDescent="0.25">
      <c r="BI3598" s="34">
        <v>2.41379373873086E-2</v>
      </c>
    </row>
    <row r="3599" spans="61:61" x14ac:dyDescent="0.25">
      <c r="BI3599" s="34">
        <v>3.8844486516377799E-2</v>
      </c>
    </row>
    <row r="3600" spans="61:61" x14ac:dyDescent="0.25">
      <c r="BI3600" s="34">
        <v>-7.0180831838118005E-2</v>
      </c>
    </row>
    <row r="3601" spans="61:61" x14ac:dyDescent="0.25">
      <c r="BI3601" s="34">
        <v>-6.5453787929400003E-3</v>
      </c>
    </row>
    <row r="3602" spans="61:61" x14ac:dyDescent="0.25">
      <c r="BI3602" s="34">
        <v>1.6577936165101999E-3</v>
      </c>
    </row>
    <row r="3603" spans="61:61" x14ac:dyDescent="0.25">
      <c r="BI3603" s="34">
        <v>-4.1039724735312998E-2</v>
      </c>
    </row>
    <row r="3604" spans="61:61" x14ac:dyDescent="0.25">
      <c r="BI3604" s="34">
        <v>0.1348705233548749</v>
      </c>
    </row>
    <row r="3605" spans="61:61" x14ac:dyDescent="0.25">
      <c r="BI3605" s="34">
        <v>-7.8788380002446506E-2</v>
      </c>
    </row>
    <row r="3606" spans="61:61" x14ac:dyDescent="0.25">
      <c r="BI3606" s="34">
        <v>-2.8782984313501299E-2</v>
      </c>
    </row>
    <row r="3607" spans="61:61" x14ac:dyDescent="0.25">
      <c r="BI3607" s="34">
        <v>0.46456647595128781</v>
      </c>
    </row>
    <row r="3608" spans="61:61" x14ac:dyDescent="0.25">
      <c r="BI3608" s="34">
        <v>0.1137863163554268</v>
      </c>
    </row>
    <row r="3609" spans="61:61" x14ac:dyDescent="0.25">
      <c r="BI3609" s="34">
        <v>-3.4643365250771101E-2</v>
      </c>
    </row>
    <row r="3610" spans="61:61" x14ac:dyDescent="0.25">
      <c r="BI3610" s="34">
        <v>0.29675089606478988</v>
      </c>
    </row>
    <row r="3611" spans="61:61" x14ac:dyDescent="0.25">
      <c r="BI3611" s="34">
        <v>0.11841064942412539</v>
      </c>
    </row>
    <row r="3612" spans="61:61" x14ac:dyDescent="0.25">
      <c r="BI3612" s="34">
        <v>7.1938041714108295E-2</v>
      </c>
    </row>
    <row r="3613" spans="61:61" x14ac:dyDescent="0.25">
      <c r="BI3613" s="34">
        <v>2.8713825498725001E-2</v>
      </c>
    </row>
    <row r="3614" spans="61:61" x14ac:dyDescent="0.25">
      <c r="BI3614" s="34">
        <v>6.7576962894148995E-2</v>
      </c>
    </row>
    <row r="3615" spans="61:61" x14ac:dyDescent="0.25">
      <c r="BI3615" s="34">
        <v>0.1903917370583835</v>
      </c>
    </row>
    <row r="3616" spans="61:61" x14ac:dyDescent="0.25">
      <c r="BI3616" s="34">
        <v>1.8545509089918999E-3</v>
      </c>
    </row>
    <row r="3617" spans="61:61" x14ac:dyDescent="0.25">
      <c r="BI3617" s="34">
        <v>-5.6184568354974103E-2</v>
      </c>
    </row>
    <row r="3618" spans="61:61" x14ac:dyDescent="0.25">
      <c r="BI3618" s="34">
        <v>-9.7597037205608306E-2</v>
      </c>
    </row>
    <row r="3619" spans="61:61" x14ac:dyDescent="0.25">
      <c r="BI3619" s="34">
        <v>3.8435893216221002E-3</v>
      </c>
    </row>
    <row r="3620" spans="61:61" x14ac:dyDescent="0.25">
      <c r="BI3620" s="34">
        <v>0.18585559521813921</v>
      </c>
    </row>
    <row r="3621" spans="61:61" x14ac:dyDescent="0.25">
      <c r="BI3621" s="34">
        <v>0.1224262726412971</v>
      </c>
    </row>
    <row r="3622" spans="61:61" x14ac:dyDescent="0.25">
      <c r="BI3622" s="34">
        <v>4.9064811030078001E-3</v>
      </c>
    </row>
    <row r="3623" spans="61:61" x14ac:dyDescent="0.25">
      <c r="BI3623" s="34">
        <v>-0.1134618771529821</v>
      </c>
    </row>
    <row r="3624" spans="61:61" x14ac:dyDescent="0.25">
      <c r="BI3624" s="34">
        <v>-0.29257567010198049</v>
      </c>
    </row>
    <row r="3625" spans="61:61" x14ac:dyDescent="0.25">
      <c r="BI3625" s="34">
        <v>-5.8676839094634198E-2</v>
      </c>
    </row>
    <row r="3626" spans="61:61" x14ac:dyDescent="0.25">
      <c r="BI3626" s="34">
        <v>0.2221115922059306</v>
      </c>
    </row>
    <row r="3627" spans="61:61" x14ac:dyDescent="0.25">
      <c r="BI3627" s="34">
        <v>0.18870445794912599</v>
      </c>
    </row>
    <row r="3628" spans="61:61" x14ac:dyDescent="0.25">
      <c r="BI3628" s="34">
        <v>-0.21797853210568599</v>
      </c>
    </row>
    <row r="3629" spans="61:61" x14ac:dyDescent="0.25">
      <c r="BI3629" s="34">
        <v>5.1273979244669803E-2</v>
      </c>
    </row>
    <row r="3630" spans="61:61" x14ac:dyDescent="0.25">
      <c r="BI3630" s="34">
        <v>-6.4123735913666394E-2</v>
      </c>
    </row>
    <row r="3631" spans="61:61" x14ac:dyDescent="0.25">
      <c r="BI3631" s="34">
        <v>-8.8479841652026006E-2</v>
      </c>
    </row>
    <row r="3632" spans="61:61" x14ac:dyDescent="0.25">
      <c r="BI3632" s="34">
        <v>-6.1351681290382501E-2</v>
      </c>
    </row>
    <row r="3633" spans="61:61" x14ac:dyDescent="0.25">
      <c r="BI3633" s="34">
        <v>-7.9337008097821599E-2</v>
      </c>
    </row>
    <row r="3634" spans="61:61" x14ac:dyDescent="0.25">
      <c r="BI3634" s="34">
        <v>-1.45045307068804E-2</v>
      </c>
    </row>
    <row r="3635" spans="61:61" x14ac:dyDescent="0.25">
      <c r="BI3635" s="34">
        <v>0.1878860449598328</v>
      </c>
    </row>
    <row r="3636" spans="61:61" x14ac:dyDescent="0.25">
      <c r="BI3636" s="34">
        <v>0.14591819965074779</v>
      </c>
    </row>
    <row r="3637" spans="61:61" x14ac:dyDescent="0.25">
      <c r="BI3637" s="34">
        <v>-0.10682829605294231</v>
      </c>
    </row>
    <row r="3638" spans="61:61" x14ac:dyDescent="0.25">
      <c r="BI3638" s="34">
        <v>-6.2029752543183998E-2</v>
      </c>
    </row>
    <row r="3639" spans="61:61" x14ac:dyDescent="0.25">
      <c r="BI3639" s="34">
        <v>-0.17041526705881721</v>
      </c>
    </row>
    <row r="3640" spans="61:61" x14ac:dyDescent="0.25">
      <c r="BI3640" s="34">
        <v>-1.54580883995538E-2</v>
      </c>
    </row>
    <row r="3641" spans="61:61" x14ac:dyDescent="0.25">
      <c r="BI3641" s="34">
        <v>-9.0234577824519199E-2</v>
      </c>
    </row>
    <row r="3642" spans="61:61" x14ac:dyDescent="0.25">
      <c r="BI3642" s="34">
        <v>-3.8249991694151698E-2</v>
      </c>
    </row>
    <row r="3643" spans="61:61" x14ac:dyDescent="0.25">
      <c r="BI3643" s="34">
        <v>-0.14623761695812171</v>
      </c>
    </row>
    <row r="3644" spans="61:61" x14ac:dyDescent="0.25">
      <c r="BI3644" s="34">
        <v>-0.14315953305856349</v>
      </c>
    </row>
    <row r="3645" spans="61:61" x14ac:dyDescent="0.25">
      <c r="BI3645" s="34">
        <v>-0.15426439916651</v>
      </c>
    </row>
    <row r="3646" spans="61:61" x14ac:dyDescent="0.25">
      <c r="BI3646" s="34">
        <v>6.7570833291483806E-2</v>
      </c>
    </row>
    <row r="3647" spans="61:61" x14ac:dyDescent="0.25">
      <c r="BI3647" s="34">
        <v>-7.3507593130416701E-2</v>
      </c>
    </row>
    <row r="3648" spans="61:61" x14ac:dyDescent="0.25">
      <c r="BI3648" s="34">
        <v>-0.136388274022988</v>
      </c>
    </row>
    <row r="3649" spans="61:61" x14ac:dyDescent="0.25">
      <c r="BI3649" s="34">
        <v>-0.26161245853715009</v>
      </c>
    </row>
    <row r="3650" spans="61:61" x14ac:dyDescent="0.25">
      <c r="BI3650" s="34">
        <v>-0.24829002202268349</v>
      </c>
    </row>
    <row r="3651" spans="61:61" x14ac:dyDescent="0.25">
      <c r="BI3651" s="34">
        <v>-6.1499908297624098E-2</v>
      </c>
    </row>
    <row r="3652" spans="61:61" x14ac:dyDescent="0.25">
      <c r="BI3652" s="34">
        <v>-4.28406219767253E-2</v>
      </c>
    </row>
    <row r="3653" spans="61:61" x14ac:dyDescent="0.25">
      <c r="BI3653" s="34">
        <v>-6.2737454374617904E-2</v>
      </c>
    </row>
    <row r="3654" spans="61:61" x14ac:dyDescent="0.25">
      <c r="BI3654" s="34">
        <v>0.2064103943605177</v>
      </c>
    </row>
    <row r="3655" spans="61:61" x14ac:dyDescent="0.25">
      <c r="BI3655" s="34">
        <v>-8.6520253124235998E-3</v>
      </c>
    </row>
    <row r="3656" spans="61:61" x14ac:dyDescent="0.25">
      <c r="BI3656" s="34">
        <v>0.14008923206607099</v>
      </c>
    </row>
    <row r="3657" spans="61:61" x14ac:dyDescent="0.25">
      <c r="BI3657" s="34">
        <v>-6.3447987145963405E-2</v>
      </c>
    </row>
    <row r="3658" spans="61:61" x14ac:dyDescent="0.25">
      <c r="BI3658" s="34">
        <v>0.1220448104088131</v>
      </c>
    </row>
    <row r="3659" spans="61:61" x14ac:dyDescent="0.25">
      <c r="BI3659" s="34">
        <v>0.187085328589775</v>
      </c>
    </row>
    <row r="3660" spans="61:61" x14ac:dyDescent="0.25">
      <c r="BI3660" s="34">
        <v>5.6422896193884901E-2</v>
      </c>
    </row>
    <row r="3661" spans="61:61" x14ac:dyDescent="0.25">
      <c r="BI3661" s="34">
        <v>9.9003209211316806E-2</v>
      </c>
    </row>
    <row r="3662" spans="61:61" x14ac:dyDescent="0.25">
      <c r="BI3662" s="34">
        <v>0.1585589407093394</v>
      </c>
    </row>
    <row r="3663" spans="61:61" x14ac:dyDescent="0.25">
      <c r="BI3663" s="34">
        <v>1.07820188826885E-2</v>
      </c>
    </row>
    <row r="3664" spans="61:61" x14ac:dyDescent="0.25">
      <c r="BI3664" s="34">
        <v>-1.1068601811382099E-2</v>
      </c>
    </row>
    <row r="3665" spans="61:61" x14ac:dyDescent="0.25">
      <c r="BI3665" s="34">
        <v>5.1561358987727401E-2</v>
      </c>
    </row>
    <row r="3666" spans="61:61" x14ac:dyDescent="0.25">
      <c r="BI3666" s="34">
        <v>7.7151757455924702E-2</v>
      </c>
    </row>
    <row r="3667" spans="61:61" x14ac:dyDescent="0.25">
      <c r="BI3667" s="34">
        <v>0.1094382565709321</v>
      </c>
    </row>
    <row r="3668" spans="61:61" x14ac:dyDescent="0.25">
      <c r="BI3668" s="34">
        <v>0.1046819210249085</v>
      </c>
    </row>
    <row r="3669" spans="61:61" x14ac:dyDescent="0.25">
      <c r="BI3669" s="34">
        <v>-0.18086955438749569</v>
      </c>
    </row>
    <row r="3670" spans="61:61" x14ac:dyDescent="0.25">
      <c r="BI3670" s="34">
        <v>0.26948818965727128</v>
      </c>
    </row>
    <row r="3671" spans="61:61" x14ac:dyDescent="0.25">
      <c r="BI3671" s="34">
        <v>7.10081487413107E-2</v>
      </c>
    </row>
    <row r="3672" spans="61:61" x14ac:dyDescent="0.25">
      <c r="BI3672" s="34">
        <v>6.8377000553523901E-2</v>
      </c>
    </row>
    <row r="3673" spans="61:61" x14ac:dyDescent="0.25">
      <c r="BI3673" s="34">
        <v>7.9455256697786095E-2</v>
      </c>
    </row>
    <row r="3674" spans="61:61" x14ac:dyDescent="0.25">
      <c r="BI3674" s="34">
        <v>0.1296159507891258</v>
      </c>
    </row>
    <row r="3675" spans="61:61" x14ac:dyDescent="0.25">
      <c r="BI3675" s="34">
        <v>0.15004554567160711</v>
      </c>
    </row>
    <row r="3676" spans="61:61" x14ac:dyDescent="0.25">
      <c r="BI3676" s="34">
        <v>0.20163993457848151</v>
      </c>
    </row>
    <row r="3677" spans="61:61" x14ac:dyDescent="0.25">
      <c r="BI3677" s="34">
        <v>0.1571913476829031</v>
      </c>
    </row>
    <row r="3678" spans="61:61" x14ac:dyDescent="0.25">
      <c r="BI3678" s="34">
        <v>0.19179485382846889</v>
      </c>
    </row>
    <row r="3679" spans="61:61" x14ac:dyDescent="0.25">
      <c r="BI3679" s="34">
        <v>-2.2631743276295298E-2</v>
      </c>
    </row>
    <row r="3680" spans="61:61" x14ac:dyDescent="0.25">
      <c r="BI3680" s="34">
        <v>8.7989330137434194E-2</v>
      </c>
    </row>
    <row r="3681" spans="61:61" x14ac:dyDescent="0.25">
      <c r="BI3681" s="34">
        <v>0.28577704700142609</v>
      </c>
    </row>
    <row r="3682" spans="61:61" x14ac:dyDescent="0.25">
      <c r="BI3682" s="34">
        <v>3.08530833313501E-2</v>
      </c>
    </row>
    <row r="3683" spans="61:61" x14ac:dyDescent="0.25">
      <c r="BI3683" s="34">
        <v>0.10577178745306021</v>
      </c>
    </row>
    <row r="3684" spans="61:61" x14ac:dyDescent="0.25">
      <c r="BI3684" s="34">
        <v>0.13742123132884579</v>
      </c>
    </row>
    <row r="3685" spans="61:61" x14ac:dyDescent="0.25">
      <c r="BI3685" s="34">
        <v>6.4142177211409093E-2</v>
      </c>
    </row>
    <row r="3686" spans="61:61" x14ac:dyDescent="0.25">
      <c r="BI3686" s="34">
        <v>0.1455902789834104</v>
      </c>
    </row>
    <row r="3687" spans="61:61" x14ac:dyDescent="0.25">
      <c r="BI3687" s="34">
        <v>0.3560548017380723</v>
      </c>
    </row>
    <row r="3688" spans="61:61" x14ac:dyDescent="0.25">
      <c r="BI3688" s="34">
        <v>0.60903565992621866</v>
      </c>
    </row>
    <row r="3689" spans="61:61" x14ac:dyDescent="0.25">
      <c r="BI3689" s="34">
        <v>0.1549640630146919</v>
      </c>
    </row>
    <row r="3690" spans="61:61" x14ac:dyDescent="0.25">
      <c r="BI3690" s="34">
        <v>0.25258021130393538</v>
      </c>
    </row>
    <row r="3691" spans="61:61" x14ac:dyDescent="0.25">
      <c r="BI3691" s="34">
        <v>0.13938214948258321</v>
      </c>
    </row>
    <row r="3692" spans="61:61" x14ac:dyDescent="0.25">
      <c r="BI3692" s="34">
        <v>4.4258006531058103E-2</v>
      </c>
    </row>
    <row r="3693" spans="61:61" x14ac:dyDescent="0.25">
      <c r="BI3693" s="34">
        <v>0.1690681949902052</v>
      </c>
    </row>
    <row r="3694" spans="61:61" x14ac:dyDescent="0.25">
      <c r="BI3694" s="34">
        <v>0.16275354302531919</v>
      </c>
    </row>
    <row r="3695" spans="61:61" x14ac:dyDescent="0.25">
      <c r="BI3695" s="34">
        <v>5.40369537493018E-2</v>
      </c>
    </row>
    <row r="3696" spans="61:61" x14ac:dyDescent="0.25">
      <c r="BI3696" s="34">
        <v>-0.13087256531123909</v>
      </c>
    </row>
    <row r="3697" spans="61:61" x14ac:dyDescent="0.25">
      <c r="BI3697" s="34">
        <v>5.0643725168730697E-2</v>
      </c>
    </row>
    <row r="3698" spans="61:61" x14ac:dyDescent="0.25">
      <c r="BI3698" s="34">
        <v>-2.6059726113719799E-2</v>
      </c>
    </row>
    <row r="3699" spans="61:61" x14ac:dyDescent="0.25">
      <c r="BI3699" s="34">
        <v>0.1608354119149035</v>
      </c>
    </row>
    <row r="3700" spans="61:61" x14ac:dyDescent="0.25">
      <c r="BI3700" s="34">
        <v>0.1188836006796373</v>
      </c>
    </row>
    <row r="3701" spans="61:61" x14ac:dyDescent="0.25">
      <c r="BI3701" s="34">
        <v>-8.3608919803968298E-2</v>
      </c>
    </row>
    <row r="3702" spans="61:61" x14ac:dyDescent="0.25">
      <c r="BI3702" s="34">
        <v>0.1666388956916468</v>
      </c>
    </row>
    <row r="3703" spans="61:61" x14ac:dyDescent="0.25">
      <c r="BI3703" s="34">
        <v>8.1746245609402995E-3</v>
      </c>
    </row>
    <row r="3704" spans="61:61" x14ac:dyDescent="0.25">
      <c r="BI3704" s="34">
        <v>0.23317110783655851</v>
      </c>
    </row>
    <row r="3705" spans="61:61" x14ac:dyDescent="0.25">
      <c r="BI3705" s="34">
        <v>5.2321010089242698E-2</v>
      </c>
    </row>
    <row r="3706" spans="61:61" x14ac:dyDescent="0.25">
      <c r="BI3706" s="34">
        <v>6.9533313616017806E-2</v>
      </c>
    </row>
    <row r="3707" spans="61:61" x14ac:dyDescent="0.25">
      <c r="BI3707" s="34">
        <v>0.1801175228439432</v>
      </c>
    </row>
    <row r="3708" spans="61:61" x14ac:dyDescent="0.25">
      <c r="BI3708" s="34">
        <v>2.4650902565885299E-2</v>
      </c>
    </row>
    <row r="3709" spans="61:61" x14ac:dyDescent="0.25">
      <c r="BI3709" s="34">
        <v>0.13010439783459959</v>
      </c>
    </row>
    <row r="3710" spans="61:61" x14ac:dyDescent="0.25">
      <c r="BI3710" s="34">
        <v>0.1293441363125446</v>
      </c>
    </row>
    <row r="3711" spans="61:61" x14ac:dyDescent="0.25">
      <c r="BI3711" s="34">
        <v>0.79836058881562055</v>
      </c>
    </row>
    <row r="3712" spans="61:61" x14ac:dyDescent="0.25">
      <c r="BI3712" s="34">
        <v>0.21801561979862591</v>
      </c>
    </row>
    <row r="3713" spans="61:61" x14ac:dyDescent="0.25">
      <c r="BI3713" s="34">
        <v>0.11989457072102649</v>
      </c>
    </row>
    <row r="3714" spans="61:61" x14ac:dyDescent="0.25">
      <c r="BI3714" s="34">
        <v>2.2715313553483999E-2</v>
      </c>
    </row>
    <row r="3715" spans="61:61" x14ac:dyDescent="0.25">
      <c r="BI3715" s="34">
        <v>5.1170696691217397E-2</v>
      </c>
    </row>
    <row r="3716" spans="61:61" x14ac:dyDescent="0.25">
      <c r="BI3716" s="34">
        <v>-3.3864635768713298E-2</v>
      </c>
    </row>
    <row r="3717" spans="61:61" x14ac:dyDescent="0.25">
      <c r="BI3717" s="34">
        <v>-5.0852528393604997E-2</v>
      </c>
    </row>
    <row r="3718" spans="61:61" x14ac:dyDescent="0.25">
      <c r="BI3718" s="34">
        <v>0.39386695740155442</v>
      </c>
    </row>
    <row r="3719" spans="61:61" x14ac:dyDescent="0.25">
      <c r="BI3719" s="34">
        <v>-1.27667285101612E-2</v>
      </c>
    </row>
    <row r="3720" spans="61:61" x14ac:dyDescent="0.25">
      <c r="BI3720" s="34">
        <v>0.16162416914362229</v>
      </c>
    </row>
    <row r="3721" spans="61:61" x14ac:dyDescent="0.25">
      <c r="BI3721" s="34">
        <v>-8.3300732548475101E-2</v>
      </c>
    </row>
    <row r="3722" spans="61:61" x14ac:dyDescent="0.25">
      <c r="BI3722" s="34">
        <v>-4.9163074178729003E-3</v>
      </c>
    </row>
    <row r="3723" spans="61:61" x14ac:dyDescent="0.25">
      <c r="BI3723" s="34">
        <v>-4.0640691053015203E-2</v>
      </c>
    </row>
    <row r="3724" spans="61:61" x14ac:dyDescent="0.25">
      <c r="BI3724" s="34">
        <v>-0.11269804554170471</v>
      </c>
    </row>
    <row r="3725" spans="61:61" x14ac:dyDescent="0.25">
      <c r="BI3725" s="34">
        <v>0.2142475359255101</v>
      </c>
    </row>
    <row r="3726" spans="61:61" x14ac:dyDescent="0.25">
      <c r="BI3726" s="34">
        <v>0.1100525542930571</v>
      </c>
    </row>
    <row r="3727" spans="61:61" x14ac:dyDescent="0.25">
      <c r="BI3727" s="34">
        <v>2.6558444984087999E-2</v>
      </c>
    </row>
    <row r="3728" spans="61:61" x14ac:dyDescent="0.25">
      <c r="BI3728" s="34">
        <v>9.0011251481387E-2</v>
      </c>
    </row>
    <row r="3729" spans="61:61" x14ac:dyDescent="0.25">
      <c r="BI3729" s="34">
        <v>-8.4257615764552402E-2</v>
      </c>
    </row>
    <row r="3730" spans="61:61" x14ac:dyDescent="0.25">
      <c r="BI3730" s="34">
        <v>8.1413134451923899E-2</v>
      </c>
    </row>
    <row r="3731" spans="61:61" x14ac:dyDescent="0.25">
      <c r="BI3731" s="34">
        <v>6.4425632299564004E-3</v>
      </c>
    </row>
    <row r="3732" spans="61:61" x14ac:dyDescent="0.25">
      <c r="BI3732" s="34">
        <v>-7.5609117790689698E-2</v>
      </c>
    </row>
    <row r="3733" spans="61:61" x14ac:dyDescent="0.25">
      <c r="BI3733" s="34">
        <v>6.3171735469366705E-2</v>
      </c>
    </row>
    <row r="3734" spans="61:61" x14ac:dyDescent="0.25">
      <c r="BI3734" s="34">
        <v>-4.7610903464830899E-2</v>
      </c>
    </row>
    <row r="3735" spans="61:61" x14ac:dyDescent="0.25">
      <c r="BI3735" s="34">
        <v>2.5812332495603701E-2</v>
      </c>
    </row>
    <row r="3736" spans="61:61" x14ac:dyDescent="0.25">
      <c r="BI3736" s="34">
        <v>0.45356261522940972</v>
      </c>
    </row>
    <row r="3737" spans="61:61" x14ac:dyDescent="0.25">
      <c r="BI3737" s="34">
        <v>-1.5582277464597101E-2</v>
      </c>
    </row>
    <row r="3738" spans="61:61" x14ac:dyDescent="0.25">
      <c r="BI3738" s="34">
        <v>-2.572215517096E-2</v>
      </c>
    </row>
    <row r="3739" spans="61:61" x14ac:dyDescent="0.25">
      <c r="BI3739" s="34">
        <v>-4.5359242558248997E-2</v>
      </c>
    </row>
    <row r="3740" spans="61:61" x14ac:dyDescent="0.25">
      <c r="BI3740" s="34">
        <v>-6.2753705790328906E-2</v>
      </c>
    </row>
    <row r="3741" spans="61:61" x14ac:dyDescent="0.25">
      <c r="BI3741" s="34">
        <v>0.27297687419487648</v>
      </c>
    </row>
    <row r="3742" spans="61:61" x14ac:dyDescent="0.25">
      <c r="BI3742" s="34">
        <v>-3.9348223145761502E-2</v>
      </c>
    </row>
    <row r="3743" spans="61:61" x14ac:dyDescent="0.25">
      <c r="BI3743" s="34">
        <v>0.2116103414406815</v>
      </c>
    </row>
    <row r="3744" spans="61:61" x14ac:dyDescent="0.25">
      <c r="BI3744" s="34">
        <v>0.1798807109617088</v>
      </c>
    </row>
    <row r="3745" spans="61:61" x14ac:dyDescent="0.25">
      <c r="BI3745" s="34">
        <v>0.32079431977665079</v>
      </c>
    </row>
    <row r="3746" spans="61:61" x14ac:dyDescent="0.25">
      <c r="BI3746" s="34">
        <v>4.7437085088725399E-2</v>
      </c>
    </row>
    <row r="3747" spans="61:61" x14ac:dyDescent="0.25">
      <c r="BI3747" s="34">
        <v>0.31314476971429472</v>
      </c>
    </row>
    <row r="3748" spans="61:61" x14ac:dyDescent="0.25">
      <c r="BI3748" s="34">
        <v>0.22134116354177069</v>
      </c>
    </row>
    <row r="3749" spans="61:61" x14ac:dyDescent="0.25">
      <c r="BI3749" s="34">
        <v>0.24330337531207999</v>
      </c>
    </row>
    <row r="3750" spans="61:61" x14ac:dyDescent="0.25">
      <c r="BI3750" s="34">
        <v>0.52325861383905947</v>
      </c>
    </row>
    <row r="3751" spans="61:61" x14ac:dyDescent="0.25">
      <c r="BI3751" s="34">
        <v>0.3987007243903572</v>
      </c>
    </row>
    <row r="3752" spans="61:61" x14ac:dyDescent="0.25">
      <c r="BI3752" s="34">
        <v>-9.3684532442612795E-2</v>
      </c>
    </row>
    <row r="3753" spans="61:61" x14ac:dyDescent="0.25">
      <c r="BI3753" s="34">
        <v>0.33112544439025038</v>
      </c>
    </row>
    <row r="3754" spans="61:61" x14ac:dyDescent="0.25">
      <c r="BI3754" s="34">
        <v>0.13233438148074189</v>
      </c>
    </row>
    <row r="3755" spans="61:61" x14ac:dyDescent="0.25">
      <c r="BI3755" s="34">
        <v>0.8642648682584374</v>
      </c>
    </row>
    <row r="3756" spans="61:61" x14ac:dyDescent="0.25">
      <c r="BI3756" s="34">
        <v>2.1283402191599601E-2</v>
      </c>
    </row>
    <row r="3757" spans="61:61" x14ac:dyDescent="0.25">
      <c r="BI3757" s="34">
        <v>0.24085481289464999</v>
      </c>
    </row>
    <row r="3758" spans="61:61" x14ac:dyDescent="0.25">
      <c r="BI3758" s="34">
        <v>0.26587385741335778</v>
      </c>
    </row>
    <row r="3759" spans="61:61" x14ac:dyDescent="0.25">
      <c r="BI3759" s="34">
        <v>0.19640031132387539</v>
      </c>
    </row>
    <row r="3760" spans="61:61" x14ac:dyDescent="0.25">
      <c r="BI3760" s="34">
        <v>0.38424307196551288</v>
      </c>
    </row>
    <row r="3761" spans="61:61" x14ac:dyDescent="0.25">
      <c r="BI3761" s="34">
        <v>8.5672812389364306E-2</v>
      </c>
    </row>
    <row r="3762" spans="61:61" x14ac:dyDescent="0.25">
      <c r="BI3762" s="34">
        <v>0.1358166570208735</v>
      </c>
    </row>
    <row r="3763" spans="61:61" x14ac:dyDescent="0.25">
      <c r="BI3763" s="34">
        <v>0.806575203556953</v>
      </c>
    </row>
    <row r="3764" spans="61:61" x14ac:dyDescent="0.25">
      <c r="BI3764" s="34">
        <v>3.9841406744019203E-2</v>
      </c>
    </row>
    <row r="3765" spans="61:61" x14ac:dyDescent="0.25">
      <c r="BI3765" s="34">
        <v>0.53655728673770964</v>
      </c>
    </row>
    <row r="3766" spans="61:61" x14ac:dyDescent="0.25">
      <c r="BI3766" s="34">
        <v>-8.8085002292890097E-2</v>
      </c>
    </row>
    <row r="3767" spans="61:61" x14ac:dyDescent="0.25">
      <c r="BI3767" s="34">
        <v>-9.7622462681051306E-2</v>
      </c>
    </row>
    <row r="3768" spans="61:61" x14ac:dyDescent="0.25">
      <c r="BI3768" s="34">
        <v>-1.9872655147836998E-3</v>
      </c>
    </row>
    <row r="3769" spans="61:61" x14ac:dyDescent="0.25">
      <c r="BI3769" s="34">
        <v>0.1483618032838146</v>
      </c>
    </row>
    <row r="3770" spans="61:61" x14ac:dyDescent="0.25">
      <c r="BI3770" s="34">
        <v>-6.1417845737559797E-2</v>
      </c>
    </row>
    <row r="3771" spans="61:61" x14ac:dyDescent="0.25">
      <c r="BI3771" s="34">
        <v>-0.1011675975921385</v>
      </c>
    </row>
    <row r="3772" spans="61:61" x14ac:dyDescent="0.25">
      <c r="BI3772" s="34">
        <v>0.28008101873974722</v>
      </c>
    </row>
    <row r="3773" spans="61:61" x14ac:dyDescent="0.25">
      <c r="BI3773" s="34">
        <v>0.18157303128125171</v>
      </c>
    </row>
    <row r="3774" spans="61:61" x14ac:dyDescent="0.25">
      <c r="BI3774" s="34">
        <v>0.23691178115425149</v>
      </c>
    </row>
    <row r="3775" spans="61:61" x14ac:dyDescent="0.25">
      <c r="BI3775" s="34">
        <v>0.22414293471844751</v>
      </c>
    </row>
    <row r="3776" spans="61:61" x14ac:dyDescent="0.25">
      <c r="BI3776" s="34">
        <v>0.1112314498275825</v>
      </c>
    </row>
    <row r="3777" spans="61:61" x14ac:dyDescent="0.25">
      <c r="BI3777" s="34">
        <v>0.2205884543017545</v>
      </c>
    </row>
    <row r="3778" spans="61:61" x14ac:dyDescent="0.25">
      <c r="BI3778" s="34">
        <v>2.03381448237102E-2</v>
      </c>
    </row>
    <row r="3779" spans="61:61" x14ac:dyDescent="0.25">
      <c r="BI3779" s="34">
        <v>-0.11272040967941981</v>
      </c>
    </row>
    <row r="3780" spans="61:61" x14ac:dyDescent="0.25">
      <c r="BI3780" s="34">
        <v>-5.9305401390768002E-3</v>
      </c>
    </row>
    <row r="3781" spans="61:61" x14ac:dyDescent="0.25">
      <c r="BI3781" s="34">
        <v>0.35300485368978241</v>
      </c>
    </row>
    <row r="3782" spans="61:61" x14ac:dyDescent="0.25">
      <c r="BI3782" s="34">
        <v>-2.3589969545320499E-2</v>
      </c>
    </row>
    <row r="3783" spans="61:61" x14ac:dyDescent="0.25">
      <c r="BI3783" s="34">
        <v>-0.17645472142528021</v>
      </c>
    </row>
    <row r="3784" spans="61:61" x14ac:dyDescent="0.25">
      <c r="BI3784" s="34">
        <v>-6.6994167370240003E-4</v>
      </c>
    </row>
    <row r="3785" spans="61:61" x14ac:dyDescent="0.25">
      <c r="BI3785" s="34">
        <v>-8.3140904346970704E-2</v>
      </c>
    </row>
    <row r="3786" spans="61:61" x14ac:dyDescent="0.25">
      <c r="BI3786" s="34">
        <v>0.14259407207254499</v>
      </c>
    </row>
    <row r="3787" spans="61:61" x14ac:dyDescent="0.25">
      <c r="BI3787" s="34">
        <v>8.94227812984974E-2</v>
      </c>
    </row>
    <row r="3788" spans="61:61" x14ac:dyDescent="0.25">
      <c r="BI3788" s="34">
        <v>-0.18766253705839511</v>
      </c>
    </row>
    <row r="3789" spans="61:61" x14ac:dyDescent="0.25">
      <c r="BI3789" s="34">
        <v>-7.5549159623038695E-2</v>
      </c>
    </row>
    <row r="3790" spans="61:61" x14ac:dyDescent="0.25">
      <c r="BI3790" s="34">
        <v>0.36319156944154918</v>
      </c>
    </row>
    <row r="3791" spans="61:61" x14ac:dyDescent="0.25">
      <c r="BI3791" s="34">
        <v>9.8829848980069995E-3</v>
      </c>
    </row>
    <row r="3792" spans="61:61" x14ac:dyDescent="0.25">
      <c r="BI3792" s="34">
        <v>-5.69486211340859E-2</v>
      </c>
    </row>
    <row r="3793" spans="61:61" x14ac:dyDescent="0.25">
      <c r="BI3793" s="34">
        <v>6.2600426304845705E-2</v>
      </c>
    </row>
    <row r="3794" spans="61:61" x14ac:dyDescent="0.25">
      <c r="BI3794" s="34">
        <v>6.1136156482901903E-2</v>
      </c>
    </row>
    <row r="3795" spans="61:61" x14ac:dyDescent="0.25">
      <c r="BI3795" s="34">
        <v>0.60047613521614374</v>
      </c>
    </row>
    <row r="3796" spans="61:61" x14ac:dyDescent="0.25">
      <c r="BI3796" s="34">
        <v>4.2958885010305002E-2</v>
      </c>
    </row>
    <row r="3797" spans="61:61" x14ac:dyDescent="0.25">
      <c r="BI3797" s="34">
        <v>1.2502334172473799E-2</v>
      </c>
    </row>
    <row r="3798" spans="61:61" x14ac:dyDescent="0.25">
      <c r="BI3798" s="34">
        <v>-4.6288513027279002E-2</v>
      </c>
    </row>
    <row r="3799" spans="61:61" x14ac:dyDescent="0.25">
      <c r="BI3799" s="34">
        <v>-7.1202912785388303E-2</v>
      </c>
    </row>
    <row r="3800" spans="61:61" x14ac:dyDescent="0.25">
      <c r="BI3800" s="34">
        <v>0.19406042165358381</v>
      </c>
    </row>
    <row r="3801" spans="61:61" x14ac:dyDescent="0.25">
      <c r="BI3801" s="34">
        <v>1.08224998366734E-2</v>
      </c>
    </row>
    <row r="3802" spans="61:61" x14ac:dyDescent="0.25">
      <c r="BI3802" s="34">
        <v>9.1388882967538498E-2</v>
      </c>
    </row>
    <row r="3803" spans="61:61" x14ac:dyDescent="0.25">
      <c r="BI3803" s="34">
        <v>0.36122460958433328</v>
      </c>
    </row>
    <row r="3804" spans="61:61" x14ac:dyDescent="0.25">
      <c r="BI3804" s="34">
        <v>8.2592215597535504E-2</v>
      </c>
    </row>
    <row r="3805" spans="61:61" x14ac:dyDescent="0.25">
      <c r="BI3805" s="34">
        <v>8.4508052783800802E-2</v>
      </c>
    </row>
    <row r="3806" spans="61:61" x14ac:dyDescent="0.25">
      <c r="BI3806" s="34">
        <v>7.6901182732247095E-2</v>
      </c>
    </row>
    <row r="3807" spans="61:61" x14ac:dyDescent="0.25">
      <c r="BI3807" s="34">
        <v>0.19816638843974119</v>
      </c>
    </row>
    <row r="3808" spans="61:61" x14ac:dyDescent="0.25">
      <c r="BI3808" s="34">
        <v>0.1146459974691339</v>
      </c>
    </row>
    <row r="3809" spans="61:61" x14ac:dyDescent="0.25">
      <c r="BI3809" s="34">
        <v>0.1147215516934886</v>
      </c>
    </row>
    <row r="3810" spans="61:61" x14ac:dyDescent="0.25">
      <c r="BI3810" s="34">
        <v>0.20554886424112551</v>
      </c>
    </row>
    <row r="3811" spans="61:61" x14ac:dyDescent="0.25">
      <c r="BI3811" s="34">
        <v>0.46802918574088681</v>
      </c>
    </row>
    <row r="3812" spans="61:61" x14ac:dyDescent="0.25">
      <c r="BI3812" s="34">
        <v>9.0394051860223396E-2</v>
      </c>
    </row>
    <row r="3813" spans="61:61" x14ac:dyDescent="0.25">
      <c r="BI3813" s="34">
        <v>0.2341769873141229</v>
      </c>
    </row>
    <row r="3814" spans="61:61" x14ac:dyDescent="0.25">
      <c r="BI3814" s="34">
        <v>0.31455590412092188</v>
      </c>
    </row>
    <row r="3815" spans="61:61" x14ac:dyDescent="0.25">
      <c r="BI3815" s="34">
        <v>6.09511347705965E-2</v>
      </c>
    </row>
    <row r="3816" spans="61:61" x14ac:dyDescent="0.25">
      <c r="BI3816" s="34">
        <v>-1.36782303861064E-2</v>
      </c>
    </row>
    <row r="3817" spans="61:61" x14ac:dyDescent="0.25">
      <c r="BI3817" s="34">
        <v>4.1324733044644998E-2</v>
      </c>
    </row>
    <row r="3818" spans="61:61" x14ac:dyDescent="0.25">
      <c r="BI3818" s="34">
        <v>0.13576580899660459</v>
      </c>
    </row>
    <row r="3819" spans="61:61" x14ac:dyDescent="0.25">
      <c r="BI3819" s="34">
        <v>-7.5657512188772993E-2</v>
      </c>
    </row>
    <row r="3820" spans="61:61" x14ac:dyDescent="0.25">
      <c r="BI3820" s="34">
        <v>6.6762732993912999E-3</v>
      </c>
    </row>
    <row r="3821" spans="61:61" x14ac:dyDescent="0.25">
      <c r="BI3821" s="34">
        <v>0.42840902360372618</v>
      </c>
    </row>
    <row r="3822" spans="61:61" x14ac:dyDescent="0.25">
      <c r="BI3822" s="34">
        <v>6.0243000896341003E-3</v>
      </c>
    </row>
    <row r="3823" spans="61:61" x14ac:dyDescent="0.25">
      <c r="BI3823" s="34">
        <v>0.1180334868591436</v>
      </c>
    </row>
    <row r="3824" spans="61:61" x14ac:dyDescent="0.25">
      <c r="BI3824" s="34">
        <v>0.1653017567236251</v>
      </c>
    </row>
    <row r="3825" spans="61:61" x14ac:dyDescent="0.25">
      <c r="BI3825" s="34">
        <v>0.18872480289640309</v>
      </c>
    </row>
    <row r="3826" spans="61:61" x14ac:dyDescent="0.25">
      <c r="BI3826" s="34">
        <v>-1.7274789119946801E-2</v>
      </c>
    </row>
    <row r="3827" spans="61:61" x14ac:dyDescent="0.25">
      <c r="BI3827" s="34">
        <v>0.20495420863435779</v>
      </c>
    </row>
    <row r="3828" spans="61:61" x14ac:dyDescent="0.25">
      <c r="BI3828" s="34">
        <v>-8.6466807949676594E-2</v>
      </c>
    </row>
    <row r="3829" spans="61:61" x14ac:dyDescent="0.25">
      <c r="BI3829" s="34">
        <v>-4.07397767855468E-2</v>
      </c>
    </row>
    <row r="3830" spans="61:61" x14ac:dyDescent="0.25">
      <c r="BI3830" s="34">
        <v>0.1003698215060763</v>
      </c>
    </row>
    <row r="3831" spans="61:61" x14ac:dyDescent="0.25">
      <c r="BI3831" s="34">
        <v>0.18727104784644619</v>
      </c>
    </row>
    <row r="3832" spans="61:61" x14ac:dyDescent="0.25">
      <c r="BI3832" s="34">
        <v>-0.10186755536792361</v>
      </c>
    </row>
    <row r="3833" spans="61:61" x14ac:dyDescent="0.25">
      <c r="BI3833" s="34">
        <v>-3.19263795782972E-2</v>
      </c>
    </row>
    <row r="3834" spans="61:61" x14ac:dyDescent="0.25">
      <c r="BI3834" s="34">
        <v>-0.15218398488908699</v>
      </c>
    </row>
    <row r="3835" spans="61:61" x14ac:dyDescent="0.25">
      <c r="BI3835" s="34">
        <v>0.41052767215101638</v>
      </c>
    </row>
    <row r="3836" spans="61:61" x14ac:dyDescent="0.25">
      <c r="BI3836" s="34">
        <v>-0.18504166322546931</v>
      </c>
    </row>
    <row r="3837" spans="61:61" x14ac:dyDescent="0.25">
      <c r="BI3837" s="34">
        <v>-5.6308690284030599E-2</v>
      </c>
    </row>
    <row r="3838" spans="61:61" x14ac:dyDescent="0.25">
      <c r="BI3838" s="34">
        <v>-0.135955865827424</v>
      </c>
    </row>
    <row r="3839" spans="61:61" x14ac:dyDescent="0.25">
      <c r="BI3839" s="34">
        <v>-7.3045217764068804E-2</v>
      </c>
    </row>
    <row r="3840" spans="61:61" x14ac:dyDescent="0.25">
      <c r="BI3840" s="34">
        <v>-0.13765782319432079</v>
      </c>
    </row>
    <row r="3841" spans="61:61" x14ac:dyDescent="0.25">
      <c r="BI3841" s="34">
        <v>2.3521275688408099E-2</v>
      </c>
    </row>
    <row r="3842" spans="61:61" x14ac:dyDescent="0.25">
      <c r="BI3842" s="34">
        <v>-0.27985582352489807</v>
      </c>
    </row>
    <row r="3843" spans="61:61" x14ac:dyDescent="0.25">
      <c r="BI3843" s="34">
        <v>0.39478795507305831</v>
      </c>
    </row>
    <row r="3844" spans="61:61" x14ac:dyDescent="0.25">
      <c r="BI3844" s="34">
        <v>-0.1152916593393208</v>
      </c>
    </row>
    <row r="3845" spans="61:61" x14ac:dyDescent="0.25">
      <c r="BI3845" s="34">
        <v>-0.1079996749675151</v>
      </c>
    </row>
    <row r="3846" spans="61:61" x14ac:dyDescent="0.25">
      <c r="BI3846" s="34">
        <v>-5.7850018806595398E-2</v>
      </c>
    </row>
    <row r="3847" spans="61:61" x14ac:dyDescent="0.25">
      <c r="BI3847" s="34">
        <v>-0.1967159696929012</v>
      </c>
    </row>
    <row r="3848" spans="61:61" x14ac:dyDescent="0.25">
      <c r="BI3848" s="34">
        <v>-0.2041605245598323</v>
      </c>
    </row>
    <row r="3849" spans="61:61" x14ac:dyDescent="0.25">
      <c r="BI3849" s="34">
        <v>-8.9797789065563294E-2</v>
      </c>
    </row>
    <row r="3850" spans="61:61" x14ac:dyDescent="0.25">
      <c r="BI3850" s="34">
        <v>0.1118715089823584</v>
      </c>
    </row>
    <row r="3851" spans="61:61" x14ac:dyDescent="0.25">
      <c r="BI3851" s="34">
        <v>0.1638499772036684</v>
      </c>
    </row>
    <row r="3852" spans="61:61" x14ac:dyDescent="0.25">
      <c r="BI3852" s="34">
        <v>-0.24431741457653861</v>
      </c>
    </row>
    <row r="3853" spans="61:61" x14ac:dyDescent="0.25">
      <c r="BI3853" s="34">
        <v>-1.3812460941057E-3</v>
      </c>
    </row>
    <row r="3854" spans="61:61" x14ac:dyDescent="0.25">
      <c r="BI3854" s="34">
        <v>-0.17638700887549591</v>
      </c>
    </row>
    <row r="3855" spans="61:61" x14ac:dyDescent="0.25">
      <c r="BI3855" s="34">
        <v>-4.1940172741989697E-2</v>
      </c>
    </row>
    <row r="3856" spans="61:61" x14ac:dyDescent="0.25">
      <c r="BI3856" s="34">
        <v>6.9887342930734203E-2</v>
      </c>
    </row>
    <row r="3857" spans="61:61" x14ac:dyDescent="0.25">
      <c r="BI3857" s="34">
        <v>-0.17899844699211959</v>
      </c>
    </row>
    <row r="3858" spans="61:61" x14ac:dyDescent="0.25">
      <c r="BI3858" s="34">
        <v>-0.19545898365781561</v>
      </c>
    </row>
    <row r="3859" spans="61:61" x14ac:dyDescent="0.25">
      <c r="BI3859" s="34">
        <v>-0.1250705536153163</v>
      </c>
    </row>
    <row r="3860" spans="61:61" x14ac:dyDescent="0.25">
      <c r="BI3860" s="34">
        <v>-0.15227936670647049</v>
      </c>
    </row>
    <row r="3861" spans="61:61" x14ac:dyDescent="0.25">
      <c r="BI3861" s="34">
        <v>3.8566115661233399E-2</v>
      </c>
    </row>
    <row r="3862" spans="61:61" x14ac:dyDescent="0.25">
      <c r="BI3862" s="34">
        <v>-0.1026273419397437</v>
      </c>
    </row>
    <row r="3863" spans="61:61" x14ac:dyDescent="0.25">
      <c r="BI3863" s="34">
        <v>3.2107240538733602E-2</v>
      </c>
    </row>
    <row r="3864" spans="61:61" x14ac:dyDescent="0.25">
      <c r="BI3864" s="34">
        <v>-0.1844561556752265</v>
      </c>
    </row>
    <row r="3865" spans="61:61" x14ac:dyDescent="0.25">
      <c r="BI3865" s="34">
        <v>9.0859171563248395E-2</v>
      </c>
    </row>
    <row r="3866" spans="61:61" x14ac:dyDescent="0.25">
      <c r="BI3866" s="34">
        <v>-0.16033727511174789</v>
      </c>
    </row>
    <row r="3867" spans="61:61" x14ac:dyDescent="0.25">
      <c r="BI3867" s="34">
        <v>-5.5577066579917303E-2</v>
      </c>
    </row>
    <row r="3868" spans="61:61" x14ac:dyDescent="0.25">
      <c r="BI3868" s="34">
        <v>-2.1331087863844099E-2</v>
      </c>
    </row>
    <row r="3869" spans="61:61" x14ac:dyDescent="0.25">
      <c r="BI3869" s="34">
        <v>0.1190709014506835</v>
      </c>
    </row>
    <row r="3870" spans="61:61" x14ac:dyDescent="0.25">
      <c r="BI3870" s="34">
        <v>-0.24749616607841901</v>
      </c>
    </row>
    <row r="3871" spans="61:61" x14ac:dyDescent="0.25">
      <c r="BI3871" s="34">
        <v>-0.2472907046349675</v>
      </c>
    </row>
    <row r="3872" spans="61:61" x14ac:dyDescent="0.25">
      <c r="BI3872" s="34">
        <v>3.6497958380367998E-2</v>
      </c>
    </row>
    <row r="3873" spans="61:61" x14ac:dyDescent="0.25">
      <c r="BI3873" s="34">
        <v>-8.4422859165758105E-2</v>
      </c>
    </row>
    <row r="3874" spans="61:61" x14ac:dyDescent="0.25">
      <c r="BI3874" s="34">
        <v>-0.12808679916875629</v>
      </c>
    </row>
    <row r="3875" spans="61:61" x14ac:dyDescent="0.25">
      <c r="BI3875" s="34">
        <v>-0.1933056933280648</v>
      </c>
    </row>
    <row r="3876" spans="61:61" x14ac:dyDescent="0.25">
      <c r="BI3876" s="34">
        <v>-0.14413247385898581</v>
      </c>
    </row>
    <row r="3877" spans="61:61" x14ac:dyDescent="0.25">
      <c r="BI3877" s="34">
        <v>-0.1923846627517827</v>
      </c>
    </row>
    <row r="3878" spans="61:61" x14ac:dyDescent="0.25">
      <c r="BI3878" s="34">
        <v>0.1267478118771567</v>
      </c>
    </row>
    <row r="3879" spans="61:61" x14ac:dyDescent="0.25">
      <c r="BI3879" s="34">
        <v>-0.20356558588599319</v>
      </c>
    </row>
    <row r="3880" spans="61:61" x14ac:dyDescent="0.25">
      <c r="BI3880" s="34">
        <v>-0.15473736004086641</v>
      </c>
    </row>
    <row r="3881" spans="61:61" x14ac:dyDescent="0.25">
      <c r="BI3881" s="34">
        <v>-4.9583179455188101E-2</v>
      </c>
    </row>
    <row r="3882" spans="61:61" x14ac:dyDescent="0.25">
      <c r="BI3882" s="34">
        <v>-0.16896717175370871</v>
      </c>
    </row>
    <row r="3883" spans="61:61" x14ac:dyDescent="0.25">
      <c r="BI3883" s="34">
        <v>-0.43470614665715868</v>
      </c>
    </row>
    <row r="3884" spans="61:61" x14ac:dyDescent="0.25">
      <c r="BI3884" s="34">
        <v>-0.1081718980413693</v>
      </c>
    </row>
    <row r="3885" spans="61:61" x14ac:dyDescent="0.25">
      <c r="BI3885" s="34">
        <v>2.6268658710169101E-2</v>
      </c>
    </row>
    <row r="3886" spans="61:61" x14ac:dyDescent="0.25">
      <c r="BI3886" s="34">
        <v>-2.14274970823751E-2</v>
      </c>
    </row>
    <row r="3887" spans="61:61" x14ac:dyDescent="0.25">
      <c r="BI3887" s="34">
        <v>-0.2424157813465101</v>
      </c>
    </row>
    <row r="3888" spans="61:61" x14ac:dyDescent="0.25">
      <c r="BI3888" s="34">
        <v>-0.18386253278301959</v>
      </c>
    </row>
    <row r="3889" spans="61:61" x14ac:dyDescent="0.25">
      <c r="BI3889" s="34">
        <v>-0.16977790696790609</v>
      </c>
    </row>
    <row r="3890" spans="61:61" x14ac:dyDescent="0.25">
      <c r="BI3890" s="34">
        <v>6.9993638012843307E-2</v>
      </c>
    </row>
    <row r="3891" spans="61:61" x14ac:dyDescent="0.25">
      <c r="BI3891" s="34">
        <v>2.4379667714077E-3</v>
      </c>
    </row>
    <row r="3892" spans="61:61" x14ac:dyDescent="0.25">
      <c r="BI3892" s="34">
        <v>9.9561276525803502E-2</v>
      </c>
    </row>
    <row r="3893" spans="61:61" x14ac:dyDescent="0.25">
      <c r="BI3893" s="34">
        <v>-9.45775349744188E-2</v>
      </c>
    </row>
    <row r="3894" spans="61:61" x14ac:dyDescent="0.25">
      <c r="BI3894" s="34">
        <v>0.1169970472018383</v>
      </c>
    </row>
    <row r="3895" spans="61:61" x14ac:dyDescent="0.25">
      <c r="BI3895" s="34">
        <v>-6.1873594736700899E-2</v>
      </c>
    </row>
    <row r="3896" spans="61:61" x14ac:dyDescent="0.25">
      <c r="BI3896" s="34">
        <v>7.7538423659579206E-2</v>
      </c>
    </row>
    <row r="3897" spans="61:61" x14ac:dyDescent="0.25">
      <c r="BI3897" s="34">
        <v>4.2014846130865202E-2</v>
      </c>
    </row>
    <row r="3898" spans="61:61" x14ac:dyDescent="0.25">
      <c r="BI3898" s="34">
        <v>5.2500759527504999E-2</v>
      </c>
    </row>
    <row r="3899" spans="61:61" x14ac:dyDescent="0.25">
      <c r="BI3899" s="34">
        <v>-1.9875767780389901E-2</v>
      </c>
    </row>
    <row r="3900" spans="61:61" x14ac:dyDescent="0.25">
      <c r="BI3900" s="34">
        <v>-0.278039365311533</v>
      </c>
    </row>
    <row r="3901" spans="61:61" x14ac:dyDescent="0.25">
      <c r="BI3901" s="34">
        <v>-1.78544394524646E-2</v>
      </c>
    </row>
    <row r="3902" spans="61:61" x14ac:dyDescent="0.25">
      <c r="BI3902" s="34">
        <v>4.0097625884190198E-2</v>
      </c>
    </row>
    <row r="3903" spans="61:61" x14ac:dyDescent="0.25">
      <c r="BI3903" s="34">
        <v>-9.9673383117858005E-2</v>
      </c>
    </row>
    <row r="3904" spans="61:61" x14ac:dyDescent="0.25">
      <c r="BI3904" s="34">
        <v>-5.2947774018747298E-2</v>
      </c>
    </row>
    <row r="3905" spans="61:61" x14ac:dyDescent="0.25">
      <c r="BI3905" s="34">
        <v>-4.1439970421934001E-2</v>
      </c>
    </row>
    <row r="3906" spans="61:61" x14ac:dyDescent="0.25">
      <c r="BI3906" s="34">
        <v>0.102593228258527</v>
      </c>
    </row>
    <row r="3907" spans="61:61" x14ac:dyDescent="0.25">
      <c r="BI3907" s="34">
        <v>0.1128686873864345</v>
      </c>
    </row>
    <row r="3908" spans="61:61" x14ac:dyDescent="0.25">
      <c r="BI3908" s="34">
        <v>-5.4582160790956997E-3</v>
      </c>
    </row>
    <row r="3909" spans="61:61" x14ac:dyDescent="0.25">
      <c r="BI3909" s="34">
        <v>0.46276149182483911</v>
      </c>
    </row>
    <row r="3910" spans="61:61" x14ac:dyDescent="0.25">
      <c r="BI3910" s="34">
        <v>4.2257714473840002E-3</v>
      </c>
    </row>
    <row r="3911" spans="61:61" x14ac:dyDescent="0.25">
      <c r="BI3911" s="34">
        <v>7.1768657023606602E-2</v>
      </c>
    </row>
    <row r="3912" spans="61:61" x14ac:dyDescent="0.25">
      <c r="BI3912" s="34">
        <v>0.2425914120055844</v>
      </c>
    </row>
    <row r="3913" spans="61:61" x14ac:dyDescent="0.25">
      <c r="BI3913" s="34">
        <v>-0.22346042387795581</v>
      </c>
    </row>
    <row r="3914" spans="61:61" x14ac:dyDescent="0.25">
      <c r="BI3914" s="34">
        <v>-0.20725218512854029</v>
      </c>
    </row>
    <row r="3915" spans="61:61" x14ac:dyDescent="0.25">
      <c r="BI3915" s="34">
        <v>0.12645779477490071</v>
      </c>
    </row>
    <row r="3916" spans="61:61" x14ac:dyDescent="0.25">
      <c r="BI3916" s="34">
        <v>-9.6906473864643905E-2</v>
      </c>
    </row>
    <row r="3917" spans="61:61" x14ac:dyDescent="0.25">
      <c r="BI3917" s="34">
        <v>-6.6639391818235305E-2</v>
      </c>
    </row>
    <row r="3918" spans="61:61" x14ac:dyDescent="0.25">
      <c r="BI3918" s="34">
        <v>-1.5918522300487001E-2</v>
      </c>
    </row>
    <row r="3919" spans="61:61" x14ac:dyDescent="0.25">
      <c r="BI3919" s="34">
        <v>7.9681880266551999E-3</v>
      </c>
    </row>
    <row r="3920" spans="61:61" x14ac:dyDescent="0.25">
      <c r="BI3920" s="34">
        <v>-9.3517665438776307E-2</v>
      </c>
    </row>
    <row r="3921" spans="61:61" x14ac:dyDescent="0.25">
      <c r="BI3921" s="34">
        <v>7.4670647204130594E-2</v>
      </c>
    </row>
    <row r="3922" spans="61:61" x14ac:dyDescent="0.25">
      <c r="BI3922" s="34">
        <v>2.9223489903129701E-2</v>
      </c>
    </row>
    <row r="3923" spans="61:61" x14ac:dyDescent="0.25">
      <c r="BI3923" s="34">
        <v>3.0800034291066699E-2</v>
      </c>
    </row>
    <row r="3924" spans="61:61" x14ac:dyDescent="0.25">
      <c r="BI3924" s="34">
        <v>6.6119067043180699E-2</v>
      </c>
    </row>
    <row r="3925" spans="61:61" x14ac:dyDescent="0.25">
      <c r="BI3925" s="34">
        <v>0.1388701828455961</v>
      </c>
    </row>
    <row r="3926" spans="61:61" x14ac:dyDescent="0.25">
      <c r="BI3926" s="34">
        <v>8.5179442254108007E-2</v>
      </c>
    </row>
    <row r="3927" spans="61:61" x14ac:dyDescent="0.25">
      <c r="BI3927" s="34">
        <v>4.2894121136582003E-3</v>
      </c>
    </row>
    <row r="3928" spans="61:61" x14ac:dyDescent="0.25">
      <c r="BI3928" s="34">
        <v>3.3180656843806097E-2</v>
      </c>
    </row>
    <row r="3929" spans="61:61" x14ac:dyDescent="0.25">
      <c r="BI3929" s="34">
        <v>0.34762737377585362</v>
      </c>
    </row>
    <row r="3930" spans="61:61" x14ac:dyDescent="0.25">
      <c r="BI3930" s="34">
        <v>-5.8778879440811803E-2</v>
      </c>
    </row>
    <row r="3931" spans="61:61" x14ac:dyDescent="0.25">
      <c r="BI3931" s="34">
        <v>-1.9463085735479901E-2</v>
      </c>
    </row>
    <row r="3932" spans="61:61" x14ac:dyDescent="0.25">
      <c r="BI3932" s="34">
        <v>-1.392912243712E-4</v>
      </c>
    </row>
    <row r="3933" spans="61:61" x14ac:dyDescent="0.25">
      <c r="BI3933" s="34">
        <v>5.5533253223831201E-2</v>
      </c>
    </row>
    <row r="3934" spans="61:61" x14ac:dyDescent="0.25">
      <c r="BI3934" s="34">
        <v>5.5266949437594699E-2</v>
      </c>
    </row>
    <row r="3935" spans="61:61" x14ac:dyDescent="0.25">
      <c r="BI3935" s="34">
        <v>-5.4136612766912902E-2</v>
      </c>
    </row>
    <row r="3936" spans="61:61" x14ac:dyDescent="0.25">
      <c r="BI3936" s="34">
        <v>-2.8199576727232101E-2</v>
      </c>
    </row>
    <row r="3937" spans="61:61" x14ac:dyDescent="0.25">
      <c r="BI3937" s="34">
        <v>1.0488521524914699E-2</v>
      </c>
    </row>
    <row r="3938" spans="61:61" x14ac:dyDescent="0.25">
      <c r="BI3938" s="34">
        <v>0.21938809523809519</v>
      </c>
    </row>
    <row r="3939" spans="61:61" x14ac:dyDescent="0.25">
      <c r="BI3939" s="34">
        <v>-0.10031581630958281</v>
      </c>
    </row>
    <row r="3940" spans="61:61" x14ac:dyDescent="0.25">
      <c r="BI3940" s="34">
        <v>4.4912689548590998E-2</v>
      </c>
    </row>
    <row r="3941" spans="61:61" x14ac:dyDescent="0.25">
      <c r="BI3941" s="34">
        <v>8.9978101276546693E-2</v>
      </c>
    </row>
    <row r="3942" spans="61:61" x14ac:dyDescent="0.25">
      <c r="BI3942" s="34">
        <v>-3.93053991865858E-2</v>
      </c>
    </row>
    <row r="3943" spans="61:61" x14ac:dyDescent="0.25">
      <c r="BI3943" s="34">
        <v>0.13155126667309169</v>
      </c>
    </row>
    <row r="3944" spans="61:61" x14ac:dyDescent="0.25">
      <c r="BI3944" s="34">
        <v>-0.2115915912144678</v>
      </c>
    </row>
    <row r="3945" spans="61:61" x14ac:dyDescent="0.25">
      <c r="BI3945" s="34">
        <v>-0.14478600843857811</v>
      </c>
    </row>
    <row r="3946" spans="61:61" x14ac:dyDescent="0.25">
      <c r="BI3946" s="34">
        <v>-3.6371348022946198E-2</v>
      </c>
    </row>
    <row r="3947" spans="61:61" x14ac:dyDescent="0.25">
      <c r="BI3947" s="34">
        <v>0.111857117058039</v>
      </c>
    </row>
    <row r="3948" spans="61:61" x14ac:dyDescent="0.25">
      <c r="BI3948" s="34">
        <v>-0.1059689503899105</v>
      </c>
    </row>
    <row r="3949" spans="61:61" x14ac:dyDescent="0.25">
      <c r="BI3949" s="34">
        <v>-2.2606745770428999E-2</v>
      </c>
    </row>
    <row r="3950" spans="61:61" x14ac:dyDescent="0.25">
      <c r="BI3950" s="34">
        <v>-0.1089960428650877</v>
      </c>
    </row>
    <row r="3951" spans="61:61" x14ac:dyDescent="0.25">
      <c r="BI3951" s="34">
        <v>-6.9924995672931894E-2</v>
      </c>
    </row>
    <row r="3952" spans="61:61" x14ac:dyDescent="0.25">
      <c r="BI3952" s="34">
        <v>-3.4576896809369297E-2</v>
      </c>
    </row>
    <row r="3953" spans="61:61" x14ac:dyDescent="0.25">
      <c r="BI3953" s="34">
        <v>5.16865618290306E-2</v>
      </c>
    </row>
    <row r="3954" spans="61:61" x14ac:dyDescent="0.25">
      <c r="BI3954" s="34">
        <v>-5.1698895121765003E-2</v>
      </c>
    </row>
    <row r="3955" spans="61:61" x14ac:dyDescent="0.25">
      <c r="BI3955" s="34">
        <v>7.2848484551141596E-2</v>
      </c>
    </row>
    <row r="3956" spans="61:61" x14ac:dyDescent="0.25">
      <c r="BI3956" s="34">
        <v>5.44118246647936E-2</v>
      </c>
    </row>
    <row r="3957" spans="61:61" x14ac:dyDescent="0.25">
      <c r="BI3957" s="34">
        <v>-6.04112803672767E-2</v>
      </c>
    </row>
    <row r="3958" spans="61:61" x14ac:dyDescent="0.25">
      <c r="BI3958" s="34">
        <v>-0.17168906096080311</v>
      </c>
    </row>
    <row r="3959" spans="61:61" x14ac:dyDescent="0.25">
      <c r="BI3959" s="34">
        <v>2.09634578935608E-2</v>
      </c>
    </row>
    <row r="3960" spans="61:61" x14ac:dyDescent="0.25">
      <c r="BI3960" s="34">
        <v>-0.13594810468052709</v>
      </c>
    </row>
    <row r="3961" spans="61:61" x14ac:dyDescent="0.25">
      <c r="BI3961" s="34">
        <v>1.8324689180703301E-2</v>
      </c>
    </row>
    <row r="3962" spans="61:61" x14ac:dyDescent="0.25">
      <c r="BI3962" s="34">
        <v>2.5633755350007999E-2</v>
      </c>
    </row>
    <row r="3963" spans="61:61" x14ac:dyDescent="0.25">
      <c r="BI3963" s="34">
        <v>-8.0237362208721002E-3</v>
      </c>
    </row>
    <row r="3964" spans="61:61" x14ac:dyDescent="0.25">
      <c r="BI3964" s="34">
        <v>-5.8958112232105099E-2</v>
      </c>
    </row>
    <row r="3965" spans="61:61" x14ac:dyDescent="0.25">
      <c r="BI3965" s="34">
        <v>-9.4837482138366305E-2</v>
      </c>
    </row>
    <row r="3966" spans="61:61" x14ac:dyDescent="0.25">
      <c r="BI3966" s="34">
        <v>-3.7267862043280899E-2</v>
      </c>
    </row>
    <row r="3967" spans="61:61" x14ac:dyDescent="0.25">
      <c r="BI3967" s="34">
        <v>-9.8362854544548198E-2</v>
      </c>
    </row>
    <row r="3968" spans="61:61" x14ac:dyDescent="0.25">
      <c r="BI3968" s="34">
        <v>7.0412304255699498E-2</v>
      </c>
    </row>
    <row r="3969" spans="61:61" x14ac:dyDescent="0.25">
      <c r="BI3969" s="34">
        <v>7.4757156087425003E-2</v>
      </c>
    </row>
    <row r="3970" spans="61:61" x14ac:dyDescent="0.25">
      <c r="BI3970" s="34">
        <v>-0.28274190364224971</v>
      </c>
    </row>
    <row r="3971" spans="61:61" x14ac:dyDescent="0.25">
      <c r="BI3971" s="34">
        <v>-3.9059721537431903E-2</v>
      </c>
    </row>
    <row r="3972" spans="61:61" x14ac:dyDescent="0.25">
      <c r="BI3972" s="34">
        <v>0.19622253547292601</v>
      </c>
    </row>
    <row r="3973" spans="61:61" x14ac:dyDescent="0.25">
      <c r="BI3973" s="34">
        <v>-8.2103780634002699E-2</v>
      </c>
    </row>
    <row r="3974" spans="61:61" x14ac:dyDescent="0.25">
      <c r="BI3974" s="34">
        <v>-6.2826728541562404E-2</v>
      </c>
    </row>
    <row r="3975" spans="61:61" x14ac:dyDescent="0.25">
      <c r="BI3975" s="34">
        <v>9.6942723250685994E-2</v>
      </c>
    </row>
    <row r="3976" spans="61:61" x14ac:dyDescent="0.25">
      <c r="BI3976" s="34">
        <v>-0.1087152792824216</v>
      </c>
    </row>
    <row r="3977" spans="61:61" x14ac:dyDescent="0.25">
      <c r="BI3977" s="34">
        <v>-8.8077446543954704E-2</v>
      </c>
    </row>
    <row r="3978" spans="61:61" x14ac:dyDescent="0.25">
      <c r="BI3978" s="34">
        <v>-3.1962154079032697E-2</v>
      </c>
    </row>
    <row r="3979" spans="61:61" x14ac:dyDescent="0.25">
      <c r="BI3979" s="34">
        <v>-3.2565058486960799E-2</v>
      </c>
    </row>
    <row r="3980" spans="61:61" x14ac:dyDescent="0.25">
      <c r="BI3980" s="34">
        <v>-6.8483769468474995E-2</v>
      </c>
    </row>
    <row r="3981" spans="61:61" x14ac:dyDescent="0.25">
      <c r="BI3981" s="34">
        <v>0.18718576968367059</v>
      </c>
    </row>
    <row r="3982" spans="61:61" x14ac:dyDescent="0.25">
      <c r="BI3982" s="34">
        <v>-0.10156810587605521</v>
      </c>
    </row>
    <row r="3983" spans="61:61" x14ac:dyDescent="0.25">
      <c r="BI3983" s="34">
        <v>-0.1533247496386699</v>
      </c>
    </row>
    <row r="3984" spans="61:61" x14ac:dyDescent="0.25">
      <c r="BI3984" s="34">
        <v>5.7614446896858497E-2</v>
      </c>
    </row>
    <row r="3985" spans="61:61" x14ac:dyDescent="0.25">
      <c r="BI3985" s="34">
        <v>0.18511869549166651</v>
      </c>
    </row>
    <row r="3986" spans="61:61" x14ac:dyDescent="0.25">
      <c r="BI3986" s="34">
        <v>-0.2122424644739565</v>
      </c>
    </row>
    <row r="3987" spans="61:61" x14ac:dyDescent="0.25">
      <c r="BI3987" s="34">
        <v>-2.28953472675704E-2</v>
      </c>
    </row>
    <row r="3988" spans="61:61" x14ac:dyDescent="0.25">
      <c r="BI3988" s="34">
        <v>0.13977679425624459</v>
      </c>
    </row>
    <row r="3989" spans="61:61" x14ac:dyDescent="0.25">
      <c r="BI3989" s="34">
        <v>-0.17033309149777179</v>
      </c>
    </row>
    <row r="3990" spans="61:61" x14ac:dyDescent="0.25">
      <c r="BI3990" s="34">
        <v>7.3138469445161697E-2</v>
      </c>
    </row>
    <row r="3991" spans="61:61" x14ac:dyDescent="0.25">
      <c r="BI3991" s="34">
        <v>-7.8033729332020003E-3</v>
      </c>
    </row>
    <row r="3992" spans="61:61" x14ac:dyDescent="0.25">
      <c r="BI3992" s="34">
        <v>-0.1109859147823829</v>
      </c>
    </row>
    <row r="3993" spans="61:61" x14ac:dyDescent="0.25">
      <c r="BI3993" s="34">
        <v>-0.1311707512092597</v>
      </c>
    </row>
    <row r="3994" spans="61:61" x14ac:dyDescent="0.25">
      <c r="BI3994" s="34">
        <v>-0.1148374094664102</v>
      </c>
    </row>
    <row r="3995" spans="61:61" x14ac:dyDescent="0.25">
      <c r="BI3995" s="34">
        <v>-0.1313961427654104</v>
      </c>
    </row>
    <row r="3996" spans="61:61" x14ac:dyDescent="0.25">
      <c r="BI3996" s="34">
        <v>-0.15483269714048839</v>
      </c>
    </row>
    <row r="3997" spans="61:61" x14ac:dyDescent="0.25">
      <c r="BI3997" s="34">
        <v>-2.2296779823622998E-3</v>
      </c>
    </row>
    <row r="3998" spans="61:61" x14ac:dyDescent="0.25">
      <c r="BI3998" s="34">
        <v>-0.1192396956324742</v>
      </c>
    </row>
    <row r="3999" spans="61:61" x14ac:dyDescent="0.25">
      <c r="BI3999" s="34">
        <v>8.67632404551585E-2</v>
      </c>
    </row>
    <row r="4000" spans="61:61" x14ac:dyDescent="0.25">
      <c r="BI4000" s="34">
        <v>-6.6574246700250403E-2</v>
      </c>
    </row>
    <row r="4001" spans="61:61" x14ac:dyDescent="0.25">
      <c r="BI4001" s="34">
        <v>-0.25503295706263301</v>
      </c>
    </row>
    <row r="4002" spans="61:61" x14ac:dyDescent="0.25">
      <c r="BI4002" s="34">
        <v>8.7329407552664398E-2</v>
      </c>
    </row>
    <row r="4003" spans="61:61" x14ac:dyDescent="0.25">
      <c r="BI4003" s="34">
        <v>-0.13676443743113359</v>
      </c>
    </row>
    <row r="4004" spans="61:61" x14ac:dyDescent="0.25">
      <c r="BI4004" s="34">
        <v>0.33743619751407899</v>
      </c>
    </row>
    <row r="4005" spans="61:61" x14ac:dyDescent="0.25">
      <c r="BI4005" s="34">
        <v>0.23138270658825669</v>
      </c>
    </row>
    <row r="4006" spans="61:61" x14ac:dyDescent="0.25">
      <c r="BI4006" s="34">
        <v>7.7438375758801595E-2</v>
      </c>
    </row>
    <row r="4007" spans="61:61" x14ac:dyDescent="0.25">
      <c r="BI4007" s="34">
        <v>0.36269752292175472</v>
      </c>
    </row>
    <row r="4008" spans="61:61" x14ac:dyDescent="0.25">
      <c r="BI4008" s="34">
        <v>-4.0300939949285901E-2</v>
      </c>
    </row>
    <row r="4009" spans="61:61" x14ac:dyDescent="0.25">
      <c r="BI4009" s="34">
        <v>7.4470827453319094E-2</v>
      </c>
    </row>
    <row r="4010" spans="61:61" x14ac:dyDescent="0.25">
      <c r="BI4010" s="34">
        <v>0.18159048035089889</v>
      </c>
    </row>
    <row r="4011" spans="61:61" x14ac:dyDescent="0.25">
      <c r="BI4011" s="34">
        <v>8.9298571309765706E-2</v>
      </c>
    </row>
    <row r="4012" spans="61:61" x14ac:dyDescent="0.25">
      <c r="BI4012" s="34">
        <v>0.26202338546402598</v>
      </c>
    </row>
    <row r="4013" spans="61:61" x14ac:dyDescent="0.25">
      <c r="BI4013" s="34">
        <v>0.19504286000490181</v>
      </c>
    </row>
    <row r="4014" spans="61:61" x14ac:dyDescent="0.25">
      <c r="BI4014" s="34">
        <v>0.23150528071329229</v>
      </c>
    </row>
    <row r="4015" spans="61:61" x14ac:dyDescent="0.25">
      <c r="BI4015" s="34">
        <v>-6.9427454418316006E-2</v>
      </c>
    </row>
    <row r="4016" spans="61:61" x14ac:dyDescent="0.25">
      <c r="BI4016" s="34">
        <v>-7.1488049101566795E-2</v>
      </c>
    </row>
    <row r="4017" spans="61:61" x14ac:dyDescent="0.25">
      <c r="BI4017" s="34">
        <v>-4.8764648232498597E-2</v>
      </c>
    </row>
    <row r="4018" spans="61:61" x14ac:dyDescent="0.25">
      <c r="BI4018" s="34">
        <v>2.1706257770291001E-2</v>
      </c>
    </row>
    <row r="4019" spans="61:61" x14ac:dyDescent="0.25">
      <c r="BI4019" s="34">
        <v>0.28682945508135888</v>
      </c>
    </row>
    <row r="4020" spans="61:61" x14ac:dyDescent="0.25">
      <c r="BI4020" s="34">
        <v>-0.114522513887567</v>
      </c>
    </row>
    <row r="4021" spans="61:61" x14ac:dyDescent="0.25">
      <c r="BI4021" s="34">
        <v>-0.53294054569127924</v>
      </c>
    </row>
    <row r="4022" spans="61:61" x14ac:dyDescent="0.25">
      <c r="BI4022" s="34">
        <v>0.2404735556900556</v>
      </c>
    </row>
    <row r="4023" spans="61:61" x14ac:dyDescent="0.25">
      <c r="BI4023" s="34">
        <v>7.9386102191118704E-2</v>
      </c>
    </row>
    <row r="4024" spans="61:61" x14ac:dyDescent="0.25">
      <c r="BI4024" s="34">
        <v>-0.25310684900646691</v>
      </c>
    </row>
    <row r="4025" spans="61:61" x14ac:dyDescent="0.25">
      <c r="BI4025" s="34">
        <v>0.2027979668783334</v>
      </c>
    </row>
    <row r="4026" spans="61:61" x14ac:dyDescent="0.25">
      <c r="BI4026" s="34">
        <v>0.1935547918437012</v>
      </c>
    </row>
    <row r="4027" spans="61:61" x14ac:dyDescent="0.25">
      <c r="BI4027" s="34">
        <v>0.1168540988495313</v>
      </c>
    </row>
    <row r="4028" spans="61:61" x14ac:dyDescent="0.25">
      <c r="BI4028" s="34">
        <v>1.1046246879809001E-2</v>
      </c>
    </row>
    <row r="4029" spans="61:61" x14ac:dyDescent="0.25">
      <c r="BI4029" s="34">
        <v>-0.12967959435491619</v>
      </c>
    </row>
    <row r="4030" spans="61:61" x14ac:dyDescent="0.25">
      <c r="BI4030" s="34">
        <v>-0.20285035950578681</v>
      </c>
    </row>
    <row r="4031" spans="61:61" x14ac:dyDescent="0.25">
      <c r="BI4031" s="34">
        <v>-0.1119982895996549</v>
      </c>
    </row>
    <row r="4032" spans="61:61" x14ac:dyDescent="0.25">
      <c r="BI4032" s="34">
        <v>-0.10366075810880079</v>
      </c>
    </row>
    <row r="4033" spans="61:61" x14ac:dyDescent="0.25">
      <c r="BI4033" s="34">
        <v>0.28198782165574171</v>
      </c>
    </row>
    <row r="4034" spans="61:61" x14ac:dyDescent="0.25">
      <c r="BI4034" s="34">
        <v>2.8035396969546201E-2</v>
      </c>
    </row>
    <row r="4035" spans="61:61" x14ac:dyDescent="0.25">
      <c r="BI4035" s="34">
        <v>4.4534746061419703E-2</v>
      </c>
    </row>
    <row r="4036" spans="61:61" x14ac:dyDescent="0.25">
      <c r="BI4036" s="34">
        <v>1.23072164077328E-2</v>
      </c>
    </row>
    <row r="4037" spans="61:61" x14ac:dyDescent="0.25">
      <c r="BI4037" s="34">
        <v>-0.22864916056473711</v>
      </c>
    </row>
    <row r="4038" spans="61:61" x14ac:dyDescent="0.25">
      <c r="BI4038" s="34">
        <v>-2.6334725846759301E-2</v>
      </c>
    </row>
    <row r="4039" spans="61:61" x14ac:dyDescent="0.25">
      <c r="BI4039" s="34">
        <v>-0.1283093449148065</v>
      </c>
    </row>
    <row r="4040" spans="61:61" x14ac:dyDescent="0.25">
      <c r="BI4040" s="34">
        <v>0.1233284504944859</v>
      </c>
    </row>
    <row r="4041" spans="61:61" x14ac:dyDescent="0.25">
      <c r="BI4041" s="34">
        <v>4.5010342686920703E-2</v>
      </c>
    </row>
    <row r="4042" spans="61:61" x14ac:dyDescent="0.25">
      <c r="BI4042" s="34">
        <v>-0.1240552129992516</v>
      </c>
    </row>
    <row r="4043" spans="61:61" x14ac:dyDescent="0.25">
      <c r="BI4043" s="34">
        <v>-5.0819047966077897E-2</v>
      </c>
    </row>
    <row r="4044" spans="61:61" x14ac:dyDescent="0.25">
      <c r="BI4044" s="34">
        <v>-9.0482486045065993E-3</v>
      </c>
    </row>
    <row r="4045" spans="61:61" x14ac:dyDescent="0.25">
      <c r="BI4045" s="34">
        <v>0.1572956696298656</v>
      </c>
    </row>
    <row r="4046" spans="61:61" x14ac:dyDescent="0.25">
      <c r="BI4046" s="34">
        <v>2.7216772541960602E-2</v>
      </c>
    </row>
    <row r="4047" spans="61:61" x14ac:dyDescent="0.25">
      <c r="BI4047" s="34">
        <v>1.7328618759616301E-2</v>
      </c>
    </row>
    <row r="4048" spans="61:61" x14ac:dyDescent="0.25">
      <c r="BI4048" s="34">
        <v>-0.1054499755859373</v>
      </c>
    </row>
    <row r="4049" spans="61:61" x14ac:dyDescent="0.25">
      <c r="BI4049" s="34">
        <v>0.2003146709279445</v>
      </c>
    </row>
    <row r="4050" spans="61:61" x14ac:dyDescent="0.25">
      <c r="BI4050" s="34">
        <v>2.6296812878781099E-2</v>
      </c>
    </row>
    <row r="4051" spans="61:61" x14ac:dyDescent="0.25">
      <c r="BI4051" s="34">
        <v>6.1329324848666003E-2</v>
      </c>
    </row>
    <row r="4052" spans="61:61" x14ac:dyDescent="0.25">
      <c r="BI4052" s="34">
        <v>-0.1291473396598741</v>
      </c>
    </row>
    <row r="4053" spans="61:61" x14ac:dyDescent="0.25">
      <c r="BI4053" s="34">
        <v>3.3297770827339701E-2</v>
      </c>
    </row>
    <row r="4054" spans="61:61" x14ac:dyDescent="0.25">
      <c r="BI4054" s="34">
        <v>-0.12497002606804709</v>
      </c>
    </row>
    <row r="4055" spans="61:61" x14ac:dyDescent="0.25">
      <c r="BI4055" s="34">
        <v>-2.8653499962859701E-2</v>
      </c>
    </row>
    <row r="4056" spans="61:61" x14ac:dyDescent="0.25">
      <c r="BI4056" s="34">
        <v>2.3941452335590401E-2</v>
      </c>
    </row>
    <row r="4057" spans="61:61" x14ac:dyDescent="0.25">
      <c r="BI4057" s="34">
        <v>0.1164105961388876</v>
      </c>
    </row>
    <row r="4058" spans="61:61" x14ac:dyDescent="0.25">
      <c r="BI4058" s="34">
        <v>0.2674454843311545</v>
      </c>
    </row>
    <row r="4059" spans="61:61" x14ac:dyDescent="0.25">
      <c r="BI4059" s="34">
        <v>6.7429075109892406E-2</v>
      </c>
    </row>
    <row r="4060" spans="61:61" x14ac:dyDescent="0.25">
      <c r="BI4060" s="34">
        <v>-6.4847173372561698E-2</v>
      </c>
    </row>
    <row r="4061" spans="61:61" x14ac:dyDescent="0.25">
      <c r="BI4061" s="34">
        <v>9.9985705211843006E-3</v>
      </c>
    </row>
    <row r="4062" spans="61:61" x14ac:dyDescent="0.25">
      <c r="BI4062" s="34">
        <v>0.11768636198688159</v>
      </c>
    </row>
    <row r="4063" spans="61:61" x14ac:dyDescent="0.25">
      <c r="BI4063" s="34">
        <v>0.1003688879542616</v>
      </c>
    </row>
    <row r="4064" spans="61:61" x14ac:dyDescent="0.25">
      <c r="BI4064" s="34">
        <v>1.3913024497371199E-2</v>
      </c>
    </row>
    <row r="4065" spans="61:61" x14ac:dyDescent="0.25">
      <c r="BI4065" s="34">
        <v>0.21697232802459149</v>
      </c>
    </row>
    <row r="4066" spans="61:61" x14ac:dyDescent="0.25">
      <c r="BI4066" s="34">
        <v>9.4167849103119594E-2</v>
      </c>
    </row>
    <row r="4067" spans="61:61" x14ac:dyDescent="0.25">
      <c r="BI4067" s="34">
        <v>0.36481804196696499</v>
      </c>
    </row>
    <row r="4068" spans="61:61" x14ac:dyDescent="0.25">
      <c r="BI4068" s="34">
        <v>3.1987271246311497E-2</v>
      </c>
    </row>
    <row r="4069" spans="61:61" x14ac:dyDescent="0.25">
      <c r="BI4069" s="34">
        <v>0.10571549030536349</v>
      </c>
    </row>
    <row r="4070" spans="61:61" x14ac:dyDescent="0.25">
      <c r="BI4070" s="34">
        <v>-0.13843073811445231</v>
      </c>
    </row>
    <row r="4071" spans="61:61" x14ac:dyDescent="0.25">
      <c r="BI4071" s="34">
        <v>-9.2719482318405003E-2</v>
      </c>
    </row>
    <row r="4072" spans="61:61" x14ac:dyDescent="0.25">
      <c r="BI4072" s="34">
        <v>0.34070913315209161</v>
      </c>
    </row>
    <row r="4073" spans="61:61" x14ac:dyDescent="0.25">
      <c r="BI4073" s="34">
        <v>0.1032696229801514</v>
      </c>
    </row>
    <row r="4074" spans="61:61" x14ac:dyDescent="0.25">
      <c r="BI4074" s="34">
        <v>7.1562841143488404E-2</v>
      </c>
    </row>
    <row r="4075" spans="61:61" x14ac:dyDescent="0.25">
      <c r="BI4075" s="34">
        <v>-0.1055284668353775</v>
      </c>
    </row>
    <row r="4076" spans="61:61" x14ac:dyDescent="0.25">
      <c r="BI4076" s="34">
        <v>4.3846969696969697E-2</v>
      </c>
    </row>
    <row r="4077" spans="61:61" x14ac:dyDescent="0.25">
      <c r="BI4077" s="34">
        <v>6.0320787025148002E-2</v>
      </c>
    </row>
    <row r="4078" spans="61:61" x14ac:dyDescent="0.25">
      <c r="BI4078" s="34">
        <v>0.37580441387261898</v>
      </c>
    </row>
    <row r="4079" spans="61:61" x14ac:dyDescent="0.25">
      <c r="BI4079" s="34">
        <v>-4.4306117753183397E-2</v>
      </c>
    </row>
    <row r="4080" spans="61:61" x14ac:dyDescent="0.25">
      <c r="BI4080" s="34">
        <v>-0.1786374961447246</v>
      </c>
    </row>
    <row r="4081" spans="61:61" x14ac:dyDescent="0.25">
      <c r="BI4081" s="34">
        <v>-3.4773182354021902E-2</v>
      </c>
    </row>
    <row r="4082" spans="61:61" x14ac:dyDescent="0.25">
      <c r="BI4082" s="34">
        <v>-6.8311911680801807E-2</v>
      </c>
    </row>
    <row r="4083" spans="61:61" x14ac:dyDescent="0.25">
      <c r="BI4083" s="34">
        <v>-2.9565472810077799E-2</v>
      </c>
    </row>
    <row r="4084" spans="61:61" x14ac:dyDescent="0.25">
      <c r="BI4084" s="34">
        <v>-4.1953069450916397E-2</v>
      </c>
    </row>
    <row r="4085" spans="61:61" x14ac:dyDescent="0.25">
      <c r="BI4085" s="34">
        <v>-8.5547050544478698E-2</v>
      </c>
    </row>
    <row r="4086" spans="61:61" x14ac:dyDescent="0.25">
      <c r="BI4086" s="34">
        <v>0.2697638815948265</v>
      </c>
    </row>
    <row r="4087" spans="61:61" x14ac:dyDescent="0.25">
      <c r="BI4087" s="34">
        <v>-0.1895999643755594</v>
      </c>
    </row>
    <row r="4088" spans="61:61" x14ac:dyDescent="0.25">
      <c r="BI4088" s="34">
        <v>-7.3296260306782393E-2</v>
      </c>
    </row>
    <row r="4089" spans="61:61" x14ac:dyDescent="0.25">
      <c r="BI4089" s="34">
        <v>3.4566683400310098E-2</v>
      </c>
    </row>
    <row r="4090" spans="61:61" x14ac:dyDescent="0.25">
      <c r="BI4090" s="34">
        <v>-0.1089081393361476</v>
      </c>
    </row>
    <row r="4091" spans="61:61" x14ac:dyDescent="0.25">
      <c r="BI4091" s="34">
        <v>5.50020567315447E-2</v>
      </c>
    </row>
    <row r="4092" spans="61:61" x14ac:dyDescent="0.25">
      <c r="BI4092" s="34">
        <v>-0.13753735459470959</v>
      </c>
    </row>
    <row r="4093" spans="61:61" x14ac:dyDescent="0.25">
      <c r="BI4093" s="34">
        <v>0.24690810585339179</v>
      </c>
    </row>
    <row r="4094" spans="61:61" x14ac:dyDescent="0.25">
      <c r="BI4094" s="34">
        <v>-0.1107392572835014</v>
      </c>
    </row>
    <row r="4095" spans="61:61" x14ac:dyDescent="0.25">
      <c r="BI4095" s="34">
        <v>-0.12827917588407989</v>
      </c>
    </row>
    <row r="4096" spans="61:61" x14ac:dyDescent="0.25">
      <c r="BI4096" s="34">
        <v>-0.14742969106175979</v>
      </c>
    </row>
    <row r="4097" spans="61:61" x14ac:dyDescent="0.25">
      <c r="BI4097" s="34">
        <v>-2.63681110513263E-2</v>
      </c>
    </row>
    <row r="4098" spans="61:61" x14ac:dyDescent="0.25">
      <c r="BI4098" s="34">
        <v>-7.2442940457079802E-2</v>
      </c>
    </row>
    <row r="4099" spans="61:61" x14ac:dyDescent="0.25">
      <c r="BI4099" s="34">
        <v>-6.4288765708384002E-2</v>
      </c>
    </row>
    <row r="4100" spans="61:61" x14ac:dyDescent="0.25">
      <c r="BI4100" s="34">
        <v>-0.1769667376210334</v>
      </c>
    </row>
    <row r="4101" spans="61:61" x14ac:dyDescent="0.25">
      <c r="BI4101" s="34">
        <v>-4.7317303162593E-3</v>
      </c>
    </row>
    <row r="4102" spans="61:61" x14ac:dyDescent="0.25">
      <c r="BI4102" s="34">
        <v>-7.7734857348129696E-2</v>
      </c>
    </row>
    <row r="4103" spans="61:61" x14ac:dyDescent="0.25">
      <c r="BI4103" s="34">
        <v>-0.20035386221611701</v>
      </c>
    </row>
    <row r="4104" spans="61:61" x14ac:dyDescent="0.25">
      <c r="BI4104" s="34">
        <v>-8.45320841061344E-2</v>
      </c>
    </row>
    <row r="4105" spans="61:61" x14ac:dyDescent="0.25">
      <c r="BI4105" s="34">
        <v>9.4214810391394302E-2</v>
      </c>
    </row>
    <row r="4106" spans="61:61" x14ac:dyDescent="0.25">
      <c r="BI4106" s="34">
        <v>-2.21776212952224E-2</v>
      </c>
    </row>
    <row r="4107" spans="61:61" x14ac:dyDescent="0.25">
      <c r="BI4107" s="34">
        <v>-6.2066337641128302E-2</v>
      </c>
    </row>
    <row r="4108" spans="61:61" x14ac:dyDescent="0.25">
      <c r="BI4108" s="34">
        <v>-0.1784207471821673</v>
      </c>
    </row>
    <row r="4109" spans="61:61" x14ac:dyDescent="0.25">
      <c r="BI4109" s="34">
        <v>9.3630078839685896E-2</v>
      </c>
    </row>
    <row r="4110" spans="61:61" x14ac:dyDescent="0.25">
      <c r="BI4110" s="34">
        <v>-0.13682241369535089</v>
      </c>
    </row>
    <row r="4111" spans="61:61" x14ac:dyDescent="0.25">
      <c r="BI4111" s="34">
        <v>-6.2507474632927995E-2</v>
      </c>
    </row>
    <row r="4112" spans="61:61" x14ac:dyDescent="0.25">
      <c r="BI4112" s="34">
        <v>-7.97821139010082E-2</v>
      </c>
    </row>
    <row r="4113" spans="61:61" x14ac:dyDescent="0.25">
      <c r="BI4113" s="34">
        <v>2.9346561083718799E-2</v>
      </c>
    </row>
    <row r="4114" spans="61:61" x14ac:dyDescent="0.25">
      <c r="BI4114" s="34">
        <v>-0.1512101913918438</v>
      </c>
    </row>
    <row r="4115" spans="61:61" x14ac:dyDescent="0.25">
      <c r="BI4115" s="34">
        <v>-4.7894185905063003E-2</v>
      </c>
    </row>
    <row r="4116" spans="61:61" x14ac:dyDescent="0.25">
      <c r="BI4116" s="34">
        <v>-6.5452033390680994E-2</v>
      </c>
    </row>
    <row r="4117" spans="61:61" x14ac:dyDescent="0.25">
      <c r="BI4117" s="34">
        <v>3.8117497159903702E-2</v>
      </c>
    </row>
    <row r="4118" spans="61:61" x14ac:dyDescent="0.25">
      <c r="BI4118" s="34">
        <v>-3.6030395884714801E-2</v>
      </c>
    </row>
    <row r="4119" spans="61:61" x14ac:dyDescent="0.25">
      <c r="BI4119" s="34">
        <v>3.3461970139157297E-2</v>
      </c>
    </row>
    <row r="4120" spans="61:61" x14ac:dyDescent="0.25">
      <c r="BI4120" s="34">
        <v>-0.25798954162386828</v>
      </c>
    </row>
    <row r="4121" spans="61:61" x14ac:dyDescent="0.25">
      <c r="BI4121" s="34">
        <v>3.0585169152455099E-2</v>
      </c>
    </row>
    <row r="4122" spans="61:61" x14ac:dyDescent="0.25">
      <c r="BI4122" s="34">
        <v>0.20297751068661599</v>
      </c>
    </row>
    <row r="4123" spans="61:61" x14ac:dyDescent="0.25">
      <c r="BI4123" s="34">
        <v>0.1016587283980738</v>
      </c>
    </row>
    <row r="4124" spans="61:61" x14ac:dyDescent="0.25">
      <c r="BI4124" s="34">
        <v>-5.28009707730005E-2</v>
      </c>
    </row>
    <row r="4125" spans="61:61" x14ac:dyDescent="0.25">
      <c r="BI4125" s="34">
        <v>-2.6600113954865001E-2</v>
      </c>
    </row>
    <row r="4126" spans="61:61" x14ac:dyDescent="0.25">
      <c r="BI4126" s="34">
        <v>-0.25616318558931078</v>
      </c>
    </row>
    <row r="4127" spans="61:61" x14ac:dyDescent="0.25">
      <c r="BI4127" s="34">
        <v>-6.2869760957473098E-2</v>
      </c>
    </row>
    <row r="4128" spans="61:61" x14ac:dyDescent="0.25">
      <c r="BI4128" s="34">
        <v>-0.1179064489706181</v>
      </c>
    </row>
    <row r="4129" spans="61:61" x14ac:dyDescent="0.25">
      <c r="BI4129" s="34">
        <v>-0.16789840311534979</v>
      </c>
    </row>
    <row r="4130" spans="61:61" x14ac:dyDescent="0.25">
      <c r="BI4130" s="34">
        <v>-0.15389250431117621</v>
      </c>
    </row>
    <row r="4131" spans="61:61" x14ac:dyDescent="0.25">
      <c r="BI4131" s="34">
        <v>-0.23720618231663049</v>
      </c>
    </row>
    <row r="4132" spans="61:61" x14ac:dyDescent="0.25">
      <c r="BI4132" s="34">
        <v>-0.20850788130716619</v>
      </c>
    </row>
    <row r="4133" spans="61:61" x14ac:dyDescent="0.25">
      <c r="BI4133" s="34">
        <v>0.29893454972554367</v>
      </c>
    </row>
    <row r="4134" spans="61:61" x14ac:dyDescent="0.25">
      <c r="BI4134" s="34">
        <v>-0.1004025410574233</v>
      </c>
    </row>
    <row r="4135" spans="61:61" x14ac:dyDescent="0.25">
      <c r="BI4135" s="34">
        <v>-0.115464318191485</v>
      </c>
    </row>
    <row r="4136" spans="61:61" x14ac:dyDescent="0.25">
      <c r="BI4136" s="34">
        <v>4.6366996107936799E-2</v>
      </c>
    </row>
    <row r="4137" spans="61:61" x14ac:dyDescent="0.25">
      <c r="BI4137" s="34">
        <v>-0.1920975093221883</v>
      </c>
    </row>
    <row r="4138" spans="61:61" x14ac:dyDescent="0.25">
      <c r="BI4138" s="34">
        <v>-0.1585585096928426</v>
      </c>
    </row>
    <row r="4139" spans="61:61" x14ac:dyDescent="0.25">
      <c r="BI4139" s="34">
        <v>-0.117746098967315</v>
      </c>
    </row>
    <row r="4140" spans="61:61" x14ac:dyDescent="0.25">
      <c r="BI4140" s="34">
        <v>-1.02902637359542E-2</v>
      </c>
    </row>
    <row r="4141" spans="61:61" x14ac:dyDescent="0.25">
      <c r="BI4141" s="34">
        <v>0.1259277673523661</v>
      </c>
    </row>
    <row r="4142" spans="61:61" x14ac:dyDescent="0.25">
      <c r="BI4142" s="34">
        <v>-6.8961676838454E-2</v>
      </c>
    </row>
    <row r="4143" spans="61:61" x14ac:dyDescent="0.25">
      <c r="BI4143" s="34">
        <v>-8.8597162283218997E-3</v>
      </c>
    </row>
    <row r="4144" spans="61:61" x14ac:dyDescent="0.25">
      <c r="BI4144" s="34">
        <v>7.6583112345284003E-3</v>
      </c>
    </row>
    <row r="4145" spans="61:61" x14ac:dyDescent="0.25">
      <c r="BI4145" s="34">
        <v>-0.1690407913020861</v>
      </c>
    </row>
    <row r="4146" spans="61:61" x14ac:dyDescent="0.25">
      <c r="BI4146" s="34">
        <v>8.2768325449217195E-2</v>
      </c>
    </row>
    <row r="4147" spans="61:61" x14ac:dyDescent="0.25">
      <c r="BI4147" s="34">
        <v>0.41065586987287472</v>
      </c>
    </row>
    <row r="4148" spans="61:61" x14ac:dyDescent="0.25">
      <c r="BI4148" s="34">
        <v>0.1086406149724758</v>
      </c>
    </row>
    <row r="4149" spans="61:61" x14ac:dyDescent="0.25">
      <c r="BI4149" s="34">
        <v>0.1162762449429412</v>
      </c>
    </row>
    <row r="4150" spans="61:61" x14ac:dyDescent="0.25">
      <c r="BI4150" s="34">
        <v>0.12924366563769199</v>
      </c>
    </row>
    <row r="4151" spans="61:61" x14ac:dyDescent="0.25">
      <c r="BI4151" s="34">
        <v>0.30127549644568369</v>
      </c>
    </row>
    <row r="4152" spans="61:61" x14ac:dyDescent="0.25">
      <c r="BI4152" s="34">
        <v>9.7059612448155405E-2</v>
      </c>
    </row>
    <row r="4153" spans="61:61" x14ac:dyDescent="0.25">
      <c r="BI4153" s="34">
        <v>0.21072172568657549</v>
      </c>
    </row>
    <row r="4154" spans="61:61" x14ac:dyDescent="0.25">
      <c r="BI4154" s="34">
        <v>-2.7218270547503701E-2</v>
      </c>
    </row>
    <row r="4155" spans="61:61" x14ac:dyDescent="0.25">
      <c r="BI4155" s="34">
        <v>0.39357494100576501</v>
      </c>
    </row>
    <row r="4156" spans="61:61" x14ac:dyDescent="0.25">
      <c r="BI4156" s="34">
        <v>0.1466376320750106</v>
      </c>
    </row>
    <row r="4157" spans="61:61" x14ac:dyDescent="0.25">
      <c r="BI4157" s="34">
        <v>0.25204086608402021</v>
      </c>
    </row>
    <row r="4158" spans="61:61" x14ac:dyDescent="0.25">
      <c r="BI4158" s="34">
        <v>0.1470366709765708</v>
      </c>
    </row>
    <row r="4159" spans="61:61" x14ac:dyDescent="0.25">
      <c r="BI4159" s="34">
        <v>0.1679176103227403</v>
      </c>
    </row>
    <row r="4160" spans="61:61" x14ac:dyDescent="0.25">
      <c r="BI4160" s="34">
        <v>2.8944683751310801E-2</v>
      </c>
    </row>
    <row r="4161" spans="61:61" x14ac:dyDescent="0.25">
      <c r="BI4161" s="34">
        <v>0.1216135201352965</v>
      </c>
    </row>
    <row r="4162" spans="61:61" x14ac:dyDescent="0.25">
      <c r="BI4162" s="34">
        <v>5.4019431965695301E-2</v>
      </c>
    </row>
    <row r="4163" spans="61:61" x14ac:dyDescent="0.25">
      <c r="BI4163" s="34">
        <v>-3.25694873920939E-2</v>
      </c>
    </row>
    <row r="4164" spans="61:61" x14ac:dyDescent="0.25">
      <c r="BI4164" s="34">
        <v>-3.6259675696810999E-3</v>
      </c>
    </row>
    <row r="4165" spans="61:61" x14ac:dyDescent="0.25">
      <c r="BI4165" s="34">
        <v>-0.15010624562680161</v>
      </c>
    </row>
    <row r="4166" spans="61:61" x14ac:dyDescent="0.25">
      <c r="BI4166" s="34">
        <v>8.8447909448553602E-2</v>
      </c>
    </row>
    <row r="4167" spans="61:61" x14ac:dyDescent="0.25">
      <c r="BI4167" s="34">
        <v>-3.8626689926164803E-2</v>
      </c>
    </row>
    <row r="4168" spans="61:61" x14ac:dyDescent="0.25">
      <c r="BI4168" s="34">
        <v>-1.2606589581003601E-2</v>
      </c>
    </row>
    <row r="4169" spans="61:61" x14ac:dyDescent="0.25">
      <c r="BI4169" s="34">
        <v>6.3675946054023002E-3</v>
      </c>
    </row>
    <row r="4170" spans="61:61" x14ac:dyDescent="0.25">
      <c r="BI4170" s="34">
        <v>-7.4533455941049598E-2</v>
      </c>
    </row>
    <row r="4171" spans="61:61" x14ac:dyDescent="0.25">
      <c r="BI4171" s="34">
        <v>0.16331330443942291</v>
      </c>
    </row>
    <row r="4172" spans="61:61" x14ac:dyDescent="0.25">
      <c r="BI4172" s="34">
        <v>2.87251620470142E-2</v>
      </c>
    </row>
    <row r="4173" spans="61:61" x14ac:dyDescent="0.25">
      <c r="BI4173" s="34">
        <v>8.4324216172157698E-2</v>
      </c>
    </row>
    <row r="4174" spans="61:61" x14ac:dyDescent="0.25">
      <c r="BI4174" s="34">
        <v>3.8844486516377799E-2</v>
      </c>
    </row>
    <row r="4175" spans="61:61" x14ac:dyDescent="0.25">
      <c r="BI4175" s="34">
        <v>9.6706232676874296E-2</v>
      </c>
    </row>
    <row r="4176" spans="61:61" x14ac:dyDescent="0.25">
      <c r="BI4176" s="34">
        <v>0.1013739231678227</v>
      </c>
    </row>
    <row r="4177" spans="61:61" x14ac:dyDescent="0.25">
      <c r="BI4177" s="34">
        <v>-7.8788380002446506E-2</v>
      </c>
    </row>
    <row r="4178" spans="61:61" x14ac:dyDescent="0.25">
      <c r="BI4178" s="34">
        <v>-2.8782984313501299E-2</v>
      </c>
    </row>
    <row r="4179" spans="61:61" x14ac:dyDescent="0.25">
      <c r="BI4179" s="34">
        <v>0.3406036908555149</v>
      </c>
    </row>
    <row r="4180" spans="61:61" x14ac:dyDescent="0.25">
      <c r="BI4180" s="34">
        <v>1.7389405498128101E-2</v>
      </c>
    </row>
    <row r="4181" spans="61:61" x14ac:dyDescent="0.25">
      <c r="BI4181" s="34">
        <v>-0.2255909889032062</v>
      </c>
    </row>
    <row r="4182" spans="61:61" x14ac:dyDescent="0.25">
      <c r="BI4182" s="34">
        <v>0.1237927256995613</v>
      </c>
    </row>
    <row r="4183" spans="61:61" x14ac:dyDescent="0.25">
      <c r="BI4183" s="34">
        <v>7.2690098364796105E-2</v>
      </c>
    </row>
    <row r="4184" spans="61:61" x14ac:dyDescent="0.25">
      <c r="BI4184" s="34">
        <v>8.5811561076679699E-2</v>
      </c>
    </row>
    <row r="4185" spans="61:61" x14ac:dyDescent="0.25">
      <c r="BI4185" s="34">
        <v>0.20037493138019491</v>
      </c>
    </row>
    <row r="4186" spans="61:61" x14ac:dyDescent="0.25">
      <c r="BI4186" s="34">
        <v>1.8173620982412899E-2</v>
      </c>
    </row>
    <row r="4187" spans="61:61" x14ac:dyDescent="0.25">
      <c r="BI4187" s="34">
        <v>-0.1073031129421123</v>
      </c>
    </row>
    <row r="4188" spans="61:61" x14ac:dyDescent="0.25">
      <c r="BI4188" s="34">
        <v>-0.17128214443025139</v>
      </c>
    </row>
    <row r="4189" spans="61:61" x14ac:dyDescent="0.25">
      <c r="BI4189" s="34">
        <v>9.0246835844167594E-2</v>
      </c>
    </row>
    <row r="4190" spans="61:61" x14ac:dyDescent="0.25">
      <c r="BI4190" s="34">
        <v>-6.8221808557786201E-2</v>
      </c>
    </row>
    <row r="4191" spans="61:61" x14ac:dyDescent="0.25">
      <c r="BI4191" s="34">
        <v>-0.12632904810539539</v>
      </c>
    </row>
    <row r="4192" spans="61:61" x14ac:dyDescent="0.25">
      <c r="BI4192" s="34">
        <v>-3.04793664270805E-2</v>
      </c>
    </row>
    <row r="4193" spans="61:61" x14ac:dyDescent="0.25">
      <c r="BI4193" s="34">
        <v>3.00871577679181E-2</v>
      </c>
    </row>
    <row r="4194" spans="61:61" x14ac:dyDescent="0.25">
      <c r="BI4194" s="34">
        <v>9.9151795683583593E-2</v>
      </c>
    </row>
    <row r="4195" spans="61:61" x14ac:dyDescent="0.25">
      <c r="BI4195" s="34">
        <v>0.31302929204153168</v>
      </c>
    </row>
    <row r="4196" spans="61:61" x14ac:dyDescent="0.25">
      <c r="BI4196" s="34">
        <v>-6.6635501310430998E-3</v>
      </c>
    </row>
    <row r="4197" spans="61:61" x14ac:dyDescent="0.25">
      <c r="BI4197" s="34">
        <v>0.1680256178377425</v>
      </c>
    </row>
    <row r="4198" spans="61:61" x14ac:dyDescent="0.25">
      <c r="BI4198" s="34">
        <v>6.1427321693078803E-2</v>
      </c>
    </row>
    <row r="4199" spans="61:61" x14ac:dyDescent="0.25">
      <c r="BI4199" s="34">
        <v>-5.8747461868419698E-2</v>
      </c>
    </row>
    <row r="4200" spans="61:61" x14ac:dyDescent="0.25">
      <c r="BI4200" s="34">
        <v>-5.5425278219213198E-2</v>
      </c>
    </row>
    <row r="4201" spans="61:61" x14ac:dyDescent="0.25">
      <c r="BI4201" s="34">
        <v>0.2221115922059306</v>
      </c>
    </row>
    <row r="4202" spans="61:61" x14ac:dyDescent="0.25">
      <c r="BI4202" s="34">
        <v>0.18870445794912599</v>
      </c>
    </row>
    <row r="4203" spans="61:61" x14ac:dyDescent="0.25">
      <c r="BI4203" s="34">
        <v>-0.1241816820940847</v>
      </c>
    </row>
    <row r="4204" spans="61:61" x14ac:dyDescent="0.25">
      <c r="BI4204" s="34">
        <v>-0.236849212564779</v>
      </c>
    </row>
    <row r="4205" spans="61:61" x14ac:dyDescent="0.25">
      <c r="BI4205" s="34">
        <v>-0.13237537304770269</v>
      </c>
    </row>
    <row r="4206" spans="61:61" x14ac:dyDescent="0.25">
      <c r="BI4206" s="34">
        <v>-6.7985960760059097E-2</v>
      </c>
    </row>
    <row r="4207" spans="61:61" x14ac:dyDescent="0.25">
      <c r="BI4207" s="34">
        <v>-0.15331978340038399</v>
      </c>
    </row>
    <row r="4208" spans="61:61" x14ac:dyDescent="0.25">
      <c r="BI4208" s="34">
        <v>-9.7565257256720203E-2</v>
      </c>
    </row>
    <row r="4209" spans="61:61" x14ac:dyDescent="0.25">
      <c r="BI4209" s="34">
        <v>-6.1351681290382501E-2</v>
      </c>
    </row>
    <row r="4210" spans="61:61" x14ac:dyDescent="0.25">
      <c r="BI4210" s="34">
        <v>1.9868848177746999E-3</v>
      </c>
    </row>
    <row r="4211" spans="61:61" x14ac:dyDescent="0.25">
      <c r="BI4211" s="34">
        <v>2.6188115618788501E-2</v>
      </c>
    </row>
    <row r="4212" spans="61:61" x14ac:dyDescent="0.25">
      <c r="BI4212" s="34">
        <v>8.4112308183582896E-2</v>
      </c>
    </row>
    <row r="4213" spans="61:61" x14ac:dyDescent="0.25">
      <c r="BI4213" s="34">
        <v>-0.1811313208120095</v>
      </c>
    </row>
    <row r="4214" spans="61:61" x14ac:dyDescent="0.25">
      <c r="BI4214" s="34">
        <v>-0.10682829605294231</v>
      </c>
    </row>
    <row r="4215" spans="61:61" x14ac:dyDescent="0.25">
      <c r="BI4215" s="34">
        <v>6.3522717917248298E-2</v>
      </c>
    </row>
    <row r="4216" spans="61:61" x14ac:dyDescent="0.25">
      <c r="BI4216" s="34">
        <v>-0.13611869481948941</v>
      </c>
    </row>
    <row r="4217" spans="61:61" x14ac:dyDescent="0.25">
      <c r="BI4217" s="34">
        <v>-9.5270157718594997E-2</v>
      </c>
    </row>
    <row r="4218" spans="61:61" x14ac:dyDescent="0.25">
      <c r="BI4218" s="34">
        <v>-0.14528576516756239</v>
      </c>
    </row>
    <row r="4219" spans="61:61" x14ac:dyDescent="0.25">
      <c r="BI4219" s="34">
        <v>0.12468015824710479</v>
      </c>
    </row>
    <row r="4220" spans="61:61" x14ac:dyDescent="0.25">
      <c r="BI4220" s="34">
        <v>-8.3052357161239404E-2</v>
      </c>
    </row>
    <row r="4221" spans="61:61" x14ac:dyDescent="0.25">
      <c r="BI4221" s="34">
        <v>-7.1547669956327706E-2</v>
      </c>
    </row>
    <row r="4222" spans="61:61" x14ac:dyDescent="0.25">
      <c r="BI4222" s="34">
        <v>-4.6587547634241597E-2</v>
      </c>
    </row>
    <row r="4223" spans="61:61" x14ac:dyDescent="0.25">
      <c r="BI4223" s="34">
        <v>5.4472423378539497E-2</v>
      </c>
    </row>
    <row r="4224" spans="61:61" x14ac:dyDescent="0.25">
      <c r="BI4224" s="34">
        <v>0.14021383576626689</v>
      </c>
    </row>
    <row r="4225" spans="61:61" x14ac:dyDescent="0.25">
      <c r="BI4225" s="34">
        <v>9.3516791870328395E-2</v>
      </c>
    </row>
    <row r="4226" spans="61:61" x14ac:dyDescent="0.25">
      <c r="BI4226" s="34">
        <v>-2.6176253512230699E-2</v>
      </c>
    </row>
    <row r="4227" spans="61:61" x14ac:dyDescent="0.25">
      <c r="BI4227" s="34">
        <v>-6.1499908297624098E-2</v>
      </c>
    </row>
    <row r="4228" spans="61:61" x14ac:dyDescent="0.25">
      <c r="BI4228" s="34">
        <v>-4.28406219767253E-2</v>
      </c>
    </row>
    <row r="4229" spans="61:61" x14ac:dyDescent="0.25">
      <c r="BI4229" s="34">
        <v>-1.43115384615384E-2</v>
      </c>
    </row>
    <row r="4230" spans="61:61" x14ac:dyDescent="0.25">
      <c r="BI4230" s="34">
        <v>-3.2909988201947897E-2</v>
      </c>
    </row>
    <row r="4231" spans="61:61" x14ac:dyDescent="0.25">
      <c r="BI4231" s="34">
        <v>-8.6520253124235998E-3</v>
      </c>
    </row>
    <row r="4232" spans="61:61" x14ac:dyDescent="0.25">
      <c r="BI4232" s="34">
        <v>4.6073236364241398E-2</v>
      </c>
    </row>
    <row r="4233" spans="61:61" x14ac:dyDescent="0.25">
      <c r="BI4233" s="34">
        <v>-0.13763814193439039</v>
      </c>
    </row>
    <row r="4234" spans="61:61" x14ac:dyDescent="0.25">
      <c r="BI4234" s="34">
        <v>5.5865367779345997E-2</v>
      </c>
    </row>
    <row r="4235" spans="61:61" x14ac:dyDescent="0.25">
      <c r="BI4235" s="34">
        <v>-6.4501173211797103E-2</v>
      </c>
    </row>
    <row r="4236" spans="61:61" x14ac:dyDescent="0.25">
      <c r="BI4236" s="34">
        <v>9.9003209211316806E-2</v>
      </c>
    </row>
    <row r="4237" spans="61:61" x14ac:dyDescent="0.25">
      <c r="BI4237" s="34">
        <v>5.5481152176037503E-2</v>
      </c>
    </row>
    <row r="4238" spans="61:61" x14ac:dyDescent="0.25">
      <c r="BI4238" s="34">
        <v>0.1585589407093394</v>
      </c>
    </row>
    <row r="4239" spans="61:61" x14ac:dyDescent="0.25">
      <c r="BI4239" s="34">
        <v>0.1761536345480777</v>
      </c>
    </row>
    <row r="4240" spans="61:61" x14ac:dyDescent="0.25">
      <c r="BI4240" s="34">
        <v>2.4933497042310998E-3</v>
      </c>
    </row>
    <row r="4241" spans="61:61" x14ac:dyDescent="0.25">
      <c r="BI4241" s="34">
        <v>-1.1068601811382099E-2</v>
      </c>
    </row>
    <row r="4242" spans="61:61" x14ac:dyDescent="0.25">
      <c r="BI4242" s="34">
        <v>7.7346053992222497E-2</v>
      </c>
    </row>
    <row r="4243" spans="61:61" x14ac:dyDescent="0.25">
      <c r="BI4243" s="34">
        <v>0.1094382565709321</v>
      </c>
    </row>
    <row r="4244" spans="61:61" x14ac:dyDescent="0.25">
      <c r="BI4244" s="34">
        <v>0.1149014000684877</v>
      </c>
    </row>
    <row r="4245" spans="61:61" x14ac:dyDescent="0.25">
      <c r="BI4245" s="34">
        <v>-0.15915646121795679</v>
      </c>
    </row>
    <row r="4246" spans="61:61" x14ac:dyDescent="0.25">
      <c r="BI4246" s="34">
        <v>-3.1386984802000098E-2</v>
      </c>
    </row>
    <row r="4247" spans="61:61" x14ac:dyDescent="0.25">
      <c r="BI4247" s="34">
        <v>0.12027836406220239</v>
      </c>
    </row>
    <row r="4248" spans="61:61" x14ac:dyDescent="0.25">
      <c r="BI4248" s="34">
        <v>-3.6870109993132602E-2</v>
      </c>
    </row>
    <row r="4249" spans="61:61" x14ac:dyDescent="0.25">
      <c r="BI4249" s="34">
        <v>-9.9427956453247798E-2</v>
      </c>
    </row>
    <row r="4250" spans="61:61" x14ac:dyDescent="0.25">
      <c r="BI4250" s="34">
        <v>-9.2980624837170206E-2</v>
      </c>
    </row>
    <row r="4251" spans="61:61" x14ac:dyDescent="0.25">
      <c r="BI4251" s="34">
        <v>0.103784665636406</v>
      </c>
    </row>
    <row r="4252" spans="61:61" x14ac:dyDescent="0.25">
      <c r="BI4252" s="34">
        <v>-0.1357268165089289</v>
      </c>
    </row>
    <row r="4253" spans="61:61" x14ac:dyDescent="0.25">
      <c r="BI4253" s="34">
        <v>-3.1870680037854898E-2</v>
      </c>
    </row>
    <row r="4254" spans="61:61" x14ac:dyDescent="0.25">
      <c r="BI4254" s="34">
        <v>-8.9183399282156101E-2</v>
      </c>
    </row>
    <row r="4255" spans="61:61" x14ac:dyDescent="0.25">
      <c r="BI4255" s="34">
        <v>0.36766866956296967</v>
      </c>
    </row>
    <row r="4256" spans="61:61" x14ac:dyDescent="0.25">
      <c r="BI4256" s="34">
        <v>4.2024561380480198E-2</v>
      </c>
    </row>
    <row r="4257" spans="61:61" x14ac:dyDescent="0.25">
      <c r="BI4257" s="34">
        <v>0.1190593382546322</v>
      </c>
    </row>
    <row r="4258" spans="61:61" x14ac:dyDescent="0.25">
      <c r="BI4258" s="34">
        <v>0.17942198695737441</v>
      </c>
    </row>
    <row r="4259" spans="61:61" x14ac:dyDescent="0.25">
      <c r="BI4259" s="34">
        <v>0.14311499862524299</v>
      </c>
    </row>
    <row r="4260" spans="61:61" x14ac:dyDescent="0.25">
      <c r="BI4260" s="34">
        <v>4.2447498842429397E-2</v>
      </c>
    </row>
    <row r="4261" spans="61:61" x14ac:dyDescent="0.25">
      <c r="BI4261" s="34">
        <v>0.1206718656182722</v>
      </c>
    </row>
    <row r="4262" spans="61:61" x14ac:dyDescent="0.25">
      <c r="BI4262" s="34">
        <v>0.27818703141349321</v>
      </c>
    </row>
    <row r="4263" spans="61:61" x14ac:dyDescent="0.25">
      <c r="BI4263" s="34">
        <v>0.1007595865221938</v>
      </c>
    </row>
    <row r="4264" spans="61:61" x14ac:dyDescent="0.25">
      <c r="BI4264" s="34">
        <v>0.1603692967656748</v>
      </c>
    </row>
    <row r="4265" spans="61:61" x14ac:dyDescent="0.25">
      <c r="BI4265" s="34">
        <v>0.60903565992621866</v>
      </c>
    </row>
    <row r="4266" spans="61:61" x14ac:dyDescent="0.25">
      <c r="BI4266" s="34">
        <v>0.24046806705122789</v>
      </c>
    </row>
    <row r="4267" spans="61:61" x14ac:dyDescent="0.25">
      <c r="BI4267" s="34">
        <v>0.1690681949902052</v>
      </c>
    </row>
    <row r="4268" spans="61:61" x14ac:dyDescent="0.25">
      <c r="BI4268" s="34">
        <v>0.21667656473998079</v>
      </c>
    </row>
    <row r="4269" spans="61:61" x14ac:dyDescent="0.25">
      <c r="BI4269" s="34">
        <v>0.30501536428491099</v>
      </c>
    </row>
    <row r="4270" spans="61:61" x14ac:dyDescent="0.25">
      <c r="BI4270" s="34">
        <v>0.29855129798341162</v>
      </c>
    </row>
    <row r="4271" spans="61:61" x14ac:dyDescent="0.25">
      <c r="BI4271" s="34">
        <v>1.4812887608084699E-2</v>
      </c>
    </row>
    <row r="4272" spans="61:61" x14ac:dyDescent="0.25">
      <c r="BI4272" s="34">
        <v>0.2427300171535077</v>
      </c>
    </row>
    <row r="4273" spans="61:61" x14ac:dyDescent="0.25">
      <c r="BI4273" s="34">
        <v>5.2321010089242698E-2</v>
      </c>
    </row>
    <row r="4274" spans="61:61" x14ac:dyDescent="0.25">
      <c r="BI4274" s="34">
        <v>0.25690896139481639</v>
      </c>
    </row>
    <row r="4275" spans="61:61" x14ac:dyDescent="0.25">
      <c r="BI4275" s="34">
        <v>0.1801175228439432</v>
      </c>
    </row>
    <row r="4276" spans="61:61" x14ac:dyDescent="0.25">
      <c r="BI4276" s="34">
        <v>0.38780803979832418</v>
      </c>
    </row>
    <row r="4277" spans="61:61" x14ac:dyDescent="0.25">
      <c r="BI4277" s="34">
        <v>2.53980409309832E-2</v>
      </c>
    </row>
    <row r="4278" spans="61:61" x14ac:dyDescent="0.25">
      <c r="BI4278" s="34">
        <v>2.4650902565885299E-2</v>
      </c>
    </row>
    <row r="4279" spans="61:61" x14ac:dyDescent="0.25">
      <c r="BI4279" s="34">
        <v>9.0144551026336395E-2</v>
      </c>
    </row>
    <row r="4280" spans="61:61" x14ac:dyDescent="0.25">
      <c r="BI4280" s="34">
        <v>0.1293441363125446</v>
      </c>
    </row>
    <row r="4281" spans="61:61" x14ac:dyDescent="0.25">
      <c r="BI4281" s="34">
        <v>0.1065889085419932</v>
      </c>
    </row>
    <row r="4282" spans="61:61" x14ac:dyDescent="0.25">
      <c r="BI4282" s="34">
        <v>-2.0176753496548201E-2</v>
      </c>
    </row>
    <row r="4283" spans="61:61" x14ac:dyDescent="0.25">
      <c r="BI4283" s="34">
        <v>-1.41199566755468E-2</v>
      </c>
    </row>
    <row r="4284" spans="61:61" x14ac:dyDescent="0.25">
      <c r="BI4284" s="34">
        <v>0.30721140340734371</v>
      </c>
    </row>
    <row r="4285" spans="61:61" x14ac:dyDescent="0.25">
      <c r="BI4285" s="34">
        <v>0.25557878143499402</v>
      </c>
    </row>
    <row r="4286" spans="61:61" x14ac:dyDescent="0.25">
      <c r="BI4286" s="34">
        <v>0.10775684085988201</v>
      </c>
    </row>
    <row r="4287" spans="61:61" x14ac:dyDescent="0.25">
      <c r="BI4287" s="34">
        <v>0.2634111100583475</v>
      </c>
    </row>
    <row r="4288" spans="61:61" x14ac:dyDescent="0.25">
      <c r="BI4288" s="34">
        <v>-2.7317043689892601E-2</v>
      </c>
    </row>
    <row r="4289" spans="61:61" x14ac:dyDescent="0.25">
      <c r="BI4289" s="34">
        <v>0.13216154145841261</v>
      </c>
    </row>
    <row r="4290" spans="61:61" x14ac:dyDescent="0.25">
      <c r="BI4290" s="34">
        <v>0.11989457072102649</v>
      </c>
    </row>
    <row r="4291" spans="61:61" x14ac:dyDescent="0.25">
      <c r="BI4291" s="34">
        <v>0.12670087297051111</v>
      </c>
    </row>
    <row r="4292" spans="61:61" x14ac:dyDescent="0.25">
      <c r="BI4292" s="34">
        <v>6.2893346637681001E-3</v>
      </c>
    </row>
    <row r="4293" spans="61:61" x14ac:dyDescent="0.25">
      <c r="BI4293" s="34">
        <v>8.0862652498893697E-2</v>
      </c>
    </row>
    <row r="4294" spans="61:61" x14ac:dyDescent="0.25">
      <c r="BI4294" s="34">
        <v>0.29486963425076979</v>
      </c>
    </row>
    <row r="4295" spans="61:61" x14ac:dyDescent="0.25">
      <c r="BI4295" s="34">
        <v>0.15312703726715499</v>
      </c>
    </row>
    <row r="4296" spans="61:61" x14ac:dyDescent="0.25">
      <c r="BI4296" s="34">
        <v>8.0736398402069101E-2</v>
      </c>
    </row>
    <row r="4297" spans="61:61" x14ac:dyDescent="0.25">
      <c r="BI4297" s="34">
        <v>-1.33250882813503E-2</v>
      </c>
    </row>
    <row r="4298" spans="61:61" x14ac:dyDescent="0.25">
      <c r="BI4298" s="34">
        <v>-9.1021543236207203E-2</v>
      </c>
    </row>
    <row r="4299" spans="61:61" x14ac:dyDescent="0.25">
      <c r="BI4299" s="34">
        <v>-6.2699531396229705E-2</v>
      </c>
    </row>
    <row r="4300" spans="61:61" x14ac:dyDescent="0.25">
      <c r="BI4300" s="34">
        <v>3.6311545323267302E-2</v>
      </c>
    </row>
    <row r="4301" spans="61:61" x14ac:dyDescent="0.25">
      <c r="BI4301" s="34">
        <v>0.32028894643737471</v>
      </c>
    </row>
    <row r="4302" spans="61:61" x14ac:dyDescent="0.25">
      <c r="BI4302" s="34">
        <v>-8.9455101726640202E-2</v>
      </c>
    </row>
    <row r="4303" spans="61:61" x14ac:dyDescent="0.25">
      <c r="BI4303" s="34">
        <v>0.30679136118619149</v>
      </c>
    </row>
    <row r="4304" spans="61:61" x14ac:dyDescent="0.25">
      <c r="BI4304" s="34">
        <v>0.1706842475769613</v>
      </c>
    </row>
    <row r="4305" spans="61:61" x14ac:dyDescent="0.25">
      <c r="BI4305" s="34">
        <v>0.18708190860548521</v>
      </c>
    </row>
    <row r="4306" spans="61:61" x14ac:dyDescent="0.25">
      <c r="BI4306" s="34">
        <v>0.31634380785494681</v>
      </c>
    </row>
    <row r="4307" spans="61:61" x14ac:dyDescent="0.25">
      <c r="BI4307" s="34">
        <v>-4.7610903464830899E-2</v>
      </c>
    </row>
    <row r="4308" spans="61:61" x14ac:dyDescent="0.25">
      <c r="BI4308" s="34">
        <v>2.5812332495603701E-2</v>
      </c>
    </row>
    <row r="4309" spans="61:61" x14ac:dyDescent="0.25">
      <c r="BI4309" s="34">
        <v>-3.2924691728965699E-2</v>
      </c>
    </row>
    <row r="4310" spans="61:61" x14ac:dyDescent="0.25">
      <c r="BI4310" s="34">
        <v>0.1031723784190036</v>
      </c>
    </row>
    <row r="4311" spans="61:61" x14ac:dyDescent="0.25">
      <c r="BI4311" s="34">
        <v>-4.5359242558248997E-2</v>
      </c>
    </row>
    <row r="4312" spans="61:61" x14ac:dyDescent="0.25">
      <c r="BI4312" s="34">
        <v>-5.14572617643781E-2</v>
      </c>
    </row>
    <row r="4313" spans="61:61" x14ac:dyDescent="0.25">
      <c r="BI4313" s="34">
        <v>-9.2361724209088003E-2</v>
      </c>
    </row>
    <row r="4314" spans="61:61" x14ac:dyDescent="0.25">
      <c r="BI4314" s="34">
        <v>-0.12331192735457321</v>
      </c>
    </row>
    <row r="4315" spans="61:61" x14ac:dyDescent="0.25">
      <c r="BI4315" s="34">
        <v>-9.3811701771804E-3</v>
      </c>
    </row>
    <row r="4316" spans="61:61" x14ac:dyDescent="0.25">
      <c r="BI4316" s="34">
        <v>4.2657462686567102E-2</v>
      </c>
    </row>
    <row r="4317" spans="61:61" x14ac:dyDescent="0.25">
      <c r="BI4317" s="34">
        <v>0.30894940128065962</v>
      </c>
    </row>
    <row r="4318" spans="61:61" x14ac:dyDescent="0.25">
      <c r="BI4318" s="34">
        <v>0.2938930182186269</v>
      </c>
    </row>
    <row r="4319" spans="61:61" x14ac:dyDescent="0.25">
      <c r="BI4319" s="34">
        <v>8.3826510899344897E-2</v>
      </c>
    </row>
    <row r="4320" spans="61:61" x14ac:dyDescent="0.25">
      <c r="BI4320" s="34">
        <v>5.0415377439415703E-2</v>
      </c>
    </row>
    <row r="4321" spans="61:61" x14ac:dyDescent="0.25">
      <c r="BI4321" s="34">
        <v>0.2116103414406815</v>
      </c>
    </row>
    <row r="4322" spans="61:61" x14ac:dyDescent="0.25">
      <c r="BI4322" s="34">
        <v>4.7437085088725399E-2</v>
      </c>
    </row>
    <row r="4323" spans="61:61" x14ac:dyDescent="0.25">
      <c r="BI4323" s="34">
        <v>9.1778949620452493E-2</v>
      </c>
    </row>
    <row r="4324" spans="61:61" x14ac:dyDescent="0.25">
      <c r="BI4324" s="34">
        <v>0.26114346115010739</v>
      </c>
    </row>
    <row r="4325" spans="61:61" x14ac:dyDescent="0.25">
      <c r="BI4325" s="34">
        <v>-4.8302422823777398E-2</v>
      </c>
    </row>
    <row r="4326" spans="61:61" x14ac:dyDescent="0.25">
      <c r="BI4326" s="34">
        <v>0.1876878022129308</v>
      </c>
    </row>
    <row r="4327" spans="61:61" x14ac:dyDescent="0.25">
      <c r="BI4327" s="34">
        <v>8.6275407054764497E-2</v>
      </c>
    </row>
    <row r="4328" spans="61:61" x14ac:dyDescent="0.25">
      <c r="BI4328" s="34">
        <v>-5.5777010594042199E-2</v>
      </c>
    </row>
    <row r="4329" spans="61:61" x14ac:dyDescent="0.25">
      <c r="BI4329" s="34">
        <v>0.52792187231209009</v>
      </c>
    </row>
    <row r="4330" spans="61:61" x14ac:dyDescent="0.25">
      <c r="BI4330" s="34">
        <v>0.3987007243903572</v>
      </c>
    </row>
    <row r="4331" spans="61:61" x14ac:dyDescent="0.25">
      <c r="BI4331" s="34">
        <v>0.50573836170790087</v>
      </c>
    </row>
    <row r="4332" spans="61:61" x14ac:dyDescent="0.25">
      <c r="BI4332" s="34">
        <v>3.3201517448910298E-2</v>
      </c>
    </row>
    <row r="4333" spans="61:61" x14ac:dyDescent="0.25">
      <c r="BI4333" s="34">
        <v>3.2750799474917297E-2</v>
      </c>
    </row>
    <row r="4334" spans="61:61" x14ac:dyDescent="0.25">
      <c r="BI4334" s="34">
        <v>-0.1244749592404332</v>
      </c>
    </row>
    <row r="4335" spans="61:61" x14ac:dyDescent="0.25">
      <c r="BI4335" s="34">
        <v>0.26587385741335778</v>
      </c>
    </row>
    <row r="4336" spans="61:61" x14ac:dyDescent="0.25">
      <c r="BI4336" s="34">
        <v>-0.1005633849417375</v>
      </c>
    </row>
    <row r="4337" spans="61:61" x14ac:dyDescent="0.25">
      <c r="BI4337" s="34">
        <v>-0.21163844680754729</v>
      </c>
    </row>
    <row r="4338" spans="61:61" x14ac:dyDescent="0.25">
      <c r="BI4338" s="34">
        <v>0.18589914834618329</v>
      </c>
    </row>
    <row r="4339" spans="61:61" x14ac:dyDescent="0.25">
      <c r="BI4339" s="34">
        <v>-3.2546923715090798E-2</v>
      </c>
    </row>
    <row r="4340" spans="61:61" x14ac:dyDescent="0.25">
      <c r="BI4340" s="34">
        <v>0.18669501571317959</v>
      </c>
    </row>
    <row r="4341" spans="61:61" x14ac:dyDescent="0.25">
      <c r="BI4341" s="34">
        <v>0.52341819773821896</v>
      </c>
    </row>
    <row r="4342" spans="61:61" x14ac:dyDescent="0.25">
      <c r="BI4342" s="34">
        <v>2.1587818610970699E-2</v>
      </c>
    </row>
    <row r="4343" spans="61:61" x14ac:dyDescent="0.25">
      <c r="BI4343" s="34">
        <v>-9.7622462681051306E-2</v>
      </c>
    </row>
    <row r="4344" spans="61:61" x14ac:dyDescent="0.25">
      <c r="BI4344" s="34">
        <v>6.5119878228010603E-2</v>
      </c>
    </row>
    <row r="4345" spans="61:61" x14ac:dyDescent="0.25">
      <c r="BI4345" s="34">
        <v>0.309947464621178</v>
      </c>
    </row>
    <row r="4346" spans="61:61" x14ac:dyDescent="0.25">
      <c r="BI4346" s="34">
        <v>0.1242453566212197</v>
      </c>
    </row>
    <row r="4347" spans="61:61" x14ac:dyDescent="0.25">
      <c r="BI4347" s="34">
        <v>-1.1227060874214399E-2</v>
      </c>
    </row>
    <row r="4348" spans="61:61" x14ac:dyDescent="0.25">
      <c r="BI4348" s="34">
        <v>0.1421375159597448</v>
      </c>
    </row>
    <row r="4349" spans="61:61" x14ac:dyDescent="0.25">
      <c r="BI4349" s="34">
        <v>0.46436626458912827</v>
      </c>
    </row>
    <row r="4350" spans="61:61" x14ac:dyDescent="0.25">
      <c r="BI4350" s="34">
        <v>0.16999031592682359</v>
      </c>
    </row>
    <row r="4351" spans="61:61" x14ac:dyDescent="0.25">
      <c r="BI4351" s="34">
        <v>0.37426808626358132</v>
      </c>
    </row>
    <row r="4352" spans="61:61" x14ac:dyDescent="0.25">
      <c r="BI4352" s="34">
        <v>0.1091381221902675</v>
      </c>
    </row>
    <row r="4353" spans="61:61" x14ac:dyDescent="0.25">
      <c r="BI4353" s="34">
        <v>-0.17638130478342109</v>
      </c>
    </row>
    <row r="4354" spans="61:61" x14ac:dyDescent="0.25">
      <c r="BI4354" s="34">
        <v>0.16789033416055341</v>
      </c>
    </row>
    <row r="4355" spans="61:61" x14ac:dyDescent="0.25">
      <c r="BI4355" s="34">
        <v>8.5609876673335195E-2</v>
      </c>
    </row>
    <row r="4356" spans="61:61" x14ac:dyDescent="0.25">
      <c r="BI4356" s="34">
        <v>5.86378499964001E-2</v>
      </c>
    </row>
    <row r="4357" spans="61:61" x14ac:dyDescent="0.25">
      <c r="BI4357" s="34">
        <v>1.5232768086007001E-2</v>
      </c>
    </row>
    <row r="4358" spans="61:61" x14ac:dyDescent="0.25">
      <c r="BI4358" s="34">
        <v>-6.9353102988746904E-2</v>
      </c>
    </row>
    <row r="4359" spans="61:61" x14ac:dyDescent="0.25">
      <c r="BI4359" s="34">
        <v>0.18834279044058419</v>
      </c>
    </row>
    <row r="4360" spans="61:61" x14ac:dyDescent="0.25">
      <c r="BI4360" s="34">
        <v>0.2428145882391394</v>
      </c>
    </row>
    <row r="4361" spans="61:61" x14ac:dyDescent="0.25">
      <c r="BI4361" s="34">
        <v>-0.2275521351313384</v>
      </c>
    </row>
    <row r="4362" spans="61:61" x14ac:dyDescent="0.25">
      <c r="BI4362" s="34">
        <v>-0.22714870485919</v>
      </c>
    </row>
    <row r="4363" spans="61:61" x14ac:dyDescent="0.25">
      <c r="BI4363" s="34">
        <v>-0.1076356851743967</v>
      </c>
    </row>
    <row r="4364" spans="61:61" x14ac:dyDescent="0.25">
      <c r="BI4364" s="34">
        <v>0.1076124293255943</v>
      </c>
    </row>
    <row r="4365" spans="61:61" x14ac:dyDescent="0.25">
      <c r="BI4365" s="34">
        <v>-3.5825085579827602E-2</v>
      </c>
    </row>
    <row r="4366" spans="61:61" x14ac:dyDescent="0.25">
      <c r="BI4366" s="34">
        <v>-7.3444781267636094E-2</v>
      </c>
    </row>
    <row r="4367" spans="61:61" x14ac:dyDescent="0.25">
      <c r="BI4367" s="34">
        <v>9.8829848980069995E-3</v>
      </c>
    </row>
    <row r="4368" spans="61:61" x14ac:dyDescent="0.25">
      <c r="BI4368" s="34">
        <v>9.4813314428825596E-2</v>
      </c>
    </row>
    <row r="4369" spans="61:61" x14ac:dyDescent="0.25">
      <c r="BI4369" s="34">
        <v>-3.2164716307468001E-3</v>
      </c>
    </row>
    <row r="4370" spans="61:61" x14ac:dyDescent="0.25">
      <c r="BI4370" s="34">
        <v>3.8076995392609999E-4</v>
      </c>
    </row>
    <row r="4371" spans="61:61" x14ac:dyDescent="0.25">
      <c r="BI4371" s="34">
        <v>0.1926321650385151</v>
      </c>
    </row>
    <row r="4372" spans="61:61" x14ac:dyDescent="0.25">
      <c r="BI4372" s="34">
        <v>0.4189707402224857</v>
      </c>
    </row>
    <row r="4373" spans="61:61" x14ac:dyDescent="0.25">
      <c r="BI4373" s="34">
        <v>0.45317111121396542</v>
      </c>
    </row>
    <row r="4374" spans="61:61" x14ac:dyDescent="0.25">
      <c r="BI4374" s="34">
        <v>3.2078474769687698E-2</v>
      </c>
    </row>
    <row r="4375" spans="61:61" x14ac:dyDescent="0.25">
      <c r="BI4375" s="34">
        <v>0.1347868470376529</v>
      </c>
    </row>
    <row r="4376" spans="61:61" x14ac:dyDescent="0.25">
      <c r="BI4376" s="34">
        <v>9.1388882967538498E-2</v>
      </c>
    </row>
    <row r="4377" spans="61:61" x14ac:dyDescent="0.25">
      <c r="BI4377" s="34">
        <v>0.2859810435528774</v>
      </c>
    </row>
    <row r="4378" spans="61:61" x14ac:dyDescent="0.25">
      <c r="BI4378" s="34">
        <v>0.36122460958433328</v>
      </c>
    </row>
    <row r="4379" spans="61:61" x14ac:dyDescent="0.25">
      <c r="BI4379" s="34">
        <v>0.30807415762252333</v>
      </c>
    </row>
    <row r="4380" spans="61:61" x14ac:dyDescent="0.25">
      <c r="BI4380" s="34">
        <v>8.2101532884515896E-2</v>
      </c>
    </row>
    <row r="4381" spans="61:61" x14ac:dyDescent="0.25">
      <c r="BI4381" s="34">
        <v>1.79570825931901E-2</v>
      </c>
    </row>
    <row r="4382" spans="61:61" x14ac:dyDescent="0.25">
      <c r="BI4382" s="34">
        <v>5.0984958081438402E-2</v>
      </c>
    </row>
    <row r="4383" spans="61:61" x14ac:dyDescent="0.25">
      <c r="BI4383" s="34">
        <v>-8.21569429289567E-2</v>
      </c>
    </row>
    <row r="4384" spans="61:61" x14ac:dyDescent="0.25">
      <c r="BI4384" s="34">
        <v>5.3271456943162099E-2</v>
      </c>
    </row>
    <row r="4385" spans="61:61" x14ac:dyDescent="0.25">
      <c r="BI4385" s="34">
        <v>8.9667811581912199E-2</v>
      </c>
    </row>
    <row r="4386" spans="61:61" x14ac:dyDescent="0.25">
      <c r="BI4386" s="34">
        <v>-6.2869241527856404E-2</v>
      </c>
    </row>
    <row r="4387" spans="61:61" x14ac:dyDescent="0.25">
      <c r="BI4387" s="34">
        <v>9.6114347674967807E-2</v>
      </c>
    </row>
    <row r="4388" spans="61:61" x14ac:dyDescent="0.25">
      <c r="BI4388" s="34">
        <v>0.24189992266791399</v>
      </c>
    </row>
    <row r="4389" spans="61:61" x14ac:dyDescent="0.25">
      <c r="BI4389" s="34">
        <v>0.1918318265401199</v>
      </c>
    </row>
    <row r="4390" spans="61:61" x14ac:dyDescent="0.25">
      <c r="BI4390" s="34">
        <v>5.8851290003864298E-2</v>
      </c>
    </row>
    <row r="4391" spans="61:61" x14ac:dyDescent="0.25">
      <c r="BI4391" s="34">
        <v>9.6691025221120705E-2</v>
      </c>
    </row>
    <row r="4392" spans="61:61" x14ac:dyDescent="0.25">
      <c r="BI4392" s="34">
        <v>0.2319144330268009</v>
      </c>
    </row>
    <row r="4393" spans="61:61" x14ac:dyDescent="0.25">
      <c r="BI4393" s="34">
        <v>0.31455590412092188</v>
      </c>
    </row>
    <row r="4394" spans="61:61" x14ac:dyDescent="0.25">
      <c r="BI4394" s="34">
        <v>-1.36782303861064E-2</v>
      </c>
    </row>
    <row r="4395" spans="61:61" x14ac:dyDescent="0.25">
      <c r="BI4395" s="34">
        <v>0.4843902594424177</v>
      </c>
    </row>
    <row r="4396" spans="61:61" x14ac:dyDescent="0.25">
      <c r="BI4396" s="34">
        <v>0.55723859210505455</v>
      </c>
    </row>
    <row r="4397" spans="61:61" x14ac:dyDescent="0.25">
      <c r="BI4397" s="34">
        <v>0.67868260781854939</v>
      </c>
    </row>
    <row r="4398" spans="61:61" x14ac:dyDescent="0.25">
      <c r="BI4398" s="34">
        <v>0.29187960843319127</v>
      </c>
    </row>
    <row r="4399" spans="61:61" x14ac:dyDescent="0.25">
      <c r="BI4399" s="34">
        <v>9.1721864126931008E-3</v>
      </c>
    </row>
    <row r="4400" spans="61:61" x14ac:dyDescent="0.25">
      <c r="BI4400" s="34">
        <v>0.12535436458748031</v>
      </c>
    </row>
    <row r="4401" spans="61:61" x14ac:dyDescent="0.25">
      <c r="BI4401" s="34">
        <v>-4.5792919068815802E-2</v>
      </c>
    </row>
    <row r="4402" spans="61:61" x14ac:dyDescent="0.25">
      <c r="BI4402" s="34">
        <v>6.8719204757376903E-2</v>
      </c>
    </row>
    <row r="4403" spans="61:61" x14ac:dyDescent="0.25">
      <c r="BI4403" s="34">
        <v>-1.6818739476264001E-3</v>
      </c>
    </row>
    <row r="4404" spans="61:61" x14ac:dyDescent="0.25">
      <c r="BI4404" s="34">
        <v>0.1084288486946213</v>
      </c>
    </row>
    <row r="4405" spans="61:61" x14ac:dyDescent="0.25">
      <c r="BI4405" s="34">
        <v>0.20495420863435779</v>
      </c>
    </row>
    <row r="4406" spans="61:61" x14ac:dyDescent="0.25">
      <c r="BI4406" s="34">
        <v>9.1336257420892603E-2</v>
      </c>
    </row>
    <row r="4407" spans="61:61" x14ac:dyDescent="0.25">
      <c r="BI4407" s="34">
        <v>0.2145642576545862</v>
      </c>
    </row>
    <row r="4408" spans="61:61" x14ac:dyDescent="0.25">
      <c r="BI4408" s="34">
        <v>-0.14597045128848979</v>
      </c>
    </row>
    <row r="4409" spans="61:61" x14ac:dyDescent="0.25">
      <c r="BI4409" s="34">
        <v>0.117269706503513</v>
      </c>
    </row>
    <row r="4410" spans="61:61" x14ac:dyDescent="0.25">
      <c r="BI4410" s="34">
        <v>-4.3394086691710902E-2</v>
      </c>
    </row>
    <row r="4411" spans="61:61" x14ac:dyDescent="0.25">
      <c r="BI4411" s="34">
        <v>4.4696314575758497E-2</v>
      </c>
    </row>
    <row r="4412" spans="61:61" x14ac:dyDescent="0.25">
      <c r="BI4412" s="34">
        <v>-0.20825645198497919</v>
      </c>
    </row>
    <row r="4413" spans="61:61" x14ac:dyDescent="0.25">
      <c r="BI4413" s="34">
        <v>8.2641632299869594E-2</v>
      </c>
    </row>
    <row r="4414" spans="61:61" x14ac:dyDescent="0.25">
      <c r="BI4414" s="34">
        <v>1.8105761683210798E-2</v>
      </c>
    </row>
    <row r="4415" spans="61:61" x14ac:dyDescent="0.25">
      <c r="BI4415" s="34">
        <v>-5.4866782840503399E-2</v>
      </c>
    </row>
    <row r="4416" spans="61:61" x14ac:dyDescent="0.25">
      <c r="BI4416" s="34">
        <v>6.7831210090410696E-2</v>
      </c>
    </row>
    <row r="4417" spans="61:61" x14ac:dyDescent="0.25">
      <c r="BI4417" s="34">
        <v>-0.116988188069671</v>
      </c>
    </row>
    <row r="4418" spans="61:61" x14ac:dyDescent="0.25">
      <c r="BI4418" s="34">
        <v>-5.08727240563185E-2</v>
      </c>
    </row>
    <row r="4419" spans="61:61" x14ac:dyDescent="0.25">
      <c r="BI4419" s="34">
        <v>0.1074075365065715</v>
      </c>
    </row>
    <row r="4420" spans="61:61" x14ac:dyDescent="0.25">
      <c r="BI4420" s="34">
        <v>0.21013096810558371</v>
      </c>
    </row>
    <row r="4421" spans="61:61" x14ac:dyDescent="0.25">
      <c r="BI4421" s="34">
        <v>-5.36108494029875E-2</v>
      </c>
    </row>
    <row r="4422" spans="61:61" x14ac:dyDescent="0.25">
      <c r="BI4422" s="34">
        <v>-0.18730363630381319</v>
      </c>
    </row>
    <row r="4423" spans="61:61" x14ac:dyDescent="0.25">
      <c r="BI4423" s="34">
        <v>-0.15119845248413219</v>
      </c>
    </row>
    <row r="4424" spans="61:61" x14ac:dyDescent="0.25">
      <c r="BI4424" s="34">
        <v>0.19024182399624859</v>
      </c>
    </row>
    <row r="4425" spans="61:61" x14ac:dyDescent="0.25">
      <c r="BI4425" s="34">
        <v>-0.15464311924881111</v>
      </c>
    </row>
    <row r="4426" spans="61:61" x14ac:dyDescent="0.25">
      <c r="BI4426" s="34">
        <v>-0.30611212037201763</v>
      </c>
    </row>
    <row r="4427" spans="61:61" x14ac:dyDescent="0.25">
      <c r="BI4427" s="34">
        <v>5.0088104773367802E-2</v>
      </c>
    </row>
    <row r="4428" spans="61:61" x14ac:dyDescent="0.25">
      <c r="BI4428" s="34">
        <v>3.7209580972698002E-3</v>
      </c>
    </row>
    <row r="4429" spans="61:61" x14ac:dyDescent="0.25">
      <c r="BI4429" s="34">
        <v>4.7660965818211103E-2</v>
      </c>
    </row>
    <row r="4430" spans="61:61" x14ac:dyDescent="0.25">
      <c r="BI4430" s="34">
        <v>-2.94090699058609E-2</v>
      </c>
    </row>
    <row r="4431" spans="61:61" x14ac:dyDescent="0.25">
      <c r="BI4431" s="34">
        <v>2.2500957249959101E-2</v>
      </c>
    </row>
    <row r="4432" spans="61:61" x14ac:dyDescent="0.25">
      <c r="BI4432" s="34">
        <v>3.4083332911070699E-2</v>
      </c>
    </row>
    <row r="4433" spans="61:61" x14ac:dyDescent="0.25">
      <c r="BI4433" s="34">
        <v>-0.17638700887549591</v>
      </c>
    </row>
    <row r="4434" spans="61:61" x14ac:dyDescent="0.25">
      <c r="BI4434" s="34">
        <v>-0.17256621789019799</v>
      </c>
    </row>
    <row r="4435" spans="61:61" x14ac:dyDescent="0.25">
      <c r="BI4435" s="34">
        <v>-9.4395434809708398E-2</v>
      </c>
    </row>
    <row r="4436" spans="61:61" x14ac:dyDescent="0.25">
      <c r="BI4436" s="34">
        <v>-3.8421193385679002E-2</v>
      </c>
    </row>
    <row r="4437" spans="61:61" x14ac:dyDescent="0.25">
      <c r="BI4437" s="34">
        <v>-2.4099947498711201E-2</v>
      </c>
    </row>
    <row r="4438" spans="61:61" x14ac:dyDescent="0.25">
      <c r="BI4438" s="34">
        <v>-0.1464018646966509</v>
      </c>
    </row>
    <row r="4439" spans="61:61" x14ac:dyDescent="0.25">
      <c r="BI4439" s="34">
        <v>3.2107240538733602E-2</v>
      </c>
    </row>
    <row r="4440" spans="61:61" x14ac:dyDescent="0.25">
      <c r="BI4440" s="34">
        <v>2.98488950168255E-2</v>
      </c>
    </row>
    <row r="4441" spans="61:61" x14ac:dyDescent="0.25">
      <c r="BI4441" s="34">
        <v>-0.1032716741305434</v>
      </c>
    </row>
    <row r="4442" spans="61:61" x14ac:dyDescent="0.25">
      <c r="BI4442" s="34">
        <v>-2.06578394608187E-2</v>
      </c>
    </row>
    <row r="4443" spans="61:61" x14ac:dyDescent="0.25">
      <c r="BI4443" s="34">
        <v>-8.9237496700083699E-2</v>
      </c>
    </row>
    <row r="4444" spans="61:61" x14ac:dyDescent="0.25">
      <c r="BI4444" s="34">
        <v>-0.1695421724638814</v>
      </c>
    </row>
    <row r="4445" spans="61:61" x14ac:dyDescent="0.25">
      <c r="BI4445" s="34">
        <v>-0.1495127617439799</v>
      </c>
    </row>
    <row r="4446" spans="61:61" x14ac:dyDescent="0.25">
      <c r="BI4446" s="34">
        <v>9.3251329925019999E-2</v>
      </c>
    </row>
    <row r="4447" spans="61:61" x14ac:dyDescent="0.25">
      <c r="BI4447" s="34">
        <v>0.11130754116371799</v>
      </c>
    </row>
    <row r="4448" spans="61:61" x14ac:dyDescent="0.25">
      <c r="BI4448" s="34">
        <v>0.1190709014506835</v>
      </c>
    </row>
    <row r="4449" spans="61:61" x14ac:dyDescent="0.25">
      <c r="BI4449" s="34">
        <v>-0.23668915370035379</v>
      </c>
    </row>
    <row r="4450" spans="61:61" x14ac:dyDescent="0.25">
      <c r="BI4450" s="34">
        <v>-9.3524400543605002E-2</v>
      </c>
    </row>
    <row r="4451" spans="61:61" x14ac:dyDescent="0.25">
      <c r="BI4451" s="34">
        <v>2.4625991582813599E-2</v>
      </c>
    </row>
    <row r="4452" spans="61:61" x14ac:dyDescent="0.25">
      <c r="BI4452" s="34">
        <v>-0.20356558588599319</v>
      </c>
    </row>
    <row r="4453" spans="61:61" x14ac:dyDescent="0.25">
      <c r="BI4453" s="34">
        <v>-0.1599234387763199</v>
      </c>
    </row>
    <row r="4454" spans="61:61" x14ac:dyDescent="0.25">
      <c r="BI4454" s="34">
        <v>-7.6716812929321795E-2</v>
      </c>
    </row>
    <row r="4455" spans="61:61" x14ac:dyDescent="0.25">
      <c r="BI4455" s="34">
        <v>-0.13022457970204521</v>
      </c>
    </row>
    <row r="4456" spans="61:61" x14ac:dyDescent="0.25">
      <c r="BI4456" s="34">
        <v>-0.1213500035529973</v>
      </c>
    </row>
    <row r="4457" spans="61:61" x14ac:dyDescent="0.25">
      <c r="BI4457" s="34">
        <v>-0.1144706178437324</v>
      </c>
    </row>
    <row r="4458" spans="61:61" x14ac:dyDescent="0.25">
      <c r="BI4458" s="34">
        <v>-6.7383778446917494E-2</v>
      </c>
    </row>
    <row r="4459" spans="61:61" x14ac:dyDescent="0.25">
      <c r="BI4459" s="34">
        <v>3.5296144624681898E-2</v>
      </c>
    </row>
    <row r="4460" spans="61:61" x14ac:dyDescent="0.25">
      <c r="BI4460" s="34">
        <v>-0.16896717175370871</v>
      </c>
    </row>
    <row r="4461" spans="61:61" x14ac:dyDescent="0.25">
      <c r="BI4461" s="34">
        <v>2.8757015542346501E-2</v>
      </c>
    </row>
    <row r="4462" spans="61:61" x14ac:dyDescent="0.25">
      <c r="BI4462" s="34">
        <v>-0.35614848810616972</v>
      </c>
    </row>
    <row r="4463" spans="61:61" x14ac:dyDescent="0.25">
      <c r="BI4463" s="34">
        <v>-0.15828631583830849</v>
      </c>
    </row>
    <row r="4464" spans="61:61" x14ac:dyDescent="0.25">
      <c r="BI4464" s="34">
        <v>-0.22697137757054989</v>
      </c>
    </row>
    <row r="4465" spans="61:61" x14ac:dyDescent="0.25">
      <c r="BI4465" s="34">
        <v>-0.2424157813465101</v>
      </c>
    </row>
    <row r="4466" spans="61:61" x14ac:dyDescent="0.25">
      <c r="BI4466" s="34">
        <v>-1.9160296384440001E-2</v>
      </c>
    </row>
    <row r="4467" spans="61:61" x14ac:dyDescent="0.25">
      <c r="BI4467" s="34">
        <v>6.4769493053043206E-2</v>
      </c>
    </row>
    <row r="4468" spans="61:61" x14ac:dyDescent="0.25">
      <c r="BI4468" s="34">
        <v>2.90510539476601E-2</v>
      </c>
    </row>
    <row r="4469" spans="61:61" x14ac:dyDescent="0.25">
      <c r="BI4469" s="34">
        <v>-0.16977790696790609</v>
      </c>
    </row>
    <row r="4470" spans="61:61" x14ac:dyDescent="0.25">
      <c r="BI4470" s="34">
        <v>-6.0216372136711403E-2</v>
      </c>
    </row>
    <row r="4471" spans="61:61" x14ac:dyDescent="0.25">
      <c r="BI4471" s="34">
        <v>0.15318170105417639</v>
      </c>
    </row>
    <row r="4472" spans="61:61" x14ac:dyDescent="0.25">
      <c r="BI4472" s="34">
        <v>-0.1016050901779843</v>
      </c>
    </row>
    <row r="4473" spans="61:61" x14ac:dyDescent="0.25">
      <c r="BI4473" s="34">
        <v>0.2451895947186277</v>
      </c>
    </row>
    <row r="4474" spans="61:61" x14ac:dyDescent="0.25">
      <c r="BI4474" s="34">
        <v>0.1132342776401575</v>
      </c>
    </row>
    <row r="4475" spans="61:61" x14ac:dyDescent="0.25">
      <c r="BI4475" s="34">
        <v>0.1107610562089681</v>
      </c>
    </row>
    <row r="4476" spans="61:61" x14ac:dyDescent="0.25">
      <c r="BI4476" s="34">
        <v>4.3777723957264203E-2</v>
      </c>
    </row>
    <row r="4477" spans="61:61" x14ac:dyDescent="0.25">
      <c r="BI4477" s="34">
        <v>-6.1873594736700899E-2</v>
      </c>
    </row>
    <row r="4478" spans="61:61" x14ac:dyDescent="0.25">
      <c r="BI4478" s="34">
        <v>-4.0038338848393997E-3</v>
      </c>
    </row>
    <row r="4479" spans="61:61" x14ac:dyDescent="0.25">
      <c r="BI4479" s="34">
        <v>0.1300679180034939</v>
      </c>
    </row>
    <row r="4480" spans="61:61" x14ac:dyDescent="0.25">
      <c r="BI4480" s="34">
        <v>0.39051639187973708</v>
      </c>
    </row>
    <row r="4481" spans="61:61" x14ac:dyDescent="0.25">
      <c r="BI4481" s="34">
        <v>-9.1643341898961991E-3</v>
      </c>
    </row>
    <row r="4482" spans="61:61" x14ac:dyDescent="0.25">
      <c r="BI4482" s="34">
        <v>8.11961225160346E-2</v>
      </c>
    </row>
    <row r="4483" spans="61:61" x14ac:dyDescent="0.25">
      <c r="BI4483" s="34">
        <v>0.210050421969976</v>
      </c>
    </row>
    <row r="4484" spans="61:61" x14ac:dyDescent="0.25">
      <c r="BI4484" s="34">
        <v>-0.1796053558537116</v>
      </c>
    </row>
    <row r="4485" spans="61:61" x14ac:dyDescent="0.25">
      <c r="BI4485" s="34">
        <v>2.65188584977257E-2</v>
      </c>
    </row>
    <row r="4486" spans="61:61" x14ac:dyDescent="0.25">
      <c r="BI4486" s="34">
        <v>3.3686742701321701E-2</v>
      </c>
    </row>
    <row r="4487" spans="61:61" x14ac:dyDescent="0.25">
      <c r="BI4487" s="34">
        <v>0.1156116617659953</v>
      </c>
    </row>
    <row r="4488" spans="61:61" x14ac:dyDescent="0.25">
      <c r="BI4488" s="34">
        <v>4.2257714473840002E-3</v>
      </c>
    </row>
    <row r="4489" spans="61:61" x14ac:dyDescent="0.25">
      <c r="BI4489" s="34">
        <v>1.76399067490088E-2</v>
      </c>
    </row>
    <row r="4490" spans="61:61" x14ac:dyDescent="0.25">
      <c r="BI4490" s="34">
        <v>0.10991800187195951</v>
      </c>
    </row>
    <row r="4491" spans="61:61" x14ac:dyDescent="0.25">
      <c r="BI4491" s="34">
        <v>0.24522097955875441</v>
      </c>
    </row>
    <row r="4492" spans="61:61" x14ac:dyDescent="0.25">
      <c r="BI4492" s="34">
        <v>7.8111109978539497E-2</v>
      </c>
    </row>
    <row r="4493" spans="61:61" x14ac:dyDescent="0.25">
      <c r="BI4493" s="34">
        <v>-0.22346042387795581</v>
      </c>
    </row>
    <row r="4494" spans="61:61" x14ac:dyDescent="0.25">
      <c r="BI4494" s="34">
        <v>-9.6906473864643905E-2</v>
      </c>
    </row>
    <row r="4495" spans="61:61" x14ac:dyDescent="0.25">
      <c r="BI4495" s="34">
        <v>0.13768951771873039</v>
      </c>
    </row>
    <row r="4496" spans="61:61" x14ac:dyDescent="0.25">
      <c r="BI4496" s="34">
        <v>7.6402774994365999E-2</v>
      </c>
    </row>
    <row r="4497" spans="61:61" x14ac:dyDescent="0.25">
      <c r="BI4497" s="34">
        <v>8.4114386721723E-2</v>
      </c>
    </row>
    <row r="4498" spans="61:61" x14ac:dyDescent="0.25">
      <c r="BI4498" s="34">
        <v>0.17959226749751711</v>
      </c>
    </row>
    <row r="4499" spans="61:61" x14ac:dyDescent="0.25">
      <c r="BI4499" s="34">
        <v>0.2405441234686419</v>
      </c>
    </row>
    <row r="4500" spans="61:61" x14ac:dyDescent="0.25">
      <c r="BI4500" s="34">
        <v>-1.05652395431445E-2</v>
      </c>
    </row>
    <row r="4501" spans="61:61" x14ac:dyDescent="0.25">
      <c r="BI4501" s="34">
        <v>0.1221582332427041</v>
      </c>
    </row>
    <row r="4502" spans="61:61" x14ac:dyDescent="0.25">
      <c r="BI4502" s="34">
        <v>4.1841297335112902E-2</v>
      </c>
    </row>
    <row r="4503" spans="61:61" x14ac:dyDescent="0.25">
      <c r="BI4503" s="34">
        <v>-2.4389065222794101E-2</v>
      </c>
    </row>
    <row r="4504" spans="61:61" x14ac:dyDescent="0.25">
      <c r="BI4504" s="34">
        <v>1.1805258314708701E-2</v>
      </c>
    </row>
    <row r="4505" spans="61:61" x14ac:dyDescent="0.25">
      <c r="BI4505" s="34">
        <v>7.4926504759015397E-2</v>
      </c>
    </row>
    <row r="4506" spans="61:61" x14ac:dyDescent="0.25">
      <c r="BI4506" s="34">
        <v>0.26074094827088679</v>
      </c>
    </row>
    <row r="4507" spans="61:61" x14ac:dyDescent="0.25">
      <c r="BI4507" s="34">
        <v>-3.5084161216915599E-2</v>
      </c>
    </row>
    <row r="4508" spans="61:61" x14ac:dyDescent="0.25">
      <c r="BI4508" s="34">
        <v>4.2894121136582003E-3</v>
      </c>
    </row>
    <row r="4509" spans="61:61" x14ac:dyDescent="0.25">
      <c r="BI4509" s="34">
        <v>0.2103767235954333</v>
      </c>
    </row>
    <row r="4510" spans="61:61" x14ac:dyDescent="0.25">
      <c r="BI4510" s="34">
        <v>-5.4136612766912902E-2</v>
      </c>
    </row>
    <row r="4511" spans="61:61" x14ac:dyDescent="0.25">
      <c r="BI4511" s="34">
        <v>1.6072573203394499E-2</v>
      </c>
    </row>
    <row r="4512" spans="61:61" x14ac:dyDescent="0.25">
      <c r="BI4512" s="34">
        <v>-0.10031581630958281</v>
      </c>
    </row>
    <row r="4513" spans="61:61" x14ac:dyDescent="0.25">
      <c r="BI4513" s="34">
        <v>0.21938809523809519</v>
      </c>
    </row>
    <row r="4514" spans="61:61" x14ac:dyDescent="0.25">
      <c r="BI4514" s="34">
        <v>0.45986814251615982</v>
      </c>
    </row>
    <row r="4515" spans="61:61" x14ac:dyDescent="0.25">
      <c r="BI4515" s="34">
        <v>1.0488521524914699E-2</v>
      </c>
    </row>
    <row r="4516" spans="61:61" x14ac:dyDescent="0.25">
      <c r="BI4516" s="34">
        <v>2.1282109634964E-3</v>
      </c>
    </row>
    <row r="4517" spans="61:61" x14ac:dyDescent="0.25">
      <c r="BI4517" s="34">
        <v>4.21378382108012E-2</v>
      </c>
    </row>
    <row r="4518" spans="61:61" x14ac:dyDescent="0.25">
      <c r="BI4518" s="34">
        <v>0.32580682279146622</v>
      </c>
    </row>
    <row r="4519" spans="61:61" x14ac:dyDescent="0.25">
      <c r="BI4519" s="34">
        <v>-6.6650246686987102E-2</v>
      </c>
    </row>
    <row r="4520" spans="61:61" x14ac:dyDescent="0.25">
      <c r="BI4520" s="34">
        <v>-0.1200556634504505</v>
      </c>
    </row>
    <row r="4521" spans="61:61" x14ac:dyDescent="0.25">
      <c r="BI4521" s="34">
        <v>0.28841760757072221</v>
      </c>
    </row>
    <row r="4522" spans="61:61" x14ac:dyDescent="0.25">
      <c r="BI4522" s="34">
        <v>-6.2480913929531097E-2</v>
      </c>
    </row>
    <row r="4523" spans="61:61" x14ac:dyDescent="0.25">
      <c r="BI4523" s="34">
        <v>-0.10632820022133491</v>
      </c>
    </row>
    <row r="4524" spans="61:61" x14ac:dyDescent="0.25">
      <c r="BI4524" s="34">
        <v>5.3583402252348797E-2</v>
      </c>
    </row>
    <row r="4525" spans="61:61" x14ac:dyDescent="0.25">
      <c r="BI4525" s="34">
        <v>-6.5993626570915606E-2</v>
      </c>
    </row>
    <row r="4526" spans="61:61" x14ac:dyDescent="0.25">
      <c r="BI4526" s="34">
        <v>-4.3619188229248602E-2</v>
      </c>
    </row>
    <row r="4527" spans="61:61" x14ac:dyDescent="0.25">
      <c r="BI4527" s="34">
        <v>-0.1224410650435358</v>
      </c>
    </row>
    <row r="4528" spans="61:61" x14ac:dyDescent="0.25">
      <c r="BI4528" s="34">
        <v>-5.25539388677108E-2</v>
      </c>
    </row>
    <row r="4529" spans="61:61" x14ac:dyDescent="0.25">
      <c r="BI4529" s="34">
        <v>0.13801549635231139</v>
      </c>
    </row>
    <row r="4530" spans="61:61" x14ac:dyDescent="0.25">
      <c r="BI4530" s="34">
        <v>-4.5510331110977E-3</v>
      </c>
    </row>
    <row r="4531" spans="61:61" x14ac:dyDescent="0.25">
      <c r="BI4531" s="34">
        <v>-1.5944645361749599E-2</v>
      </c>
    </row>
    <row r="4532" spans="61:61" x14ac:dyDescent="0.25">
      <c r="BI4532" s="34">
        <v>6.6359105329515694E-2</v>
      </c>
    </row>
    <row r="4533" spans="61:61" x14ac:dyDescent="0.25">
      <c r="BI4533" s="34">
        <v>-0.16456787705517981</v>
      </c>
    </row>
    <row r="4534" spans="61:61" x14ac:dyDescent="0.25">
      <c r="BI4534" s="34">
        <v>5.44118246647936E-2</v>
      </c>
    </row>
    <row r="4535" spans="61:61" x14ac:dyDescent="0.25">
      <c r="BI4535" s="34">
        <v>-3.9330301163086397E-2</v>
      </c>
    </row>
    <row r="4536" spans="61:61" x14ac:dyDescent="0.25">
      <c r="BI4536" s="34">
        <v>4.3045899053627601E-2</v>
      </c>
    </row>
    <row r="4537" spans="61:61" x14ac:dyDescent="0.25">
      <c r="BI4537" s="34">
        <v>-0.1151124422758695</v>
      </c>
    </row>
    <row r="4538" spans="61:61" x14ac:dyDescent="0.25">
      <c r="BI4538" s="34">
        <v>0.44207358031705019</v>
      </c>
    </row>
    <row r="4539" spans="61:61" x14ac:dyDescent="0.25">
      <c r="BI4539" s="34">
        <v>2.5633755350007999E-2</v>
      </c>
    </row>
    <row r="4540" spans="61:61" x14ac:dyDescent="0.25">
      <c r="BI4540" s="34">
        <v>-5.8958112232105099E-2</v>
      </c>
    </row>
    <row r="4541" spans="61:61" x14ac:dyDescent="0.25">
      <c r="BI4541" s="34">
        <v>7.1200541414687596E-2</v>
      </c>
    </row>
    <row r="4542" spans="61:61" x14ac:dyDescent="0.25">
      <c r="BI4542" s="34">
        <v>6.5754529419850799E-2</v>
      </c>
    </row>
    <row r="4543" spans="61:61" x14ac:dyDescent="0.25">
      <c r="BI4543" s="34">
        <v>-0.1916061339945945</v>
      </c>
    </row>
    <row r="4544" spans="61:61" x14ac:dyDescent="0.25">
      <c r="BI4544" s="34">
        <v>-4.0290991436264301E-2</v>
      </c>
    </row>
    <row r="4545" spans="61:61" x14ac:dyDescent="0.25">
      <c r="BI4545" s="34">
        <v>-0.28274190364224971</v>
      </c>
    </row>
    <row r="4546" spans="61:61" x14ac:dyDescent="0.25">
      <c r="BI4546" s="34">
        <v>-5.7479682364529897E-2</v>
      </c>
    </row>
    <row r="4547" spans="61:61" x14ac:dyDescent="0.25">
      <c r="BI4547" s="34">
        <v>-2.3166717981338299E-2</v>
      </c>
    </row>
    <row r="4548" spans="61:61" x14ac:dyDescent="0.25">
      <c r="BI4548" s="34">
        <v>-0.14097388139483111</v>
      </c>
    </row>
    <row r="4549" spans="61:61" x14ac:dyDescent="0.25">
      <c r="BI4549" s="34">
        <v>0.1366019887150432</v>
      </c>
    </row>
    <row r="4550" spans="61:61" x14ac:dyDescent="0.25">
      <c r="BI4550" s="34">
        <v>-0.1579706257578862</v>
      </c>
    </row>
    <row r="4551" spans="61:61" x14ac:dyDescent="0.25">
      <c r="BI4551" s="34">
        <v>-2.3612491091598499E-2</v>
      </c>
    </row>
    <row r="4552" spans="61:61" x14ac:dyDescent="0.25">
      <c r="BI4552" s="34">
        <v>9.9406674277076994E-3</v>
      </c>
    </row>
    <row r="4553" spans="61:61" x14ac:dyDescent="0.25">
      <c r="BI4553" s="34">
        <v>-0.1211976436892902</v>
      </c>
    </row>
    <row r="4554" spans="61:61" x14ac:dyDescent="0.25">
      <c r="BI4554" s="34">
        <v>0.10519311051109891</v>
      </c>
    </row>
    <row r="4555" spans="61:61" x14ac:dyDescent="0.25">
      <c r="BI4555" s="34">
        <v>4.4957766601167397E-2</v>
      </c>
    </row>
    <row r="4556" spans="61:61" x14ac:dyDescent="0.25">
      <c r="BI4556" s="34">
        <v>0.34951178584747861</v>
      </c>
    </row>
    <row r="4557" spans="61:61" x14ac:dyDescent="0.25">
      <c r="BI4557" s="34">
        <v>-0.33624721553189763</v>
      </c>
    </row>
    <row r="4558" spans="61:61" x14ac:dyDescent="0.25">
      <c r="BI4558" s="34">
        <v>5.0727115504878802E-2</v>
      </c>
    </row>
    <row r="4559" spans="61:61" x14ac:dyDescent="0.25">
      <c r="BI4559" s="34">
        <v>0.18511869549166651</v>
      </c>
    </row>
    <row r="4560" spans="61:61" x14ac:dyDescent="0.25">
      <c r="BI4560" s="34">
        <v>-0.17233315491157039</v>
      </c>
    </row>
    <row r="4561" spans="61:61" x14ac:dyDescent="0.25">
      <c r="BI4561" s="34">
        <v>-0.1248865478097797</v>
      </c>
    </row>
    <row r="4562" spans="61:61" x14ac:dyDescent="0.25">
      <c r="BI4562" s="34">
        <v>7.3138469445161697E-2</v>
      </c>
    </row>
    <row r="4563" spans="61:61" x14ac:dyDescent="0.25">
      <c r="BI4563" s="34">
        <v>-0.1148374094664102</v>
      </c>
    </row>
    <row r="4564" spans="61:61" x14ac:dyDescent="0.25">
      <c r="BI4564" s="34">
        <v>-0.13407048396419111</v>
      </c>
    </row>
    <row r="4565" spans="61:61" x14ac:dyDescent="0.25">
      <c r="BI4565" s="34">
        <v>0.28700721018246461</v>
      </c>
    </row>
    <row r="4566" spans="61:61" x14ac:dyDescent="0.25">
      <c r="BI4566" s="34">
        <v>-0.10732381245309081</v>
      </c>
    </row>
    <row r="4567" spans="61:61" x14ac:dyDescent="0.25">
      <c r="BI4567" s="34">
        <v>-6.1500112916163599E-2</v>
      </c>
    </row>
    <row r="4568" spans="61:61" x14ac:dyDescent="0.25">
      <c r="BI4568" s="34">
        <v>-3.38776753557661E-2</v>
      </c>
    </row>
    <row r="4569" spans="61:61" x14ac:dyDescent="0.25">
      <c r="BI4569" s="34">
        <v>-7.5094986835660404E-2</v>
      </c>
    </row>
    <row r="4570" spans="61:61" x14ac:dyDescent="0.25">
      <c r="BI4570" s="34">
        <v>2.9992185653511999E-2</v>
      </c>
    </row>
    <row r="4571" spans="61:61" x14ac:dyDescent="0.25">
      <c r="BI4571" s="34">
        <v>-0.1693794040711987</v>
      </c>
    </row>
    <row r="4572" spans="61:61" x14ac:dyDescent="0.25">
      <c r="BI4572" s="34">
        <v>-0.13804374303966491</v>
      </c>
    </row>
    <row r="4573" spans="61:61" x14ac:dyDescent="0.25">
      <c r="BI4573" s="34">
        <v>-5.0055876928994998E-2</v>
      </c>
    </row>
    <row r="4574" spans="61:61" x14ac:dyDescent="0.25">
      <c r="BI4574" s="34">
        <v>-0.13297004103764259</v>
      </c>
    </row>
    <row r="4575" spans="61:61" x14ac:dyDescent="0.25">
      <c r="BI4575" s="34">
        <v>-0.2162237470949431</v>
      </c>
    </row>
    <row r="4576" spans="61:61" x14ac:dyDescent="0.25">
      <c r="BI4576" s="34">
        <v>-0.22958740910802899</v>
      </c>
    </row>
    <row r="4577" spans="61:61" x14ac:dyDescent="0.25">
      <c r="BI4577" s="34">
        <v>-5.4732970333069501E-2</v>
      </c>
    </row>
    <row r="4578" spans="61:61" x14ac:dyDescent="0.25">
      <c r="BI4578" s="34">
        <v>-0.1588965506602191</v>
      </c>
    </row>
    <row r="4579" spans="61:61" x14ac:dyDescent="0.25">
      <c r="BI4579" s="34">
        <v>0.40701096435266831</v>
      </c>
    </row>
    <row r="4580" spans="61:61" x14ac:dyDescent="0.25">
      <c r="BI4580" s="34">
        <v>-0.1203557909473482</v>
      </c>
    </row>
    <row r="4581" spans="61:61" x14ac:dyDescent="0.25">
      <c r="BI4581" s="34">
        <v>7.5436534585484896E-2</v>
      </c>
    </row>
    <row r="4582" spans="61:61" x14ac:dyDescent="0.25">
      <c r="BI4582" s="34">
        <v>-0.19213276016465819</v>
      </c>
    </row>
    <row r="4583" spans="61:61" x14ac:dyDescent="0.25">
      <c r="BI4583" s="34">
        <v>-4.60650703747097E-2</v>
      </c>
    </row>
    <row r="4584" spans="61:61" x14ac:dyDescent="0.25">
      <c r="BI4584" s="34">
        <v>-0.1995834707393174</v>
      </c>
    </row>
    <row r="4585" spans="61:61" x14ac:dyDescent="0.25">
      <c r="BI4585" s="34">
        <v>-0.2468916497124565</v>
      </c>
    </row>
    <row r="4586" spans="61:61" x14ac:dyDescent="0.25">
      <c r="BI4586" s="34">
        <v>-4.0300939949285901E-2</v>
      </c>
    </row>
    <row r="4587" spans="61:61" x14ac:dyDescent="0.25">
      <c r="BI4587" s="34">
        <v>-7.3321775678806003E-2</v>
      </c>
    </row>
    <row r="4588" spans="61:61" x14ac:dyDescent="0.25">
      <c r="BI4588" s="34">
        <v>-0.1185680138682819</v>
      </c>
    </row>
    <row r="4589" spans="61:61" x14ac:dyDescent="0.25">
      <c r="BI4589" s="34">
        <v>-5.8500116917037E-3</v>
      </c>
    </row>
    <row r="4590" spans="61:61" x14ac:dyDescent="0.25">
      <c r="BI4590" s="34">
        <v>-9.5422350258672906E-2</v>
      </c>
    </row>
    <row r="4591" spans="61:61" x14ac:dyDescent="0.25">
      <c r="BI4591" s="34">
        <v>2.9507651833379001E-3</v>
      </c>
    </row>
    <row r="4592" spans="61:61" x14ac:dyDescent="0.25">
      <c r="BI4592" s="34">
        <v>-4.4641921772855198E-2</v>
      </c>
    </row>
    <row r="4593" spans="61:61" x14ac:dyDescent="0.25">
      <c r="BI4593" s="34">
        <v>3.3010333021980899E-2</v>
      </c>
    </row>
    <row r="4594" spans="61:61" x14ac:dyDescent="0.25">
      <c r="BI4594" s="34">
        <v>-0.100765191634796</v>
      </c>
    </row>
    <row r="4595" spans="61:61" x14ac:dyDescent="0.25">
      <c r="BI4595" s="34">
        <v>-0.25310684900646691</v>
      </c>
    </row>
    <row r="4596" spans="61:61" x14ac:dyDescent="0.25">
      <c r="BI4596" s="34">
        <v>0.1935547918437012</v>
      </c>
    </row>
    <row r="4597" spans="61:61" x14ac:dyDescent="0.25">
      <c r="BI4597" s="34">
        <v>-0.12686350628630791</v>
      </c>
    </row>
    <row r="4598" spans="61:61" x14ac:dyDescent="0.25">
      <c r="BI4598" s="34">
        <v>0.17999789921685619</v>
      </c>
    </row>
    <row r="4599" spans="61:61" x14ac:dyDescent="0.25">
      <c r="BI4599" s="34">
        <v>0.1168540988495313</v>
      </c>
    </row>
    <row r="4600" spans="61:61" x14ac:dyDescent="0.25">
      <c r="BI4600" s="34">
        <v>0.18295355921481071</v>
      </c>
    </row>
    <row r="4601" spans="61:61" x14ac:dyDescent="0.25">
      <c r="BI4601" s="34">
        <v>2.8548706916886501E-2</v>
      </c>
    </row>
    <row r="4602" spans="61:61" x14ac:dyDescent="0.25">
      <c r="BI4602" s="34">
        <v>8.4798306415198393E-2</v>
      </c>
    </row>
    <row r="4603" spans="61:61" x14ac:dyDescent="0.25">
      <c r="BI4603" s="34">
        <v>-1.17107725295521E-2</v>
      </c>
    </row>
    <row r="4604" spans="61:61" x14ac:dyDescent="0.25">
      <c r="BI4604" s="34">
        <v>2.11975958307145E-2</v>
      </c>
    </row>
    <row r="4605" spans="61:61" x14ac:dyDescent="0.25">
      <c r="BI4605" s="34">
        <v>-0.10787901936750791</v>
      </c>
    </row>
    <row r="4606" spans="61:61" x14ac:dyDescent="0.25">
      <c r="BI4606" s="34">
        <v>-0.14937571118015111</v>
      </c>
    </row>
    <row r="4607" spans="61:61" x14ac:dyDescent="0.25">
      <c r="BI4607" s="34">
        <v>-1.08470972274356E-2</v>
      </c>
    </row>
    <row r="4608" spans="61:61" x14ac:dyDescent="0.25">
      <c r="BI4608" s="34">
        <v>-0.1124766547171564</v>
      </c>
    </row>
    <row r="4609" spans="61:61" x14ac:dyDescent="0.25">
      <c r="BI4609" s="34">
        <v>3.0235766405875102E-2</v>
      </c>
    </row>
    <row r="4610" spans="61:61" x14ac:dyDescent="0.25">
      <c r="BI4610" s="34">
        <v>-1.2573607707897399E-2</v>
      </c>
    </row>
    <row r="4611" spans="61:61" x14ac:dyDescent="0.25">
      <c r="BI4611" s="34">
        <v>7.2937921740323097E-2</v>
      </c>
    </row>
    <row r="4612" spans="61:61" x14ac:dyDescent="0.25">
      <c r="BI4612" s="34">
        <v>-1.5206212743019599E-2</v>
      </c>
    </row>
    <row r="4613" spans="61:61" x14ac:dyDescent="0.25">
      <c r="BI4613" s="34">
        <v>-0.1124162097395566</v>
      </c>
    </row>
    <row r="4614" spans="61:61" x14ac:dyDescent="0.25">
      <c r="BI4614" s="34">
        <v>-0.19673920432086539</v>
      </c>
    </row>
    <row r="4615" spans="61:61" x14ac:dyDescent="0.25">
      <c r="BI4615" s="34">
        <v>-0.12596176188193289</v>
      </c>
    </row>
    <row r="4616" spans="61:61" x14ac:dyDescent="0.25">
      <c r="BI4616" s="34">
        <v>-0.22864916056473711</v>
      </c>
    </row>
    <row r="4617" spans="61:61" x14ac:dyDescent="0.25">
      <c r="BI4617" s="34">
        <v>0.197308479682344</v>
      </c>
    </row>
    <row r="4618" spans="61:61" x14ac:dyDescent="0.25">
      <c r="BI4618" s="34">
        <v>6.4167895148800197E-2</v>
      </c>
    </row>
    <row r="4619" spans="61:61" x14ac:dyDescent="0.25">
      <c r="BI4619" s="34">
        <v>-2.8592659250529499E-2</v>
      </c>
    </row>
    <row r="4620" spans="61:61" x14ac:dyDescent="0.25">
      <c r="BI4620" s="34">
        <v>-0.24955454097244051</v>
      </c>
    </row>
    <row r="4621" spans="61:61" x14ac:dyDescent="0.25">
      <c r="BI4621" s="34">
        <v>0.23001396363715351</v>
      </c>
    </row>
    <row r="4622" spans="61:61" x14ac:dyDescent="0.25">
      <c r="BI4622" s="34">
        <v>-4.8168014845735498E-2</v>
      </c>
    </row>
    <row r="4623" spans="61:61" x14ac:dyDescent="0.25">
      <c r="BI4623" s="34">
        <v>0.1943846405627255</v>
      </c>
    </row>
    <row r="4624" spans="61:61" x14ac:dyDescent="0.25">
      <c r="BI4624" s="34">
        <v>-2.799910418558E-2</v>
      </c>
    </row>
    <row r="4625" spans="61:61" x14ac:dyDescent="0.25">
      <c r="BI4625" s="34">
        <v>-0.14116770658950359</v>
      </c>
    </row>
    <row r="4626" spans="61:61" x14ac:dyDescent="0.25">
      <c r="BI4626" s="34">
        <v>0.13450259670894141</v>
      </c>
    </row>
    <row r="4627" spans="61:61" x14ac:dyDescent="0.25">
      <c r="BI4627" s="34">
        <v>1.7328618759616301E-2</v>
      </c>
    </row>
    <row r="4628" spans="61:61" x14ac:dyDescent="0.25">
      <c r="BI4628" s="34">
        <v>-0.1387368688026398</v>
      </c>
    </row>
    <row r="4629" spans="61:61" x14ac:dyDescent="0.25">
      <c r="BI4629" s="34">
        <v>3.4059002871117301E-2</v>
      </c>
    </row>
    <row r="4630" spans="61:61" x14ac:dyDescent="0.25">
      <c r="BI4630" s="34">
        <v>-0.1401153404661275</v>
      </c>
    </row>
    <row r="4631" spans="61:61" x14ac:dyDescent="0.25">
      <c r="BI4631" s="34">
        <v>0.1469179343769676</v>
      </c>
    </row>
    <row r="4632" spans="61:61" x14ac:dyDescent="0.25">
      <c r="BI4632" s="34">
        <v>-0.1291473396598741</v>
      </c>
    </row>
    <row r="4633" spans="61:61" x14ac:dyDescent="0.25">
      <c r="BI4633" s="34">
        <v>8.6610856545649996E-4</v>
      </c>
    </row>
    <row r="4634" spans="61:61" x14ac:dyDescent="0.25">
      <c r="BI4634" s="34">
        <v>-8.31282642126739E-2</v>
      </c>
    </row>
    <row r="4635" spans="61:61" x14ac:dyDescent="0.25">
      <c r="BI4635" s="34">
        <v>0.260069351216143</v>
      </c>
    </row>
    <row r="4636" spans="61:61" x14ac:dyDescent="0.25">
      <c r="BI4636" s="34">
        <v>1.4690565293371E-2</v>
      </c>
    </row>
    <row r="4637" spans="61:61" x14ac:dyDescent="0.25">
      <c r="BI4637" s="34">
        <v>5.4821541032655199E-2</v>
      </c>
    </row>
    <row r="4638" spans="61:61" x14ac:dyDescent="0.25">
      <c r="BI4638" s="34">
        <v>-2.8653499962859701E-2</v>
      </c>
    </row>
    <row r="4639" spans="61:61" x14ac:dyDescent="0.25">
      <c r="BI4639" s="34">
        <v>2.20091472821458E-2</v>
      </c>
    </row>
    <row r="4640" spans="61:61" x14ac:dyDescent="0.25">
      <c r="BI4640" s="34">
        <v>0.138008984529188</v>
      </c>
    </row>
    <row r="4641" spans="61:61" x14ac:dyDescent="0.25">
      <c r="BI4641" s="34">
        <v>-6.5985872690755801E-2</v>
      </c>
    </row>
    <row r="4642" spans="61:61" x14ac:dyDescent="0.25">
      <c r="BI4642" s="34">
        <v>0.23902314645956119</v>
      </c>
    </row>
    <row r="4643" spans="61:61" x14ac:dyDescent="0.25">
      <c r="BI4643" s="34">
        <v>6.7429075109892406E-2</v>
      </c>
    </row>
    <row r="4644" spans="61:61" x14ac:dyDescent="0.25">
      <c r="BI4644" s="34">
        <v>-2.3994988748630998E-3</v>
      </c>
    </row>
    <row r="4645" spans="61:61" x14ac:dyDescent="0.25">
      <c r="BI4645" s="34">
        <v>4.6838219661024902E-2</v>
      </c>
    </row>
    <row r="4646" spans="61:61" x14ac:dyDescent="0.25">
      <c r="BI4646" s="34">
        <v>-7.9794257303588995E-2</v>
      </c>
    </row>
    <row r="4647" spans="61:61" x14ac:dyDescent="0.25">
      <c r="BI4647" s="34">
        <v>6.8177106242042998E-2</v>
      </c>
    </row>
    <row r="4648" spans="61:61" x14ac:dyDescent="0.25">
      <c r="BI4648" s="34">
        <v>0.28515929079221769</v>
      </c>
    </row>
    <row r="4649" spans="61:61" x14ac:dyDescent="0.25">
      <c r="BI4649" s="34">
        <v>-5.2447653673779897E-2</v>
      </c>
    </row>
    <row r="4650" spans="61:61" x14ac:dyDescent="0.25">
      <c r="BI4650" s="34">
        <v>-6.1996575559349502E-2</v>
      </c>
    </row>
    <row r="4651" spans="61:61" x14ac:dyDescent="0.25">
      <c r="BI4651" s="34">
        <v>3.1987271246311497E-2</v>
      </c>
    </row>
    <row r="4652" spans="61:61" x14ac:dyDescent="0.25">
      <c r="BI4652" s="34">
        <v>0.2856464827340589</v>
      </c>
    </row>
    <row r="4653" spans="61:61" x14ac:dyDescent="0.25">
      <c r="BI4653" s="34">
        <v>0.22033793544540811</v>
      </c>
    </row>
    <row r="4654" spans="61:61" x14ac:dyDescent="0.25">
      <c r="BI4654" s="34">
        <v>-6.7040245039821394E-2</v>
      </c>
    </row>
    <row r="4655" spans="61:61" x14ac:dyDescent="0.25">
      <c r="BI4655" s="34">
        <v>5.7001493162291597E-2</v>
      </c>
    </row>
    <row r="4656" spans="61:61" x14ac:dyDescent="0.25">
      <c r="BI4656" s="34">
        <v>2.5195136017970202E-2</v>
      </c>
    </row>
    <row r="4657" spans="61:61" x14ac:dyDescent="0.25">
      <c r="BI4657" s="34">
        <v>7.1562841143488404E-2</v>
      </c>
    </row>
    <row r="4658" spans="61:61" x14ac:dyDescent="0.25">
      <c r="BI4658" s="34">
        <v>-3.8985094920965198E-2</v>
      </c>
    </row>
    <row r="4659" spans="61:61" x14ac:dyDescent="0.25">
      <c r="BI4659" s="34">
        <v>6.0320787025148002E-2</v>
      </c>
    </row>
    <row r="4660" spans="61:61" x14ac:dyDescent="0.25">
      <c r="BI4660" s="34">
        <v>-0.1055284668353775</v>
      </c>
    </row>
    <row r="4661" spans="61:61" x14ac:dyDescent="0.25">
      <c r="BI4661" s="34">
        <v>4.3846969696969697E-2</v>
      </c>
    </row>
    <row r="4662" spans="61:61" x14ac:dyDescent="0.25">
      <c r="BI4662" s="34">
        <v>0.1622384071921078</v>
      </c>
    </row>
    <row r="4663" spans="61:61" x14ac:dyDescent="0.25">
      <c r="BI4663" s="34">
        <v>5.6322936625413697E-2</v>
      </c>
    </row>
    <row r="4664" spans="61:61" x14ac:dyDescent="0.25">
      <c r="BI4664" s="34">
        <v>1.7966371677134E-2</v>
      </c>
    </row>
    <row r="4665" spans="61:61" x14ac:dyDescent="0.25">
      <c r="BI4665" s="34">
        <v>2.5286130965573299E-2</v>
      </c>
    </row>
    <row r="4666" spans="61:61" x14ac:dyDescent="0.25">
      <c r="BI4666" s="34">
        <v>-0.17584996919761781</v>
      </c>
    </row>
    <row r="4667" spans="61:61" x14ac:dyDescent="0.25">
      <c r="BI4667" s="34">
        <v>0.36203850147830591</v>
      </c>
    </row>
    <row r="4668" spans="61:61" x14ac:dyDescent="0.25">
      <c r="BI4668" s="34">
        <v>9.4080602512572095E-2</v>
      </c>
    </row>
    <row r="4669" spans="61:61" x14ac:dyDescent="0.25">
      <c r="BI4669" s="34">
        <v>9.5844818768268697E-2</v>
      </c>
    </row>
    <row r="4670" spans="61:61" x14ac:dyDescent="0.25">
      <c r="BI4670" s="34">
        <v>8.2706715378695894E-2</v>
      </c>
    </row>
    <row r="4671" spans="61:61" x14ac:dyDescent="0.25">
      <c r="BI4671" s="34">
        <v>8.7776210680984595E-2</v>
      </c>
    </row>
    <row r="4672" spans="61:61" x14ac:dyDescent="0.25">
      <c r="BI4672" s="34">
        <v>7.3100640409944906E-2</v>
      </c>
    </row>
    <row r="4673" spans="61:61" x14ac:dyDescent="0.25">
      <c r="BI4673" s="34">
        <v>-0.1786374961447246</v>
      </c>
    </row>
    <row r="4674" spans="61:61" x14ac:dyDescent="0.25">
      <c r="BI4674" s="34">
        <v>-2.06406683613263E-2</v>
      </c>
    </row>
    <row r="4675" spans="61:61" x14ac:dyDescent="0.25">
      <c r="BI4675" s="34">
        <v>-0.20743020839359569</v>
      </c>
    </row>
    <row r="4676" spans="61:61" x14ac:dyDescent="0.25">
      <c r="BI4676" s="34">
        <v>-2.8034139995403999E-3</v>
      </c>
    </row>
    <row r="4677" spans="61:61" x14ac:dyDescent="0.25">
      <c r="BI4677" s="34">
        <v>0.1489221671147552</v>
      </c>
    </row>
    <row r="4678" spans="61:61" x14ac:dyDescent="0.25">
      <c r="BI4678" s="34">
        <v>4.4104087274291097E-2</v>
      </c>
    </row>
    <row r="4679" spans="61:61" x14ac:dyDescent="0.25">
      <c r="BI4679" s="34">
        <v>-7.2442940457079802E-2</v>
      </c>
    </row>
    <row r="4680" spans="61:61" x14ac:dyDescent="0.25">
      <c r="BI4680" s="34">
        <v>-2.6186610832355298E-2</v>
      </c>
    </row>
    <row r="4681" spans="61:61" x14ac:dyDescent="0.25">
      <c r="BI4681" s="34">
        <v>-3.1777848706342003E-2</v>
      </c>
    </row>
    <row r="4682" spans="61:61" x14ac:dyDescent="0.25">
      <c r="BI4682" s="34">
        <v>-6.4288765708384002E-2</v>
      </c>
    </row>
    <row r="4683" spans="61:61" x14ac:dyDescent="0.25">
      <c r="BI4683" s="34">
        <v>9.4214810391394302E-2</v>
      </c>
    </row>
    <row r="4684" spans="61:61" x14ac:dyDescent="0.25">
      <c r="BI4684" s="34">
        <v>-8.45320841061344E-2</v>
      </c>
    </row>
    <row r="4685" spans="61:61" x14ac:dyDescent="0.25">
      <c r="BI4685" s="34">
        <v>-2.5484189198077298E-2</v>
      </c>
    </row>
    <row r="4686" spans="61:61" x14ac:dyDescent="0.25">
      <c r="BI4686" s="34">
        <v>4.77005374797271E-2</v>
      </c>
    </row>
    <row r="4687" spans="61:61" x14ac:dyDescent="0.25">
      <c r="BI4687" s="34">
        <v>-0.115653891912329</v>
      </c>
    </row>
    <row r="4688" spans="61:61" x14ac:dyDescent="0.25">
      <c r="BI4688" s="34">
        <v>-9.7434729323237906E-2</v>
      </c>
    </row>
    <row r="4689" spans="61:61" x14ac:dyDescent="0.25">
      <c r="BI4689" s="34">
        <v>-0.11709008331593571</v>
      </c>
    </row>
    <row r="4690" spans="61:61" x14ac:dyDescent="0.25">
      <c r="BI4690" s="34">
        <v>-0.42727741732257629</v>
      </c>
    </row>
    <row r="4691" spans="61:61" x14ac:dyDescent="0.25">
      <c r="BI4691" s="34">
        <v>-0.12558336952270641</v>
      </c>
    </row>
    <row r="4692" spans="61:61" x14ac:dyDescent="0.25">
      <c r="BI4692" s="34">
        <v>-4.2718389206625997E-2</v>
      </c>
    </row>
    <row r="4693" spans="61:61" x14ac:dyDescent="0.25">
      <c r="BI4693" s="34">
        <v>-0.15601365989607971</v>
      </c>
    </row>
    <row r="4694" spans="61:61" x14ac:dyDescent="0.25">
      <c r="BI4694" s="34">
        <v>-4.3130954939131397E-2</v>
      </c>
    </row>
    <row r="4695" spans="61:61" x14ac:dyDescent="0.25">
      <c r="BI4695" s="34">
        <v>-0.13358369201650569</v>
      </c>
    </row>
    <row r="4696" spans="61:61" x14ac:dyDescent="0.25">
      <c r="BI4696" s="34">
        <v>-7.97821139010082E-2</v>
      </c>
    </row>
    <row r="4697" spans="61:61" x14ac:dyDescent="0.25">
      <c r="BI4697" s="34">
        <v>2.5057035652097201E-2</v>
      </c>
    </row>
    <row r="4698" spans="61:61" x14ac:dyDescent="0.25">
      <c r="BI4698" s="34">
        <v>4.0942203823488999E-3</v>
      </c>
    </row>
    <row r="4699" spans="61:61" x14ac:dyDescent="0.25">
      <c r="BI4699" s="34">
        <v>-2.8818028569128101E-2</v>
      </c>
    </row>
    <row r="4700" spans="61:61" x14ac:dyDescent="0.25">
      <c r="BI4700" s="34">
        <v>6.0395859122709498E-2</v>
      </c>
    </row>
    <row r="4701" spans="61:61" x14ac:dyDescent="0.25">
      <c r="BI4701" s="34">
        <v>-0.12480163491773889</v>
      </c>
    </row>
    <row r="4702" spans="61:61" x14ac:dyDescent="0.25">
      <c r="BI4702" s="34">
        <v>0.162668531720532</v>
      </c>
    </row>
    <row r="4703" spans="61:61" x14ac:dyDescent="0.25">
      <c r="BI4703" s="34">
        <v>1.2935252423870189</v>
      </c>
    </row>
    <row r="4704" spans="61:61" x14ac:dyDescent="0.25">
      <c r="BI4704" s="34">
        <v>0.57738624700650976</v>
      </c>
    </row>
    <row r="4705" spans="61:61" x14ac:dyDescent="0.25">
      <c r="BI4705" s="34">
        <v>-0.26490295372626649</v>
      </c>
    </row>
    <row r="4706" spans="61:61" x14ac:dyDescent="0.25">
      <c r="BI4706" s="34">
        <v>-5.1732839742605299E-2</v>
      </c>
    </row>
    <row r="4707" spans="61:61" x14ac:dyDescent="0.25">
      <c r="BI4707" s="34">
        <v>-0.1179064489706181</v>
      </c>
    </row>
    <row r="4708" spans="61:61" x14ac:dyDescent="0.25">
      <c r="BI4708" s="34">
        <v>-0.32847563440883881</v>
      </c>
    </row>
    <row r="4709" spans="61:61" x14ac:dyDescent="0.25">
      <c r="BI4709" s="34">
        <v>-0.23992002533287821</v>
      </c>
    </row>
    <row r="4710" spans="61:61" x14ac:dyDescent="0.25">
      <c r="BI4710" s="34">
        <v>-0.16789840311534979</v>
      </c>
    </row>
    <row r="4711" spans="61:61" x14ac:dyDescent="0.25">
      <c r="BI4711" s="34">
        <v>-0.26455975673360937</v>
      </c>
    </row>
    <row r="4712" spans="61:61" x14ac:dyDescent="0.25">
      <c r="BI4712" s="34">
        <v>-0.22926970915032471</v>
      </c>
    </row>
    <row r="4713" spans="61:61" x14ac:dyDescent="0.25">
      <c r="BI4713" s="34">
        <v>0.29893454972554367</v>
      </c>
    </row>
    <row r="4714" spans="61:61" x14ac:dyDescent="0.25">
      <c r="BI4714" s="34">
        <v>-0.1196757972033142</v>
      </c>
    </row>
    <row r="4715" spans="61:61" x14ac:dyDescent="0.25">
      <c r="BI4715" s="34">
        <v>-0.1127160865367987</v>
      </c>
    </row>
    <row r="4716" spans="61:61" x14ac:dyDescent="0.25">
      <c r="BI4716" s="34">
        <v>-0.31069868341684809</v>
      </c>
    </row>
    <row r="4717" spans="61:61" x14ac:dyDescent="0.25">
      <c r="BI4717" s="34">
        <v>-0.16409507405851961</v>
      </c>
    </row>
    <row r="4718" spans="61:61" x14ac:dyDescent="0.25">
      <c r="BI4718" s="34">
        <v>4.6366996107936799E-2</v>
      </c>
    </row>
    <row r="4719" spans="61:61" x14ac:dyDescent="0.25">
      <c r="BI4719" s="34">
        <v>4.7453546189455902E-2</v>
      </c>
    </row>
    <row r="4720" spans="61:61" x14ac:dyDescent="0.25">
      <c r="BI4720" s="34">
        <v>-6.1261573659683599E-2</v>
      </c>
    </row>
    <row r="4721" spans="61:61" x14ac:dyDescent="0.25">
      <c r="BI4721" s="34">
        <v>-0.24639494258919231</v>
      </c>
    </row>
    <row r="4722" spans="61:61" x14ac:dyDescent="0.25">
      <c r="BI4722" s="34">
        <v>-0.17193505862141259</v>
      </c>
    </row>
    <row r="4723" spans="61:61" x14ac:dyDescent="0.25">
      <c r="BI4723" s="34">
        <v>-0.18420072301118981</v>
      </c>
    </row>
    <row r="4724" spans="61:61" x14ac:dyDescent="0.25">
      <c r="BI4724" s="34">
        <v>4.3439280692187401E-2</v>
      </c>
    </row>
    <row r="4725" spans="61:61" x14ac:dyDescent="0.25">
      <c r="BI4725" s="34">
        <v>-8.1144337659101298E-2</v>
      </c>
    </row>
    <row r="4726" spans="61:61" x14ac:dyDescent="0.25">
      <c r="BI4726" s="34">
        <v>-0.117746098967315</v>
      </c>
    </row>
    <row r="4727" spans="61:61" x14ac:dyDescent="0.25">
      <c r="BI4727" s="34">
        <v>-0.1079529499480127</v>
      </c>
    </row>
    <row r="4728" spans="61:61" x14ac:dyDescent="0.25">
      <c r="BI4728" s="34">
        <v>-0.19255002537333649</v>
      </c>
    </row>
    <row r="4729" spans="61:61" x14ac:dyDescent="0.25">
      <c r="BI4729" s="34">
        <v>-4.2236294058210201E-2</v>
      </c>
    </row>
    <row r="4730" spans="61:61" x14ac:dyDescent="0.25">
      <c r="BI4730" s="34">
        <v>0.25580441169291601</v>
      </c>
    </row>
    <row r="4731" spans="61:61" x14ac:dyDescent="0.25">
      <c r="BI4731" s="34">
        <v>0.17826277053716941</v>
      </c>
    </row>
    <row r="4732" spans="61:61" x14ac:dyDescent="0.25">
      <c r="BI4732" s="34">
        <v>-4.2221327808237903E-2</v>
      </c>
    </row>
    <row r="4733" spans="61:61" x14ac:dyDescent="0.25">
      <c r="BI4733" s="34">
        <v>-0.1690407913020861</v>
      </c>
    </row>
    <row r="4734" spans="61:61" x14ac:dyDescent="0.25">
      <c r="BI4734" s="34">
        <v>8.8184827366613802E-2</v>
      </c>
    </row>
    <row r="4735" spans="61:61" x14ac:dyDescent="0.25">
      <c r="BI4735" s="34">
        <v>0.11407897364182649</v>
      </c>
    </row>
    <row r="4736" spans="61:61" x14ac:dyDescent="0.25">
      <c r="BI4736" s="34">
        <v>0.30127549644568369</v>
      </c>
    </row>
    <row r="4737" spans="61:61" x14ac:dyDescent="0.25">
      <c r="BI4737" s="34">
        <v>2.9427215834425001E-2</v>
      </c>
    </row>
    <row r="4738" spans="61:61" x14ac:dyDescent="0.25">
      <c r="BI4738" s="34">
        <v>-1.9769222475078999E-3</v>
      </c>
    </row>
    <row r="4739" spans="61:61" x14ac:dyDescent="0.25">
      <c r="BI4739" s="34">
        <v>2.3002881739618002E-2</v>
      </c>
    </row>
    <row r="4740" spans="61:61" x14ac:dyDescent="0.25">
      <c r="BI4740" s="34">
        <v>1.6421981064150999E-3</v>
      </c>
    </row>
    <row r="4741" spans="61:61" x14ac:dyDescent="0.25">
      <c r="BI4741" s="34">
        <v>0.25204086608402021</v>
      </c>
    </row>
    <row r="4742" spans="61:61" x14ac:dyDescent="0.25">
      <c r="BI4742" s="34">
        <v>0.15475769290779731</v>
      </c>
    </row>
    <row r="4743" spans="61:61" x14ac:dyDescent="0.25">
      <c r="BI4743" s="34">
        <v>0.1157894614784877</v>
      </c>
    </row>
    <row r="4744" spans="61:61" x14ac:dyDescent="0.25">
      <c r="BI4744" s="34">
        <v>7.6212840546659902E-2</v>
      </c>
    </row>
    <row r="4745" spans="61:61" x14ac:dyDescent="0.25">
      <c r="BI4745" s="34">
        <v>-3.25694873920939E-2</v>
      </c>
    </row>
    <row r="4746" spans="61:61" x14ac:dyDescent="0.25">
      <c r="BI4746" s="34">
        <v>0.1216135201352965</v>
      </c>
    </row>
    <row r="4747" spans="61:61" x14ac:dyDescent="0.25">
      <c r="BI4747" s="34">
        <v>5.8139662296770603E-2</v>
      </c>
    </row>
    <row r="4748" spans="61:61" x14ac:dyDescent="0.25">
      <c r="BI4748" s="34">
        <v>0.1081267941920508</v>
      </c>
    </row>
    <row r="4749" spans="61:61" x14ac:dyDescent="0.25">
      <c r="BI4749" s="34">
        <v>-3.6259675696810999E-3</v>
      </c>
    </row>
    <row r="4750" spans="61:61" x14ac:dyDescent="0.25">
      <c r="BI4750" s="34">
        <v>0.2581879071483833</v>
      </c>
    </row>
    <row r="4751" spans="61:61" x14ac:dyDescent="0.25">
      <c r="BI4751" s="34">
        <v>7.5600003448487899E-2</v>
      </c>
    </row>
    <row r="4752" spans="61:61" x14ac:dyDescent="0.25">
      <c r="BI4752" s="34">
        <v>-7.7628627773758493E-2</v>
      </c>
    </row>
    <row r="4753" spans="61:61" x14ac:dyDescent="0.25">
      <c r="BI4753" s="34">
        <v>0.37026902212749502</v>
      </c>
    </row>
    <row r="4754" spans="61:61" x14ac:dyDescent="0.25">
      <c r="BI4754" s="34">
        <v>0.33943699414479461</v>
      </c>
    </row>
    <row r="4755" spans="61:61" x14ac:dyDescent="0.25">
      <c r="BI4755" s="34">
        <v>-4.6528518394948801E-2</v>
      </c>
    </row>
    <row r="4756" spans="61:61" x14ac:dyDescent="0.25">
      <c r="BI4756" s="34">
        <v>0.1550566271560781</v>
      </c>
    </row>
    <row r="4757" spans="61:61" x14ac:dyDescent="0.25">
      <c r="BI4757" s="34">
        <v>-0.1233637583414261</v>
      </c>
    </row>
    <row r="4758" spans="61:61" x14ac:dyDescent="0.25">
      <c r="BI4758" s="34">
        <v>-0.2043168373402969</v>
      </c>
    </row>
    <row r="4759" spans="61:61" x14ac:dyDescent="0.25">
      <c r="BI4759" s="34">
        <v>8.7821041332873606E-2</v>
      </c>
    </row>
    <row r="4760" spans="61:61" x14ac:dyDescent="0.25">
      <c r="BI4760" s="34">
        <v>-6.5453787929400003E-3</v>
      </c>
    </row>
    <row r="4761" spans="61:61" x14ac:dyDescent="0.25">
      <c r="BI4761" s="34">
        <v>4.5099450351445601E-2</v>
      </c>
    </row>
    <row r="4762" spans="61:61" x14ac:dyDescent="0.25">
      <c r="BI4762" s="34">
        <v>2.9990545964661702E-2</v>
      </c>
    </row>
    <row r="4763" spans="61:61" x14ac:dyDescent="0.25">
      <c r="BI4763" s="34">
        <v>-5.9145491040279503E-2</v>
      </c>
    </row>
    <row r="4764" spans="61:61" x14ac:dyDescent="0.25">
      <c r="BI4764" s="34">
        <v>-6.3149496063597696E-2</v>
      </c>
    </row>
    <row r="4765" spans="61:61" x14ac:dyDescent="0.25">
      <c r="BI4765" s="34">
        <v>-2.5233676748044999E-3</v>
      </c>
    </row>
    <row r="4766" spans="61:61" x14ac:dyDescent="0.25">
      <c r="BI4766" s="34">
        <v>7.7694711569050003E-3</v>
      </c>
    </row>
    <row r="4767" spans="61:61" x14ac:dyDescent="0.25">
      <c r="BI4767" s="34">
        <v>0.1545305554011939</v>
      </c>
    </row>
    <row r="4768" spans="61:61" x14ac:dyDescent="0.25">
      <c r="BI4768" s="34">
        <v>3.6372102680394799E-2</v>
      </c>
    </row>
    <row r="4769" spans="61:61" x14ac:dyDescent="0.25">
      <c r="BI4769" s="34">
        <v>0.29675089606478988</v>
      </c>
    </row>
    <row r="4770" spans="61:61" x14ac:dyDescent="0.25">
      <c r="BI4770" s="34">
        <v>0.14665304845106139</v>
      </c>
    </row>
    <row r="4771" spans="61:61" x14ac:dyDescent="0.25">
      <c r="BI4771" s="34">
        <v>1.8173620982412899E-2</v>
      </c>
    </row>
    <row r="4772" spans="61:61" x14ac:dyDescent="0.25">
      <c r="BI4772" s="34">
        <v>0.14293963550882691</v>
      </c>
    </row>
    <row r="4773" spans="61:61" x14ac:dyDescent="0.25">
      <c r="BI4773" s="34">
        <v>0.35684803808930848</v>
      </c>
    </row>
    <row r="4774" spans="61:61" x14ac:dyDescent="0.25">
      <c r="BI4774" s="34">
        <v>-0.1118833586722521</v>
      </c>
    </row>
    <row r="4775" spans="61:61" x14ac:dyDescent="0.25">
      <c r="BI4775" s="34">
        <v>1.8545509089918999E-3</v>
      </c>
    </row>
    <row r="4776" spans="61:61" x14ac:dyDescent="0.25">
      <c r="BI4776" s="34">
        <v>-0.1281184226135704</v>
      </c>
    </row>
    <row r="4777" spans="61:61" x14ac:dyDescent="0.25">
      <c r="BI4777" s="34">
        <v>3.5534585371630102E-2</v>
      </c>
    </row>
    <row r="4778" spans="61:61" x14ac:dyDescent="0.25">
      <c r="BI4778" s="34">
        <v>9.1935407148152695E-2</v>
      </c>
    </row>
    <row r="4779" spans="61:61" x14ac:dyDescent="0.25">
      <c r="BI4779" s="34">
        <v>-0.1568958905499315</v>
      </c>
    </row>
    <row r="4780" spans="61:61" x14ac:dyDescent="0.25">
      <c r="BI4780" s="34">
        <v>7.6996549559499597E-2</v>
      </c>
    </row>
    <row r="4781" spans="61:61" x14ac:dyDescent="0.25">
      <c r="BI4781" s="34">
        <v>0.13230681023608609</v>
      </c>
    </row>
    <row r="4782" spans="61:61" x14ac:dyDescent="0.25">
      <c r="BI4782" s="34">
        <v>-2.8011203140694101E-2</v>
      </c>
    </row>
    <row r="4783" spans="61:61" x14ac:dyDescent="0.25">
      <c r="BI4783" s="34">
        <v>-0.107965443508826</v>
      </c>
    </row>
    <row r="4784" spans="61:61" x14ac:dyDescent="0.25">
      <c r="BI4784" s="34">
        <v>0.1300220488834222</v>
      </c>
    </row>
    <row r="4785" spans="61:61" x14ac:dyDescent="0.25">
      <c r="BI4785" s="34">
        <v>-6.3438704715251398E-2</v>
      </c>
    </row>
    <row r="4786" spans="61:61" x14ac:dyDescent="0.25">
      <c r="BI4786" s="34">
        <v>-0.21797853210568599</v>
      </c>
    </row>
    <row r="4787" spans="61:61" x14ac:dyDescent="0.25">
      <c r="BI4787" s="34">
        <v>5.4719680292290102E-2</v>
      </c>
    </row>
    <row r="4788" spans="61:61" x14ac:dyDescent="0.25">
      <c r="BI4788" s="34">
        <v>5.6144998328540004E-4</v>
      </c>
    </row>
    <row r="4789" spans="61:61" x14ac:dyDescent="0.25">
      <c r="BI4789" s="34">
        <v>-6.1351681290382501E-2</v>
      </c>
    </row>
    <row r="4790" spans="61:61" x14ac:dyDescent="0.25">
      <c r="BI4790" s="34">
        <v>-0.1722999888289122</v>
      </c>
    </row>
    <row r="4791" spans="61:61" x14ac:dyDescent="0.25">
      <c r="BI4791" s="34">
        <v>0.14591819965074779</v>
      </c>
    </row>
    <row r="4792" spans="61:61" x14ac:dyDescent="0.25">
      <c r="BI4792" s="34">
        <v>5.9179579861010998E-3</v>
      </c>
    </row>
    <row r="4793" spans="61:61" x14ac:dyDescent="0.25">
      <c r="BI4793" s="34">
        <v>6.3522717917248298E-2</v>
      </c>
    </row>
    <row r="4794" spans="61:61" x14ac:dyDescent="0.25">
      <c r="BI4794" s="34">
        <v>-6.2029752543183998E-2</v>
      </c>
    </row>
    <row r="4795" spans="61:61" x14ac:dyDescent="0.25">
      <c r="BI4795" s="34">
        <v>-7.7675188191823299E-2</v>
      </c>
    </row>
    <row r="4796" spans="61:61" x14ac:dyDescent="0.25">
      <c r="BI4796" s="34">
        <v>-0.1458114264287769</v>
      </c>
    </row>
    <row r="4797" spans="61:61" x14ac:dyDescent="0.25">
      <c r="BI4797" s="34">
        <v>-0.14023979576319009</v>
      </c>
    </row>
    <row r="4798" spans="61:61" x14ac:dyDescent="0.25">
      <c r="BI4798" s="34">
        <v>-5.6122659701136703E-2</v>
      </c>
    </row>
    <row r="4799" spans="61:61" x14ac:dyDescent="0.25">
      <c r="BI4799" s="34">
        <v>-0.1984689466430041</v>
      </c>
    </row>
    <row r="4800" spans="61:61" x14ac:dyDescent="0.25">
      <c r="BI4800" s="34">
        <v>-0.11817616553795619</v>
      </c>
    </row>
    <row r="4801" spans="61:61" x14ac:dyDescent="0.25">
      <c r="BI4801" s="34">
        <v>4.5526653837972698E-2</v>
      </c>
    </row>
    <row r="4802" spans="61:61" x14ac:dyDescent="0.25">
      <c r="BI4802" s="34">
        <v>2.0654661043655001E-2</v>
      </c>
    </row>
    <row r="4803" spans="61:61" x14ac:dyDescent="0.25">
      <c r="BI4803" s="34">
        <v>-9.5168778647398006E-3</v>
      </c>
    </row>
    <row r="4804" spans="61:61" x14ac:dyDescent="0.25">
      <c r="BI4804" s="34">
        <v>-4.6587547634241597E-2</v>
      </c>
    </row>
    <row r="4805" spans="61:61" x14ac:dyDescent="0.25">
      <c r="BI4805" s="34">
        <v>-0.2462604107247256</v>
      </c>
    </row>
    <row r="4806" spans="61:61" x14ac:dyDescent="0.25">
      <c r="BI4806" s="34">
        <v>-7.2301897289258593E-2</v>
      </c>
    </row>
    <row r="4807" spans="61:61" x14ac:dyDescent="0.25">
      <c r="BI4807" s="34">
        <v>0.29481763789875448</v>
      </c>
    </row>
    <row r="4808" spans="61:61" x14ac:dyDescent="0.25">
      <c r="BI4808" s="34">
        <v>-0.16127202540728461</v>
      </c>
    </row>
    <row r="4809" spans="61:61" x14ac:dyDescent="0.25">
      <c r="BI4809" s="34">
        <v>-0.25024106001518148</v>
      </c>
    </row>
    <row r="4810" spans="61:61" x14ac:dyDescent="0.25">
      <c r="BI4810" s="34">
        <v>-0.1061016554656385</v>
      </c>
    </row>
    <row r="4811" spans="61:61" x14ac:dyDescent="0.25">
      <c r="BI4811" s="34">
        <v>-0.17908300798026661</v>
      </c>
    </row>
    <row r="4812" spans="61:61" x14ac:dyDescent="0.25">
      <c r="BI4812" s="34">
        <v>0.25527004217807098</v>
      </c>
    </row>
    <row r="4813" spans="61:61" x14ac:dyDescent="0.25">
      <c r="BI4813" s="34">
        <v>0.2064103943605177</v>
      </c>
    </row>
    <row r="4814" spans="61:61" x14ac:dyDescent="0.25">
      <c r="BI4814" s="34">
        <v>-9.3867245924626697E-2</v>
      </c>
    </row>
    <row r="4815" spans="61:61" x14ac:dyDescent="0.25">
      <c r="BI4815" s="34">
        <v>-2.0136118156572399E-2</v>
      </c>
    </row>
    <row r="4816" spans="61:61" x14ac:dyDescent="0.25">
      <c r="BI4816" s="34">
        <v>-8.0360676156583502E-2</v>
      </c>
    </row>
    <row r="4817" spans="61:61" x14ac:dyDescent="0.25">
      <c r="BI4817" s="34">
        <v>0.1636608975737385</v>
      </c>
    </row>
    <row r="4818" spans="61:61" x14ac:dyDescent="0.25">
      <c r="BI4818" s="34">
        <v>-9.4113866951939504E-2</v>
      </c>
    </row>
    <row r="4819" spans="61:61" x14ac:dyDescent="0.25">
      <c r="BI4819" s="34">
        <v>2.1064078261506001E-2</v>
      </c>
    </row>
    <row r="4820" spans="61:61" x14ac:dyDescent="0.25">
      <c r="BI4820" s="34">
        <v>-4.8292013726664203E-2</v>
      </c>
    </row>
    <row r="4821" spans="61:61" x14ac:dyDescent="0.25">
      <c r="BI4821" s="34">
        <v>5.55943543349336E-2</v>
      </c>
    </row>
    <row r="4822" spans="61:61" x14ac:dyDescent="0.25">
      <c r="BI4822" s="34">
        <v>9.4103674050217606E-2</v>
      </c>
    </row>
    <row r="4823" spans="61:61" x14ac:dyDescent="0.25">
      <c r="BI4823" s="34">
        <v>6.0633566282156499E-2</v>
      </c>
    </row>
    <row r="4824" spans="61:61" x14ac:dyDescent="0.25">
      <c r="BI4824" s="34">
        <v>1.75826372121369E-2</v>
      </c>
    </row>
    <row r="4825" spans="61:61" x14ac:dyDescent="0.25">
      <c r="BI4825" s="34">
        <v>0.28799680229983521</v>
      </c>
    </row>
    <row r="4826" spans="61:61" x14ac:dyDescent="0.25">
      <c r="BI4826" s="34">
        <v>0.103784665636406</v>
      </c>
    </row>
    <row r="4827" spans="61:61" x14ac:dyDescent="0.25">
      <c r="BI4827" s="34">
        <v>-3.1870680037854898E-2</v>
      </c>
    </row>
    <row r="4828" spans="61:61" x14ac:dyDescent="0.25">
      <c r="BI4828" s="34">
        <v>0.1296159507891258</v>
      </c>
    </row>
    <row r="4829" spans="61:61" x14ac:dyDescent="0.25">
      <c r="BI4829" s="34">
        <v>1.70571715367119E-2</v>
      </c>
    </row>
    <row r="4830" spans="61:61" x14ac:dyDescent="0.25">
      <c r="BI4830" s="34">
        <v>-0.21105001220703121</v>
      </c>
    </row>
    <row r="4831" spans="61:61" x14ac:dyDescent="0.25">
      <c r="BI4831" s="34">
        <v>-1.1213766977436399E-2</v>
      </c>
    </row>
    <row r="4832" spans="61:61" x14ac:dyDescent="0.25">
      <c r="BI4832" s="34">
        <v>5.3030281943479002E-2</v>
      </c>
    </row>
    <row r="4833" spans="61:61" x14ac:dyDescent="0.25">
      <c r="BI4833" s="34">
        <v>0.16107200784997619</v>
      </c>
    </row>
    <row r="4834" spans="61:61" x14ac:dyDescent="0.25">
      <c r="BI4834" s="34">
        <v>0.19179485382846889</v>
      </c>
    </row>
    <row r="4835" spans="61:61" x14ac:dyDescent="0.25">
      <c r="BI4835" s="34">
        <v>5.1850490086048903E-2</v>
      </c>
    </row>
    <row r="4836" spans="61:61" x14ac:dyDescent="0.25">
      <c r="BI4836" s="34">
        <v>0.12877086083657349</v>
      </c>
    </row>
    <row r="4837" spans="61:61" x14ac:dyDescent="0.25">
      <c r="BI4837" s="34">
        <v>-7.6496053798543601E-2</v>
      </c>
    </row>
    <row r="4838" spans="61:61" x14ac:dyDescent="0.25">
      <c r="BI4838" s="34">
        <v>7.4087949198918202E-2</v>
      </c>
    </row>
    <row r="4839" spans="61:61" x14ac:dyDescent="0.25">
      <c r="BI4839" s="34">
        <v>8.2331771439541596E-2</v>
      </c>
    </row>
    <row r="4840" spans="61:61" x14ac:dyDescent="0.25">
      <c r="BI4840" s="34">
        <v>-5.1512547441481003E-2</v>
      </c>
    </row>
    <row r="4841" spans="61:61" x14ac:dyDescent="0.25">
      <c r="BI4841" s="34">
        <v>4.3586756856166198E-2</v>
      </c>
    </row>
    <row r="4842" spans="61:61" x14ac:dyDescent="0.25">
      <c r="BI4842" s="34">
        <v>-3.9632888959898499E-2</v>
      </c>
    </row>
    <row r="4843" spans="61:61" x14ac:dyDescent="0.25">
      <c r="BI4843" s="34">
        <v>0.1438581237305617</v>
      </c>
    </row>
    <row r="4844" spans="61:61" x14ac:dyDescent="0.25">
      <c r="BI4844" s="34">
        <v>0.32946847001254481</v>
      </c>
    </row>
    <row r="4845" spans="61:61" x14ac:dyDescent="0.25">
      <c r="BI4845" s="34">
        <v>0.1007595865221938</v>
      </c>
    </row>
    <row r="4846" spans="61:61" x14ac:dyDescent="0.25">
      <c r="BI4846" s="34">
        <v>0.1455902789834104</v>
      </c>
    </row>
    <row r="4847" spans="61:61" x14ac:dyDescent="0.25">
      <c r="BI4847" s="34">
        <v>0.1262971597375703</v>
      </c>
    </row>
    <row r="4848" spans="61:61" x14ac:dyDescent="0.25">
      <c r="BI4848" s="34">
        <v>0.24046806705122789</v>
      </c>
    </row>
    <row r="4849" spans="61:61" x14ac:dyDescent="0.25">
      <c r="BI4849" s="34">
        <v>0.60903565992621866</v>
      </c>
    </row>
    <row r="4850" spans="61:61" x14ac:dyDescent="0.25">
      <c r="BI4850" s="34">
        <v>0.143552543057231</v>
      </c>
    </row>
    <row r="4851" spans="61:61" x14ac:dyDescent="0.25">
      <c r="BI4851" s="34">
        <v>0.16275354302531919</v>
      </c>
    </row>
    <row r="4852" spans="61:61" x14ac:dyDescent="0.25">
      <c r="BI4852" s="34">
        <v>-0.12930629488387371</v>
      </c>
    </row>
    <row r="4853" spans="61:61" x14ac:dyDescent="0.25">
      <c r="BI4853" s="34">
        <v>5.0643725168730697E-2</v>
      </c>
    </row>
    <row r="4854" spans="61:61" x14ac:dyDescent="0.25">
      <c r="BI4854" s="34">
        <v>1.2961920153865601E-2</v>
      </c>
    </row>
    <row r="4855" spans="61:61" x14ac:dyDescent="0.25">
      <c r="BI4855" s="34">
        <v>0.13325899180340339</v>
      </c>
    </row>
    <row r="4856" spans="61:61" x14ac:dyDescent="0.25">
      <c r="BI4856" s="34">
        <v>8.2768250998037696E-2</v>
      </c>
    </row>
    <row r="4857" spans="61:61" x14ac:dyDescent="0.25">
      <c r="BI4857" s="34">
        <v>7.4322483422165894E-2</v>
      </c>
    </row>
    <row r="4858" spans="61:61" x14ac:dyDescent="0.25">
      <c r="BI4858" s="34">
        <v>0.23317110783655851</v>
      </c>
    </row>
    <row r="4859" spans="61:61" x14ac:dyDescent="0.25">
      <c r="BI4859" s="34">
        <v>8.1746245609402995E-3</v>
      </c>
    </row>
    <row r="4860" spans="61:61" x14ac:dyDescent="0.25">
      <c r="BI4860" s="34">
        <v>0.1801175228439432</v>
      </c>
    </row>
    <row r="4861" spans="61:61" x14ac:dyDescent="0.25">
      <c r="BI4861" s="34">
        <v>0.27605771588433231</v>
      </c>
    </row>
    <row r="4862" spans="61:61" x14ac:dyDescent="0.25">
      <c r="BI4862" s="34">
        <v>2.4650902565885299E-2</v>
      </c>
    </row>
    <row r="4863" spans="61:61" x14ac:dyDescent="0.25">
      <c r="BI4863" s="34">
        <v>0.22237030575432681</v>
      </c>
    </row>
    <row r="4864" spans="61:61" x14ac:dyDescent="0.25">
      <c r="BI4864" s="34">
        <v>5.2371129410773501E-2</v>
      </c>
    </row>
    <row r="4865" spans="61:61" x14ac:dyDescent="0.25">
      <c r="BI4865" s="34">
        <v>9.0862326921381201E-2</v>
      </c>
    </row>
    <row r="4866" spans="61:61" x14ac:dyDescent="0.25">
      <c r="BI4866" s="34">
        <v>0.1148578502101037</v>
      </c>
    </row>
    <row r="4867" spans="61:61" x14ac:dyDescent="0.25">
      <c r="BI4867" s="34">
        <v>0.1293441363125446</v>
      </c>
    </row>
    <row r="4868" spans="61:61" x14ac:dyDescent="0.25">
      <c r="BI4868" s="34">
        <v>7.1312970093409506E-2</v>
      </c>
    </row>
    <row r="4869" spans="61:61" x14ac:dyDescent="0.25">
      <c r="BI4869" s="34">
        <v>0.46271380781621479</v>
      </c>
    </row>
    <row r="4870" spans="61:61" x14ac:dyDescent="0.25">
      <c r="BI4870" s="34">
        <v>0.35878431103812619</v>
      </c>
    </row>
    <row r="4871" spans="61:61" x14ac:dyDescent="0.25">
      <c r="BI4871" s="34">
        <v>8.5187578056408295E-2</v>
      </c>
    </row>
    <row r="4872" spans="61:61" x14ac:dyDescent="0.25">
      <c r="BI4872" s="34">
        <v>0.11034038454592091</v>
      </c>
    </row>
    <row r="4873" spans="61:61" x14ac:dyDescent="0.25">
      <c r="BI4873" s="34">
        <v>4.6657391509956299E-2</v>
      </c>
    </row>
    <row r="4874" spans="61:61" x14ac:dyDescent="0.25">
      <c r="BI4874" s="34">
        <v>1.7544896170381E-3</v>
      </c>
    </row>
    <row r="4875" spans="61:61" x14ac:dyDescent="0.25">
      <c r="BI4875" s="34">
        <v>-6.05569332601191E-2</v>
      </c>
    </row>
    <row r="4876" spans="61:61" x14ac:dyDescent="0.25">
      <c r="BI4876" s="34">
        <v>5.0126932039299098E-2</v>
      </c>
    </row>
    <row r="4877" spans="61:61" x14ac:dyDescent="0.25">
      <c r="BI4877" s="34">
        <v>7.3933316143764E-2</v>
      </c>
    </row>
    <row r="4878" spans="61:61" x14ac:dyDescent="0.25">
      <c r="BI4878" s="34">
        <v>-0.25019065899901538</v>
      </c>
    </row>
    <row r="4879" spans="61:61" x14ac:dyDescent="0.25">
      <c r="BI4879" s="34">
        <v>7.3558803017831895E-2</v>
      </c>
    </row>
    <row r="4880" spans="61:61" x14ac:dyDescent="0.25">
      <c r="BI4880" s="34">
        <v>-5.9820373453387699E-2</v>
      </c>
    </row>
    <row r="4881" spans="61:61" x14ac:dyDescent="0.25">
      <c r="BI4881" s="34">
        <v>0.1060890666046298</v>
      </c>
    </row>
    <row r="4882" spans="61:61" x14ac:dyDescent="0.25">
      <c r="BI4882" s="34">
        <v>-8.3300732548475101E-2</v>
      </c>
    </row>
    <row r="4883" spans="61:61" x14ac:dyDescent="0.25">
      <c r="BI4883" s="34">
        <v>-9.1972508329219004E-3</v>
      </c>
    </row>
    <row r="4884" spans="61:61" x14ac:dyDescent="0.25">
      <c r="BI4884" s="34">
        <v>-4.4564017116483001E-2</v>
      </c>
    </row>
    <row r="4885" spans="61:61" x14ac:dyDescent="0.25">
      <c r="BI4885" s="34">
        <v>0.14902876959737901</v>
      </c>
    </row>
    <row r="4886" spans="61:61" x14ac:dyDescent="0.25">
      <c r="BI4886" s="34">
        <v>5.1226941821867697E-2</v>
      </c>
    </row>
    <row r="4887" spans="61:61" x14ac:dyDescent="0.25">
      <c r="BI4887" s="34">
        <v>0.29201669384046208</v>
      </c>
    </row>
    <row r="4888" spans="61:61" x14ac:dyDescent="0.25">
      <c r="BI4888" s="34">
        <v>2.2563302603484901E-2</v>
      </c>
    </row>
    <row r="4889" spans="61:61" x14ac:dyDescent="0.25">
      <c r="BI4889" s="34">
        <v>-3.10206243464708E-2</v>
      </c>
    </row>
    <row r="4890" spans="61:61" x14ac:dyDescent="0.25">
      <c r="BI4890" s="34">
        <v>0.15032791597729159</v>
      </c>
    </row>
    <row r="4891" spans="61:61" x14ac:dyDescent="0.25">
      <c r="BI4891" s="34">
        <v>0.30679136118619149</v>
      </c>
    </row>
    <row r="4892" spans="61:61" x14ac:dyDescent="0.25">
      <c r="BI4892" s="34">
        <v>0.3026566479218194</v>
      </c>
    </row>
    <row r="4893" spans="61:61" x14ac:dyDescent="0.25">
      <c r="BI4893" s="34">
        <v>-1.0591777754936599E-2</v>
      </c>
    </row>
    <row r="4894" spans="61:61" x14ac:dyDescent="0.25">
      <c r="BI4894" s="34">
        <v>0.183397216318892</v>
      </c>
    </row>
    <row r="4895" spans="61:61" x14ac:dyDescent="0.25">
      <c r="BI4895" s="34">
        <v>0.32871605555348299</v>
      </c>
    </row>
    <row r="4896" spans="61:61" x14ac:dyDescent="0.25">
      <c r="BI4896" s="34">
        <v>-1.4067074322884499E-2</v>
      </c>
    </row>
    <row r="4897" spans="61:61" x14ac:dyDescent="0.25">
      <c r="BI4897" s="34">
        <v>0.1031723784190036</v>
      </c>
    </row>
    <row r="4898" spans="61:61" x14ac:dyDescent="0.25">
      <c r="BI4898" s="34">
        <v>8.3789624502852503E-2</v>
      </c>
    </row>
    <row r="4899" spans="61:61" x14ac:dyDescent="0.25">
      <c r="BI4899" s="34">
        <v>0.2320687042818429</v>
      </c>
    </row>
    <row r="4900" spans="61:61" x14ac:dyDescent="0.25">
      <c r="BI4900" s="34">
        <v>-2.572215517096E-2</v>
      </c>
    </row>
    <row r="4901" spans="61:61" x14ac:dyDescent="0.25">
      <c r="BI4901" s="34">
        <v>-8.1226888187352995E-3</v>
      </c>
    </row>
    <row r="4902" spans="61:61" x14ac:dyDescent="0.25">
      <c r="BI4902" s="34">
        <v>5.0415377439415703E-2</v>
      </c>
    </row>
    <row r="4903" spans="61:61" x14ac:dyDescent="0.25">
      <c r="BI4903" s="34">
        <v>4.7437085088725399E-2</v>
      </c>
    </row>
    <row r="4904" spans="61:61" x14ac:dyDescent="0.25">
      <c r="BI4904" s="34">
        <v>0.31314476971429472</v>
      </c>
    </row>
    <row r="4905" spans="61:61" x14ac:dyDescent="0.25">
      <c r="BI4905" s="34">
        <v>2.1380558312385899E-2</v>
      </c>
    </row>
    <row r="4906" spans="61:61" x14ac:dyDescent="0.25">
      <c r="BI4906" s="34">
        <v>0.38150103402861768</v>
      </c>
    </row>
    <row r="4907" spans="61:61" x14ac:dyDescent="0.25">
      <c r="BI4907" s="34">
        <v>0.81928384595212533</v>
      </c>
    </row>
    <row r="4908" spans="61:61" x14ac:dyDescent="0.25">
      <c r="BI4908" s="34">
        <v>0.11069499262026899</v>
      </c>
    </row>
    <row r="4909" spans="61:61" x14ac:dyDescent="0.25">
      <c r="BI4909" s="34">
        <v>0.4346498768141841</v>
      </c>
    </row>
    <row r="4910" spans="61:61" x14ac:dyDescent="0.25">
      <c r="BI4910" s="34">
        <v>-4.2747446981871599E-2</v>
      </c>
    </row>
    <row r="4911" spans="61:61" x14ac:dyDescent="0.25">
      <c r="BI4911" s="34">
        <v>0.2711428382003625</v>
      </c>
    </row>
    <row r="4912" spans="61:61" x14ac:dyDescent="0.25">
      <c r="BI4912" s="34">
        <v>-7.4599868517999907E-2</v>
      </c>
    </row>
    <row r="4913" spans="61:61" x14ac:dyDescent="0.25">
      <c r="BI4913" s="34">
        <v>-3.0062498843437601E-2</v>
      </c>
    </row>
    <row r="4914" spans="61:61" x14ac:dyDescent="0.25">
      <c r="BI4914" s="34">
        <v>0.26623037875313471</v>
      </c>
    </row>
    <row r="4915" spans="61:61" x14ac:dyDescent="0.25">
      <c r="BI4915" s="34">
        <v>1.6541870907053099E-2</v>
      </c>
    </row>
    <row r="4916" spans="61:61" x14ac:dyDescent="0.25">
      <c r="BI4916" s="34">
        <v>0.15490137009021679</v>
      </c>
    </row>
    <row r="4917" spans="61:61" x14ac:dyDescent="0.25">
      <c r="BI4917" s="34">
        <v>0.24989358863146449</v>
      </c>
    </row>
    <row r="4918" spans="61:61" x14ac:dyDescent="0.25">
      <c r="BI4918" s="34">
        <v>0.26315838728676832</v>
      </c>
    </row>
    <row r="4919" spans="61:61" x14ac:dyDescent="0.25">
      <c r="BI4919" s="34">
        <v>0.2276640356342759</v>
      </c>
    </row>
    <row r="4920" spans="61:61" x14ac:dyDescent="0.25">
      <c r="BI4920" s="34">
        <v>9.6811708832838503E-2</v>
      </c>
    </row>
    <row r="4921" spans="61:61" x14ac:dyDescent="0.25">
      <c r="BI4921" s="34">
        <v>0.38231660844542892</v>
      </c>
    </row>
    <row r="4922" spans="61:61" x14ac:dyDescent="0.25">
      <c r="BI4922" s="34">
        <v>8.5672812389364306E-2</v>
      </c>
    </row>
    <row r="4923" spans="61:61" x14ac:dyDescent="0.25">
      <c r="BI4923" s="34">
        <v>0.33856167781999608</v>
      </c>
    </row>
    <row r="4924" spans="61:61" x14ac:dyDescent="0.25">
      <c r="BI4924" s="34">
        <v>0.57519842359147766</v>
      </c>
    </row>
    <row r="4925" spans="61:61" x14ac:dyDescent="0.25">
      <c r="BI4925" s="34">
        <v>-9.7966425181069697E-2</v>
      </c>
    </row>
    <row r="4926" spans="61:61" x14ac:dyDescent="0.25">
      <c r="BI4926" s="34">
        <v>0.21107793795307569</v>
      </c>
    </row>
    <row r="4927" spans="61:61" x14ac:dyDescent="0.25">
      <c r="BI4927" s="34">
        <v>7.5005872038614099E-2</v>
      </c>
    </row>
    <row r="4928" spans="61:61" x14ac:dyDescent="0.25">
      <c r="BI4928" s="34">
        <v>0.52341819773821896</v>
      </c>
    </row>
    <row r="4929" spans="61:61" x14ac:dyDescent="0.25">
      <c r="BI4929" s="34">
        <v>-9.7622462681051306E-2</v>
      </c>
    </row>
    <row r="4930" spans="61:61" x14ac:dyDescent="0.25">
      <c r="BI4930" s="34">
        <v>0.3405856390258642</v>
      </c>
    </row>
    <row r="4931" spans="61:61" x14ac:dyDescent="0.25">
      <c r="BI4931" s="34">
        <v>1.8364982355744901E-2</v>
      </c>
    </row>
    <row r="4932" spans="61:61" x14ac:dyDescent="0.25">
      <c r="BI4932" s="34">
        <v>0.2471874504181458</v>
      </c>
    </row>
    <row r="4933" spans="61:61" x14ac:dyDescent="0.25">
      <c r="BI4933" s="34">
        <v>9.3236402027090701E-2</v>
      </c>
    </row>
    <row r="4934" spans="61:61" x14ac:dyDescent="0.25">
      <c r="BI4934" s="34">
        <v>0.2205884543017545</v>
      </c>
    </row>
    <row r="4935" spans="61:61" x14ac:dyDescent="0.25">
      <c r="BI4935" s="34">
        <v>7.8694727145177008E-3</v>
      </c>
    </row>
    <row r="4936" spans="61:61" x14ac:dyDescent="0.25">
      <c r="BI4936" s="34">
        <v>0.10264295944324089</v>
      </c>
    </row>
    <row r="4937" spans="61:61" x14ac:dyDescent="0.25">
      <c r="BI4937" s="34">
        <v>-1.6033492789139999E-4</v>
      </c>
    </row>
    <row r="4938" spans="61:61" x14ac:dyDescent="0.25">
      <c r="BI4938" s="34">
        <v>0.1044605525805046</v>
      </c>
    </row>
    <row r="4939" spans="61:61" x14ac:dyDescent="0.25">
      <c r="BI4939" s="34">
        <v>-9.7974748005536794E-2</v>
      </c>
    </row>
    <row r="4940" spans="61:61" x14ac:dyDescent="0.25">
      <c r="BI4940" s="34">
        <v>0.27176317890551183</v>
      </c>
    </row>
    <row r="4941" spans="61:61" x14ac:dyDescent="0.25">
      <c r="BI4941" s="34">
        <v>5.8414639958122502E-2</v>
      </c>
    </row>
    <row r="4942" spans="61:61" x14ac:dyDescent="0.25">
      <c r="BI4942" s="34">
        <v>3.9722004031222398E-2</v>
      </c>
    </row>
    <row r="4943" spans="61:61" x14ac:dyDescent="0.25">
      <c r="BI4943" s="34">
        <v>-3.36562257069229E-2</v>
      </c>
    </row>
    <row r="4944" spans="61:61" x14ac:dyDescent="0.25">
      <c r="BI4944" s="34">
        <v>0.114144609086286</v>
      </c>
    </row>
    <row r="4945" spans="61:61" x14ac:dyDescent="0.25">
      <c r="BI4945" s="34">
        <v>-2.3589969545320499E-2</v>
      </c>
    </row>
    <row r="4946" spans="61:61" x14ac:dyDescent="0.25">
      <c r="BI4946" s="34">
        <v>-0.25497716668879378</v>
      </c>
    </row>
    <row r="4947" spans="61:61" x14ac:dyDescent="0.25">
      <c r="BI4947" s="34">
        <v>-0.12378810046876081</v>
      </c>
    </row>
    <row r="4948" spans="61:61" x14ac:dyDescent="0.25">
      <c r="BI4948" s="34">
        <v>4.1746755493435997E-2</v>
      </c>
    </row>
    <row r="4949" spans="61:61" x14ac:dyDescent="0.25">
      <c r="BI4949" s="34">
        <v>-0.1063819547371485</v>
      </c>
    </row>
    <row r="4950" spans="61:61" x14ac:dyDescent="0.25">
      <c r="BI4950" s="34">
        <v>3.1428057553956001E-3</v>
      </c>
    </row>
    <row r="4951" spans="61:61" x14ac:dyDescent="0.25">
      <c r="BI4951" s="34">
        <v>-4.5298363238343298E-2</v>
      </c>
    </row>
    <row r="4952" spans="61:61" x14ac:dyDescent="0.25">
      <c r="BI4952" s="34">
        <v>0.36319156944154918</v>
      </c>
    </row>
    <row r="4953" spans="61:61" x14ac:dyDescent="0.25">
      <c r="BI4953" s="34">
        <v>0.3652214593010753</v>
      </c>
    </row>
    <row r="4954" spans="61:61" x14ac:dyDescent="0.25">
      <c r="BI4954" s="34">
        <v>-0.15234290407461551</v>
      </c>
    </row>
    <row r="4955" spans="61:61" x14ac:dyDescent="0.25">
      <c r="BI4955" s="34">
        <v>-5.2185734688571399E-2</v>
      </c>
    </row>
    <row r="4956" spans="61:61" x14ac:dyDescent="0.25">
      <c r="BI4956" s="34">
        <v>6.1136156482901903E-2</v>
      </c>
    </row>
    <row r="4957" spans="61:61" x14ac:dyDescent="0.25">
      <c r="BI4957" s="34">
        <v>0.21110867827224319</v>
      </c>
    </row>
    <row r="4958" spans="61:61" x14ac:dyDescent="0.25">
      <c r="BI4958" s="34">
        <v>-6.8009517342320497E-2</v>
      </c>
    </row>
    <row r="4959" spans="61:61" x14ac:dyDescent="0.25">
      <c r="BI4959" s="34">
        <v>0.1926321650385151</v>
      </c>
    </row>
    <row r="4960" spans="61:61" x14ac:dyDescent="0.25">
      <c r="BI4960" s="34">
        <v>4.2958885010305002E-2</v>
      </c>
    </row>
    <row r="4961" spans="61:61" x14ac:dyDescent="0.25">
      <c r="BI4961" s="34">
        <v>-0.34237896155030562</v>
      </c>
    </row>
    <row r="4962" spans="61:61" x14ac:dyDescent="0.25">
      <c r="BI4962" s="34">
        <v>0.2109734211029409</v>
      </c>
    </row>
    <row r="4963" spans="61:61" x14ac:dyDescent="0.25">
      <c r="BI4963" s="34">
        <v>0.18514925107664601</v>
      </c>
    </row>
    <row r="4964" spans="61:61" x14ac:dyDescent="0.25">
      <c r="BI4964" s="34">
        <v>0.218790939065132</v>
      </c>
    </row>
    <row r="4965" spans="61:61" x14ac:dyDescent="0.25">
      <c r="BI4965" s="34">
        <v>2.1319596533965299E-2</v>
      </c>
    </row>
    <row r="4966" spans="61:61" x14ac:dyDescent="0.25">
      <c r="BI4966" s="34">
        <v>0.16331842305911151</v>
      </c>
    </row>
    <row r="4967" spans="61:61" x14ac:dyDescent="0.25">
      <c r="BI4967" s="34">
        <v>0.3393375951674088</v>
      </c>
    </row>
    <row r="4968" spans="61:61" x14ac:dyDescent="0.25">
      <c r="BI4968" s="34">
        <v>-6.0290420691299203E-2</v>
      </c>
    </row>
    <row r="4969" spans="61:61" x14ac:dyDescent="0.25">
      <c r="BI4969" s="34">
        <v>0.24189992266791399</v>
      </c>
    </row>
    <row r="4970" spans="61:61" x14ac:dyDescent="0.25">
      <c r="BI4970" s="34">
        <v>0.18741038809528249</v>
      </c>
    </row>
    <row r="4971" spans="61:61" x14ac:dyDescent="0.25">
      <c r="BI4971" s="34">
        <v>0.1214381939684373</v>
      </c>
    </row>
    <row r="4972" spans="61:61" x14ac:dyDescent="0.25">
      <c r="BI4972" s="34">
        <v>0.2319144330268009</v>
      </c>
    </row>
    <row r="4973" spans="61:61" x14ac:dyDescent="0.25">
      <c r="BI4973" s="34">
        <v>0.165929500470852</v>
      </c>
    </row>
    <row r="4974" spans="61:61" x14ac:dyDescent="0.25">
      <c r="BI4974" s="34">
        <v>0.2341769873141229</v>
      </c>
    </row>
    <row r="4975" spans="61:61" x14ac:dyDescent="0.25">
      <c r="BI4975" s="34">
        <v>0.29665164419354589</v>
      </c>
    </row>
    <row r="4976" spans="61:61" x14ac:dyDescent="0.25">
      <c r="BI4976" s="34">
        <v>-2.0820363751745601E-2</v>
      </c>
    </row>
    <row r="4977" spans="61:61" x14ac:dyDescent="0.25">
      <c r="BI4977" s="34">
        <v>0.16377344342182951</v>
      </c>
    </row>
    <row r="4978" spans="61:61" x14ac:dyDescent="0.25">
      <c r="BI4978" s="34">
        <v>0.2049124216514891</v>
      </c>
    </row>
    <row r="4979" spans="61:61" x14ac:dyDescent="0.25">
      <c r="BI4979" s="34">
        <v>0.3951428047455946</v>
      </c>
    </row>
    <row r="4980" spans="61:61" x14ac:dyDescent="0.25">
      <c r="BI4980" s="34">
        <v>9.7725496002008097E-2</v>
      </c>
    </row>
    <row r="4981" spans="61:61" x14ac:dyDescent="0.25">
      <c r="BI4981" s="34">
        <v>-0.16387004996159249</v>
      </c>
    </row>
    <row r="4982" spans="61:61" x14ac:dyDescent="0.25">
      <c r="BI4982" s="34">
        <v>6.3025096996924504E-2</v>
      </c>
    </row>
    <row r="4983" spans="61:61" x14ac:dyDescent="0.25">
      <c r="BI4983" s="34">
        <v>4.1324733044644998E-2</v>
      </c>
    </row>
    <row r="4984" spans="61:61" x14ac:dyDescent="0.25">
      <c r="BI4984" s="34">
        <v>0.55723859210505455</v>
      </c>
    </row>
    <row r="4985" spans="61:61" x14ac:dyDescent="0.25">
      <c r="BI4985" s="34">
        <v>0.42840902360372618</v>
      </c>
    </row>
    <row r="4986" spans="61:61" x14ac:dyDescent="0.25">
      <c r="BI4986" s="34">
        <v>4.1816403571888101E-2</v>
      </c>
    </row>
    <row r="4987" spans="61:61" x14ac:dyDescent="0.25">
      <c r="BI4987" s="34">
        <v>-3.2705758354645099E-2</v>
      </c>
    </row>
    <row r="4988" spans="61:61" x14ac:dyDescent="0.25">
      <c r="BI4988" s="34">
        <v>-9.5184062653397E-3</v>
      </c>
    </row>
    <row r="4989" spans="61:61" x14ac:dyDescent="0.25">
      <c r="BI4989" s="34">
        <v>5.4286034505393398E-2</v>
      </c>
    </row>
    <row r="4990" spans="61:61" x14ac:dyDescent="0.25">
      <c r="BI4990" s="34">
        <v>-0.10230213554090579</v>
      </c>
    </row>
    <row r="4991" spans="61:61" x14ac:dyDescent="0.25">
      <c r="BI4991" s="34">
        <v>0.13349594923645239</v>
      </c>
    </row>
    <row r="4992" spans="61:61" x14ac:dyDescent="0.25">
      <c r="BI4992" s="34">
        <v>-0.1048590711324832</v>
      </c>
    </row>
    <row r="4993" spans="61:61" x14ac:dyDescent="0.25">
      <c r="BI4993" s="34">
        <v>-0.16913819817056261</v>
      </c>
    </row>
    <row r="4994" spans="61:61" x14ac:dyDescent="0.25">
      <c r="BI4994" s="34">
        <v>-4.9921296554622199E-2</v>
      </c>
    </row>
    <row r="4995" spans="61:61" x14ac:dyDescent="0.25">
      <c r="BI4995" s="34">
        <v>0.16150223593954799</v>
      </c>
    </row>
    <row r="4996" spans="61:61" x14ac:dyDescent="0.25">
      <c r="BI4996" s="34">
        <v>-0.16678484716344669</v>
      </c>
    </row>
    <row r="4997" spans="61:61" x14ac:dyDescent="0.25">
      <c r="BI4997" s="34">
        <v>-8.2970469938682401E-2</v>
      </c>
    </row>
    <row r="4998" spans="61:61" x14ac:dyDescent="0.25">
      <c r="BI4998" s="34">
        <v>0.21353910677157889</v>
      </c>
    </row>
    <row r="4999" spans="61:61" x14ac:dyDescent="0.25">
      <c r="BI4999" s="34">
        <v>-5.4394614066721999E-3</v>
      </c>
    </row>
    <row r="5000" spans="61:61" x14ac:dyDescent="0.25">
      <c r="BI5000" s="34">
        <v>-0.12921467251450761</v>
      </c>
    </row>
    <row r="5001" spans="61:61" x14ac:dyDescent="0.25">
      <c r="BI5001" s="34">
        <v>-0.1015841562780479</v>
      </c>
    </row>
    <row r="5002" spans="61:61" x14ac:dyDescent="0.25">
      <c r="BI5002" s="34">
        <v>-0.1026557841297748</v>
      </c>
    </row>
    <row r="5003" spans="61:61" x14ac:dyDescent="0.25">
      <c r="BI5003" s="34">
        <v>9.0222020786806002E-3</v>
      </c>
    </row>
    <row r="5004" spans="61:61" x14ac:dyDescent="0.25">
      <c r="BI5004" s="34">
        <v>-5.98696665487237E-2</v>
      </c>
    </row>
    <row r="5005" spans="61:61" x14ac:dyDescent="0.25">
      <c r="BI5005" s="34">
        <v>-1.2392612689841299E-2</v>
      </c>
    </row>
    <row r="5006" spans="61:61" x14ac:dyDescent="0.25">
      <c r="BI5006" s="34">
        <v>1.2545477609191001E-2</v>
      </c>
    </row>
    <row r="5007" spans="61:61" x14ac:dyDescent="0.25">
      <c r="BI5007" s="34">
        <v>-4.8538661841160603E-2</v>
      </c>
    </row>
    <row r="5008" spans="61:61" x14ac:dyDescent="0.25">
      <c r="BI5008" s="34">
        <v>-0.11880729177365031</v>
      </c>
    </row>
    <row r="5009" spans="61:61" x14ac:dyDescent="0.25">
      <c r="BI5009" s="34">
        <v>0.1751758204733328</v>
      </c>
    </row>
    <row r="5010" spans="61:61" x14ac:dyDescent="0.25">
      <c r="BI5010" s="34">
        <v>0.17099209014609121</v>
      </c>
    </row>
    <row r="5011" spans="61:61" x14ac:dyDescent="0.25">
      <c r="BI5011" s="34">
        <v>-7.6288426112786E-3</v>
      </c>
    </row>
    <row r="5012" spans="61:61" x14ac:dyDescent="0.25">
      <c r="BI5012" s="34">
        <v>-0.15464311924881111</v>
      </c>
    </row>
    <row r="5013" spans="61:61" x14ac:dyDescent="0.25">
      <c r="BI5013" s="34">
        <v>1.8233824835433499E-2</v>
      </c>
    </row>
    <row r="5014" spans="61:61" x14ac:dyDescent="0.25">
      <c r="BI5014" s="34">
        <v>5.0088104773367802E-2</v>
      </c>
    </row>
    <row r="5015" spans="61:61" x14ac:dyDescent="0.25">
      <c r="BI5015" s="34">
        <v>0.1118715089823584</v>
      </c>
    </row>
    <row r="5016" spans="61:61" x14ac:dyDescent="0.25">
      <c r="BI5016" s="34">
        <v>-6.5963794257585001E-2</v>
      </c>
    </row>
    <row r="5017" spans="61:61" x14ac:dyDescent="0.25">
      <c r="BI5017" s="34">
        <v>-6.0397522552312698E-2</v>
      </c>
    </row>
    <row r="5018" spans="61:61" x14ac:dyDescent="0.25">
      <c r="BI5018" s="34">
        <v>-0.16488040930995171</v>
      </c>
    </row>
    <row r="5019" spans="61:61" x14ac:dyDescent="0.25">
      <c r="BI5019" s="34">
        <v>-2.4426455683494001E-2</v>
      </c>
    </row>
    <row r="5020" spans="61:61" x14ac:dyDescent="0.25">
      <c r="BI5020" s="34">
        <v>6.9887342930734203E-2</v>
      </c>
    </row>
    <row r="5021" spans="61:61" x14ac:dyDescent="0.25">
      <c r="BI5021" s="34">
        <v>-7.5179304721431098E-2</v>
      </c>
    </row>
    <row r="5022" spans="61:61" x14ac:dyDescent="0.25">
      <c r="BI5022" s="34">
        <v>-0.3874585445464962</v>
      </c>
    </row>
    <row r="5023" spans="61:61" x14ac:dyDescent="0.25">
      <c r="BI5023" s="34">
        <v>-0.2574456771635566</v>
      </c>
    </row>
    <row r="5024" spans="61:61" x14ac:dyDescent="0.25">
      <c r="BI5024" s="34">
        <v>-0.13785965757324739</v>
      </c>
    </row>
    <row r="5025" spans="61:61" x14ac:dyDescent="0.25">
      <c r="BI5025" s="34">
        <v>-2.06578394608187E-2</v>
      </c>
    </row>
    <row r="5026" spans="61:61" x14ac:dyDescent="0.25">
      <c r="BI5026" s="34">
        <v>-7.54273429600055E-2</v>
      </c>
    </row>
    <row r="5027" spans="61:61" x14ac:dyDescent="0.25">
      <c r="BI5027" s="34">
        <v>-0.37667220096397602</v>
      </c>
    </row>
    <row r="5028" spans="61:61" x14ac:dyDescent="0.25">
      <c r="BI5028" s="34">
        <v>-5.4195497709102397E-2</v>
      </c>
    </row>
    <row r="5029" spans="61:61" x14ac:dyDescent="0.25">
      <c r="BI5029" s="34">
        <v>5.7067637115289498E-2</v>
      </c>
    </row>
    <row r="5030" spans="61:61" x14ac:dyDescent="0.25">
      <c r="BI5030" s="34">
        <v>-0.14160535500817359</v>
      </c>
    </row>
    <row r="5031" spans="61:61" x14ac:dyDescent="0.25">
      <c r="BI5031" s="34">
        <v>-0.19179008374462389</v>
      </c>
    </row>
    <row r="5032" spans="61:61" x14ac:dyDescent="0.25">
      <c r="BI5032" s="34">
        <v>-0.20915725483642131</v>
      </c>
    </row>
    <row r="5033" spans="61:61" x14ac:dyDescent="0.25">
      <c r="BI5033" s="34">
        <v>-0.17288298825232509</v>
      </c>
    </row>
    <row r="5034" spans="61:61" x14ac:dyDescent="0.25">
      <c r="BI5034" s="34">
        <v>-8.4422859165758105E-2</v>
      </c>
    </row>
    <row r="5035" spans="61:61" x14ac:dyDescent="0.25">
      <c r="BI5035" s="34">
        <v>-0.1923846627517827</v>
      </c>
    </row>
    <row r="5036" spans="61:61" x14ac:dyDescent="0.25">
      <c r="BI5036" s="34">
        <v>-0.19166094582321469</v>
      </c>
    </row>
    <row r="5037" spans="61:61" x14ac:dyDescent="0.25">
      <c r="BI5037" s="34">
        <v>-0.20356558588599319</v>
      </c>
    </row>
    <row r="5038" spans="61:61" x14ac:dyDescent="0.25">
      <c r="BI5038" s="34">
        <v>-0.222503069035696</v>
      </c>
    </row>
    <row r="5039" spans="61:61" x14ac:dyDescent="0.25">
      <c r="BI5039" s="34">
        <v>-0.27949935288060712</v>
      </c>
    </row>
    <row r="5040" spans="61:61" x14ac:dyDescent="0.25">
      <c r="BI5040" s="34">
        <v>5.7265121029028802E-2</v>
      </c>
    </row>
    <row r="5041" spans="61:61" x14ac:dyDescent="0.25">
      <c r="BI5041" s="34">
        <v>-1.5348507913538E-2</v>
      </c>
    </row>
    <row r="5042" spans="61:61" x14ac:dyDescent="0.25">
      <c r="BI5042" s="34">
        <v>-6.5741312808390795E-2</v>
      </c>
    </row>
    <row r="5043" spans="61:61" x14ac:dyDescent="0.25">
      <c r="BI5043" s="34">
        <v>-0.205114857484789</v>
      </c>
    </row>
    <row r="5044" spans="61:61" x14ac:dyDescent="0.25">
      <c r="BI5044" s="34">
        <v>-2.8342067878216002E-3</v>
      </c>
    </row>
    <row r="5045" spans="61:61" x14ac:dyDescent="0.25">
      <c r="BI5045" s="34">
        <v>8.80119044090589E-2</v>
      </c>
    </row>
    <row r="5046" spans="61:61" x14ac:dyDescent="0.25">
      <c r="BI5046" s="34">
        <v>-0.1463967109578817</v>
      </c>
    </row>
    <row r="5047" spans="61:61" x14ac:dyDescent="0.25">
      <c r="BI5047" s="34">
        <v>3.1698053747517998E-3</v>
      </c>
    </row>
    <row r="5048" spans="61:61" x14ac:dyDescent="0.25">
      <c r="BI5048" s="34">
        <v>9.1216634906484007E-3</v>
      </c>
    </row>
    <row r="5049" spans="61:61" x14ac:dyDescent="0.25">
      <c r="BI5049" s="34">
        <v>-0.31015014167129668</v>
      </c>
    </row>
    <row r="5050" spans="61:61" x14ac:dyDescent="0.25">
      <c r="BI5050" s="34">
        <v>0.19776141599188909</v>
      </c>
    </row>
    <row r="5051" spans="61:61" x14ac:dyDescent="0.25">
      <c r="BI5051" s="34">
        <v>-0.1002543940223585</v>
      </c>
    </row>
    <row r="5052" spans="61:61" x14ac:dyDescent="0.25">
      <c r="BI5052" s="34">
        <v>6.4769493053043206E-2</v>
      </c>
    </row>
    <row r="5053" spans="61:61" x14ac:dyDescent="0.25">
      <c r="BI5053" s="34">
        <v>-6.1286988676547E-3</v>
      </c>
    </row>
    <row r="5054" spans="61:61" x14ac:dyDescent="0.25">
      <c r="BI5054" s="34">
        <v>-0.1106227884486894</v>
      </c>
    </row>
    <row r="5055" spans="61:61" x14ac:dyDescent="0.25">
      <c r="BI5055" s="34">
        <v>-6.0216372136711403E-2</v>
      </c>
    </row>
    <row r="5056" spans="61:61" x14ac:dyDescent="0.25">
      <c r="BI5056" s="34">
        <v>2.4379667714077E-3</v>
      </c>
    </row>
    <row r="5057" spans="61:61" x14ac:dyDescent="0.25">
      <c r="BI5057" s="34">
        <v>0.1132342776401575</v>
      </c>
    </row>
    <row r="5058" spans="61:61" x14ac:dyDescent="0.25">
      <c r="BI5058" s="34">
        <v>5.2500759527504999E-2</v>
      </c>
    </row>
    <row r="5059" spans="61:61" x14ac:dyDescent="0.25">
      <c r="BI5059" s="34">
        <v>-0.23254682253637901</v>
      </c>
    </row>
    <row r="5060" spans="61:61" x14ac:dyDescent="0.25">
      <c r="BI5060" s="34">
        <v>-5.3496591639464998E-2</v>
      </c>
    </row>
    <row r="5061" spans="61:61" x14ac:dyDescent="0.25">
      <c r="BI5061" s="34">
        <v>0.1300679180034939</v>
      </c>
    </row>
    <row r="5062" spans="61:61" x14ac:dyDescent="0.25">
      <c r="BI5062" s="34">
        <v>-6.8610390475457195E-2</v>
      </c>
    </row>
    <row r="5063" spans="61:61" x14ac:dyDescent="0.25">
      <c r="BI5063" s="34">
        <v>0.17428419216956251</v>
      </c>
    </row>
    <row r="5064" spans="61:61" x14ac:dyDescent="0.25">
      <c r="BI5064" s="34">
        <v>6.9973470595683498E-2</v>
      </c>
    </row>
    <row r="5065" spans="61:61" x14ac:dyDescent="0.25">
      <c r="BI5065" s="34">
        <v>8.1677911481202597E-2</v>
      </c>
    </row>
    <row r="5066" spans="61:61" x14ac:dyDescent="0.25">
      <c r="BI5066" s="34">
        <v>8.11961225160346E-2</v>
      </c>
    </row>
    <row r="5067" spans="61:61" x14ac:dyDescent="0.25">
      <c r="BI5067" s="34">
        <v>4.0356277248118397E-2</v>
      </c>
    </row>
    <row r="5068" spans="61:61" x14ac:dyDescent="0.25">
      <c r="BI5068" s="34">
        <v>4.2342633972945402E-2</v>
      </c>
    </row>
    <row r="5069" spans="61:61" x14ac:dyDescent="0.25">
      <c r="BI5069" s="34">
        <v>7.3821581016836404E-2</v>
      </c>
    </row>
    <row r="5070" spans="61:61" x14ac:dyDescent="0.25">
      <c r="BI5070" s="34">
        <v>7.1768657023606602E-2</v>
      </c>
    </row>
    <row r="5071" spans="61:61" x14ac:dyDescent="0.25">
      <c r="BI5071" s="34">
        <v>4.2257714473840002E-3</v>
      </c>
    </row>
    <row r="5072" spans="61:61" x14ac:dyDescent="0.25">
      <c r="BI5072" s="34">
        <v>-0.20725218512854029</v>
      </c>
    </row>
    <row r="5073" spans="61:61" x14ac:dyDescent="0.25">
      <c r="BI5073" s="34">
        <v>0.2425914120055844</v>
      </c>
    </row>
    <row r="5074" spans="61:61" x14ac:dyDescent="0.25">
      <c r="BI5074" s="34">
        <v>7.8111109978539497E-2</v>
      </c>
    </row>
    <row r="5075" spans="61:61" x14ac:dyDescent="0.25">
      <c r="BI5075" s="34">
        <v>0.117747461285148</v>
      </c>
    </row>
    <row r="5076" spans="61:61" x14ac:dyDescent="0.25">
      <c r="BI5076" s="34">
        <v>-2.83509924889663E-2</v>
      </c>
    </row>
    <row r="5077" spans="61:61" x14ac:dyDescent="0.25">
      <c r="BI5077" s="34">
        <v>5.5984422758888E-2</v>
      </c>
    </row>
    <row r="5078" spans="61:61" x14ac:dyDescent="0.25">
      <c r="BI5078" s="34">
        <v>8.0869262066053701E-2</v>
      </c>
    </row>
    <row r="5079" spans="61:61" x14ac:dyDescent="0.25">
      <c r="BI5079" s="34">
        <v>-5.8978656487207903E-2</v>
      </c>
    </row>
    <row r="5080" spans="61:61" x14ac:dyDescent="0.25">
      <c r="BI5080" s="34">
        <v>-0.34374443920010711</v>
      </c>
    </row>
    <row r="5081" spans="61:61" x14ac:dyDescent="0.25">
      <c r="BI5081" s="34">
        <v>6.5131779562818196E-2</v>
      </c>
    </row>
    <row r="5082" spans="61:61" x14ac:dyDescent="0.25">
      <c r="BI5082" s="34">
        <v>6.2711451854496503E-2</v>
      </c>
    </row>
    <row r="5083" spans="61:61" x14ac:dyDescent="0.25">
      <c r="BI5083" s="34">
        <v>6.3147568194940995E-2</v>
      </c>
    </row>
    <row r="5084" spans="61:61" x14ac:dyDescent="0.25">
      <c r="BI5084" s="34">
        <v>0.2405441234686419</v>
      </c>
    </row>
    <row r="5085" spans="61:61" x14ac:dyDescent="0.25">
      <c r="BI5085" s="34">
        <v>6.0657770477259197E-2</v>
      </c>
    </row>
    <row r="5086" spans="61:61" x14ac:dyDescent="0.25">
      <c r="BI5086" s="34">
        <v>4.1841297335112902E-2</v>
      </c>
    </row>
    <row r="5087" spans="61:61" x14ac:dyDescent="0.25">
      <c r="BI5087" s="34">
        <v>0.1388701828455961</v>
      </c>
    </row>
    <row r="5088" spans="61:61" x14ac:dyDescent="0.25">
      <c r="BI5088" s="34">
        <v>6.3023630816759602E-2</v>
      </c>
    </row>
    <row r="5089" spans="61:61" x14ac:dyDescent="0.25">
      <c r="BI5089" s="34">
        <v>0.3868197628066688</v>
      </c>
    </row>
    <row r="5090" spans="61:61" x14ac:dyDescent="0.25">
      <c r="BI5090" s="34">
        <v>0.1150938395830324</v>
      </c>
    </row>
    <row r="5091" spans="61:61" x14ac:dyDescent="0.25">
      <c r="BI5091" s="34">
        <v>-5.8778879440811803E-2</v>
      </c>
    </row>
    <row r="5092" spans="61:61" x14ac:dyDescent="0.25">
      <c r="BI5092" s="34">
        <v>3.0821687712926499E-2</v>
      </c>
    </row>
    <row r="5093" spans="61:61" x14ac:dyDescent="0.25">
      <c r="BI5093" s="34">
        <v>-9.6368789449294806E-2</v>
      </c>
    </row>
    <row r="5094" spans="61:61" x14ac:dyDescent="0.25">
      <c r="BI5094" s="34">
        <v>-0.1043975766464722</v>
      </c>
    </row>
    <row r="5095" spans="61:61" x14ac:dyDescent="0.25">
      <c r="BI5095" s="34">
        <v>3.05244441613838E-2</v>
      </c>
    </row>
    <row r="5096" spans="61:61" x14ac:dyDescent="0.25">
      <c r="BI5096" s="34">
        <v>0.45986814251615982</v>
      </c>
    </row>
    <row r="5097" spans="61:61" x14ac:dyDescent="0.25">
      <c r="BI5097" s="34">
        <v>0.1425269495281288</v>
      </c>
    </row>
    <row r="5098" spans="61:61" x14ac:dyDescent="0.25">
      <c r="BI5098" s="34">
        <v>4.21378382108012E-2</v>
      </c>
    </row>
    <row r="5099" spans="61:61" x14ac:dyDescent="0.25">
      <c r="BI5099" s="34">
        <v>-9.1815053919274706E-2</v>
      </c>
    </row>
    <row r="5100" spans="61:61" x14ac:dyDescent="0.25">
      <c r="BI5100" s="34">
        <v>9.8377515682793806E-2</v>
      </c>
    </row>
    <row r="5101" spans="61:61" x14ac:dyDescent="0.25">
      <c r="BI5101" s="34">
        <v>-3.5328188787304697E-2</v>
      </c>
    </row>
    <row r="5102" spans="61:61" x14ac:dyDescent="0.25">
      <c r="BI5102" s="34">
        <v>-7.6846397692907395E-2</v>
      </c>
    </row>
    <row r="5103" spans="61:61" x14ac:dyDescent="0.25">
      <c r="BI5103" s="34">
        <v>7.6718813795707899E-2</v>
      </c>
    </row>
    <row r="5104" spans="61:61" x14ac:dyDescent="0.25">
      <c r="BI5104" s="34">
        <v>-0.1268521484721096</v>
      </c>
    </row>
    <row r="5105" spans="61:61" x14ac:dyDescent="0.25">
      <c r="BI5105" s="34">
        <v>5.5838999443870899E-2</v>
      </c>
    </row>
    <row r="5106" spans="61:61" x14ac:dyDescent="0.25">
      <c r="BI5106" s="34">
        <v>0.1681607077330643</v>
      </c>
    </row>
    <row r="5107" spans="61:61" x14ac:dyDescent="0.25">
      <c r="BI5107" s="34">
        <v>0.12680430571709059</v>
      </c>
    </row>
    <row r="5108" spans="61:61" x14ac:dyDescent="0.25">
      <c r="BI5108" s="34">
        <v>-3.6226345450363497E-2</v>
      </c>
    </row>
    <row r="5109" spans="61:61" x14ac:dyDescent="0.25">
      <c r="BI5109" s="34">
        <v>-3.5525462747746699E-2</v>
      </c>
    </row>
    <row r="5110" spans="61:61" x14ac:dyDescent="0.25">
      <c r="BI5110" s="34">
        <v>-7.8323035414736494E-2</v>
      </c>
    </row>
    <row r="5111" spans="61:61" x14ac:dyDescent="0.25">
      <c r="BI5111" s="34">
        <v>-7.2554385533353097E-2</v>
      </c>
    </row>
    <row r="5112" spans="61:61" x14ac:dyDescent="0.25">
      <c r="BI5112" s="34">
        <v>-8.7184948850201009E-3</v>
      </c>
    </row>
    <row r="5113" spans="61:61" x14ac:dyDescent="0.25">
      <c r="BI5113" s="34">
        <v>-3.3920202287220903E-2</v>
      </c>
    </row>
    <row r="5114" spans="61:61" x14ac:dyDescent="0.25">
      <c r="BI5114" s="34">
        <v>-0.1034109090121853</v>
      </c>
    </row>
    <row r="5115" spans="61:61" x14ac:dyDescent="0.25">
      <c r="BI5115" s="34">
        <v>-6.1019822222065999E-2</v>
      </c>
    </row>
    <row r="5116" spans="61:61" x14ac:dyDescent="0.25">
      <c r="BI5116" s="34">
        <v>0.1083924687435823</v>
      </c>
    </row>
    <row r="5117" spans="61:61" x14ac:dyDescent="0.25">
      <c r="BI5117" s="34">
        <v>4.6458729924896101E-2</v>
      </c>
    </row>
    <row r="5118" spans="61:61" x14ac:dyDescent="0.25">
      <c r="BI5118" s="34">
        <v>-0.13639308914203871</v>
      </c>
    </row>
    <row r="5119" spans="61:61" x14ac:dyDescent="0.25">
      <c r="BI5119" s="34">
        <v>5.1325032279972198E-2</v>
      </c>
    </row>
    <row r="5120" spans="61:61" x14ac:dyDescent="0.25">
      <c r="BI5120" s="34">
        <v>-2.0427178182203E-3</v>
      </c>
    </row>
    <row r="5121" spans="61:61" x14ac:dyDescent="0.25">
      <c r="BI5121" s="34">
        <v>0.11483181199676409</v>
      </c>
    </row>
    <row r="5122" spans="61:61" x14ac:dyDescent="0.25">
      <c r="BI5122" s="34">
        <v>9.2854895243717706E-2</v>
      </c>
    </row>
    <row r="5123" spans="61:61" x14ac:dyDescent="0.25">
      <c r="BI5123" s="34">
        <v>1.9526310563290201E-2</v>
      </c>
    </row>
    <row r="5124" spans="61:61" x14ac:dyDescent="0.25">
      <c r="BI5124" s="34">
        <v>-9.5999621824685005E-3</v>
      </c>
    </row>
    <row r="5125" spans="61:61" x14ac:dyDescent="0.25">
      <c r="BI5125" s="34">
        <v>0.1134182784130592</v>
      </c>
    </row>
    <row r="5126" spans="61:61" x14ac:dyDescent="0.25">
      <c r="BI5126" s="34">
        <v>-3.9059721537431903E-2</v>
      </c>
    </row>
    <row r="5127" spans="61:61" x14ac:dyDescent="0.25">
      <c r="BI5127" s="34">
        <v>1.1758619575936101E-2</v>
      </c>
    </row>
    <row r="5128" spans="61:61" x14ac:dyDescent="0.25">
      <c r="BI5128" s="34">
        <v>-0.28274190364224971</v>
      </c>
    </row>
    <row r="5129" spans="61:61" x14ac:dyDescent="0.25">
      <c r="BI5129" s="34">
        <v>-4.8090465554602002E-2</v>
      </c>
    </row>
    <row r="5130" spans="61:61" x14ac:dyDescent="0.25">
      <c r="BI5130" s="34">
        <v>-0.1054645500179334</v>
      </c>
    </row>
    <row r="5131" spans="61:61" x14ac:dyDescent="0.25">
      <c r="BI5131" s="34">
        <v>0.19622253547292601</v>
      </c>
    </row>
    <row r="5132" spans="61:61" x14ac:dyDescent="0.25">
      <c r="BI5132" s="34">
        <v>-9.5940090090089997E-2</v>
      </c>
    </row>
    <row r="5133" spans="61:61" x14ac:dyDescent="0.25">
      <c r="BI5133" s="34">
        <v>1.9354715529674E-3</v>
      </c>
    </row>
    <row r="5134" spans="61:61" x14ac:dyDescent="0.25">
      <c r="BI5134" s="34">
        <v>0.31900806757159972</v>
      </c>
    </row>
    <row r="5135" spans="61:61" x14ac:dyDescent="0.25">
      <c r="BI5135" s="34">
        <v>9.6905090237259998E-4</v>
      </c>
    </row>
    <row r="5136" spans="61:61" x14ac:dyDescent="0.25">
      <c r="BI5136" s="34">
        <v>-9.55287089349795E-2</v>
      </c>
    </row>
    <row r="5137" spans="61:61" x14ac:dyDescent="0.25">
      <c r="BI5137" s="34">
        <v>6.7475958961995597E-2</v>
      </c>
    </row>
    <row r="5138" spans="61:61" x14ac:dyDescent="0.25">
      <c r="BI5138" s="34">
        <v>-0.19862978723182551</v>
      </c>
    </row>
    <row r="5139" spans="61:61" x14ac:dyDescent="0.25">
      <c r="BI5139" s="34">
        <v>-4.4939751848318402E-2</v>
      </c>
    </row>
    <row r="5140" spans="61:61" x14ac:dyDescent="0.25">
      <c r="BI5140" s="34">
        <v>0.10519311051109891</v>
      </c>
    </row>
    <row r="5141" spans="61:61" x14ac:dyDescent="0.25">
      <c r="BI5141" s="34">
        <v>-2.75224296917073E-2</v>
      </c>
    </row>
    <row r="5142" spans="61:61" x14ac:dyDescent="0.25">
      <c r="BI5142" s="34">
        <v>-4.8670583761381898E-2</v>
      </c>
    </row>
    <row r="5143" spans="61:61" x14ac:dyDescent="0.25">
      <c r="BI5143" s="34">
        <v>7.3893604281774897E-2</v>
      </c>
    </row>
    <row r="5144" spans="61:61" x14ac:dyDescent="0.25">
      <c r="BI5144" s="34">
        <v>-0.1533247496386699</v>
      </c>
    </row>
    <row r="5145" spans="61:61" x14ac:dyDescent="0.25">
      <c r="BI5145" s="34">
        <v>-0.33624721553189763</v>
      </c>
    </row>
    <row r="5146" spans="61:61" x14ac:dyDescent="0.25">
      <c r="BI5146" s="34">
        <v>5.0727115504878802E-2</v>
      </c>
    </row>
    <row r="5147" spans="61:61" x14ac:dyDescent="0.25">
      <c r="BI5147" s="34">
        <v>5.7614446896858497E-2</v>
      </c>
    </row>
    <row r="5148" spans="61:61" x14ac:dyDescent="0.25">
      <c r="BI5148" s="34">
        <v>-0.17372017938201639</v>
      </c>
    </row>
    <row r="5149" spans="61:61" x14ac:dyDescent="0.25">
      <c r="BI5149" s="34">
        <v>-1.88844850867163E-2</v>
      </c>
    </row>
    <row r="5150" spans="61:61" x14ac:dyDescent="0.25">
      <c r="BI5150" s="34">
        <v>-7.8033729332020003E-3</v>
      </c>
    </row>
    <row r="5151" spans="61:61" x14ac:dyDescent="0.25">
      <c r="BI5151" s="34">
        <v>6.5294941932438302E-2</v>
      </c>
    </row>
    <row r="5152" spans="61:61" x14ac:dyDescent="0.25">
      <c r="BI5152" s="34">
        <v>-0.15483269714048839</v>
      </c>
    </row>
    <row r="5153" spans="61:61" x14ac:dyDescent="0.25">
      <c r="BI5153" s="34">
        <v>-6.1500112916163599E-2</v>
      </c>
    </row>
    <row r="5154" spans="61:61" x14ac:dyDescent="0.25">
      <c r="BI5154" s="34">
        <v>-0.34802406705524608</v>
      </c>
    </row>
    <row r="5155" spans="61:61" x14ac:dyDescent="0.25">
      <c r="BI5155" s="34">
        <v>-3.0215096305304098E-2</v>
      </c>
    </row>
    <row r="5156" spans="61:61" x14ac:dyDescent="0.25">
      <c r="BI5156" s="34">
        <v>-8.1109486761980307E-2</v>
      </c>
    </row>
    <row r="5157" spans="61:61" x14ac:dyDescent="0.25">
      <c r="BI5157" s="34">
        <v>-0.22958740910802899</v>
      </c>
    </row>
    <row r="5158" spans="61:61" x14ac:dyDescent="0.25">
      <c r="BI5158" s="34">
        <v>-7.1678834462882299E-2</v>
      </c>
    </row>
    <row r="5159" spans="61:61" x14ac:dyDescent="0.25">
      <c r="BI5159" s="34">
        <v>-0.1686768911614755</v>
      </c>
    </row>
    <row r="5160" spans="61:61" x14ac:dyDescent="0.25">
      <c r="BI5160" s="34">
        <v>-4.5349292226875698E-2</v>
      </c>
    </row>
    <row r="5161" spans="61:61" x14ac:dyDescent="0.25">
      <c r="BI5161" s="34">
        <v>-5.4732970333069501E-2</v>
      </c>
    </row>
    <row r="5162" spans="61:61" x14ac:dyDescent="0.25">
      <c r="BI5162" s="34">
        <v>5.1305473304522897E-2</v>
      </c>
    </row>
    <row r="5163" spans="61:61" x14ac:dyDescent="0.25">
      <c r="BI5163" s="34">
        <v>7.5436534585484896E-2</v>
      </c>
    </row>
    <row r="5164" spans="61:61" x14ac:dyDescent="0.25">
      <c r="BI5164" s="34">
        <v>-0.15478543011275051</v>
      </c>
    </row>
    <row r="5165" spans="61:61" x14ac:dyDescent="0.25">
      <c r="BI5165" s="34">
        <v>-0.19213276016465819</v>
      </c>
    </row>
    <row r="5166" spans="61:61" x14ac:dyDescent="0.25">
      <c r="BI5166" s="34">
        <v>-8.7363971604235299E-2</v>
      </c>
    </row>
    <row r="5167" spans="61:61" x14ac:dyDescent="0.25">
      <c r="BI5167" s="34">
        <v>-7.7261120949813702E-2</v>
      </c>
    </row>
    <row r="5168" spans="61:61" x14ac:dyDescent="0.25">
      <c r="BI5168" s="34">
        <v>-3.5440656761749699E-2</v>
      </c>
    </row>
    <row r="5169" spans="61:61" x14ac:dyDescent="0.25">
      <c r="BI5169" s="34">
        <v>-4.0257429099923601E-2</v>
      </c>
    </row>
    <row r="5170" spans="61:61" x14ac:dyDescent="0.25">
      <c r="BI5170" s="34">
        <v>-0.1333285614282668</v>
      </c>
    </row>
    <row r="5171" spans="61:61" x14ac:dyDescent="0.25">
      <c r="BI5171" s="34">
        <v>-7.1845985473023002E-3</v>
      </c>
    </row>
    <row r="5172" spans="61:61" x14ac:dyDescent="0.25">
      <c r="BI5172" s="34">
        <v>-7.5073948206575702E-2</v>
      </c>
    </row>
    <row r="5173" spans="61:61" x14ac:dyDescent="0.25">
      <c r="BI5173" s="34">
        <v>-0.2540082210719895</v>
      </c>
    </row>
    <row r="5174" spans="61:61" x14ac:dyDescent="0.25">
      <c r="BI5174" s="34">
        <v>-0.1185680138682819</v>
      </c>
    </row>
    <row r="5175" spans="61:61" x14ac:dyDescent="0.25">
      <c r="BI5175" s="34">
        <v>-7.3321775678806003E-2</v>
      </c>
    </row>
    <row r="5176" spans="61:61" x14ac:dyDescent="0.25">
      <c r="BI5176" s="34">
        <v>3.2867481986754397E-2</v>
      </c>
    </row>
    <row r="5177" spans="61:61" x14ac:dyDescent="0.25">
      <c r="BI5177" s="34">
        <v>-8.6048676279507994E-3</v>
      </c>
    </row>
    <row r="5178" spans="61:61" x14ac:dyDescent="0.25">
      <c r="BI5178" s="34">
        <v>-0.40189251865838399</v>
      </c>
    </row>
    <row r="5179" spans="61:61" x14ac:dyDescent="0.25">
      <c r="BI5179" s="34">
        <v>0.20623100566809169</v>
      </c>
    </row>
    <row r="5180" spans="61:61" x14ac:dyDescent="0.25">
      <c r="BI5180" s="34">
        <v>-0.53294054569127924</v>
      </c>
    </row>
    <row r="5181" spans="61:61" x14ac:dyDescent="0.25">
      <c r="BI5181" s="34">
        <v>2.1706257770291001E-2</v>
      </c>
    </row>
    <row r="5182" spans="61:61" x14ac:dyDescent="0.25">
      <c r="BI5182" s="34">
        <v>-6.0922512454470799E-2</v>
      </c>
    </row>
    <row r="5183" spans="61:61" x14ac:dyDescent="0.25">
      <c r="BI5183" s="34">
        <v>7.0781765564148599E-2</v>
      </c>
    </row>
    <row r="5184" spans="61:61" x14ac:dyDescent="0.25">
      <c r="BI5184" s="34">
        <v>0.2027979668783334</v>
      </c>
    </row>
    <row r="5185" spans="61:61" x14ac:dyDescent="0.25">
      <c r="BI5185" s="34">
        <v>5.6490944517247302E-2</v>
      </c>
    </row>
    <row r="5186" spans="61:61" x14ac:dyDescent="0.25">
      <c r="BI5186" s="34">
        <v>0.2123436191597366</v>
      </c>
    </row>
    <row r="5187" spans="61:61" x14ac:dyDescent="0.25">
      <c r="BI5187" s="34">
        <v>-0.1876647644699786</v>
      </c>
    </row>
    <row r="5188" spans="61:61" x14ac:dyDescent="0.25">
      <c r="BI5188" s="34">
        <v>0.2125334680617573</v>
      </c>
    </row>
    <row r="5189" spans="61:61" x14ac:dyDescent="0.25">
      <c r="BI5189" s="34">
        <v>0.1035298137405002</v>
      </c>
    </row>
    <row r="5190" spans="61:61" x14ac:dyDescent="0.25">
      <c r="BI5190" s="34">
        <v>1.6974992995212001E-2</v>
      </c>
    </row>
    <row r="5191" spans="61:61" x14ac:dyDescent="0.25">
      <c r="BI5191" s="34">
        <v>8.4798306415198393E-2</v>
      </c>
    </row>
    <row r="5192" spans="61:61" x14ac:dyDescent="0.25">
      <c r="BI5192" s="34">
        <v>-8.2503114705170702E-2</v>
      </c>
    </row>
    <row r="5193" spans="61:61" x14ac:dyDescent="0.25">
      <c r="BI5193" s="34">
        <v>-0.14601832534494269</v>
      </c>
    </row>
    <row r="5194" spans="61:61" x14ac:dyDescent="0.25">
      <c r="BI5194" s="34">
        <v>1.2803629173742399E-2</v>
      </c>
    </row>
    <row r="5195" spans="61:61" x14ac:dyDescent="0.25">
      <c r="BI5195" s="34">
        <v>-5.7531947489270902E-2</v>
      </c>
    </row>
    <row r="5196" spans="61:61" x14ac:dyDescent="0.25">
      <c r="BI5196" s="34">
        <v>0.1080459817228866</v>
      </c>
    </row>
    <row r="5197" spans="61:61" x14ac:dyDescent="0.25">
      <c r="BI5197" s="34">
        <v>-8.8262489255682197E-2</v>
      </c>
    </row>
    <row r="5198" spans="61:61" x14ac:dyDescent="0.25">
      <c r="BI5198" s="34">
        <v>0.1693698046412967</v>
      </c>
    </row>
    <row r="5199" spans="61:61" x14ac:dyDescent="0.25">
      <c r="BI5199" s="34">
        <v>-0.1669147706165586</v>
      </c>
    </row>
    <row r="5200" spans="61:61" x14ac:dyDescent="0.25">
      <c r="BI5200" s="34">
        <v>-0.19673920432086539</v>
      </c>
    </row>
    <row r="5201" spans="61:61" x14ac:dyDescent="0.25">
      <c r="BI5201" s="34">
        <v>1.23072164077328E-2</v>
      </c>
    </row>
    <row r="5202" spans="61:61" x14ac:dyDescent="0.25">
      <c r="BI5202" s="34">
        <v>-7.9065682856088504E-2</v>
      </c>
    </row>
    <row r="5203" spans="61:61" x14ac:dyDescent="0.25">
      <c r="BI5203" s="34">
        <v>0.13593401484032841</v>
      </c>
    </row>
    <row r="5204" spans="61:61" x14ac:dyDescent="0.25">
      <c r="BI5204" s="34">
        <v>-2.5325232894497E-2</v>
      </c>
    </row>
    <row r="5205" spans="61:61" x14ac:dyDescent="0.25">
      <c r="BI5205" s="34">
        <v>-0.15601272971850971</v>
      </c>
    </row>
    <row r="5206" spans="61:61" x14ac:dyDescent="0.25">
      <c r="BI5206" s="34">
        <v>5.4364999007024802E-2</v>
      </c>
    </row>
    <row r="5207" spans="61:61" x14ac:dyDescent="0.25">
      <c r="BI5207" s="34">
        <v>-3.10297694084859E-2</v>
      </c>
    </row>
    <row r="5208" spans="61:61" x14ac:dyDescent="0.25">
      <c r="BI5208" s="34">
        <v>9.6194402446755006E-2</v>
      </c>
    </row>
    <row r="5209" spans="61:61" x14ac:dyDescent="0.25">
      <c r="BI5209" s="34">
        <v>0.23001396363715351</v>
      </c>
    </row>
    <row r="5210" spans="61:61" x14ac:dyDescent="0.25">
      <c r="BI5210" s="34">
        <v>-6.1099273195545499E-2</v>
      </c>
    </row>
    <row r="5211" spans="61:61" x14ac:dyDescent="0.25">
      <c r="BI5211" s="34">
        <v>-2.97456424145057E-2</v>
      </c>
    </row>
    <row r="5212" spans="61:61" x14ac:dyDescent="0.25">
      <c r="BI5212" s="34">
        <v>5.24714715095203E-2</v>
      </c>
    </row>
    <row r="5213" spans="61:61" x14ac:dyDescent="0.25">
      <c r="BI5213" s="34">
        <v>1.85791798722637E-2</v>
      </c>
    </row>
    <row r="5214" spans="61:61" x14ac:dyDescent="0.25">
      <c r="BI5214" s="34">
        <v>-2.799910418558E-2</v>
      </c>
    </row>
    <row r="5215" spans="61:61" x14ac:dyDescent="0.25">
      <c r="BI5215" s="34">
        <v>0.13612407485029129</v>
      </c>
    </row>
    <row r="5216" spans="61:61" x14ac:dyDescent="0.25">
      <c r="BI5216" s="34">
        <v>-9.5525489651518705E-2</v>
      </c>
    </row>
    <row r="5217" spans="61:61" x14ac:dyDescent="0.25">
      <c r="BI5217" s="34">
        <v>-4.7668343563730897E-2</v>
      </c>
    </row>
    <row r="5218" spans="61:61" x14ac:dyDescent="0.25">
      <c r="BI5218" s="34">
        <v>0.70740479848287741</v>
      </c>
    </row>
    <row r="5219" spans="61:61" x14ac:dyDescent="0.25">
      <c r="BI5219" s="34">
        <v>-8.42119090222474E-2</v>
      </c>
    </row>
    <row r="5220" spans="61:61" x14ac:dyDescent="0.25">
      <c r="BI5220" s="34">
        <v>0.260069351216143</v>
      </c>
    </row>
    <row r="5221" spans="61:61" x14ac:dyDescent="0.25">
      <c r="BI5221" s="34">
        <v>-2.8653499962859701E-2</v>
      </c>
    </row>
    <row r="5222" spans="61:61" x14ac:dyDescent="0.25">
      <c r="BI5222" s="34">
        <v>0.2674454843311545</v>
      </c>
    </row>
    <row r="5223" spans="61:61" x14ac:dyDescent="0.25">
      <c r="BI5223" s="34">
        <v>0.16316043906603139</v>
      </c>
    </row>
    <row r="5224" spans="61:61" x14ac:dyDescent="0.25">
      <c r="BI5224" s="34">
        <v>2.20091472821458E-2</v>
      </c>
    </row>
    <row r="5225" spans="61:61" x14ac:dyDescent="0.25">
      <c r="BI5225" s="34">
        <v>1.2297036396429999E-4</v>
      </c>
    </row>
    <row r="5226" spans="61:61" x14ac:dyDescent="0.25">
      <c r="BI5226" s="34">
        <v>0.1119581797100698</v>
      </c>
    </row>
    <row r="5227" spans="61:61" x14ac:dyDescent="0.25">
      <c r="BI5227" s="34">
        <v>4.4969267439099202E-2</v>
      </c>
    </row>
    <row r="5228" spans="61:61" x14ac:dyDescent="0.25">
      <c r="BI5228" s="34">
        <v>-0.17088936286986339</v>
      </c>
    </row>
    <row r="5229" spans="61:61" x14ac:dyDescent="0.25">
      <c r="BI5229" s="34">
        <v>-0.1099758895372934</v>
      </c>
    </row>
    <row r="5230" spans="61:61" x14ac:dyDescent="0.25">
      <c r="BI5230" s="34">
        <v>0.53317674861490494</v>
      </c>
    </row>
    <row r="5231" spans="61:61" x14ac:dyDescent="0.25">
      <c r="BI5231" s="34">
        <v>-5.8992270410709202E-2</v>
      </c>
    </row>
    <row r="5232" spans="61:61" x14ac:dyDescent="0.25">
      <c r="BI5232" s="34">
        <v>-5.2447653673779897E-2</v>
      </c>
    </row>
    <row r="5233" spans="61:61" x14ac:dyDescent="0.25">
      <c r="BI5233" s="34">
        <v>-9.1238378118517996E-2</v>
      </c>
    </row>
    <row r="5234" spans="61:61" x14ac:dyDescent="0.25">
      <c r="BI5234" s="34">
        <v>9.7530683393410103E-2</v>
      </c>
    </row>
    <row r="5235" spans="61:61" x14ac:dyDescent="0.25">
      <c r="BI5235" s="34">
        <v>-1.6151975657064801E-2</v>
      </c>
    </row>
    <row r="5236" spans="61:61" x14ac:dyDescent="0.25">
      <c r="BI5236" s="34">
        <v>3.1987271246311497E-2</v>
      </c>
    </row>
    <row r="5237" spans="61:61" x14ac:dyDescent="0.25">
      <c r="BI5237" s="34">
        <v>4.7118759520729998E-4</v>
      </c>
    </row>
    <row r="5238" spans="61:61" x14ac:dyDescent="0.25">
      <c r="BI5238" s="34">
        <v>4.04278440578663E-2</v>
      </c>
    </row>
    <row r="5239" spans="61:61" x14ac:dyDescent="0.25">
      <c r="BI5239" s="34">
        <v>8.5639137206842894E-2</v>
      </c>
    </row>
    <row r="5240" spans="61:61" x14ac:dyDescent="0.25">
      <c r="BI5240" s="34">
        <v>8.9170213720073499E-2</v>
      </c>
    </row>
    <row r="5241" spans="61:61" x14ac:dyDescent="0.25">
      <c r="BI5241" s="34">
        <v>5.7001493162291597E-2</v>
      </c>
    </row>
    <row r="5242" spans="61:61" x14ac:dyDescent="0.25">
      <c r="BI5242" s="34">
        <v>-1.3013152135913499E-2</v>
      </c>
    </row>
    <row r="5243" spans="61:61" x14ac:dyDescent="0.25">
      <c r="BI5243" s="34">
        <v>0.28910215931775862</v>
      </c>
    </row>
    <row r="5244" spans="61:61" x14ac:dyDescent="0.25">
      <c r="BI5244" s="34">
        <v>-0.1055284668353775</v>
      </c>
    </row>
    <row r="5245" spans="61:61" x14ac:dyDescent="0.25">
      <c r="BI5245" s="34">
        <v>6.4640683929930096E-2</v>
      </c>
    </row>
    <row r="5246" spans="61:61" x14ac:dyDescent="0.25">
      <c r="BI5246" s="34">
        <v>0.31735268108554082</v>
      </c>
    </row>
    <row r="5247" spans="61:61" x14ac:dyDescent="0.25">
      <c r="BI5247" s="34">
        <v>9.3339121330291999E-2</v>
      </c>
    </row>
    <row r="5248" spans="61:61" x14ac:dyDescent="0.25">
      <c r="BI5248" s="34">
        <v>2.5286130965573299E-2</v>
      </c>
    </row>
    <row r="5249" spans="61:61" x14ac:dyDescent="0.25">
      <c r="BI5249" s="34">
        <v>0.1622384071921078</v>
      </c>
    </row>
    <row r="5250" spans="61:61" x14ac:dyDescent="0.25">
      <c r="BI5250" s="34">
        <v>0.23466404521687589</v>
      </c>
    </row>
    <row r="5251" spans="61:61" x14ac:dyDescent="0.25">
      <c r="BI5251" s="34">
        <v>-6.1238771232667598E-2</v>
      </c>
    </row>
    <row r="5252" spans="61:61" x14ac:dyDescent="0.25">
      <c r="BI5252" s="34">
        <v>7.3100640409944906E-2</v>
      </c>
    </row>
    <row r="5253" spans="61:61" x14ac:dyDescent="0.25">
      <c r="BI5253" s="34">
        <v>-8.5547050544478698E-2</v>
      </c>
    </row>
    <row r="5254" spans="61:61" x14ac:dyDescent="0.25">
      <c r="BI5254" s="34">
        <v>0.31055674235855502</v>
      </c>
    </row>
    <row r="5255" spans="61:61" x14ac:dyDescent="0.25">
      <c r="BI5255" s="34">
        <v>-4.1953069450916397E-2</v>
      </c>
    </row>
    <row r="5256" spans="61:61" x14ac:dyDescent="0.25">
      <c r="BI5256" s="34">
        <v>-0.1020736076998314</v>
      </c>
    </row>
    <row r="5257" spans="61:61" x14ac:dyDescent="0.25">
      <c r="BI5257" s="34">
        <v>3.99058799314004E-2</v>
      </c>
    </row>
    <row r="5258" spans="61:61" x14ac:dyDescent="0.25">
      <c r="BI5258" s="34">
        <v>2.4601184161598101E-2</v>
      </c>
    </row>
    <row r="5259" spans="61:61" x14ac:dyDescent="0.25">
      <c r="BI5259" s="34">
        <v>6.9782777334694499E-2</v>
      </c>
    </row>
    <row r="5260" spans="61:61" x14ac:dyDescent="0.25">
      <c r="BI5260" s="34">
        <v>-0.1566026440469305</v>
      </c>
    </row>
    <row r="5261" spans="61:61" x14ac:dyDescent="0.25">
      <c r="BI5261" s="34">
        <v>0.33466326013541919</v>
      </c>
    </row>
    <row r="5262" spans="61:61" x14ac:dyDescent="0.25">
      <c r="BI5262" s="34">
        <v>-0.19104549159125681</v>
      </c>
    </row>
    <row r="5263" spans="61:61" x14ac:dyDescent="0.25">
      <c r="BI5263" s="34">
        <v>-3.32807243370088E-2</v>
      </c>
    </row>
    <row r="5264" spans="61:61" x14ac:dyDescent="0.25">
      <c r="BI5264" s="34">
        <v>-0.20706572363616851</v>
      </c>
    </row>
    <row r="5265" spans="61:61" x14ac:dyDescent="0.25">
      <c r="BI5265" s="34">
        <v>-7.2442940457079802E-2</v>
      </c>
    </row>
    <row r="5266" spans="61:61" x14ac:dyDescent="0.25">
      <c r="BI5266" s="34">
        <v>-5.58501310060701E-2</v>
      </c>
    </row>
    <row r="5267" spans="61:61" x14ac:dyDescent="0.25">
      <c r="BI5267" s="34">
        <v>-0.13047339548126941</v>
      </c>
    </row>
    <row r="5268" spans="61:61" x14ac:dyDescent="0.25">
      <c r="BI5268" s="34">
        <v>-7.24877513597008E-2</v>
      </c>
    </row>
    <row r="5269" spans="61:61" x14ac:dyDescent="0.25">
      <c r="BI5269" s="34">
        <v>-4.7317303162593E-3</v>
      </c>
    </row>
    <row r="5270" spans="61:61" x14ac:dyDescent="0.25">
      <c r="BI5270" s="34">
        <v>0.4526395900291818</v>
      </c>
    </row>
    <row r="5271" spans="61:61" x14ac:dyDescent="0.25">
      <c r="BI5271" s="34">
        <v>-2.61481983055671E-2</v>
      </c>
    </row>
    <row r="5272" spans="61:61" x14ac:dyDescent="0.25">
      <c r="BI5272" s="34">
        <v>0.27909543856767988</v>
      </c>
    </row>
    <row r="5273" spans="61:61" x14ac:dyDescent="0.25">
      <c r="BI5273" s="34">
        <v>-0.115653891912329</v>
      </c>
    </row>
    <row r="5274" spans="61:61" x14ac:dyDescent="0.25">
      <c r="BI5274" s="34">
        <v>3.5052600823822E-2</v>
      </c>
    </row>
    <row r="5275" spans="61:61" x14ac:dyDescent="0.25">
      <c r="BI5275" s="34">
        <v>-1.0458305434977E-2</v>
      </c>
    </row>
    <row r="5276" spans="61:61" x14ac:dyDescent="0.25">
      <c r="BI5276" s="34">
        <v>-9.8403181195225106E-2</v>
      </c>
    </row>
    <row r="5277" spans="61:61" x14ac:dyDescent="0.25">
      <c r="BI5277" s="34">
        <v>-6.6860418311887104E-2</v>
      </c>
    </row>
    <row r="5278" spans="61:61" x14ac:dyDescent="0.25">
      <c r="BI5278" s="34">
        <v>-7.2746277704356904E-2</v>
      </c>
    </row>
    <row r="5279" spans="61:61" x14ac:dyDescent="0.25">
      <c r="BI5279" s="34">
        <v>-0.19046208927483069</v>
      </c>
    </row>
    <row r="5280" spans="61:61" x14ac:dyDescent="0.25">
      <c r="BI5280" s="34">
        <v>-0.12558336952270641</v>
      </c>
    </row>
    <row r="5281" spans="61:61" x14ac:dyDescent="0.25">
      <c r="BI5281" s="34">
        <v>-1.7591777101657199E-2</v>
      </c>
    </row>
    <row r="5282" spans="61:61" x14ac:dyDescent="0.25">
      <c r="BI5282" s="34">
        <v>-0.15601365989607971</v>
      </c>
    </row>
    <row r="5283" spans="61:61" x14ac:dyDescent="0.25">
      <c r="BI5283" s="34">
        <v>0.10558618516754251</v>
      </c>
    </row>
    <row r="5284" spans="61:61" x14ac:dyDescent="0.25">
      <c r="BI5284" s="34">
        <v>-6.2507474632927995E-2</v>
      </c>
    </row>
    <row r="5285" spans="61:61" x14ac:dyDescent="0.25">
      <c r="BI5285" s="34">
        <v>6.0395859122709498E-2</v>
      </c>
    </row>
    <row r="5286" spans="61:61" x14ac:dyDescent="0.25">
      <c r="BI5286" s="34">
        <v>-2.8818028569128101E-2</v>
      </c>
    </row>
    <row r="5287" spans="61:61" x14ac:dyDescent="0.25">
      <c r="BI5287" s="34">
        <v>1.7590408679441E-3</v>
      </c>
    </row>
    <row r="5288" spans="61:61" x14ac:dyDescent="0.25">
      <c r="BI5288" s="34">
        <v>-6.5452033390680994E-2</v>
      </c>
    </row>
    <row r="5289" spans="61:61" x14ac:dyDescent="0.25">
      <c r="BI5289" s="34">
        <v>0.17550392026232059</v>
      </c>
    </row>
    <row r="5290" spans="61:61" x14ac:dyDescent="0.25">
      <c r="BI5290" s="34">
        <v>8.8995281640011303E-2</v>
      </c>
    </row>
    <row r="5291" spans="61:61" x14ac:dyDescent="0.25">
      <c r="BI5291" s="34">
        <v>-0.14797288621677879</v>
      </c>
    </row>
    <row r="5292" spans="61:61" x14ac:dyDescent="0.25">
      <c r="BI5292" s="34">
        <v>-0.1170144095749099</v>
      </c>
    </row>
    <row r="5293" spans="61:61" x14ac:dyDescent="0.25">
      <c r="BI5293" s="34">
        <v>-0.23992002533287821</v>
      </c>
    </row>
    <row r="5294" spans="61:61" x14ac:dyDescent="0.25">
      <c r="BI5294" s="34">
        <v>-0.2152108696038951</v>
      </c>
    </row>
    <row r="5295" spans="61:61" x14ac:dyDescent="0.25">
      <c r="BI5295" s="34">
        <v>-6.10449384764346E-2</v>
      </c>
    </row>
    <row r="5296" spans="61:61" x14ac:dyDescent="0.25">
      <c r="BI5296" s="34">
        <v>-3.1944326239042503E-2</v>
      </c>
    </row>
    <row r="5297" spans="61:61" x14ac:dyDescent="0.25">
      <c r="BI5297" s="34">
        <v>-0.15389250431117621</v>
      </c>
    </row>
    <row r="5298" spans="61:61" x14ac:dyDescent="0.25">
      <c r="BI5298" s="34">
        <v>-0.13443141839016551</v>
      </c>
    </row>
    <row r="5299" spans="61:61" x14ac:dyDescent="0.25">
      <c r="BI5299" s="34">
        <v>-0.1066876421082162</v>
      </c>
    </row>
    <row r="5300" spans="61:61" x14ac:dyDescent="0.25">
      <c r="BI5300" s="34">
        <v>0.14955233445154889</v>
      </c>
    </row>
    <row r="5301" spans="61:61" x14ac:dyDescent="0.25">
      <c r="BI5301" s="34">
        <v>-7.7516716278269504E-2</v>
      </c>
    </row>
    <row r="5302" spans="61:61" x14ac:dyDescent="0.25">
      <c r="BI5302" s="34">
        <v>-0.2070513875455737</v>
      </c>
    </row>
    <row r="5303" spans="61:61" x14ac:dyDescent="0.25">
      <c r="BI5303" s="34">
        <v>-0.32671094052586119</v>
      </c>
    </row>
    <row r="5304" spans="61:61" x14ac:dyDescent="0.25">
      <c r="BI5304" s="34">
        <v>-0.1127804726601368</v>
      </c>
    </row>
    <row r="5305" spans="61:61" x14ac:dyDescent="0.25">
      <c r="BI5305" s="34">
        <v>0.29893454972554367</v>
      </c>
    </row>
    <row r="5306" spans="61:61" x14ac:dyDescent="0.25">
      <c r="BI5306" s="34">
        <v>-0.10585005120202121</v>
      </c>
    </row>
    <row r="5307" spans="61:61" x14ac:dyDescent="0.25">
      <c r="BI5307" s="34">
        <v>-0.2151418111646021</v>
      </c>
    </row>
    <row r="5308" spans="61:61" x14ac:dyDescent="0.25">
      <c r="BI5308" s="34">
        <v>-0.1738771719406145</v>
      </c>
    </row>
    <row r="5309" spans="61:61" x14ac:dyDescent="0.25">
      <c r="BI5309" s="34">
        <v>0.36504802168397033</v>
      </c>
    </row>
    <row r="5310" spans="61:61" x14ac:dyDescent="0.25">
      <c r="BI5310" s="34">
        <v>3.4486178047265698E-2</v>
      </c>
    </row>
    <row r="5311" spans="61:61" x14ac:dyDescent="0.25">
      <c r="BI5311" s="34">
        <v>-0.20880466209932511</v>
      </c>
    </row>
    <row r="5312" spans="61:61" x14ac:dyDescent="0.25">
      <c r="BI5312" s="34">
        <v>-0.22320638545585231</v>
      </c>
    </row>
    <row r="5313" spans="61:61" x14ac:dyDescent="0.25">
      <c r="BI5313" s="34">
        <v>4.3439280692187401E-2</v>
      </c>
    </row>
    <row r="5314" spans="61:61" x14ac:dyDescent="0.25">
      <c r="BI5314" s="34">
        <v>-9.5537830818396105E-2</v>
      </c>
    </row>
    <row r="5315" spans="61:61" x14ac:dyDescent="0.25">
      <c r="BI5315" s="34">
        <v>-1.02902637359542E-2</v>
      </c>
    </row>
    <row r="5316" spans="61:61" x14ac:dyDescent="0.25">
      <c r="BI5316" s="34">
        <v>-0.31185743331072308</v>
      </c>
    </row>
    <row r="5317" spans="61:61" x14ac:dyDescent="0.25">
      <c r="BI5317" s="34">
        <v>-1.18845937801321E-2</v>
      </c>
    </row>
    <row r="5318" spans="61:61" x14ac:dyDescent="0.25">
      <c r="BI5318" s="34">
        <v>-0.1853094567099092</v>
      </c>
    </row>
    <row r="5319" spans="61:61" x14ac:dyDescent="0.25">
      <c r="BI5319" s="34">
        <v>-0.19255002537333649</v>
      </c>
    </row>
    <row r="5320" spans="61:61" x14ac:dyDescent="0.25">
      <c r="BI5320" s="34">
        <v>0.2036159342611546</v>
      </c>
    </row>
    <row r="5321" spans="61:61" x14ac:dyDescent="0.25">
      <c r="BI5321" s="34">
        <v>9.7059612448155405E-2</v>
      </c>
    </row>
    <row r="5322" spans="61:61" x14ac:dyDescent="0.25">
      <c r="BI5322" s="34">
        <v>0.1112623564516933</v>
      </c>
    </row>
    <row r="5323" spans="61:61" x14ac:dyDescent="0.25">
      <c r="BI5323" s="34">
        <v>0.20410520019030909</v>
      </c>
    </row>
    <row r="5324" spans="61:61" x14ac:dyDescent="0.25">
      <c r="BI5324" s="34">
        <v>0.1466376320750106</v>
      </c>
    </row>
    <row r="5325" spans="61:61" x14ac:dyDescent="0.25">
      <c r="BI5325" s="34">
        <v>0.15475769290779731</v>
      </c>
    </row>
    <row r="5326" spans="61:61" x14ac:dyDescent="0.25">
      <c r="BI5326" s="34">
        <v>0.33591985957615289</v>
      </c>
    </row>
    <row r="5327" spans="61:61" x14ac:dyDescent="0.25">
      <c r="BI5327" s="34">
        <v>0.1679176103227403</v>
      </c>
    </row>
    <row r="5328" spans="61:61" x14ac:dyDescent="0.25">
      <c r="BI5328" s="34">
        <v>1.1303801154998501E-2</v>
      </c>
    </row>
    <row r="5329" spans="61:61" x14ac:dyDescent="0.25">
      <c r="BI5329" s="34">
        <v>0.46109002700061558</v>
      </c>
    </row>
    <row r="5330" spans="61:61" x14ac:dyDescent="0.25">
      <c r="BI5330" s="34">
        <v>0.1216135201352965</v>
      </c>
    </row>
    <row r="5331" spans="61:61" x14ac:dyDescent="0.25">
      <c r="BI5331" s="34">
        <v>5.4019431965695301E-2</v>
      </c>
    </row>
    <row r="5332" spans="61:61" x14ac:dyDescent="0.25">
      <c r="BI5332" s="34">
        <v>-1.07139697582481E-2</v>
      </c>
    </row>
    <row r="5333" spans="61:61" x14ac:dyDescent="0.25">
      <c r="BI5333" s="34">
        <v>0.1193058089292148</v>
      </c>
    </row>
    <row r="5334" spans="61:61" x14ac:dyDescent="0.25">
      <c r="BI5334" s="34">
        <v>5.8139662296770603E-2</v>
      </c>
    </row>
    <row r="5335" spans="61:61" x14ac:dyDescent="0.25">
      <c r="BI5335" s="34">
        <v>-6.7127713962025604E-2</v>
      </c>
    </row>
    <row r="5336" spans="61:61" x14ac:dyDescent="0.25">
      <c r="BI5336" s="34">
        <v>1.68339517150074E-2</v>
      </c>
    </row>
    <row r="5337" spans="61:61" x14ac:dyDescent="0.25">
      <c r="BI5337" s="34">
        <v>7.4459789232699303E-2</v>
      </c>
    </row>
    <row r="5338" spans="61:61" x14ac:dyDescent="0.25">
      <c r="BI5338" s="34">
        <v>-5.05428468789458E-2</v>
      </c>
    </row>
    <row r="5339" spans="61:61" x14ac:dyDescent="0.25">
      <c r="BI5339" s="34">
        <v>0.1208073950441996</v>
      </c>
    </row>
    <row r="5340" spans="61:61" x14ac:dyDescent="0.25">
      <c r="BI5340" s="34">
        <v>0.1297960437032856</v>
      </c>
    </row>
    <row r="5341" spans="61:61" x14ac:dyDescent="0.25">
      <c r="BI5341" s="34">
        <v>-0.15148487598264351</v>
      </c>
    </row>
    <row r="5342" spans="61:61" x14ac:dyDescent="0.25">
      <c r="BI5342" s="34">
        <v>-3.9526381716621997E-2</v>
      </c>
    </row>
    <row r="5343" spans="61:61" x14ac:dyDescent="0.25">
      <c r="BI5343" s="34">
        <v>6.3675946054023002E-3</v>
      </c>
    </row>
    <row r="5344" spans="61:61" x14ac:dyDescent="0.25">
      <c r="BI5344" s="34">
        <v>-7.7628627773758493E-2</v>
      </c>
    </row>
    <row r="5345" spans="61:61" x14ac:dyDescent="0.25">
      <c r="BI5345" s="34">
        <v>4.1090206351936998E-2</v>
      </c>
    </row>
    <row r="5346" spans="61:61" x14ac:dyDescent="0.25">
      <c r="BI5346" s="34">
        <v>0.22737029760328401</v>
      </c>
    </row>
    <row r="5347" spans="61:61" x14ac:dyDescent="0.25">
      <c r="BI5347" s="34">
        <v>0.16331330443942291</v>
      </c>
    </row>
    <row r="5348" spans="61:61" x14ac:dyDescent="0.25">
      <c r="BI5348" s="34">
        <v>-0.1061496110286633</v>
      </c>
    </row>
    <row r="5349" spans="61:61" x14ac:dyDescent="0.25">
      <c r="BI5349" s="34">
        <v>0.11510704437034019</v>
      </c>
    </row>
    <row r="5350" spans="61:61" x14ac:dyDescent="0.25">
      <c r="BI5350" s="34">
        <v>-2.8782984313501299E-2</v>
      </c>
    </row>
    <row r="5351" spans="61:61" x14ac:dyDescent="0.25">
      <c r="BI5351" s="34">
        <v>-2.62871818596714E-2</v>
      </c>
    </row>
    <row r="5352" spans="61:61" x14ac:dyDescent="0.25">
      <c r="BI5352" s="34">
        <v>-4.6493115730195503E-2</v>
      </c>
    </row>
    <row r="5353" spans="61:61" x14ac:dyDescent="0.25">
      <c r="BI5353" s="34">
        <v>7.7694711569050003E-3</v>
      </c>
    </row>
    <row r="5354" spans="61:61" x14ac:dyDescent="0.25">
      <c r="BI5354" s="34">
        <v>-0.1073031129421123</v>
      </c>
    </row>
    <row r="5355" spans="61:61" x14ac:dyDescent="0.25">
      <c r="BI5355" s="34">
        <v>-0.17128214443025139</v>
      </c>
    </row>
    <row r="5356" spans="61:61" x14ac:dyDescent="0.25">
      <c r="BI5356" s="34">
        <v>-0.1193818137706016</v>
      </c>
    </row>
    <row r="5357" spans="61:61" x14ac:dyDescent="0.25">
      <c r="BI5357" s="34">
        <v>-2.6731815199474599E-2</v>
      </c>
    </row>
    <row r="5358" spans="61:61" x14ac:dyDescent="0.25">
      <c r="BI5358" s="34">
        <v>-4.1340682836481298E-2</v>
      </c>
    </row>
    <row r="5359" spans="61:61" x14ac:dyDescent="0.25">
      <c r="BI5359" s="34">
        <v>7.6914744638320002E-4</v>
      </c>
    </row>
    <row r="5360" spans="61:61" x14ac:dyDescent="0.25">
      <c r="BI5360" s="34">
        <v>0.1165092390058718</v>
      </c>
    </row>
    <row r="5361" spans="61:61" x14ac:dyDescent="0.25">
      <c r="BI5361" s="34">
        <v>7.21132945716495E-2</v>
      </c>
    </row>
    <row r="5362" spans="61:61" x14ac:dyDescent="0.25">
      <c r="BI5362" s="34">
        <v>6.7576962894148995E-2</v>
      </c>
    </row>
    <row r="5363" spans="61:61" x14ac:dyDescent="0.25">
      <c r="BI5363" s="34">
        <v>4.4533641737706499E-2</v>
      </c>
    </row>
    <row r="5364" spans="61:61" x14ac:dyDescent="0.25">
      <c r="BI5364" s="34">
        <v>-8.58705683860779E-2</v>
      </c>
    </row>
    <row r="5365" spans="61:61" x14ac:dyDescent="0.25">
      <c r="BI5365" s="34">
        <v>-3.4625282343487801E-2</v>
      </c>
    </row>
    <row r="5366" spans="61:61" x14ac:dyDescent="0.25">
      <c r="BI5366" s="34">
        <v>9.7829403463994997E-3</v>
      </c>
    </row>
    <row r="5367" spans="61:61" x14ac:dyDescent="0.25">
      <c r="BI5367" s="34">
        <v>-1.49121234906402E-2</v>
      </c>
    </row>
    <row r="5368" spans="61:61" x14ac:dyDescent="0.25">
      <c r="BI5368" s="34">
        <v>6.1427321693078803E-2</v>
      </c>
    </row>
    <row r="5369" spans="61:61" x14ac:dyDescent="0.25">
      <c r="BI5369" s="34">
        <v>0.1591982307222618</v>
      </c>
    </row>
    <row r="5370" spans="61:61" x14ac:dyDescent="0.25">
      <c r="BI5370" s="34">
        <v>0.10719933755962351</v>
      </c>
    </row>
    <row r="5371" spans="61:61" x14ac:dyDescent="0.25">
      <c r="BI5371" s="34">
        <v>-3.1174614743860098E-2</v>
      </c>
    </row>
    <row r="5372" spans="61:61" x14ac:dyDescent="0.25">
      <c r="BI5372" s="34">
        <v>-6.9500782093845095E-2</v>
      </c>
    </row>
    <row r="5373" spans="61:61" x14ac:dyDescent="0.25">
      <c r="BI5373" s="34">
        <v>-0.1167804014589701</v>
      </c>
    </row>
    <row r="5374" spans="61:61" x14ac:dyDescent="0.25">
      <c r="BI5374" s="34">
        <v>2.0251101825595402E-2</v>
      </c>
    </row>
    <row r="5375" spans="61:61" x14ac:dyDescent="0.25">
      <c r="BI5375" s="34">
        <v>-5.8747461868419698E-2</v>
      </c>
    </row>
    <row r="5376" spans="61:61" x14ac:dyDescent="0.25">
      <c r="BI5376" s="34">
        <v>0.1063177442636284</v>
      </c>
    </row>
    <row r="5377" spans="61:61" x14ac:dyDescent="0.25">
      <c r="BI5377" s="34">
        <v>-0.29257567010198049</v>
      </c>
    </row>
    <row r="5378" spans="61:61" x14ac:dyDescent="0.25">
      <c r="BI5378" s="34">
        <v>-8.9183333333333295E-2</v>
      </c>
    </row>
    <row r="5379" spans="61:61" x14ac:dyDescent="0.25">
      <c r="BI5379" s="34">
        <v>-0.107965443508826</v>
      </c>
    </row>
    <row r="5380" spans="61:61" x14ac:dyDescent="0.25">
      <c r="BI5380" s="34">
        <v>-6.1351681290382501E-2</v>
      </c>
    </row>
    <row r="5381" spans="61:61" x14ac:dyDescent="0.25">
      <c r="BI5381" s="34">
        <v>-5.3713824315506998E-3</v>
      </c>
    </row>
    <row r="5382" spans="61:61" x14ac:dyDescent="0.25">
      <c r="BI5382" s="34">
        <v>1.6694057486775399E-2</v>
      </c>
    </row>
    <row r="5383" spans="61:61" x14ac:dyDescent="0.25">
      <c r="BI5383" s="34">
        <v>-0.1722999888289122</v>
      </c>
    </row>
    <row r="5384" spans="61:61" x14ac:dyDescent="0.25">
      <c r="BI5384" s="34">
        <v>-9.5270157718594997E-2</v>
      </c>
    </row>
    <row r="5385" spans="61:61" x14ac:dyDescent="0.25">
      <c r="BI5385" s="34">
        <v>-8.3052357161239404E-2</v>
      </c>
    </row>
    <row r="5386" spans="61:61" x14ac:dyDescent="0.25">
      <c r="BI5386" s="34">
        <v>-0.1837973317586104</v>
      </c>
    </row>
    <row r="5387" spans="61:61" x14ac:dyDescent="0.25">
      <c r="BI5387" s="34">
        <v>0.12468015824710479</v>
      </c>
    </row>
    <row r="5388" spans="61:61" x14ac:dyDescent="0.25">
      <c r="BI5388" s="34">
        <v>-9.0234577824519199E-2</v>
      </c>
    </row>
    <row r="5389" spans="61:61" x14ac:dyDescent="0.25">
      <c r="BI5389" s="34">
        <v>-0.15959415386361669</v>
      </c>
    </row>
    <row r="5390" spans="61:61" x14ac:dyDescent="0.25">
      <c r="BI5390" s="34">
        <v>-7.2301897289258593E-2</v>
      </c>
    </row>
    <row r="5391" spans="61:61" x14ac:dyDescent="0.25">
      <c r="BI5391" s="34">
        <v>-0.1396647681959447</v>
      </c>
    </row>
    <row r="5392" spans="61:61" x14ac:dyDescent="0.25">
      <c r="BI5392" s="34">
        <v>-5.3757016231830998E-3</v>
      </c>
    </row>
    <row r="5393" spans="61:61" x14ac:dyDescent="0.25">
      <c r="BI5393" s="34">
        <v>-1.52260403919147E-2</v>
      </c>
    </row>
    <row r="5394" spans="61:61" x14ac:dyDescent="0.25">
      <c r="BI5394" s="34">
        <v>1.4263481752797001E-3</v>
      </c>
    </row>
    <row r="5395" spans="61:61" x14ac:dyDescent="0.25">
      <c r="BI5395" s="34">
        <v>-8.05174848297176E-2</v>
      </c>
    </row>
    <row r="5396" spans="61:61" x14ac:dyDescent="0.25">
      <c r="BI5396" s="34">
        <v>0.2064103943605177</v>
      </c>
    </row>
    <row r="5397" spans="61:61" x14ac:dyDescent="0.25">
      <c r="BI5397" s="34">
        <v>3.6930189537455499E-2</v>
      </c>
    </row>
    <row r="5398" spans="61:61" x14ac:dyDescent="0.25">
      <c r="BI5398" s="34">
        <v>-2.5124769033954501E-2</v>
      </c>
    </row>
    <row r="5399" spans="61:61" x14ac:dyDescent="0.25">
      <c r="BI5399" s="34">
        <v>-8.0360676156583502E-2</v>
      </c>
    </row>
    <row r="5400" spans="61:61" x14ac:dyDescent="0.25">
      <c r="BI5400" s="34">
        <v>0.20464397680360111</v>
      </c>
    </row>
    <row r="5401" spans="61:61" x14ac:dyDescent="0.25">
      <c r="BI5401" s="34">
        <v>-6.2219095230576699E-2</v>
      </c>
    </row>
    <row r="5402" spans="61:61" x14ac:dyDescent="0.25">
      <c r="BI5402" s="34">
        <v>4.6073236364241398E-2</v>
      </c>
    </row>
    <row r="5403" spans="61:61" x14ac:dyDescent="0.25">
      <c r="BI5403" s="34">
        <v>0.13577449146277909</v>
      </c>
    </row>
    <row r="5404" spans="61:61" x14ac:dyDescent="0.25">
      <c r="BI5404" s="34">
        <v>-9.3867245924626697E-2</v>
      </c>
    </row>
    <row r="5405" spans="61:61" x14ac:dyDescent="0.25">
      <c r="BI5405" s="34">
        <v>1.5476501952145999E-2</v>
      </c>
    </row>
    <row r="5406" spans="61:61" x14ac:dyDescent="0.25">
      <c r="BI5406" s="34">
        <v>0.4268711399632284</v>
      </c>
    </row>
    <row r="5407" spans="61:61" x14ac:dyDescent="0.25">
      <c r="BI5407" s="34">
        <v>-6.3447987145963405E-2</v>
      </c>
    </row>
    <row r="5408" spans="61:61" x14ac:dyDescent="0.25">
      <c r="BI5408" s="34">
        <v>-9.4113866951939504E-2</v>
      </c>
    </row>
    <row r="5409" spans="61:61" x14ac:dyDescent="0.25">
      <c r="BI5409" s="34">
        <v>-4.1814050394589498E-2</v>
      </c>
    </row>
    <row r="5410" spans="61:61" x14ac:dyDescent="0.25">
      <c r="BI5410" s="34">
        <v>5.5481152176037503E-2</v>
      </c>
    </row>
    <row r="5411" spans="61:61" x14ac:dyDescent="0.25">
      <c r="BI5411" s="34">
        <v>1.3157128202438599E-2</v>
      </c>
    </row>
    <row r="5412" spans="61:61" x14ac:dyDescent="0.25">
      <c r="BI5412" s="34">
        <v>-1.1068601811382099E-2</v>
      </c>
    </row>
    <row r="5413" spans="61:61" x14ac:dyDescent="0.25">
      <c r="BI5413" s="34">
        <v>6.4908143008032002E-3</v>
      </c>
    </row>
    <row r="5414" spans="61:61" x14ac:dyDescent="0.25">
      <c r="BI5414" s="34">
        <v>9.06717523279153E-2</v>
      </c>
    </row>
    <row r="5415" spans="61:61" x14ac:dyDescent="0.25">
      <c r="BI5415" s="34">
        <v>-5.6901498617999903E-2</v>
      </c>
    </row>
    <row r="5416" spans="61:61" x14ac:dyDescent="0.25">
      <c r="BI5416" s="34">
        <v>0.2217722187481567</v>
      </c>
    </row>
    <row r="5417" spans="61:61" x14ac:dyDescent="0.25">
      <c r="BI5417" s="34">
        <v>-5.1804017975074203E-2</v>
      </c>
    </row>
    <row r="5418" spans="61:61" x14ac:dyDescent="0.25">
      <c r="BI5418" s="34">
        <v>-4.2963002757768799E-2</v>
      </c>
    </row>
    <row r="5419" spans="61:61" x14ac:dyDescent="0.25">
      <c r="BI5419" s="34">
        <v>-0.1357268165089289</v>
      </c>
    </row>
    <row r="5420" spans="61:61" x14ac:dyDescent="0.25">
      <c r="BI5420" s="34">
        <v>2.5589721327910001E-2</v>
      </c>
    </row>
    <row r="5421" spans="61:61" x14ac:dyDescent="0.25">
      <c r="BI5421" s="34">
        <v>2.26564802791266E-2</v>
      </c>
    </row>
    <row r="5422" spans="61:61" x14ac:dyDescent="0.25">
      <c r="BI5422" s="34">
        <v>7.8805989055707001E-2</v>
      </c>
    </row>
    <row r="5423" spans="61:61" x14ac:dyDescent="0.25">
      <c r="BI5423" s="34">
        <v>-5.0125456617377301E-2</v>
      </c>
    </row>
    <row r="5424" spans="61:61" x14ac:dyDescent="0.25">
      <c r="BI5424" s="34">
        <v>0.1185370538391243</v>
      </c>
    </row>
    <row r="5425" spans="61:61" x14ac:dyDescent="0.25">
      <c r="BI5425" s="34">
        <v>0.13742123132884579</v>
      </c>
    </row>
    <row r="5426" spans="61:61" x14ac:dyDescent="0.25">
      <c r="BI5426" s="34">
        <v>6.4142177211409093E-2</v>
      </c>
    </row>
    <row r="5427" spans="61:61" x14ac:dyDescent="0.25">
      <c r="BI5427" s="34">
        <v>0.27818703141349321</v>
      </c>
    </row>
    <row r="5428" spans="61:61" x14ac:dyDescent="0.25">
      <c r="BI5428" s="34">
        <v>0.1007595865221938</v>
      </c>
    </row>
    <row r="5429" spans="61:61" x14ac:dyDescent="0.25">
      <c r="BI5429" s="34">
        <v>0.1262971597375703</v>
      </c>
    </row>
    <row r="5430" spans="61:61" x14ac:dyDescent="0.25">
      <c r="BI5430" s="34">
        <v>0.11505597266532271</v>
      </c>
    </row>
    <row r="5431" spans="61:61" x14ac:dyDescent="0.25">
      <c r="BI5431" s="34">
        <v>4.4908990293462597E-2</v>
      </c>
    </row>
    <row r="5432" spans="61:61" x14ac:dyDescent="0.25">
      <c r="BI5432" s="34">
        <v>0.2269192530422596</v>
      </c>
    </row>
    <row r="5433" spans="61:61" x14ac:dyDescent="0.25">
      <c r="BI5433" s="34">
        <v>0.19285837323603591</v>
      </c>
    </row>
    <row r="5434" spans="61:61" x14ac:dyDescent="0.25">
      <c r="BI5434" s="34">
        <v>0.25258021130393538</v>
      </c>
    </row>
    <row r="5435" spans="61:61" x14ac:dyDescent="0.25">
      <c r="BI5435" s="34">
        <v>0.26413765312513698</v>
      </c>
    </row>
    <row r="5436" spans="61:61" x14ac:dyDescent="0.25">
      <c r="BI5436" s="34">
        <v>0.24046806705122789</v>
      </c>
    </row>
    <row r="5437" spans="61:61" x14ac:dyDescent="0.25">
      <c r="BI5437" s="34">
        <v>-2.1020509988281599E-2</v>
      </c>
    </row>
    <row r="5438" spans="61:61" x14ac:dyDescent="0.25">
      <c r="BI5438" s="34">
        <v>0.13938214948258321</v>
      </c>
    </row>
    <row r="5439" spans="61:61" x14ac:dyDescent="0.25">
      <c r="BI5439" s="34">
        <v>0.21667656473998079</v>
      </c>
    </row>
    <row r="5440" spans="61:61" x14ac:dyDescent="0.25">
      <c r="BI5440" s="34">
        <v>0.1158978936219302</v>
      </c>
    </row>
    <row r="5441" spans="61:61" x14ac:dyDescent="0.25">
      <c r="BI5441" s="34">
        <v>-0.12930629488387371</v>
      </c>
    </row>
    <row r="5442" spans="61:61" x14ac:dyDescent="0.25">
      <c r="BI5442" s="34">
        <v>4.1951725057403397E-2</v>
      </c>
    </row>
    <row r="5443" spans="61:61" x14ac:dyDescent="0.25">
      <c r="BI5443" s="34">
        <v>0.1929029341502809</v>
      </c>
    </row>
    <row r="5444" spans="61:61" x14ac:dyDescent="0.25">
      <c r="BI5444" s="34">
        <v>5.0643725168730697E-2</v>
      </c>
    </row>
    <row r="5445" spans="61:61" x14ac:dyDescent="0.25">
      <c r="BI5445" s="34">
        <v>-2.6059726113719799E-2</v>
      </c>
    </row>
    <row r="5446" spans="61:61" x14ac:dyDescent="0.25">
      <c r="BI5446" s="34">
        <v>-0.13087256531123909</v>
      </c>
    </row>
    <row r="5447" spans="61:61" x14ac:dyDescent="0.25">
      <c r="BI5447" s="34">
        <v>0.29855129798341162</v>
      </c>
    </row>
    <row r="5448" spans="61:61" x14ac:dyDescent="0.25">
      <c r="BI5448" s="34">
        <v>0.1769476270189142</v>
      </c>
    </row>
    <row r="5449" spans="61:61" x14ac:dyDescent="0.25">
      <c r="BI5449" s="34">
        <v>-6.0287656115485297E-2</v>
      </c>
    </row>
    <row r="5450" spans="61:61" x14ac:dyDescent="0.25">
      <c r="BI5450" s="34">
        <v>-7.6924375462220307E-2</v>
      </c>
    </row>
    <row r="5451" spans="61:61" x14ac:dyDescent="0.25">
      <c r="BI5451" s="34">
        <v>9.2071497699316496E-2</v>
      </c>
    </row>
    <row r="5452" spans="61:61" x14ac:dyDescent="0.25">
      <c r="BI5452" s="34">
        <v>8.1746245609402995E-3</v>
      </c>
    </row>
    <row r="5453" spans="61:61" x14ac:dyDescent="0.25">
      <c r="BI5453" s="34">
        <v>-4.0252201542818403E-2</v>
      </c>
    </row>
    <row r="5454" spans="61:61" x14ac:dyDescent="0.25">
      <c r="BI5454" s="34">
        <v>-3.5946371225867198E-2</v>
      </c>
    </row>
    <row r="5455" spans="61:61" x14ac:dyDescent="0.25">
      <c r="BI5455" s="34">
        <v>8.3571616049040606E-2</v>
      </c>
    </row>
    <row r="5456" spans="61:61" x14ac:dyDescent="0.25">
      <c r="BI5456" s="34">
        <v>-4.8295201182336898E-2</v>
      </c>
    </row>
    <row r="5457" spans="61:61" x14ac:dyDescent="0.25">
      <c r="BI5457" s="34">
        <v>6.2893346637681001E-3</v>
      </c>
    </row>
    <row r="5458" spans="61:61" x14ac:dyDescent="0.25">
      <c r="BI5458" s="34">
        <v>-2.1640161163653999E-3</v>
      </c>
    </row>
    <row r="5459" spans="61:61" x14ac:dyDescent="0.25">
      <c r="BI5459" s="34">
        <v>3.5935685221354E-2</v>
      </c>
    </row>
    <row r="5460" spans="61:61" x14ac:dyDescent="0.25">
      <c r="BI5460" s="34">
        <v>0.27098957550936109</v>
      </c>
    </row>
    <row r="5461" spans="61:61" x14ac:dyDescent="0.25">
      <c r="BI5461" s="34">
        <v>-9.1021543236207203E-2</v>
      </c>
    </row>
    <row r="5462" spans="61:61" x14ac:dyDescent="0.25">
      <c r="BI5462" s="34">
        <v>-8.1757618564847603E-2</v>
      </c>
    </row>
    <row r="5463" spans="61:61" x14ac:dyDescent="0.25">
      <c r="BI5463" s="34">
        <v>-8.3704145388036902E-2</v>
      </c>
    </row>
    <row r="5464" spans="61:61" x14ac:dyDescent="0.25">
      <c r="BI5464" s="34">
        <v>0.1167538856044167</v>
      </c>
    </row>
    <row r="5465" spans="61:61" x14ac:dyDescent="0.25">
      <c r="BI5465" s="34">
        <v>0.2240226851282138</v>
      </c>
    </row>
    <row r="5466" spans="61:61" x14ac:dyDescent="0.25">
      <c r="BI5466" s="34">
        <v>-8.99341661997234E-2</v>
      </c>
    </row>
    <row r="5467" spans="61:61" x14ac:dyDescent="0.25">
      <c r="BI5467" s="34">
        <v>-0.1044478180098722</v>
      </c>
    </row>
    <row r="5468" spans="61:61" x14ac:dyDescent="0.25">
      <c r="BI5468" s="34">
        <v>0.14264748061665941</v>
      </c>
    </row>
    <row r="5469" spans="61:61" x14ac:dyDescent="0.25">
      <c r="BI5469" s="34">
        <v>4.9035391862218697E-2</v>
      </c>
    </row>
    <row r="5470" spans="61:61" x14ac:dyDescent="0.25">
      <c r="BI5470" s="34">
        <v>5.1226941821867697E-2</v>
      </c>
    </row>
    <row r="5471" spans="61:61" x14ac:dyDescent="0.25">
      <c r="BI5471" s="34">
        <v>-8.9455101726640202E-2</v>
      </c>
    </row>
    <row r="5472" spans="61:61" x14ac:dyDescent="0.25">
      <c r="BI5472" s="34">
        <v>7.2839030087957904E-2</v>
      </c>
    </row>
    <row r="5473" spans="61:61" x14ac:dyDescent="0.25">
      <c r="BI5473" s="34">
        <v>7.4955995045067003E-2</v>
      </c>
    </row>
    <row r="5474" spans="61:61" x14ac:dyDescent="0.25">
      <c r="BI5474" s="34">
        <v>-3.10206243464708E-2</v>
      </c>
    </row>
    <row r="5475" spans="61:61" x14ac:dyDescent="0.25">
      <c r="BI5475" s="34">
        <v>-4.0640691053015203E-2</v>
      </c>
    </row>
    <row r="5476" spans="61:61" x14ac:dyDescent="0.25">
      <c r="BI5476" s="34">
        <v>5.7139036579421203E-2</v>
      </c>
    </row>
    <row r="5477" spans="61:61" x14ac:dyDescent="0.25">
      <c r="BI5477" s="34">
        <v>-4.7778251121076198E-2</v>
      </c>
    </row>
    <row r="5478" spans="61:61" x14ac:dyDescent="0.25">
      <c r="BI5478" s="34">
        <v>4.1298953122712201E-2</v>
      </c>
    </row>
    <row r="5479" spans="61:61" x14ac:dyDescent="0.25">
      <c r="BI5479" s="34">
        <v>-0.11269804554170471</v>
      </c>
    </row>
    <row r="5480" spans="61:61" x14ac:dyDescent="0.25">
      <c r="BI5480" s="34">
        <v>-0.1121617684948033</v>
      </c>
    </row>
    <row r="5481" spans="61:61" x14ac:dyDescent="0.25">
      <c r="BI5481" s="34">
        <v>0.1706842475769613</v>
      </c>
    </row>
    <row r="5482" spans="61:61" x14ac:dyDescent="0.25">
      <c r="BI5482" s="34">
        <v>0.10221321066065089</v>
      </c>
    </row>
    <row r="5483" spans="61:61" x14ac:dyDescent="0.25">
      <c r="BI5483" s="34">
        <v>2.6558444984087999E-2</v>
      </c>
    </row>
    <row r="5484" spans="61:61" x14ac:dyDescent="0.25">
      <c r="BI5484" s="34">
        <v>-0.17027839115667179</v>
      </c>
    </row>
    <row r="5485" spans="61:61" x14ac:dyDescent="0.25">
      <c r="BI5485" s="34">
        <v>0.180301987160879</v>
      </c>
    </row>
    <row r="5486" spans="61:61" x14ac:dyDescent="0.25">
      <c r="BI5486" s="34">
        <v>0.1798807109617088</v>
      </c>
    </row>
    <row r="5487" spans="61:61" x14ac:dyDescent="0.25">
      <c r="BI5487" s="34">
        <v>0.32079431977665079</v>
      </c>
    </row>
    <row r="5488" spans="61:61" x14ac:dyDescent="0.25">
      <c r="BI5488" s="34">
        <v>0.40954216893192369</v>
      </c>
    </row>
    <row r="5489" spans="61:61" x14ac:dyDescent="0.25">
      <c r="BI5489" s="34">
        <v>0.86377943308586358</v>
      </c>
    </row>
    <row r="5490" spans="61:61" x14ac:dyDescent="0.25">
      <c r="BI5490" s="34">
        <v>0.41226298895678848</v>
      </c>
    </row>
    <row r="5491" spans="61:61" x14ac:dyDescent="0.25">
      <c r="BI5491" s="34">
        <v>0.11069499262026899</v>
      </c>
    </row>
    <row r="5492" spans="61:61" x14ac:dyDescent="0.25">
      <c r="BI5492" s="34">
        <v>0.25467631976787991</v>
      </c>
    </row>
    <row r="5493" spans="61:61" x14ac:dyDescent="0.25">
      <c r="BI5493" s="34">
        <v>0.52325861383905947</v>
      </c>
    </row>
    <row r="5494" spans="61:61" x14ac:dyDescent="0.25">
      <c r="BI5494" s="34">
        <v>0.2318916572705704</v>
      </c>
    </row>
    <row r="5495" spans="61:61" x14ac:dyDescent="0.25">
      <c r="BI5495" s="34">
        <v>0.119202356923228</v>
      </c>
    </row>
    <row r="5496" spans="61:61" x14ac:dyDescent="0.25">
      <c r="BI5496" s="34">
        <v>0.20801082075005381</v>
      </c>
    </row>
    <row r="5497" spans="61:61" x14ac:dyDescent="0.25">
      <c r="BI5497" s="34">
        <v>5.2066621742252801E-2</v>
      </c>
    </row>
    <row r="5498" spans="61:61" x14ac:dyDescent="0.25">
      <c r="BI5498" s="34">
        <v>1.16103605915251E-2</v>
      </c>
    </row>
    <row r="5499" spans="61:61" x14ac:dyDescent="0.25">
      <c r="BI5499" s="34">
        <v>0.26623037875313471</v>
      </c>
    </row>
    <row r="5500" spans="61:61" x14ac:dyDescent="0.25">
      <c r="BI5500" s="34">
        <v>9.68138979156873E-2</v>
      </c>
    </row>
    <row r="5501" spans="61:61" x14ac:dyDescent="0.25">
      <c r="BI5501" s="34">
        <v>5.3570588488093002E-3</v>
      </c>
    </row>
    <row r="5502" spans="61:61" x14ac:dyDescent="0.25">
      <c r="BI5502" s="34">
        <v>0.2811629849121583</v>
      </c>
    </row>
    <row r="5503" spans="61:61" x14ac:dyDescent="0.25">
      <c r="BI5503" s="34">
        <v>0.90064678831305922</v>
      </c>
    </row>
    <row r="5504" spans="61:61" x14ac:dyDescent="0.25">
      <c r="BI5504" s="34">
        <v>0.90733770674858438</v>
      </c>
    </row>
    <row r="5505" spans="61:61" x14ac:dyDescent="0.25">
      <c r="BI5505" s="34">
        <v>0.1023998107904483</v>
      </c>
    </row>
    <row r="5506" spans="61:61" x14ac:dyDescent="0.25">
      <c r="BI5506" s="34">
        <v>2.0300659092590798E-2</v>
      </c>
    </row>
    <row r="5507" spans="61:61" x14ac:dyDescent="0.25">
      <c r="BI5507" s="34">
        <v>0.12949076885133459</v>
      </c>
    </row>
    <row r="5508" spans="61:61" x14ac:dyDescent="0.25">
      <c r="BI5508" s="34">
        <v>0.12684305561316109</v>
      </c>
    </row>
    <row r="5509" spans="61:61" x14ac:dyDescent="0.25">
      <c r="BI5509" s="34">
        <v>0.28210452695904348</v>
      </c>
    </row>
    <row r="5510" spans="61:61" x14ac:dyDescent="0.25">
      <c r="BI5510" s="34">
        <v>-5.9162252119727102E-2</v>
      </c>
    </row>
    <row r="5511" spans="61:61" x14ac:dyDescent="0.25">
      <c r="BI5511" s="34">
        <v>9.6322363628227006E-2</v>
      </c>
    </row>
    <row r="5512" spans="61:61" x14ac:dyDescent="0.25">
      <c r="BI5512" s="34">
        <v>2.1283402191599601E-2</v>
      </c>
    </row>
    <row r="5513" spans="61:61" x14ac:dyDescent="0.25">
      <c r="BI5513" s="34">
        <v>0.806575203556953</v>
      </c>
    </row>
    <row r="5514" spans="61:61" x14ac:dyDescent="0.25">
      <c r="BI5514" s="34">
        <v>8.7580022825391401E-2</v>
      </c>
    </row>
    <row r="5515" spans="61:61" x14ac:dyDescent="0.25">
      <c r="BI5515" s="34">
        <v>3.7803892169765103E-2</v>
      </c>
    </row>
    <row r="5516" spans="61:61" x14ac:dyDescent="0.25">
      <c r="BI5516" s="34">
        <v>-6.4697065250699404E-2</v>
      </c>
    </row>
    <row r="5517" spans="61:61" x14ac:dyDescent="0.25">
      <c r="BI5517" s="34">
        <v>0.1585389039280839</v>
      </c>
    </row>
    <row r="5518" spans="61:61" x14ac:dyDescent="0.25">
      <c r="BI5518" s="34">
        <v>0.21642849715947801</v>
      </c>
    </row>
    <row r="5519" spans="61:61" x14ac:dyDescent="0.25">
      <c r="BI5519" s="34">
        <v>-0.17638130478342109</v>
      </c>
    </row>
    <row r="5520" spans="61:61" x14ac:dyDescent="0.25">
      <c r="BI5520" s="34">
        <v>0.12644433873024749</v>
      </c>
    </row>
    <row r="5521" spans="61:61" x14ac:dyDescent="0.25">
      <c r="BI5521" s="34">
        <v>0.36124445338153588</v>
      </c>
    </row>
    <row r="5522" spans="61:61" x14ac:dyDescent="0.25">
      <c r="BI5522" s="34">
        <v>0.3535146688961649</v>
      </c>
    </row>
    <row r="5523" spans="61:61" x14ac:dyDescent="0.25">
      <c r="BI5523" s="34">
        <v>-1.35540733644541E-2</v>
      </c>
    </row>
    <row r="5524" spans="61:61" x14ac:dyDescent="0.25">
      <c r="BI5524" s="34">
        <v>0.115140105036955</v>
      </c>
    </row>
    <row r="5525" spans="61:61" x14ac:dyDescent="0.25">
      <c r="BI5525" s="34">
        <v>0.35983814907960998</v>
      </c>
    </row>
    <row r="5526" spans="61:61" x14ac:dyDescent="0.25">
      <c r="BI5526" s="34">
        <v>5.8414639958122502E-2</v>
      </c>
    </row>
    <row r="5527" spans="61:61" x14ac:dyDescent="0.25">
      <c r="BI5527" s="34">
        <v>0.24874105067958521</v>
      </c>
    </row>
    <row r="5528" spans="61:61" x14ac:dyDescent="0.25">
      <c r="BI5528" s="34">
        <v>0.114144609086286</v>
      </c>
    </row>
    <row r="5529" spans="61:61" x14ac:dyDescent="0.25">
      <c r="BI5529" s="34">
        <v>-0.22714870485919</v>
      </c>
    </row>
    <row r="5530" spans="61:61" x14ac:dyDescent="0.25">
      <c r="BI5530" s="34">
        <v>0.16412828824758041</v>
      </c>
    </row>
    <row r="5531" spans="61:61" x14ac:dyDescent="0.25">
      <c r="BI5531" s="34">
        <v>-0.25497716668879378</v>
      </c>
    </row>
    <row r="5532" spans="61:61" x14ac:dyDescent="0.25">
      <c r="BI5532" s="34">
        <v>-0.17645472142528021</v>
      </c>
    </row>
    <row r="5533" spans="61:61" x14ac:dyDescent="0.25">
      <c r="BI5533" s="34">
        <v>-5.5386163099010399E-2</v>
      </c>
    </row>
    <row r="5534" spans="61:61" x14ac:dyDescent="0.25">
      <c r="BI5534" s="34">
        <v>4.5888071710428101E-2</v>
      </c>
    </row>
    <row r="5535" spans="61:61" x14ac:dyDescent="0.25">
      <c r="BI5535" s="34">
        <v>3.1428057553956001E-3</v>
      </c>
    </row>
    <row r="5536" spans="61:61" x14ac:dyDescent="0.25">
      <c r="BI5536" s="34">
        <v>-0.195015122244179</v>
      </c>
    </row>
    <row r="5537" spans="61:61" x14ac:dyDescent="0.25">
      <c r="BI5537" s="34">
        <v>-0.1063819547371485</v>
      </c>
    </row>
    <row r="5538" spans="61:61" x14ac:dyDescent="0.25">
      <c r="BI5538" s="34">
        <v>-2.6912803229865299E-2</v>
      </c>
    </row>
    <row r="5539" spans="61:61" x14ac:dyDescent="0.25">
      <c r="BI5539" s="34">
        <v>-0.15234290407461551</v>
      </c>
    </row>
    <row r="5540" spans="61:61" x14ac:dyDescent="0.25">
      <c r="BI5540" s="34">
        <v>0.23525007333699899</v>
      </c>
    </row>
    <row r="5541" spans="61:61" x14ac:dyDescent="0.25">
      <c r="BI5541" s="34">
        <v>5.3098634128718798E-2</v>
      </c>
    </row>
    <row r="5542" spans="61:61" x14ac:dyDescent="0.25">
      <c r="BI5542" s="34">
        <v>-5.69486211340859E-2</v>
      </c>
    </row>
    <row r="5543" spans="61:61" x14ac:dyDescent="0.25">
      <c r="BI5543" s="34">
        <v>6.1136156482901903E-2</v>
      </c>
    </row>
    <row r="5544" spans="61:61" x14ac:dyDescent="0.25">
      <c r="BI5544" s="34">
        <v>0.5931964151870136</v>
      </c>
    </row>
    <row r="5545" spans="61:61" x14ac:dyDescent="0.25">
      <c r="BI5545" s="34">
        <v>0.10790530597628011</v>
      </c>
    </row>
    <row r="5546" spans="61:61" x14ac:dyDescent="0.25">
      <c r="BI5546" s="34">
        <v>6.2431444298767298E-2</v>
      </c>
    </row>
    <row r="5547" spans="61:61" x14ac:dyDescent="0.25">
      <c r="BI5547" s="34">
        <v>0.26925154779835508</v>
      </c>
    </row>
    <row r="5548" spans="61:61" x14ac:dyDescent="0.25">
      <c r="BI5548" s="34">
        <v>0.1000971845013393</v>
      </c>
    </row>
    <row r="5549" spans="61:61" x14ac:dyDescent="0.25">
      <c r="BI5549" s="34">
        <v>7.6901182732247095E-2</v>
      </c>
    </row>
    <row r="5550" spans="61:61" x14ac:dyDescent="0.25">
      <c r="BI5550" s="34">
        <v>0.16331842305911151</v>
      </c>
    </row>
    <row r="5551" spans="61:61" x14ac:dyDescent="0.25">
      <c r="BI5551" s="34">
        <v>2.8794295534600002E-4</v>
      </c>
    </row>
    <row r="5552" spans="61:61" x14ac:dyDescent="0.25">
      <c r="BI5552" s="34">
        <v>8.9667811581912199E-2</v>
      </c>
    </row>
    <row r="5553" spans="61:61" x14ac:dyDescent="0.25">
      <c r="BI5553" s="34">
        <v>0.111024951031132</v>
      </c>
    </row>
    <row r="5554" spans="61:61" x14ac:dyDescent="0.25">
      <c r="BI5554" s="34">
        <v>0.1056480283466775</v>
      </c>
    </row>
    <row r="5555" spans="61:61" x14ac:dyDescent="0.25">
      <c r="BI5555" s="34">
        <v>0.10511505079632261</v>
      </c>
    </row>
    <row r="5556" spans="61:61" x14ac:dyDescent="0.25">
      <c r="BI5556" s="34">
        <v>0.46802918574088681</v>
      </c>
    </row>
    <row r="5557" spans="61:61" x14ac:dyDescent="0.25">
      <c r="BI5557" s="34">
        <v>0.3310039767590936</v>
      </c>
    </row>
    <row r="5558" spans="61:61" x14ac:dyDescent="0.25">
      <c r="BI5558" s="34">
        <v>0.2341769873141229</v>
      </c>
    </row>
    <row r="5559" spans="61:61" x14ac:dyDescent="0.25">
      <c r="BI5559" s="34">
        <v>2.8760576762570998E-3</v>
      </c>
    </row>
    <row r="5560" spans="61:61" x14ac:dyDescent="0.25">
      <c r="BI5560" s="34">
        <v>0.16377344342182951</v>
      </c>
    </row>
    <row r="5561" spans="61:61" x14ac:dyDescent="0.25">
      <c r="BI5561" s="34">
        <v>-8.9387126403560502E-2</v>
      </c>
    </row>
    <row r="5562" spans="61:61" x14ac:dyDescent="0.25">
      <c r="BI5562" s="34">
        <v>0.21159789527996101</v>
      </c>
    </row>
    <row r="5563" spans="61:61" x14ac:dyDescent="0.25">
      <c r="BI5563" s="34">
        <v>0.31455590412092188</v>
      </c>
    </row>
    <row r="5564" spans="61:61" x14ac:dyDescent="0.25">
      <c r="BI5564" s="34">
        <v>-0.12225471512770129</v>
      </c>
    </row>
    <row r="5565" spans="61:61" x14ac:dyDescent="0.25">
      <c r="BI5565" s="34">
        <v>3.3235246224608703E-2</v>
      </c>
    </row>
    <row r="5566" spans="61:61" x14ac:dyDescent="0.25">
      <c r="BI5566" s="34">
        <v>4.0583270108807398E-2</v>
      </c>
    </row>
    <row r="5567" spans="61:61" x14ac:dyDescent="0.25">
      <c r="BI5567" s="34">
        <v>0.29150365876924839</v>
      </c>
    </row>
    <row r="5568" spans="61:61" x14ac:dyDescent="0.25">
      <c r="BI5568" s="34">
        <v>0.4843902594424177</v>
      </c>
    </row>
    <row r="5569" spans="61:61" x14ac:dyDescent="0.25">
      <c r="BI5569" s="34">
        <v>-7.5657512188772993E-2</v>
      </c>
    </row>
    <row r="5570" spans="61:61" x14ac:dyDescent="0.25">
      <c r="BI5570" s="34">
        <v>0.2052993941268938</v>
      </c>
    </row>
    <row r="5571" spans="61:61" x14ac:dyDescent="0.25">
      <c r="BI5571" s="34">
        <v>0.1180334868591436</v>
      </c>
    </row>
    <row r="5572" spans="61:61" x14ac:dyDescent="0.25">
      <c r="BI5572" s="34">
        <v>0.18872480289640309</v>
      </c>
    </row>
    <row r="5573" spans="61:61" x14ac:dyDescent="0.25">
      <c r="BI5573" s="34">
        <v>5.4286034505393398E-2</v>
      </c>
    </row>
    <row r="5574" spans="61:61" x14ac:dyDescent="0.25">
      <c r="BI5574" s="34">
        <v>-3.3479596305714301E-2</v>
      </c>
    </row>
    <row r="5575" spans="61:61" x14ac:dyDescent="0.25">
      <c r="BI5575" s="34">
        <v>-0.14597045128848979</v>
      </c>
    </row>
    <row r="5576" spans="61:61" x14ac:dyDescent="0.25">
      <c r="BI5576" s="34">
        <v>-8.2730278748502403E-2</v>
      </c>
    </row>
    <row r="5577" spans="61:61" x14ac:dyDescent="0.25">
      <c r="BI5577" s="34">
        <v>-4.8355004891143603E-2</v>
      </c>
    </row>
    <row r="5578" spans="61:61" x14ac:dyDescent="0.25">
      <c r="BI5578" s="34">
        <v>-0.21203253270491429</v>
      </c>
    </row>
    <row r="5579" spans="61:61" x14ac:dyDescent="0.25">
      <c r="BI5579" s="34">
        <v>-0.11338302057211409</v>
      </c>
    </row>
    <row r="5580" spans="61:61" x14ac:dyDescent="0.25">
      <c r="BI5580" s="34">
        <v>-0.1201781344858186</v>
      </c>
    </row>
    <row r="5581" spans="61:61" x14ac:dyDescent="0.25">
      <c r="BI5581" s="34">
        <v>-7.9491452870615695E-2</v>
      </c>
    </row>
    <row r="5582" spans="61:61" x14ac:dyDescent="0.25">
      <c r="BI5582" s="34">
        <v>-0.116988188069671</v>
      </c>
    </row>
    <row r="5583" spans="61:61" x14ac:dyDescent="0.25">
      <c r="BI5583" s="34">
        <v>1.8654414343470899E-2</v>
      </c>
    </row>
    <row r="5584" spans="61:61" x14ac:dyDescent="0.25">
      <c r="BI5584" s="34">
        <v>-0.13765782319432079</v>
      </c>
    </row>
    <row r="5585" spans="61:61" x14ac:dyDescent="0.25">
      <c r="BI5585" s="34">
        <v>-0.1026557841297748</v>
      </c>
    </row>
    <row r="5586" spans="61:61" x14ac:dyDescent="0.25">
      <c r="BI5586" s="34">
        <v>-3.8464483719551301E-2</v>
      </c>
    </row>
    <row r="5587" spans="61:61" x14ac:dyDescent="0.25">
      <c r="BI5587" s="34">
        <v>-5.36108494029875E-2</v>
      </c>
    </row>
    <row r="5588" spans="61:61" x14ac:dyDescent="0.25">
      <c r="BI5588" s="34">
        <v>-5.98696665487237E-2</v>
      </c>
    </row>
    <row r="5589" spans="61:61" x14ac:dyDescent="0.25">
      <c r="BI5589" s="34">
        <v>-0.19408382276328379</v>
      </c>
    </row>
    <row r="5590" spans="61:61" x14ac:dyDescent="0.25">
      <c r="BI5590" s="34">
        <v>-2.04853862477326E-2</v>
      </c>
    </row>
    <row r="5591" spans="61:61" x14ac:dyDescent="0.25">
      <c r="BI5591" s="34">
        <v>6.5635050059674405E-2</v>
      </c>
    </row>
    <row r="5592" spans="61:61" x14ac:dyDescent="0.25">
      <c r="BI5592" s="34">
        <v>-0.103337595544071</v>
      </c>
    </row>
    <row r="5593" spans="61:61" x14ac:dyDescent="0.25">
      <c r="BI5593" s="34">
        <v>-0.2041605245598323</v>
      </c>
    </row>
    <row r="5594" spans="61:61" x14ac:dyDescent="0.25">
      <c r="BI5594" s="34">
        <v>-0.1967159696929012</v>
      </c>
    </row>
    <row r="5595" spans="61:61" x14ac:dyDescent="0.25">
      <c r="BI5595" s="34">
        <v>0.22914993070126949</v>
      </c>
    </row>
    <row r="5596" spans="61:61" x14ac:dyDescent="0.25">
      <c r="BI5596" s="34">
        <v>-0.21208203408290219</v>
      </c>
    </row>
    <row r="5597" spans="61:61" x14ac:dyDescent="0.25">
      <c r="BI5597" s="34">
        <v>-0.14126327925348389</v>
      </c>
    </row>
    <row r="5598" spans="61:61" x14ac:dyDescent="0.25">
      <c r="BI5598" s="34">
        <v>-0.16356456810496159</v>
      </c>
    </row>
    <row r="5599" spans="61:61" x14ac:dyDescent="0.25">
      <c r="BI5599" s="34">
        <v>-0.1119432260117266</v>
      </c>
    </row>
    <row r="5600" spans="61:61" x14ac:dyDescent="0.25">
      <c r="BI5600" s="34">
        <v>0.4020614599316833</v>
      </c>
    </row>
    <row r="5601" spans="61:61" x14ac:dyDescent="0.25">
      <c r="BI5601" s="34">
        <v>-7.1594538838914895E-2</v>
      </c>
    </row>
    <row r="5602" spans="61:61" x14ac:dyDescent="0.25">
      <c r="BI5602" s="34">
        <v>-0.1429414151411024</v>
      </c>
    </row>
    <row r="5603" spans="61:61" x14ac:dyDescent="0.25">
      <c r="BI5603" s="34">
        <v>-7.6142359754479E-3</v>
      </c>
    </row>
    <row r="5604" spans="61:61" x14ac:dyDescent="0.25">
      <c r="BI5604" s="34">
        <v>-0.194531320568538</v>
      </c>
    </row>
    <row r="5605" spans="61:61" x14ac:dyDescent="0.25">
      <c r="BI5605" s="34">
        <v>-0.1464018646966509</v>
      </c>
    </row>
    <row r="5606" spans="61:61" x14ac:dyDescent="0.25">
      <c r="BI5606" s="34">
        <v>-5.8636842850152401E-2</v>
      </c>
    </row>
    <row r="5607" spans="61:61" x14ac:dyDescent="0.25">
      <c r="BI5607" s="34">
        <v>-5.45341098319575E-2</v>
      </c>
    </row>
    <row r="5608" spans="61:61" x14ac:dyDescent="0.25">
      <c r="BI5608" s="34">
        <v>2.7444412173999899E-2</v>
      </c>
    </row>
    <row r="5609" spans="61:61" x14ac:dyDescent="0.25">
      <c r="BI5609" s="34">
        <v>-0.1096317090297115</v>
      </c>
    </row>
    <row r="5610" spans="61:61" x14ac:dyDescent="0.25">
      <c r="BI5610" s="34">
        <v>-0.1294717571613154</v>
      </c>
    </row>
    <row r="5611" spans="61:61" x14ac:dyDescent="0.25">
      <c r="BI5611" s="34">
        <v>-4.9548208968735498E-2</v>
      </c>
    </row>
    <row r="5612" spans="61:61" x14ac:dyDescent="0.25">
      <c r="BI5612" s="34">
        <v>-0.12851947527971849</v>
      </c>
    </row>
    <row r="5613" spans="61:61" x14ac:dyDescent="0.25">
      <c r="BI5613" s="34">
        <v>-3.8129165720545498E-2</v>
      </c>
    </row>
    <row r="5614" spans="61:61" x14ac:dyDescent="0.25">
      <c r="BI5614" s="34">
        <v>-8.8574651896602893E-2</v>
      </c>
    </row>
    <row r="5615" spans="61:61" x14ac:dyDescent="0.25">
      <c r="BI5615" s="34">
        <v>-0.20915725483642131</v>
      </c>
    </row>
    <row r="5616" spans="61:61" x14ac:dyDescent="0.25">
      <c r="BI5616" s="34">
        <v>-0.19172414299373711</v>
      </c>
    </row>
    <row r="5617" spans="61:61" x14ac:dyDescent="0.25">
      <c r="BI5617" s="34">
        <v>-0.13022457970204521</v>
      </c>
    </row>
    <row r="5618" spans="61:61" x14ac:dyDescent="0.25">
      <c r="BI5618" s="34">
        <v>-7.6716812929321795E-2</v>
      </c>
    </row>
    <row r="5619" spans="61:61" x14ac:dyDescent="0.25">
      <c r="BI5619" s="34">
        <v>-8.3107594842561305E-2</v>
      </c>
    </row>
    <row r="5620" spans="61:61" x14ac:dyDescent="0.25">
      <c r="BI5620" s="34">
        <v>-0.1213500035529973</v>
      </c>
    </row>
    <row r="5621" spans="61:61" x14ac:dyDescent="0.25">
      <c r="BI5621" s="34">
        <v>-8.0347318930026994E-3</v>
      </c>
    </row>
    <row r="5622" spans="61:61" x14ac:dyDescent="0.25">
      <c r="BI5622" s="34">
        <v>-0.10630088118555719</v>
      </c>
    </row>
    <row r="5623" spans="61:61" x14ac:dyDescent="0.25">
      <c r="BI5623" s="34">
        <v>-0.15473736004086641</v>
      </c>
    </row>
    <row r="5624" spans="61:61" x14ac:dyDescent="0.25">
      <c r="BI5624" s="34">
        <v>-8.2956367210569606E-2</v>
      </c>
    </row>
    <row r="5625" spans="61:61" x14ac:dyDescent="0.25">
      <c r="BI5625" s="34">
        <v>-6.7383778446917494E-2</v>
      </c>
    </row>
    <row r="5626" spans="61:61" x14ac:dyDescent="0.25">
      <c r="BI5626" s="34">
        <v>-0.1551123519164416</v>
      </c>
    </row>
    <row r="5627" spans="61:61" x14ac:dyDescent="0.25">
      <c r="BI5627" s="34">
        <v>5.7265121029028802E-2</v>
      </c>
    </row>
    <row r="5628" spans="61:61" x14ac:dyDescent="0.25">
      <c r="BI5628" s="34">
        <v>-6.5741312808390795E-2</v>
      </c>
    </row>
    <row r="5629" spans="61:61" x14ac:dyDescent="0.25">
      <c r="BI5629" s="34">
        <v>3.5909851943336603E-2</v>
      </c>
    </row>
    <row r="5630" spans="61:61" x14ac:dyDescent="0.25">
      <c r="BI5630" s="34">
        <v>7.8159243710116899E-2</v>
      </c>
    </row>
    <row r="5631" spans="61:61" x14ac:dyDescent="0.25">
      <c r="BI5631" s="34">
        <v>-0.17202000650005481</v>
      </c>
    </row>
    <row r="5632" spans="61:61" x14ac:dyDescent="0.25">
      <c r="BI5632" s="34">
        <v>-5.8226290635590303E-2</v>
      </c>
    </row>
    <row r="5633" spans="61:61" x14ac:dyDescent="0.25">
      <c r="BI5633" s="34">
        <v>-9.0194379783073403E-2</v>
      </c>
    </row>
    <row r="5634" spans="61:61" x14ac:dyDescent="0.25">
      <c r="BI5634" s="34">
        <v>-0.17934484956075619</v>
      </c>
    </row>
    <row r="5635" spans="61:61" x14ac:dyDescent="0.25">
      <c r="BI5635" s="34">
        <v>0.1063189836369785</v>
      </c>
    </row>
    <row r="5636" spans="61:61" x14ac:dyDescent="0.25">
      <c r="BI5636" s="34">
        <v>7.4555412326199003E-3</v>
      </c>
    </row>
    <row r="5637" spans="61:61" x14ac:dyDescent="0.25">
      <c r="BI5637" s="34">
        <v>2.90510539476601E-2</v>
      </c>
    </row>
    <row r="5638" spans="61:61" x14ac:dyDescent="0.25">
      <c r="BI5638" s="34">
        <v>-6.3403298207407102E-2</v>
      </c>
    </row>
    <row r="5639" spans="61:61" x14ac:dyDescent="0.25">
      <c r="BI5639" s="34">
        <v>-0.20749358046811001</v>
      </c>
    </row>
    <row r="5640" spans="61:61" x14ac:dyDescent="0.25">
      <c r="BI5640" s="34">
        <v>-9.45775349744188E-2</v>
      </c>
    </row>
    <row r="5641" spans="61:61" x14ac:dyDescent="0.25">
      <c r="BI5641" s="34">
        <v>2.4379667714077E-3</v>
      </c>
    </row>
    <row r="5642" spans="61:61" x14ac:dyDescent="0.25">
      <c r="BI5642" s="34">
        <v>0.1107610562089681</v>
      </c>
    </row>
    <row r="5643" spans="61:61" x14ac:dyDescent="0.25">
      <c r="BI5643" s="34">
        <v>-0.2658499345269541</v>
      </c>
    </row>
    <row r="5644" spans="61:61" x14ac:dyDescent="0.25">
      <c r="BI5644" s="34">
        <v>0.1300679180034939</v>
      </c>
    </row>
    <row r="5645" spans="61:61" x14ac:dyDescent="0.25">
      <c r="BI5645" s="34">
        <v>0.102593228258527</v>
      </c>
    </row>
    <row r="5646" spans="61:61" x14ac:dyDescent="0.25">
      <c r="BI5646" s="34">
        <v>-0.272153837788217</v>
      </c>
    </row>
    <row r="5647" spans="61:61" x14ac:dyDescent="0.25">
      <c r="BI5647" s="34">
        <v>4.0097625884190198E-2</v>
      </c>
    </row>
    <row r="5648" spans="61:61" x14ac:dyDescent="0.25">
      <c r="BI5648" s="34">
        <v>3.1990130336823401E-2</v>
      </c>
    </row>
    <row r="5649" spans="61:61" x14ac:dyDescent="0.25">
      <c r="BI5649" s="34">
        <v>-6.1913918871154001E-2</v>
      </c>
    </row>
    <row r="5650" spans="61:61" x14ac:dyDescent="0.25">
      <c r="BI5650" s="34">
        <v>0.210050421969976</v>
      </c>
    </row>
    <row r="5651" spans="61:61" x14ac:dyDescent="0.25">
      <c r="BI5651" s="34">
        <v>9.7840089927826293E-2</v>
      </c>
    </row>
    <row r="5652" spans="61:61" x14ac:dyDescent="0.25">
      <c r="BI5652" s="34">
        <v>-9.1643341898961991E-3</v>
      </c>
    </row>
    <row r="5653" spans="61:61" x14ac:dyDescent="0.25">
      <c r="BI5653" s="34">
        <v>2.65188584977257E-2</v>
      </c>
    </row>
    <row r="5654" spans="61:61" x14ac:dyDescent="0.25">
      <c r="BI5654" s="34">
        <v>-0.11826126260343831</v>
      </c>
    </row>
    <row r="5655" spans="61:61" x14ac:dyDescent="0.25">
      <c r="BI5655" s="34">
        <v>6.8262388114654599E-2</v>
      </c>
    </row>
    <row r="5656" spans="61:61" x14ac:dyDescent="0.25">
      <c r="BI5656" s="34">
        <v>1.8972274569869999E-2</v>
      </c>
    </row>
    <row r="5657" spans="61:61" x14ac:dyDescent="0.25">
      <c r="BI5657" s="34">
        <v>-7.9346042784897E-2</v>
      </c>
    </row>
    <row r="5658" spans="61:61" x14ac:dyDescent="0.25">
      <c r="BI5658" s="34">
        <v>-2.83509924889663E-2</v>
      </c>
    </row>
    <row r="5659" spans="61:61" x14ac:dyDescent="0.25">
      <c r="BI5659" s="34">
        <v>8.0869262066053701E-2</v>
      </c>
    </row>
    <row r="5660" spans="61:61" x14ac:dyDescent="0.25">
      <c r="BI5660" s="34">
        <v>8.9969957560483999E-3</v>
      </c>
    </row>
    <row r="5661" spans="61:61" x14ac:dyDescent="0.25">
      <c r="BI5661" s="34">
        <v>-0.1049211031940728</v>
      </c>
    </row>
    <row r="5662" spans="61:61" x14ac:dyDescent="0.25">
      <c r="BI5662" s="34">
        <v>0.17055326106677651</v>
      </c>
    </row>
    <row r="5663" spans="61:61" x14ac:dyDescent="0.25">
      <c r="BI5663" s="34">
        <v>-1.0255307974529899E-2</v>
      </c>
    </row>
    <row r="5664" spans="61:61" x14ac:dyDescent="0.25">
      <c r="BI5664" s="34">
        <v>0.40323270976432879</v>
      </c>
    </row>
    <row r="5665" spans="61:61" x14ac:dyDescent="0.25">
      <c r="BI5665" s="34">
        <v>8.4114386721723E-2</v>
      </c>
    </row>
    <row r="5666" spans="61:61" x14ac:dyDescent="0.25">
      <c r="BI5666" s="34">
        <v>3.3245576757681403E-2</v>
      </c>
    </row>
    <row r="5667" spans="61:61" x14ac:dyDescent="0.25">
      <c r="BI5667" s="34">
        <v>6.0657770477259197E-2</v>
      </c>
    </row>
    <row r="5668" spans="61:61" x14ac:dyDescent="0.25">
      <c r="BI5668" s="34">
        <v>7.4670647204130594E-2</v>
      </c>
    </row>
    <row r="5669" spans="61:61" x14ac:dyDescent="0.25">
      <c r="BI5669" s="34">
        <v>6.6119067043180699E-2</v>
      </c>
    </row>
    <row r="5670" spans="61:61" x14ac:dyDescent="0.25">
      <c r="BI5670" s="34">
        <v>0.12673363622693881</v>
      </c>
    </row>
    <row r="5671" spans="61:61" x14ac:dyDescent="0.25">
      <c r="BI5671" s="34">
        <v>-3.0323268282138799E-2</v>
      </c>
    </row>
    <row r="5672" spans="61:61" x14ac:dyDescent="0.25">
      <c r="BI5672" s="34">
        <v>1.1805258314708701E-2</v>
      </c>
    </row>
    <row r="5673" spans="61:61" x14ac:dyDescent="0.25">
      <c r="BI5673" s="34">
        <v>0.15905913246267009</v>
      </c>
    </row>
    <row r="5674" spans="61:61" x14ac:dyDescent="0.25">
      <c r="BI5674" s="34">
        <v>9.2496882547106994E-3</v>
      </c>
    </row>
    <row r="5675" spans="61:61" x14ac:dyDescent="0.25">
      <c r="BI5675" s="34">
        <v>-2.4219383255922398E-2</v>
      </c>
    </row>
    <row r="5676" spans="61:61" x14ac:dyDescent="0.25">
      <c r="BI5676" s="34">
        <v>5.2424115995451402E-2</v>
      </c>
    </row>
    <row r="5677" spans="61:61" x14ac:dyDescent="0.25">
      <c r="BI5677" s="34">
        <v>-9.6368789449294806E-2</v>
      </c>
    </row>
    <row r="5678" spans="61:61" x14ac:dyDescent="0.25">
      <c r="BI5678" s="34">
        <v>-3.3149494994615697E-2</v>
      </c>
    </row>
    <row r="5679" spans="61:61" x14ac:dyDescent="0.25">
      <c r="BI5679" s="34">
        <v>0.1528996102253489</v>
      </c>
    </row>
    <row r="5680" spans="61:61" x14ac:dyDescent="0.25">
      <c r="BI5680" s="34">
        <v>2.37340564784757E-2</v>
      </c>
    </row>
    <row r="5681" spans="61:61" x14ac:dyDescent="0.25">
      <c r="BI5681" s="34">
        <v>-9.4770662167268399E-2</v>
      </c>
    </row>
    <row r="5682" spans="61:61" x14ac:dyDescent="0.25">
      <c r="BI5682" s="34">
        <v>-0.18184047887857971</v>
      </c>
    </row>
    <row r="5683" spans="61:61" x14ac:dyDescent="0.25">
      <c r="BI5683" s="34">
        <v>-5.8992906086182503E-2</v>
      </c>
    </row>
    <row r="5684" spans="61:61" x14ac:dyDescent="0.25">
      <c r="BI5684" s="34">
        <v>-3.4686922990390397E-2</v>
      </c>
    </row>
    <row r="5685" spans="61:61" x14ac:dyDescent="0.25">
      <c r="BI5685" s="34">
        <v>-0.1268521484721096</v>
      </c>
    </row>
    <row r="5686" spans="61:61" x14ac:dyDescent="0.25">
      <c r="BI5686" s="34">
        <v>-0.12864003516809561</v>
      </c>
    </row>
    <row r="5687" spans="61:61" x14ac:dyDescent="0.25">
      <c r="BI5687" s="34">
        <v>-1.8200211156200598E-2</v>
      </c>
    </row>
    <row r="5688" spans="61:61" x14ac:dyDescent="0.25">
      <c r="BI5688" s="34">
        <v>0.1681607077330643</v>
      </c>
    </row>
    <row r="5689" spans="61:61" x14ac:dyDescent="0.25">
      <c r="BI5689" s="34">
        <v>0.13155126667309169</v>
      </c>
    </row>
    <row r="5690" spans="61:61" x14ac:dyDescent="0.25">
      <c r="BI5690" s="34">
        <v>-0.19726422532911639</v>
      </c>
    </row>
    <row r="5691" spans="61:61" x14ac:dyDescent="0.25">
      <c r="BI5691" s="34">
        <v>-1.00852219893418E-2</v>
      </c>
    </row>
    <row r="5692" spans="61:61" x14ac:dyDescent="0.25">
      <c r="BI5692" s="34">
        <v>7.92709672762585E-2</v>
      </c>
    </row>
    <row r="5693" spans="61:61" x14ac:dyDescent="0.25">
      <c r="BI5693" s="34">
        <v>1.0236175236424699E-2</v>
      </c>
    </row>
    <row r="5694" spans="61:61" x14ac:dyDescent="0.25">
      <c r="BI5694" s="34">
        <v>0.113402682099338</v>
      </c>
    </row>
    <row r="5695" spans="61:61" x14ac:dyDescent="0.25">
      <c r="BI5695" s="34">
        <v>-8.7184948850201009E-3</v>
      </c>
    </row>
    <row r="5696" spans="61:61" x14ac:dyDescent="0.25">
      <c r="BI5696" s="34">
        <v>-5.25539388677108E-2</v>
      </c>
    </row>
    <row r="5697" spans="61:61" x14ac:dyDescent="0.25">
      <c r="BI5697" s="34">
        <v>-1.55040622387288E-2</v>
      </c>
    </row>
    <row r="5698" spans="61:61" x14ac:dyDescent="0.25">
      <c r="BI5698" s="34">
        <v>0.1220781231528246</v>
      </c>
    </row>
    <row r="5699" spans="61:61" x14ac:dyDescent="0.25">
      <c r="BI5699" s="34">
        <v>0.13801549635231139</v>
      </c>
    </row>
    <row r="5700" spans="61:61" x14ac:dyDescent="0.25">
      <c r="BI5700" s="34">
        <v>-3.4576896809369297E-2</v>
      </c>
    </row>
    <row r="5701" spans="61:61" x14ac:dyDescent="0.25">
      <c r="BI5701" s="34">
        <v>1.746160245743E-3</v>
      </c>
    </row>
    <row r="5702" spans="61:61" x14ac:dyDescent="0.25">
      <c r="BI5702" s="34">
        <v>4.6458729924896101E-2</v>
      </c>
    </row>
    <row r="5703" spans="61:61" x14ac:dyDescent="0.25">
      <c r="BI5703" s="34">
        <v>0.1614394274080618</v>
      </c>
    </row>
    <row r="5704" spans="61:61" x14ac:dyDescent="0.25">
      <c r="BI5704" s="34">
        <v>-1.0234551286754399E-2</v>
      </c>
    </row>
    <row r="5705" spans="61:61" x14ac:dyDescent="0.25">
      <c r="BI5705" s="34">
        <v>-5.4564033149474597E-2</v>
      </c>
    </row>
    <row r="5706" spans="61:61" x14ac:dyDescent="0.25">
      <c r="BI5706" s="34">
        <v>-9.4837482138366305E-2</v>
      </c>
    </row>
    <row r="5707" spans="61:61" x14ac:dyDescent="0.25">
      <c r="BI5707" s="34">
        <v>-0.21382644549857829</v>
      </c>
    </row>
    <row r="5708" spans="61:61" x14ac:dyDescent="0.25">
      <c r="BI5708" s="34">
        <v>0.1539302672333859</v>
      </c>
    </row>
    <row r="5709" spans="61:61" x14ac:dyDescent="0.25">
      <c r="BI5709" s="34">
        <v>0.1479308746268381</v>
      </c>
    </row>
    <row r="5710" spans="61:61" x14ac:dyDescent="0.25">
      <c r="BI5710" s="34">
        <v>-4.8584180048561E-2</v>
      </c>
    </row>
    <row r="5711" spans="61:61" x14ac:dyDescent="0.25">
      <c r="BI5711" s="34">
        <v>-0.1246806118719779</v>
      </c>
    </row>
    <row r="5712" spans="61:61" x14ac:dyDescent="0.25">
      <c r="BI5712" s="34">
        <v>1.951310970985E-4</v>
      </c>
    </row>
    <row r="5713" spans="61:61" x14ac:dyDescent="0.25">
      <c r="BI5713" s="34">
        <v>-0.1579706257578862</v>
      </c>
    </row>
    <row r="5714" spans="61:61" x14ac:dyDescent="0.25">
      <c r="BI5714" s="34">
        <v>-0.1211976436892902</v>
      </c>
    </row>
    <row r="5715" spans="61:61" x14ac:dyDescent="0.25">
      <c r="BI5715" s="34">
        <v>-9.2158304771646396E-2</v>
      </c>
    </row>
    <row r="5716" spans="61:61" x14ac:dyDescent="0.25">
      <c r="BI5716" s="34">
        <v>0.22673189630713439</v>
      </c>
    </row>
    <row r="5717" spans="61:61" x14ac:dyDescent="0.25">
      <c r="BI5717" s="34">
        <v>-0.1309754716793832</v>
      </c>
    </row>
    <row r="5718" spans="61:61" x14ac:dyDescent="0.25">
      <c r="BI5718" s="34">
        <v>-7.1745202518148504E-2</v>
      </c>
    </row>
    <row r="5719" spans="61:61" x14ac:dyDescent="0.25">
      <c r="BI5719" s="34">
        <v>-0.16843454665818719</v>
      </c>
    </row>
    <row r="5720" spans="61:61" x14ac:dyDescent="0.25">
      <c r="BI5720" s="34">
        <v>6.3337659184935197E-2</v>
      </c>
    </row>
    <row r="5721" spans="61:61" x14ac:dyDescent="0.25">
      <c r="BI5721" s="34">
        <v>0.21955473981957549</v>
      </c>
    </row>
    <row r="5722" spans="61:61" x14ac:dyDescent="0.25">
      <c r="BI5722" s="34">
        <v>-5.6937647635635698E-2</v>
      </c>
    </row>
    <row r="5723" spans="61:61" x14ac:dyDescent="0.25">
      <c r="BI5723" s="34">
        <v>4.3594658507258501E-2</v>
      </c>
    </row>
    <row r="5724" spans="61:61" x14ac:dyDescent="0.25">
      <c r="BI5724" s="34">
        <v>-0.1404823553440433</v>
      </c>
    </row>
    <row r="5725" spans="61:61" x14ac:dyDescent="0.25">
      <c r="BI5725" s="34">
        <v>0.34951178584747861</v>
      </c>
    </row>
    <row r="5726" spans="61:61" x14ac:dyDescent="0.25">
      <c r="BI5726" s="34">
        <v>-4.8373910482713701E-2</v>
      </c>
    </row>
    <row r="5727" spans="61:61" x14ac:dyDescent="0.25">
      <c r="BI5727" s="34">
        <v>-0.21069317949489069</v>
      </c>
    </row>
    <row r="5728" spans="61:61" x14ac:dyDescent="0.25">
      <c r="BI5728" s="34">
        <v>-0.21607830535630509</v>
      </c>
    </row>
    <row r="5729" spans="61:61" x14ac:dyDescent="0.25">
      <c r="BI5729" s="34">
        <v>0.18718576968367059</v>
      </c>
    </row>
    <row r="5730" spans="61:61" x14ac:dyDescent="0.25">
      <c r="BI5730" s="34">
        <v>5.7614446896858497E-2</v>
      </c>
    </row>
    <row r="5731" spans="61:61" x14ac:dyDescent="0.25">
      <c r="BI5731" s="34">
        <v>-0.15981038801064529</v>
      </c>
    </row>
    <row r="5732" spans="61:61" x14ac:dyDescent="0.25">
      <c r="BI5732" s="34">
        <v>-5.9587393521176701E-2</v>
      </c>
    </row>
    <row r="5733" spans="61:61" x14ac:dyDescent="0.25">
      <c r="BI5733" s="34">
        <v>1.55399714405194E-2</v>
      </c>
    </row>
    <row r="5734" spans="61:61" x14ac:dyDescent="0.25">
      <c r="BI5734" s="34">
        <v>0.14406319602154491</v>
      </c>
    </row>
    <row r="5735" spans="61:61" x14ac:dyDescent="0.25">
      <c r="BI5735" s="34">
        <v>-0.13407048396419111</v>
      </c>
    </row>
    <row r="5736" spans="61:61" x14ac:dyDescent="0.25">
      <c r="BI5736" s="34">
        <v>7.1195402646134207E-2</v>
      </c>
    </row>
    <row r="5737" spans="61:61" x14ac:dyDescent="0.25">
      <c r="BI5737" s="34">
        <v>-0.10732381245309081</v>
      </c>
    </row>
    <row r="5738" spans="61:61" x14ac:dyDescent="0.25">
      <c r="BI5738" s="34">
        <v>3.6696805715432999E-3</v>
      </c>
    </row>
    <row r="5739" spans="61:61" x14ac:dyDescent="0.25">
      <c r="BI5739" s="34">
        <v>-8.1109486761980307E-2</v>
      </c>
    </row>
    <row r="5740" spans="61:61" x14ac:dyDescent="0.25">
      <c r="BI5740" s="34">
        <v>-9.5542059619762504E-2</v>
      </c>
    </row>
    <row r="5741" spans="61:61" x14ac:dyDescent="0.25">
      <c r="BI5741" s="34">
        <v>1.2077158995538699E-2</v>
      </c>
    </row>
    <row r="5742" spans="61:61" x14ac:dyDescent="0.25">
      <c r="BI5742" s="34">
        <v>-0.28717679569707122</v>
      </c>
    </row>
    <row r="5743" spans="61:61" x14ac:dyDescent="0.25">
      <c r="BI5743" s="34">
        <v>-0.13676443743113359</v>
      </c>
    </row>
    <row r="5744" spans="61:61" x14ac:dyDescent="0.25">
      <c r="BI5744" s="34">
        <v>-0.1224905799992107</v>
      </c>
    </row>
    <row r="5745" spans="61:61" x14ac:dyDescent="0.25">
      <c r="BI5745" s="34">
        <v>-8.7898668373144598E-2</v>
      </c>
    </row>
    <row r="5746" spans="61:61" x14ac:dyDescent="0.25">
      <c r="BI5746" s="34">
        <v>-5.5798583581645599E-2</v>
      </c>
    </row>
    <row r="5747" spans="61:61" x14ac:dyDescent="0.25">
      <c r="BI5747" s="34">
        <v>-3.5440656761749699E-2</v>
      </c>
    </row>
    <row r="5748" spans="61:61" x14ac:dyDescent="0.25">
      <c r="BI5748" s="34">
        <v>-0.1151189880019388</v>
      </c>
    </row>
    <row r="5749" spans="61:61" x14ac:dyDescent="0.25">
      <c r="BI5749" s="34">
        <v>-3.4477736462262799E-2</v>
      </c>
    </row>
    <row r="5750" spans="61:61" x14ac:dyDescent="0.25">
      <c r="BI5750" s="34">
        <v>-0.11455747770824019</v>
      </c>
    </row>
    <row r="5751" spans="61:61" x14ac:dyDescent="0.25">
      <c r="BI5751" s="34">
        <v>0.29847881157734479</v>
      </c>
    </row>
    <row r="5752" spans="61:61" x14ac:dyDescent="0.25">
      <c r="BI5752" s="34">
        <v>-0.21816567237612469</v>
      </c>
    </row>
    <row r="5753" spans="61:61" x14ac:dyDescent="0.25">
      <c r="BI5753" s="34">
        <v>-2.9474213289909E-3</v>
      </c>
    </row>
    <row r="5754" spans="61:61" x14ac:dyDescent="0.25">
      <c r="BI5754" s="34">
        <v>0.36269752292175472</v>
      </c>
    </row>
    <row r="5755" spans="61:61" x14ac:dyDescent="0.25">
      <c r="BI5755" s="34">
        <v>-4.3772647658974996E-3</v>
      </c>
    </row>
    <row r="5756" spans="61:61" x14ac:dyDescent="0.25">
      <c r="BI5756" s="34">
        <v>5.6484588722300097E-2</v>
      </c>
    </row>
    <row r="5757" spans="61:61" x14ac:dyDescent="0.25">
      <c r="BI5757" s="34">
        <v>-2.346619904883E-3</v>
      </c>
    </row>
    <row r="5758" spans="61:61" x14ac:dyDescent="0.25">
      <c r="BI5758" s="34">
        <v>-5.8500116917037E-3</v>
      </c>
    </row>
    <row r="5759" spans="61:61" x14ac:dyDescent="0.25">
      <c r="BI5759" s="34">
        <v>0.197145798316016</v>
      </c>
    </row>
    <row r="5760" spans="61:61" x14ac:dyDescent="0.25">
      <c r="BI5760" s="34">
        <v>-3.2643544203820297E-2</v>
      </c>
    </row>
    <row r="5761" spans="61:61" x14ac:dyDescent="0.25">
      <c r="BI5761" s="34">
        <v>4.4101373454364802E-2</v>
      </c>
    </row>
    <row r="5762" spans="61:61" x14ac:dyDescent="0.25">
      <c r="BI5762" s="34">
        <v>-3.1483503913895601E-2</v>
      </c>
    </row>
    <row r="5763" spans="61:61" x14ac:dyDescent="0.25">
      <c r="BI5763" s="34">
        <v>-0.53294054569127924</v>
      </c>
    </row>
    <row r="5764" spans="61:61" x14ac:dyDescent="0.25">
      <c r="BI5764" s="34">
        <v>2.68832971743059E-2</v>
      </c>
    </row>
    <row r="5765" spans="61:61" x14ac:dyDescent="0.25">
      <c r="BI5765" s="34">
        <v>0.2404735556900556</v>
      </c>
    </row>
    <row r="5766" spans="61:61" x14ac:dyDescent="0.25">
      <c r="BI5766" s="34">
        <v>0.41235945303074117</v>
      </c>
    </row>
    <row r="5767" spans="61:61" x14ac:dyDescent="0.25">
      <c r="BI5767" s="34">
        <v>0.1168540988495313</v>
      </c>
    </row>
    <row r="5768" spans="61:61" x14ac:dyDescent="0.25">
      <c r="BI5768" s="34">
        <v>-2.8971360117486002E-2</v>
      </c>
    </row>
    <row r="5769" spans="61:61" x14ac:dyDescent="0.25">
      <c r="BI5769" s="34">
        <v>-0.21366201379054481</v>
      </c>
    </row>
    <row r="5770" spans="61:61" x14ac:dyDescent="0.25">
      <c r="BI5770" s="34">
        <v>8.4566091509188202E-2</v>
      </c>
    </row>
    <row r="5771" spans="61:61" x14ac:dyDescent="0.25">
      <c r="BI5771" s="34">
        <v>-8.0247066313374998E-2</v>
      </c>
    </row>
    <row r="5772" spans="61:61" x14ac:dyDescent="0.25">
      <c r="BI5772" s="34">
        <v>7.6075107202917394E-2</v>
      </c>
    </row>
    <row r="5773" spans="61:61" x14ac:dyDescent="0.25">
      <c r="BI5773" s="34">
        <v>-0.32593928118715498</v>
      </c>
    </row>
    <row r="5774" spans="61:61" x14ac:dyDescent="0.25">
      <c r="BI5774" s="34">
        <v>-5.7531947489270902E-2</v>
      </c>
    </row>
    <row r="5775" spans="61:61" x14ac:dyDescent="0.25">
      <c r="BI5775" s="34">
        <v>-4.1369761274499199E-2</v>
      </c>
    </row>
    <row r="5776" spans="61:61" x14ac:dyDescent="0.25">
      <c r="BI5776" s="34">
        <v>7.5276390585257702E-2</v>
      </c>
    </row>
    <row r="5777" spans="61:61" x14ac:dyDescent="0.25">
      <c r="BI5777" s="34">
        <v>-0.1133289046047663</v>
      </c>
    </row>
    <row r="5778" spans="61:61" x14ac:dyDescent="0.25">
      <c r="BI5778" s="34">
        <v>-0.15725452014589431</v>
      </c>
    </row>
    <row r="5779" spans="61:61" x14ac:dyDescent="0.25">
      <c r="BI5779" s="34">
        <v>0.14219147542237379</v>
      </c>
    </row>
    <row r="5780" spans="61:61" x14ac:dyDescent="0.25">
      <c r="BI5780" s="34">
        <v>7.1073721156970004E-3</v>
      </c>
    </row>
    <row r="5781" spans="61:61" x14ac:dyDescent="0.25">
      <c r="BI5781" s="34">
        <v>9.6954028578775206E-2</v>
      </c>
    </row>
    <row r="5782" spans="61:61" x14ac:dyDescent="0.25">
      <c r="BI5782" s="34">
        <v>9.4107418246111796E-2</v>
      </c>
    </row>
    <row r="5783" spans="61:61" x14ac:dyDescent="0.25">
      <c r="BI5783" s="34">
        <v>-9.4519273346987995E-2</v>
      </c>
    </row>
    <row r="5784" spans="61:61" x14ac:dyDescent="0.25">
      <c r="BI5784" s="34">
        <v>-0.22864916056473711</v>
      </c>
    </row>
    <row r="5785" spans="61:61" x14ac:dyDescent="0.25">
      <c r="BI5785" s="34">
        <v>0.2596678638347148</v>
      </c>
    </row>
    <row r="5786" spans="61:61" x14ac:dyDescent="0.25">
      <c r="BI5786" s="34">
        <v>-4.9232769843232998E-3</v>
      </c>
    </row>
    <row r="5787" spans="61:61" x14ac:dyDescent="0.25">
      <c r="BI5787" s="34">
        <v>-5.0976353790613597E-2</v>
      </c>
    </row>
    <row r="5788" spans="61:61" x14ac:dyDescent="0.25">
      <c r="BI5788" s="34">
        <v>-6.6298411334255999E-2</v>
      </c>
    </row>
    <row r="5789" spans="61:61" x14ac:dyDescent="0.25">
      <c r="BI5789" s="34">
        <v>-2.8592659250529499E-2</v>
      </c>
    </row>
    <row r="5790" spans="61:61" x14ac:dyDescent="0.25">
      <c r="BI5790" s="34">
        <v>7.9483333333333198E-2</v>
      </c>
    </row>
    <row r="5791" spans="61:61" x14ac:dyDescent="0.25">
      <c r="BI5791" s="34">
        <v>0.51489501416606054</v>
      </c>
    </row>
    <row r="5792" spans="61:61" x14ac:dyDescent="0.25">
      <c r="BI5792" s="34">
        <v>9.6194402446755006E-2</v>
      </c>
    </row>
    <row r="5793" spans="61:61" x14ac:dyDescent="0.25">
      <c r="BI5793" s="34">
        <v>0.1943846405627255</v>
      </c>
    </row>
    <row r="5794" spans="61:61" x14ac:dyDescent="0.25">
      <c r="BI5794" s="34">
        <v>1.85791798722637E-2</v>
      </c>
    </row>
    <row r="5795" spans="61:61" x14ac:dyDescent="0.25">
      <c r="BI5795" s="34">
        <v>0.2003146709279445</v>
      </c>
    </row>
    <row r="5796" spans="61:61" x14ac:dyDescent="0.25">
      <c r="BI5796" s="34">
        <v>0.2373686372392253</v>
      </c>
    </row>
    <row r="5797" spans="61:61" x14ac:dyDescent="0.25">
      <c r="BI5797" s="34">
        <v>2.7216772541960602E-2</v>
      </c>
    </row>
    <row r="5798" spans="61:61" x14ac:dyDescent="0.25">
      <c r="BI5798" s="34">
        <v>3.4059002871117301E-2</v>
      </c>
    </row>
    <row r="5799" spans="61:61" x14ac:dyDescent="0.25">
      <c r="BI5799" s="34">
        <v>8.6610856545649996E-4</v>
      </c>
    </row>
    <row r="5800" spans="61:61" x14ac:dyDescent="0.25">
      <c r="BI5800" s="34">
        <v>-0.12497002606804709</v>
      </c>
    </row>
    <row r="5801" spans="61:61" x14ac:dyDescent="0.25">
      <c r="BI5801" s="34">
        <v>0.260069351216143</v>
      </c>
    </row>
    <row r="5802" spans="61:61" x14ac:dyDescent="0.25">
      <c r="BI5802" s="34">
        <v>1.4690565293371E-2</v>
      </c>
    </row>
    <row r="5803" spans="61:61" x14ac:dyDescent="0.25">
      <c r="BI5803" s="34">
        <v>5.4821541032655199E-2</v>
      </c>
    </row>
    <row r="5804" spans="61:61" x14ac:dyDescent="0.25">
      <c r="BI5804" s="34">
        <v>-0.10823551567996589</v>
      </c>
    </row>
    <row r="5805" spans="61:61" x14ac:dyDescent="0.25">
      <c r="BI5805" s="34">
        <v>0.2674454843311545</v>
      </c>
    </row>
    <row r="5806" spans="61:61" x14ac:dyDescent="0.25">
      <c r="BI5806" s="34">
        <v>0.64113456474623531</v>
      </c>
    </row>
    <row r="5807" spans="61:61" x14ac:dyDescent="0.25">
      <c r="BI5807" s="34">
        <v>-8.6706605353983994E-3</v>
      </c>
    </row>
    <row r="5808" spans="61:61" x14ac:dyDescent="0.25">
      <c r="BI5808" s="34">
        <v>4.4969267439099202E-2</v>
      </c>
    </row>
    <row r="5809" spans="61:61" x14ac:dyDescent="0.25">
      <c r="BI5809" s="34">
        <v>-3.4750349259568998E-3</v>
      </c>
    </row>
    <row r="5810" spans="61:61" x14ac:dyDescent="0.25">
      <c r="BI5810" s="34">
        <v>1.3913024497371199E-2</v>
      </c>
    </row>
    <row r="5811" spans="61:61" x14ac:dyDescent="0.25">
      <c r="BI5811" s="34">
        <v>4.0078818318244898E-2</v>
      </c>
    </row>
    <row r="5812" spans="61:61" x14ac:dyDescent="0.25">
      <c r="BI5812" s="34">
        <v>0.24105568358136251</v>
      </c>
    </row>
    <row r="5813" spans="61:61" x14ac:dyDescent="0.25">
      <c r="BI5813" s="34">
        <v>-3.2144921597584898E-2</v>
      </c>
    </row>
    <row r="5814" spans="61:61" x14ac:dyDescent="0.25">
      <c r="BI5814" s="34">
        <v>0.28515929079221769</v>
      </c>
    </row>
    <row r="5815" spans="61:61" x14ac:dyDescent="0.25">
      <c r="BI5815" s="34">
        <v>-1.2068901518873E-2</v>
      </c>
    </row>
    <row r="5816" spans="61:61" x14ac:dyDescent="0.25">
      <c r="BI5816" s="34">
        <v>9.4167849103119594E-2</v>
      </c>
    </row>
    <row r="5817" spans="61:61" x14ac:dyDescent="0.25">
      <c r="BI5817" s="34">
        <v>0.41623909296988237</v>
      </c>
    </row>
    <row r="5818" spans="61:61" x14ac:dyDescent="0.25">
      <c r="BI5818" s="34">
        <v>8.5639137206842894E-2</v>
      </c>
    </row>
    <row r="5819" spans="61:61" x14ac:dyDescent="0.25">
      <c r="BI5819" s="34">
        <v>-1.3013152135913499E-2</v>
      </c>
    </row>
    <row r="5820" spans="61:61" x14ac:dyDescent="0.25">
      <c r="BI5820" s="34">
        <v>4.6448826003873199E-2</v>
      </c>
    </row>
    <row r="5821" spans="61:61" x14ac:dyDescent="0.25">
      <c r="BI5821" s="34">
        <v>-0.1591538518255026</v>
      </c>
    </row>
    <row r="5822" spans="61:61" x14ac:dyDescent="0.25">
      <c r="BI5822" s="34">
        <v>0.28910215931775862</v>
      </c>
    </row>
    <row r="5823" spans="61:61" x14ac:dyDescent="0.25">
      <c r="BI5823" s="34">
        <v>0.23402586705111689</v>
      </c>
    </row>
    <row r="5824" spans="61:61" x14ac:dyDescent="0.25">
      <c r="BI5824" s="34">
        <v>6.4640683929930096E-2</v>
      </c>
    </row>
    <row r="5825" spans="61:61" x14ac:dyDescent="0.25">
      <c r="BI5825" s="34">
        <v>0.2525305556343645</v>
      </c>
    </row>
    <row r="5826" spans="61:61" x14ac:dyDescent="0.25">
      <c r="BI5826" s="34">
        <v>5.6322936625413697E-2</v>
      </c>
    </row>
    <row r="5827" spans="61:61" x14ac:dyDescent="0.25">
      <c r="BI5827" s="34">
        <v>0.23466404521687589</v>
      </c>
    </row>
    <row r="5828" spans="61:61" x14ac:dyDescent="0.25">
      <c r="BI5828" s="34">
        <v>-5.9816417866565698E-2</v>
      </c>
    </row>
    <row r="5829" spans="61:61" x14ac:dyDescent="0.25">
      <c r="BI5829" s="34">
        <v>0.1784515764068651</v>
      </c>
    </row>
    <row r="5830" spans="61:61" x14ac:dyDescent="0.25">
      <c r="BI5830" s="34">
        <v>3.00323888442094E-2</v>
      </c>
    </row>
    <row r="5831" spans="61:61" x14ac:dyDescent="0.25">
      <c r="BI5831" s="34">
        <v>1.8269823314838701E-2</v>
      </c>
    </row>
    <row r="5832" spans="61:61" x14ac:dyDescent="0.25">
      <c r="BI5832" s="34">
        <v>0.1380067333906215</v>
      </c>
    </row>
    <row r="5833" spans="61:61" x14ac:dyDescent="0.25">
      <c r="BI5833" s="34">
        <v>-4.1953069450916397E-2</v>
      </c>
    </row>
    <row r="5834" spans="61:61" x14ac:dyDescent="0.25">
      <c r="BI5834" s="34">
        <v>-0.1895999643755594</v>
      </c>
    </row>
    <row r="5835" spans="61:61" x14ac:dyDescent="0.25">
      <c r="BI5835" s="34">
        <v>-1.04453329712262E-2</v>
      </c>
    </row>
    <row r="5836" spans="61:61" x14ac:dyDescent="0.25">
      <c r="BI5836" s="34">
        <v>9.9230183293029697E-2</v>
      </c>
    </row>
    <row r="5837" spans="61:61" x14ac:dyDescent="0.25">
      <c r="BI5837" s="34">
        <v>-7.3296260306782393E-2</v>
      </c>
    </row>
    <row r="5838" spans="61:61" x14ac:dyDescent="0.25">
      <c r="BI5838" s="34">
        <v>0.215722894974642</v>
      </c>
    </row>
    <row r="5839" spans="61:61" x14ac:dyDescent="0.25">
      <c r="BI5839" s="34">
        <v>8.3156924143387E-3</v>
      </c>
    </row>
    <row r="5840" spans="61:61" x14ac:dyDescent="0.25">
      <c r="BI5840" s="34">
        <v>-4.6521139007651799E-2</v>
      </c>
    </row>
    <row r="5841" spans="61:61" x14ac:dyDescent="0.25">
      <c r="BI5841" s="34">
        <v>1.43793940098925E-2</v>
      </c>
    </row>
    <row r="5842" spans="61:61" x14ac:dyDescent="0.25">
      <c r="BI5842" s="34">
        <v>7.6636280946865004E-3</v>
      </c>
    </row>
    <row r="5843" spans="61:61" x14ac:dyDescent="0.25">
      <c r="BI5843" s="34">
        <v>0.14520220841142739</v>
      </c>
    </row>
    <row r="5844" spans="61:61" x14ac:dyDescent="0.25">
      <c r="BI5844" s="34">
        <v>0.33466326013541919</v>
      </c>
    </row>
    <row r="5845" spans="61:61" x14ac:dyDescent="0.25">
      <c r="BI5845" s="34">
        <v>0.88080435728928219</v>
      </c>
    </row>
    <row r="5846" spans="61:61" x14ac:dyDescent="0.25">
      <c r="BI5846" s="34">
        <v>-2.0978247830329699E-2</v>
      </c>
    </row>
    <row r="5847" spans="61:61" x14ac:dyDescent="0.25">
      <c r="BI5847" s="34">
        <v>-0.12827917588407989</v>
      </c>
    </row>
    <row r="5848" spans="61:61" x14ac:dyDescent="0.25">
      <c r="BI5848" s="34">
        <v>-0.13047339548126941</v>
      </c>
    </row>
    <row r="5849" spans="61:61" x14ac:dyDescent="0.25">
      <c r="BI5849" s="34">
        <v>-4.7317303162593E-3</v>
      </c>
    </row>
    <row r="5850" spans="61:61" x14ac:dyDescent="0.25">
      <c r="BI5850" s="34">
        <v>5.1799208892760198E-2</v>
      </c>
    </row>
    <row r="5851" spans="61:61" x14ac:dyDescent="0.25">
      <c r="BI5851" s="34">
        <v>-2.61481983055671E-2</v>
      </c>
    </row>
    <row r="5852" spans="61:61" x14ac:dyDescent="0.25">
      <c r="BI5852" s="34">
        <v>-3.1777848706342003E-2</v>
      </c>
    </row>
    <row r="5853" spans="61:61" x14ac:dyDescent="0.25">
      <c r="BI5853" s="34">
        <v>-7.2746277704356904E-2</v>
      </c>
    </row>
    <row r="5854" spans="61:61" x14ac:dyDescent="0.25">
      <c r="BI5854" s="34">
        <v>-8.45320841061344E-2</v>
      </c>
    </row>
    <row r="5855" spans="61:61" x14ac:dyDescent="0.25">
      <c r="BI5855" s="34">
        <v>-0.20035386221611701</v>
      </c>
    </row>
    <row r="5856" spans="61:61" x14ac:dyDescent="0.25">
      <c r="BI5856" s="34">
        <v>-0.19046208927483069</v>
      </c>
    </row>
    <row r="5857" spans="61:61" x14ac:dyDescent="0.25">
      <c r="BI5857" s="34">
        <v>-0.12558336952270641</v>
      </c>
    </row>
    <row r="5858" spans="61:61" x14ac:dyDescent="0.25">
      <c r="BI5858" s="34">
        <v>0.1194701959727676</v>
      </c>
    </row>
    <row r="5859" spans="61:61" x14ac:dyDescent="0.25">
      <c r="BI5859" s="34">
        <v>9.8052453911013804E-2</v>
      </c>
    </row>
    <row r="5860" spans="61:61" x14ac:dyDescent="0.25">
      <c r="BI5860" s="34">
        <v>2.9346561083718799E-2</v>
      </c>
    </row>
    <row r="5861" spans="61:61" x14ac:dyDescent="0.25">
      <c r="BI5861" s="34">
        <v>6.0395859122709498E-2</v>
      </c>
    </row>
    <row r="5862" spans="61:61" x14ac:dyDescent="0.25">
      <c r="BI5862" s="34">
        <v>4.0942203823488999E-3</v>
      </c>
    </row>
    <row r="5863" spans="61:61" x14ac:dyDescent="0.25">
      <c r="BI5863" s="34">
        <v>-8.2222636746773506E-2</v>
      </c>
    </row>
    <row r="5864" spans="61:61" x14ac:dyDescent="0.25">
      <c r="BI5864" s="34">
        <v>0.26501035451794169</v>
      </c>
    </row>
    <row r="5865" spans="61:61" x14ac:dyDescent="0.25">
      <c r="BI5865" s="34">
        <v>1.2107134948327601E-2</v>
      </c>
    </row>
    <row r="5866" spans="61:61" x14ac:dyDescent="0.25">
      <c r="BI5866" s="34">
        <v>-3.6030395884714801E-2</v>
      </c>
    </row>
    <row r="5867" spans="61:61" x14ac:dyDescent="0.25">
      <c r="BI5867" s="34">
        <v>0.22485801210422349</v>
      </c>
    </row>
    <row r="5868" spans="61:61" x14ac:dyDescent="0.25">
      <c r="BI5868" s="34">
        <v>4.7213717410206399E-2</v>
      </c>
    </row>
    <row r="5869" spans="61:61" x14ac:dyDescent="0.25">
      <c r="BI5869" s="34">
        <v>5.3539412175976797E-2</v>
      </c>
    </row>
    <row r="5870" spans="61:61" x14ac:dyDescent="0.25">
      <c r="BI5870" s="34">
        <v>-0.10121081959712259</v>
      </c>
    </row>
    <row r="5871" spans="61:61" x14ac:dyDescent="0.25">
      <c r="BI5871" s="34">
        <v>-3.3614798731194197E-2</v>
      </c>
    </row>
    <row r="5872" spans="61:61" x14ac:dyDescent="0.25">
      <c r="BI5872" s="34">
        <v>-9.9568115592714806E-2</v>
      </c>
    </row>
    <row r="5873" spans="61:61" x14ac:dyDescent="0.25">
      <c r="BI5873" s="34">
        <v>0.29777465866628139</v>
      </c>
    </row>
    <row r="5874" spans="61:61" x14ac:dyDescent="0.25">
      <c r="BI5874" s="34">
        <v>-6.31061993811496E-2</v>
      </c>
    </row>
    <row r="5875" spans="61:61" x14ac:dyDescent="0.25">
      <c r="BI5875" s="34">
        <v>0.10854671900373759</v>
      </c>
    </row>
    <row r="5876" spans="61:61" x14ac:dyDescent="0.25">
      <c r="BI5876" s="34">
        <v>5.8844725408377999E-2</v>
      </c>
    </row>
    <row r="5877" spans="61:61" x14ac:dyDescent="0.25">
      <c r="BI5877" s="34">
        <v>-1.8897771990948799E-2</v>
      </c>
    </row>
    <row r="5878" spans="61:61" x14ac:dyDescent="0.25">
      <c r="BI5878" s="34">
        <v>-7.8848014888835305E-2</v>
      </c>
    </row>
    <row r="5879" spans="61:61" x14ac:dyDescent="0.25">
      <c r="BI5879" s="34">
        <v>-0.15389250431117621</v>
      </c>
    </row>
    <row r="5880" spans="61:61" x14ac:dyDescent="0.25">
      <c r="BI5880" s="34">
        <v>-0.22926970915032471</v>
      </c>
    </row>
    <row r="5881" spans="61:61" x14ac:dyDescent="0.25">
      <c r="BI5881" s="34">
        <v>9.97033109746433E-2</v>
      </c>
    </row>
    <row r="5882" spans="61:61" x14ac:dyDescent="0.25">
      <c r="BI5882" s="34">
        <v>-0.22390440058477459</v>
      </c>
    </row>
    <row r="5883" spans="61:61" x14ac:dyDescent="0.25">
      <c r="BI5883" s="34">
        <v>-7.7516716278269504E-2</v>
      </c>
    </row>
    <row r="5884" spans="61:61" x14ac:dyDescent="0.25">
      <c r="BI5884" s="34">
        <v>0.29893454972554367</v>
      </c>
    </row>
    <row r="5885" spans="61:61" x14ac:dyDescent="0.25">
      <c r="BI5885" s="34">
        <v>-0.20434776086520071</v>
      </c>
    </row>
    <row r="5886" spans="61:61" x14ac:dyDescent="0.25">
      <c r="BI5886" s="34">
        <v>-3.4248124503923498E-2</v>
      </c>
    </row>
    <row r="5887" spans="61:61" x14ac:dyDescent="0.25">
      <c r="BI5887" s="34">
        <v>6.2898613767871897E-2</v>
      </c>
    </row>
    <row r="5888" spans="61:61" x14ac:dyDescent="0.25">
      <c r="BI5888" s="34">
        <v>8.2513604839168503E-2</v>
      </c>
    </row>
    <row r="5889" spans="61:61" x14ac:dyDescent="0.25">
      <c r="BI5889" s="34">
        <v>1.6534672461500401E-2</v>
      </c>
    </row>
    <row r="5890" spans="61:61" x14ac:dyDescent="0.25">
      <c r="BI5890" s="34">
        <v>-4.0804847461382097E-2</v>
      </c>
    </row>
    <row r="5891" spans="61:61" x14ac:dyDescent="0.25">
      <c r="BI5891" s="34">
        <v>-1.1154312863608601E-2</v>
      </c>
    </row>
    <row r="5892" spans="61:61" x14ac:dyDescent="0.25">
      <c r="BI5892" s="34">
        <v>-0.117746098967315</v>
      </c>
    </row>
    <row r="5893" spans="61:61" x14ac:dyDescent="0.25">
      <c r="BI5893" s="34">
        <v>5.6959213657101201E-2</v>
      </c>
    </row>
    <row r="5894" spans="61:61" x14ac:dyDescent="0.25">
      <c r="BI5894" s="34">
        <v>-0.28072268174438458</v>
      </c>
    </row>
    <row r="5895" spans="61:61" x14ac:dyDescent="0.25">
      <c r="BI5895" s="34">
        <v>0.245247521557897</v>
      </c>
    </row>
    <row r="5896" spans="61:61" x14ac:dyDescent="0.25">
      <c r="BI5896" s="34">
        <v>-0.1054632722111776</v>
      </c>
    </row>
    <row r="5897" spans="61:61" x14ac:dyDescent="0.25">
      <c r="BI5897" s="34">
        <v>-6.01105289116683E-2</v>
      </c>
    </row>
    <row r="5898" spans="61:61" x14ac:dyDescent="0.25">
      <c r="BI5898" s="34">
        <v>3.5766662195918598E-2</v>
      </c>
    </row>
    <row r="5899" spans="61:61" x14ac:dyDescent="0.25">
      <c r="BI5899" s="34">
        <v>0.1367161117097119</v>
      </c>
    </row>
    <row r="5900" spans="61:61" x14ac:dyDescent="0.25">
      <c r="BI5900" s="34">
        <v>7.2173843842551794E-2</v>
      </c>
    </row>
    <row r="5901" spans="61:61" x14ac:dyDescent="0.25">
      <c r="BI5901" s="34">
        <v>1.39893003007335E-2</v>
      </c>
    </row>
    <row r="5902" spans="61:61" x14ac:dyDescent="0.25">
      <c r="BI5902" s="34">
        <v>8.3554250707217906E-2</v>
      </c>
    </row>
    <row r="5903" spans="61:61" x14ac:dyDescent="0.25">
      <c r="BI5903" s="34">
        <v>0.1162762449429412</v>
      </c>
    </row>
    <row r="5904" spans="61:61" x14ac:dyDescent="0.25">
      <c r="BI5904" s="34">
        <v>-1.2891447311238299E-2</v>
      </c>
    </row>
    <row r="5905" spans="61:61" x14ac:dyDescent="0.25">
      <c r="BI5905" s="34">
        <v>0.11407897364182649</v>
      </c>
    </row>
    <row r="5906" spans="61:61" x14ac:dyDescent="0.25">
      <c r="BI5906" s="34">
        <v>0.2479726166981312</v>
      </c>
    </row>
    <row r="5907" spans="61:61" x14ac:dyDescent="0.25">
      <c r="BI5907" s="34">
        <v>3.21385385330092E-2</v>
      </c>
    </row>
    <row r="5908" spans="61:61" x14ac:dyDescent="0.25">
      <c r="BI5908" s="34">
        <v>0.15475769290779731</v>
      </c>
    </row>
    <row r="5909" spans="61:61" x14ac:dyDescent="0.25">
      <c r="BI5909" s="34">
        <v>2.8944683751310801E-2</v>
      </c>
    </row>
    <row r="5910" spans="61:61" x14ac:dyDescent="0.25">
      <c r="BI5910" s="34">
        <v>-0.19615761718749999</v>
      </c>
    </row>
    <row r="5911" spans="61:61" x14ac:dyDescent="0.25">
      <c r="BI5911" s="34">
        <v>4.8747736911913198E-2</v>
      </c>
    </row>
    <row r="5912" spans="61:61" x14ac:dyDescent="0.25">
      <c r="BI5912" s="34">
        <v>-2.47780019739933E-2</v>
      </c>
    </row>
    <row r="5913" spans="61:61" x14ac:dyDescent="0.25">
      <c r="BI5913" s="34">
        <v>0.1414543193435879</v>
      </c>
    </row>
    <row r="5914" spans="61:61" x14ac:dyDescent="0.25">
      <c r="BI5914" s="34">
        <v>-3.4421401323590999E-2</v>
      </c>
    </row>
    <row r="5915" spans="61:61" x14ac:dyDescent="0.25">
      <c r="BI5915" s="34">
        <v>0.20052025496294981</v>
      </c>
    </row>
    <row r="5916" spans="61:61" x14ac:dyDescent="0.25">
      <c r="BI5916" s="34">
        <v>0.25482297009628618</v>
      </c>
    </row>
    <row r="5917" spans="61:61" x14ac:dyDescent="0.25">
      <c r="BI5917" s="34">
        <v>8.1309247620145395E-2</v>
      </c>
    </row>
    <row r="5918" spans="61:61" x14ac:dyDescent="0.25">
      <c r="BI5918" s="34">
        <v>9.5854236507715199E-2</v>
      </c>
    </row>
    <row r="5919" spans="61:61" x14ac:dyDescent="0.25">
      <c r="BI5919" s="34">
        <v>-3.9526381716621997E-2</v>
      </c>
    </row>
    <row r="5920" spans="61:61" x14ac:dyDescent="0.25">
      <c r="BI5920" s="34">
        <v>5.82930906520501E-2</v>
      </c>
    </row>
    <row r="5921" spans="61:61" x14ac:dyDescent="0.25">
      <c r="BI5921" s="34">
        <v>0.14498101489065821</v>
      </c>
    </row>
    <row r="5922" spans="61:61" x14ac:dyDescent="0.25">
      <c r="BI5922" s="34">
        <v>-2.78161094923692E-2</v>
      </c>
    </row>
    <row r="5923" spans="61:61" x14ac:dyDescent="0.25">
      <c r="BI5923" s="34">
        <v>-7.4533455941049598E-2</v>
      </c>
    </row>
    <row r="5924" spans="61:61" x14ac:dyDescent="0.25">
      <c r="BI5924" s="34">
        <v>0.2250194969846705</v>
      </c>
    </row>
    <row r="5925" spans="61:61" x14ac:dyDescent="0.25">
      <c r="BI5925" s="34">
        <v>-0.27544463891894938</v>
      </c>
    </row>
    <row r="5926" spans="61:61" x14ac:dyDescent="0.25">
      <c r="BI5926" s="34">
        <v>0.49474251238629929</v>
      </c>
    </row>
    <row r="5927" spans="61:61" x14ac:dyDescent="0.25">
      <c r="BI5927" s="34">
        <v>4.5099450351445601E-2</v>
      </c>
    </row>
    <row r="5928" spans="61:61" x14ac:dyDescent="0.25">
      <c r="BI5928" s="34">
        <v>2.9990545964661702E-2</v>
      </c>
    </row>
    <row r="5929" spans="61:61" x14ac:dyDescent="0.25">
      <c r="BI5929" s="34">
        <v>0.1735718720502307</v>
      </c>
    </row>
    <row r="5930" spans="61:61" x14ac:dyDescent="0.25">
      <c r="BI5930" s="34">
        <v>-7.8788380002446506E-2</v>
      </c>
    </row>
    <row r="5931" spans="61:61" x14ac:dyDescent="0.25">
      <c r="BI5931" s="34">
        <v>-5.9145491040279503E-2</v>
      </c>
    </row>
    <row r="5932" spans="61:61" x14ac:dyDescent="0.25">
      <c r="BI5932" s="34">
        <v>-1.7762823792960802E-2</v>
      </c>
    </row>
    <row r="5933" spans="61:61" x14ac:dyDescent="0.25">
      <c r="BI5933" s="34">
        <v>-6.6619452153156095E-2</v>
      </c>
    </row>
    <row r="5934" spans="61:61" x14ac:dyDescent="0.25">
      <c r="BI5934" s="34">
        <v>0.49700943345637799</v>
      </c>
    </row>
    <row r="5935" spans="61:61" x14ac:dyDescent="0.25">
      <c r="BI5935" s="34">
        <v>-3.3177475761386799E-2</v>
      </c>
    </row>
    <row r="5936" spans="61:61" x14ac:dyDescent="0.25">
      <c r="BI5936" s="34">
        <v>0.11673208617767319</v>
      </c>
    </row>
    <row r="5937" spans="61:61" x14ac:dyDescent="0.25">
      <c r="BI5937" s="34">
        <v>-0.11023830240983649</v>
      </c>
    </row>
    <row r="5938" spans="61:61" x14ac:dyDescent="0.25">
      <c r="BI5938" s="34">
        <v>9.2054604598212797E-2</v>
      </c>
    </row>
    <row r="5939" spans="61:61" x14ac:dyDescent="0.25">
      <c r="BI5939" s="34">
        <v>0.11837926388380821</v>
      </c>
    </row>
    <row r="5940" spans="61:61" x14ac:dyDescent="0.25">
      <c r="BI5940" s="34">
        <v>7.1938041714108295E-2</v>
      </c>
    </row>
    <row r="5941" spans="61:61" x14ac:dyDescent="0.25">
      <c r="BI5941" s="34">
        <v>0.51369771835461353</v>
      </c>
    </row>
    <row r="5942" spans="61:61" x14ac:dyDescent="0.25">
      <c r="BI5942" s="34">
        <v>-9.5545522936609603E-2</v>
      </c>
    </row>
    <row r="5943" spans="61:61" x14ac:dyDescent="0.25">
      <c r="BI5943" s="34">
        <v>0.5685687855376288</v>
      </c>
    </row>
    <row r="5944" spans="61:61" x14ac:dyDescent="0.25">
      <c r="BI5944" s="34">
        <v>7.2491098488220898E-2</v>
      </c>
    </row>
    <row r="5945" spans="61:61" x14ac:dyDescent="0.25">
      <c r="BI5945" s="34">
        <v>-9.7597037205608306E-2</v>
      </c>
    </row>
    <row r="5946" spans="61:61" x14ac:dyDescent="0.25">
      <c r="BI5946" s="34">
        <v>-0.17011507815653901</v>
      </c>
    </row>
    <row r="5947" spans="61:61" x14ac:dyDescent="0.25">
      <c r="BI5947" s="34">
        <v>-6.6635501310430998E-3</v>
      </c>
    </row>
    <row r="5948" spans="61:61" x14ac:dyDescent="0.25">
      <c r="BI5948" s="34">
        <v>-3.4625282343487801E-2</v>
      </c>
    </row>
    <row r="5949" spans="61:61" x14ac:dyDescent="0.25">
      <c r="BI5949" s="34">
        <v>-0.1014318229547421</v>
      </c>
    </row>
    <row r="5950" spans="61:61" x14ac:dyDescent="0.25">
      <c r="BI5950" s="34">
        <v>-1.23717037436644E-2</v>
      </c>
    </row>
    <row r="5951" spans="61:61" x14ac:dyDescent="0.25">
      <c r="BI5951" s="34">
        <v>-0.1134618771529821</v>
      </c>
    </row>
    <row r="5952" spans="61:61" x14ac:dyDescent="0.25">
      <c r="BI5952" s="34">
        <v>-0.1938610654524717</v>
      </c>
    </row>
    <row r="5953" spans="61:61" x14ac:dyDescent="0.25">
      <c r="BI5953" s="34">
        <v>-0.1164460974816966</v>
      </c>
    </row>
    <row r="5954" spans="61:61" x14ac:dyDescent="0.25">
      <c r="BI5954" s="34">
        <v>-8.9183333333333295E-2</v>
      </c>
    </row>
    <row r="5955" spans="61:61" x14ac:dyDescent="0.25">
      <c r="BI5955" s="34">
        <v>-6.3438704715251398E-2</v>
      </c>
    </row>
    <row r="5956" spans="61:61" x14ac:dyDescent="0.25">
      <c r="BI5956" s="34">
        <v>0.17576916885224589</v>
      </c>
    </row>
    <row r="5957" spans="61:61" x14ac:dyDescent="0.25">
      <c r="BI5957" s="34">
        <v>0.18870445794912599</v>
      </c>
    </row>
    <row r="5958" spans="61:61" x14ac:dyDescent="0.25">
      <c r="BI5958" s="34">
        <v>-9.1611335455859103E-2</v>
      </c>
    </row>
    <row r="5959" spans="61:61" x14ac:dyDescent="0.25">
      <c r="BI5959" s="34">
        <v>0.1300220488834222</v>
      </c>
    </row>
    <row r="5960" spans="61:61" x14ac:dyDescent="0.25">
      <c r="BI5960" s="34">
        <v>5.1273979244669803E-2</v>
      </c>
    </row>
    <row r="5961" spans="61:61" x14ac:dyDescent="0.25">
      <c r="BI5961" s="34">
        <v>-8.8479841652026006E-2</v>
      </c>
    </row>
    <row r="5962" spans="61:61" x14ac:dyDescent="0.25">
      <c r="BI5962" s="34">
        <v>2.3957667460448799E-2</v>
      </c>
    </row>
    <row r="5963" spans="61:61" x14ac:dyDescent="0.25">
      <c r="BI5963" s="34">
        <v>-7.9337008097821599E-2</v>
      </c>
    </row>
    <row r="5964" spans="61:61" x14ac:dyDescent="0.25">
      <c r="BI5964" s="34">
        <v>-0.1277986572903318</v>
      </c>
    </row>
    <row r="5965" spans="61:61" x14ac:dyDescent="0.25">
      <c r="BI5965" s="34">
        <v>6.3522717917248298E-2</v>
      </c>
    </row>
    <row r="5966" spans="61:61" x14ac:dyDescent="0.25">
      <c r="BI5966" s="34">
        <v>-4.9136214696404501E-2</v>
      </c>
    </row>
    <row r="5967" spans="61:61" x14ac:dyDescent="0.25">
      <c r="BI5967" s="34">
        <v>-0.21810159763989889</v>
      </c>
    </row>
    <row r="5968" spans="61:61" x14ac:dyDescent="0.25">
      <c r="BI5968" s="34">
        <v>1.4424253540812599E-2</v>
      </c>
    </row>
    <row r="5969" spans="61:61" x14ac:dyDescent="0.25">
      <c r="BI5969" s="34">
        <v>4.5526653837972698E-2</v>
      </c>
    </row>
    <row r="5970" spans="61:61" x14ac:dyDescent="0.25">
      <c r="BI5970" s="34">
        <v>-7.0243255272281993E-2</v>
      </c>
    </row>
    <row r="5971" spans="61:61" x14ac:dyDescent="0.25">
      <c r="BI5971" s="34">
        <v>0.25307856913358517</v>
      </c>
    </row>
    <row r="5972" spans="61:61" x14ac:dyDescent="0.25">
      <c r="BI5972" s="34">
        <v>-5.3757016231830998E-3</v>
      </c>
    </row>
    <row r="5973" spans="61:61" x14ac:dyDescent="0.25">
      <c r="BI5973" s="34">
        <v>-0.136388274022988</v>
      </c>
    </row>
    <row r="5974" spans="61:61" x14ac:dyDescent="0.25">
      <c r="BI5974" s="34">
        <v>7.0340455430218995E-2</v>
      </c>
    </row>
    <row r="5975" spans="61:61" x14ac:dyDescent="0.25">
      <c r="BI5975" s="34">
        <v>-0.1200460525317634</v>
      </c>
    </row>
    <row r="5976" spans="61:61" x14ac:dyDescent="0.25">
      <c r="BI5976" s="34">
        <v>2.1396639729408799E-2</v>
      </c>
    </row>
    <row r="5977" spans="61:61" x14ac:dyDescent="0.25">
      <c r="BI5977" s="34">
        <v>0.1634003734592572</v>
      </c>
    </row>
    <row r="5978" spans="61:61" x14ac:dyDescent="0.25">
      <c r="BI5978" s="34">
        <v>-0.10174130148805841</v>
      </c>
    </row>
    <row r="5979" spans="61:61" x14ac:dyDescent="0.25">
      <c r="BI5979" s="34">
        <v>4.5638712263230997E-2</v>
      </c>
    </row>
    <row r="5980" spans="61:61" x14ac:dyDescent="0.25">
      <c r="BI5980" s="34">
        <v>0.25527004217807098</v>
      </c>
    </row>
    <row r="5981" spans="61:61" x14ac:dyDescent="0.25">
      <c r="BI5981" s="34">
        <v>3.6930189537455499E-2</v>
      </c>
    </row>
    <row r="5982" spans="61:61" x14ac:dyDescent="0.25">
      <c r="BI5982" s="34">
        <v>-2.5124769033954501E-2</v>
      </c>
    </row>
    <row r="5983" spans="61:61" x14ac:dyDescent="0.25">
      <c r="BI5983" s="34">
        <v>-8.6520253124235998E-3</v>
      </c>
    </row>
    <row r="5984" spans="61:61" x14ac:dyDescent="0.25">
      <c r="BI5984" s="34">
        <v>-8.05174848297176E-2</v>
      </c>
    </row>
    <row r="5985" spans="61:61" x14ac:dyDescent="0.25">
      <c r="BI5985" s="34">
        <v>-6.3447987145963405E-2</v>
      </c>
    </row>
    <row r="5986" spans="61:61" x14ac:dyDescent="0.25">
      <c r="BI5986" s="34">
        <v>0.1826917884101901</v>
      </c>
    </row>
    <row r="5987" spans="61:61" x14ac:dyDescent="0.25">
      <c r="BI5987" s="34">
        <v>0.20464397680360111</v>
      </c>
    </row>
    <row r="5988" spans="61:61" x14ac:dyDescent="0.25">
      <c r="BI5988" s="34">
        <v>0.187085328589775</v>
      </c>
    </row>
    <row r="5989" spans="61:61" x14ac:dyDescent="0.25">
      <c r="BI5989" s="34">
        <v>4.8217083473760601E-2</v>
      </c>
    </row>
    <row r="5990" spans="61:61" x14ac:dyDescent="0.25">
      <c r="BI5990" s="34">
        <v>0.1636608975737385</v>
      </c>
    </row>
    <row r="5991" spans="61:61" x14ac:dyDescent="0.25">
      <c r="BI5991" s="34">
        <v>4.4704569171541399E-2</v>
      </c>
    </row>
    <row r="5992" spans="61:61" x14ac:dyDescent="0.25">
      <c r="BI5992" s="34">
        <v>0.1585589407093394</v>
      </c>
    </row>
    <row r="5993" spans="61:61" x14ac:dyDescent="0.25">
      <c r="BI5993" s="34">
        <v>1.9091170861672E-3</v>
      </c>
    </row>
    <row r="5994" spans="61:61" x14ac:dyDescent="0.25">
      <c r="BI5994" s="34">
        <v>0.13047413181946099</v>
      </c>
    </row>
    <row r="5995" spans="61:61" x14ac:dyDescent="0.25">
      <c r="BI5995" s="34">
        <v>9.4103674050217606E-2</v>
      </c>
    </row>
    <row r="5996" spans="61:61" x14ac:dyDescent="0.25">
      <c r="BI5996" s="34">
        <v>6.4908143008032002E-3</v>
      </c>
    </row>
    <row r="5997" spans="61:61" x14ac:dyDescent="0.25">
      <c r="BI5997" s="34">
        <v>7.7346053992222497E-2</v>
      </c>
    </row>
    <row r="5998" spans="61:61" x14ac:dyDescent="0.25">
      <c r="BI5998" s="34">
        <v>-5.6901498617999903E-2</v>
      </c>
    </row>
    <row r="5999" spans="61:61" x14ac:dyDescent="0.25">
      <c r="BI5999" s="34">
        <v>1.75826372121369E-2</v>
      </c>
    </row>
    <row r="6000" spans="61:61" x14ac:dyDescent="0.25">
      <c r="BI6000" s="34">
        <v>7.10081487413107E-2</v>
      </c>
    </row>
    <row r="6001" spans="61:61" x14ac:dyDescent="0.25">
      <c r="BI6001" s="34">
        <v>0.21213452074725059</v>
      </c>
    </row>
    <row r="6002" spans="61:61" x14ac:dyDescent="0.25">
      <c r="BI6002" s="34">
        <v>0.1296159507891258</v>
      </c>
    </row>
    <row r="6003" spans="61:61" x14ac:dyDescent="0.25">
      <c r="BI6003" s="34">
        <v>1.70571715367119E-2</v>
      </c>
    </row>
    <row r="6004" spans="61:61" x14ac:dyDescent="0.25">
      <c r="BI6004" s="34">
        <v>2.5589721327910001E-2</v>
      </c>
    </row>
    <row r="6005" spans="61:61" x14ac:dyDescent="0.25">
      <c r="BI6005" s="34">
        <v>-1.1213766977436399E-2</v>
      </c>
    </row>
    <row r="6006" spans="61:61" x14ac:dyDescent="0.25">
      <c r="BI6006" s="34">
        <v>0.2229818378194893</v>
      </c>
    </row>
    <row r="6007" spans="61:61" x14ac:dyDescent="0.25">
      <c r="BI6007" s="34">
        <v>8.3522123282312302E-2</v>
      </c>
    </row>
    <row r="6008" spans="61:61" x14ac:dyDescent="0.25">
      <c r="BI6008" s="34">
        <v>0.17942198695737441</v>
      </c>
    </row>
    <row r="6009" spans="61:61" x14ac:dyDescent="0.25">
      <c r="BI6009" s="34">
        <v>0.1644116583781422</v>
      </c>
    </row>
    <row r="6010" spans="61:61" x14ac:dyDescent="0.25">
      <c r="BI6010" s="34">
        <v>0.1532205011202504</v>
      </c>
    </row>
    <row r="6011" spans="61:61" x14ac:dyDescent="0.25">
      <c r="BI6011" s="34">
        <v>0.10577178745306021</v>
      </c>
    </row>
    <row r="6012" spans="61:61" x14ac:dyDescent="0.25">
      <c r="BI6012" s="34">
        <v>0.1438581237305617</v>
      </c>
    </row>
    <row r="6013" spans="61:61" x14ac:dyDescent="0.25">
      <c r="BI6013" s="34">
        <v>0.1206718656182722</v>
      </c>
    </row>
    <row r="6014" spans="61:61" x14ac:dyDescent="0.25">
      <c r="BI6014" s="34">
        <v>0.2079031757568913</v>
      </c>
    </row>
    <row r="6015" spans="61:61" x14ac:dyDescent="0.25">
      <c r="BI6015" s="34">
        <v>0.1549640630146919</v>
      </c>
    </row>
    <row r="6016" spans="61:61" x14ac:dyDescent="0.25">
      <c r="BI6016" s="34">
        <v>0.25258021130393538</v>
      </c>
    </row>
    <row r="6017" spans="61:61" x14ac:dyDescent="0.25">
      <c r="BI6017" s="34">
        <v>0.1690681949902052</v>
      </c>
    </row>
    <row r="6018" spans="61:61" x14ac:dyDescent="0.25">
      <c r="BI6018" s="34">
        <v>0.21667656473998079</v>
      </c>
    </row>
    <row r="6019" spans="61:61" x14ac:dyDescent="0.25">
      <c r="BI6019" s="34">
        <v>0.1158978936219302</v>
      </c>
    </row>
    <row r="6020" spans="61:61" x14ac:dyDescent="0.25">
      <c r="BI6020" s="34">
        <v>0.1082927613185086</v>
      </c>
    </row>
    <row r="6021" spans="61:61" x14ac:dyDescent="0.25">
      <c r="BI6021" s="34">
        <v>-0.18410016069563481</v>
      </c>
    </row>
    <row r="6022" spans="61:61" x14ac:dyDescent="0.25">
      <c r="BI6022" s="34">
        <v>-6.9146372698081996E-3</v>
      </c>
    </row>
    <row r="6023" spans="61:61" x14ac:dyDescent="0.25">
      <c r="BI6023" s="34">
        <v>9.5224643138193399E-2</v>
      </c>
    </row>
    <row r="6024" spans="61:61" x14ac:dyDescent="0.25">
      <c r="BI6024" s="34">
        <v>0.13325899180340339</v>
      </c>
    </row>
    <row r="6025" spans="61:61" x14ac:dyDescent="0.25">
      <c r="BI6025" s="34">
        <v>0.41799050630311829</v>
      </c>
    </row>
    <row r="6026" spans="61:61" x14ac:dyDescent="0.25">
      <c r="BI6026" s="34">
        <v>-7.1559919267461497E-2</v>
      </c>
    </row>
    <row r="6027" spans="61:61" x14ac:dyDescent="0.25">
      <c r="BI6027" s="34">
        <v>0.2158275825803723</v>
      </c>
    </row>
    <row r="6028" spans="61:61" x14ac:dyDescent="0.25">
      <c r="BI6028" s="34">
        <v>0.1832400309951753</v>
      </c>
    </row>
    <row r="6029" spans="61:61" x14ac:dyDescent="0.25">
      <c r="BI6029" s="34">
        <v>0.1769476270189142</v>
      </c>
    </row>
    <row r="6030" spans="61:61" x14ac:dyDescent="0.25">
      <c r="BI6030" s="34">
        <v>0.1876702368715587</v>
      </c>
    </row>
    <row r="6031" spans="61:61" x14ac:dyDescent="0.25">
      <c r="BI6031" s="34">
        <v>0.1608354119149035</v>
      </c>
    </row>
    <row r="6032" spans="61:61" x14ac:dyDescent="0.25">
      <c r="BI6032" s="34">
        <v>0.23282148670103639</v>
      </c>
    </row>
    <row r="6033" spans="61:61" x14ac:dyDescent="0.25">
      <c r="BI6033" s="34">
        <v>-7.6924375462220307E-2</v>
      </c>
    </row>
    <row r="6034" spans="61:61" x14ac:dyDescent="0.25">
      <c r="BI6034" s="34">
        <v>0.31357644231198339</v>
      </c>
    </row>
    <row r="6035" spans="61:61" x14ac:dyDescent="0.25">
      <c r="BI6035" s="34">
        <v>-0.1041827359281772</v>
      </c>
    </row>
    <row r="6036" spans="61:61" x14ac:dyDescent="0.25">
      <c r="BI6036" s="34">
        <v>0.27605771588433231</v>
      </c>
    </row>
    <row r="6037" spans="61:61" x14ac:dyDescent="0.25">
      <c r="BI6037" s="34">
        <v>6.9718167245327603E-2</v>
      </c>
    </row>
    <row r="6038" spans="61:61" x14ac:dyDescent="0.25">
      <c r="BI6038" s="34">
        <v>5.1071555305156301E-2</v>
      </c>
    </row>
    <row r="6039" spans="61:61" x14ac:dyDescent="0.25">
      <c r="BI6039" s="34">
        <v>-0.15341870104708399</v>
      </c>
    </row>
    <row r="6040" spans="61:61" x14ac:dyDescent="0.25">
      <c r="BI6040" s="34">
        <v>-6.2138456767373298E-2</v>
      </c>
    </row>
    <row r="6041" spans="61:61" x14ac:dyDescent="0.25">
      <c r="BI6041" s="34">
        <v>9.9183673708019005E-2</v>
      </c>
    </row>
    <row r="6042" spans="61:61" x14ac:dyDescent="0.25">
      <c r="BI6042" s="34">
        <v>8.3571616049040606E-2</v>
      </c>
    </row>
    <row r="6043" spans="61:61" x14ac:dyDescent="0.25">
      <c r="BI6043" s="34">
        <v>0.31737409228543678</v>
      </c>
    </row>
    <row r="6044" spans="61:61" x14ac:dyDescent="0.25">
      <c r="BI6044" s="34">
        <v>-2.2187207740574099E-2</v>
      </c>
    </row>
    <row r="6045" spans="61:61" x14ac:dyDescent="0.25">
      <c r="BI6045" s="34">
        <v>-0.11422443524433409</v>
      </c>
    </row>
    <row r="6046" spans="61:61" x14ac:dyDescent="0.25">
      <c r="BI6046" s="34">
        <v>-0.25019065899901538</v>
      </c>
    </row>
    <row r="6047" spans="61:61" x14ac:dyDescent="0.25">
      <c r="BI6047" s="34">
        <v>-6.2699531396229705E-2</v>
      </c>
    </row>
    <row r="6048" spans="61:61" x14ac:dyDescent="0.25">
      <c r="BI6048" s="34">
        <v>0.48708419153116927</v>
      </c>
    </row>
    <row r="6049" spans="61:61" x14ac:dyDescent="0.25">
      <c r="BI6049" s="34">
        <v>0.28142845845007602</v>
      </c>
    </row>
    <row r="6050" spans="61:61" x14ac:dyDescent="0.25">
      <c r="BI6050" s="34">
        <v>0.1160515896688686</v>
      </c>
    </row>
    <row r="6051" spans="61:61" x14ac:dyDescent="0.25">
      <c r="BI6051" s="34">
        <v>7.3558803017831895E-2</v>
      </c>
    </row>
    <row r="6052" spans="61:61" x14ac:dyDescent="0.25">
      <c r="BI6052" s="34">
        <v>-0.1522536258820501</v>
      </c>
    </row>
    <row r="6053" spans="61:61" x14ac:dyDescent="0.25">
      <c r="BI6053" s="34">
        <v>-8.3704145388036902E-2</v>
      </c>
    </row>
    <row r="6054" spans="61:61" x14ac:dyDescent="0.25">
      <c r="BI6054" s="34">
        <v>6.9794576915142806E-2</v>
      </c>
    </row>
    <row r="6055" spans="61:61" x14ac:dyDescent="0.25">
      <c r="BI6055" s="34">
        <v>0.32028894643737471</v>
      </c>
    </row>
    <row r="6056" spans="61:61" x14ac:dyDescent="0.25">
      <c r="BI6056" s="34">
        <v>2.3144435903860699E-2</v>
      </c>
    </row>
    <row r="6057" spans="61:61" x14ac:dyDescent="0.25">
      <c r="BI6057" s="34">
        <v>-7.7858462710767407E-2</v>
      </c>
    </row>
    <row r="6058" spans="61:61" x14ac:dyDescent="0.25">
      <c r="BI6058" s="34">
        <v>0.1938085497693452</v>
      </c>
    </row>
    <row r="6059" spans="61:61" x14ac:dyDescent="0.25">
      <c r="BI6059" s="34">
        <v>0.29201669384046208</v>
      </c>
    </row>
    <row r="6060" spans="61:61" x14ac:dyDescent="0.25">
      <c r="BI6060" s="34">
        <v>8.8604363669455705E-2</v>
      </c>
    </row>
    <row r="6061" spans="61:61" x14ac:dyDescent="0.25">
      <c r="BI6061" s="34">
        <v>1.7909208323228999E-3</v>
      </c>
    </row>
    <row r="6062" spans="61:61" x14ac:dyDescent="0.25">
      <c r="BI6062" s="34">
        <v>0.30335836311991982</v>
      </c>
    </row>
    <row r="6063" spans="61:61" x14ac:dyDescent="0.25">
      <c r="BI6063" s="34">
        <v>-4.7778251121076198E-2</v>
      </c>
    </row>
    <row r="6064" spans="61:61" x14ac:dyDescent="0.25">
      <c r="BI6064" s="34">
        <v>0.2370108643206249</v>
      </c>
    </row>
    <row r="6065" spans="61:61" x14ac:dyDescent="0.25">
      <c r="BI6065" s="34">
        <v>0.15032791597729159</v>
      </c>
    </row>
    <row r="6066" spans="61:61" x14ac:dyDescent="0.25">
      <c r="BI6066" s="34">
        <v>0.1706842475769613</v>
      </c>
    </row>
    <row r="6067" spans="61:61" x14ac:dyDescent="0.25">
      <c r="BI6067" s="34">
        <v>0.1141051255243023</v>
      </c>
    </row>
    <row r="6068" spans="61:61" x14ac:dyDescent="0.25">
      <c r="BI6068" s="34">
        <v>-0.17027839115667179</v>
      </c>
    </row>
    <row r="6069" spans="61:61" x14ac:dyDescent="0.25">
      <c r="BI6069" s="34">
        <v>3.03228433430099E-2</v>
      </c>
    </row>
    <row r="6070" spans="61:61" x14ac:dyDescent="0.25">
      <c r="BI6070" s="34">
        <v>-2.9744865783565201E-2</v>
      </c>
    </row>
    <row r="6071" spans="61:61" x14ac:dyDescent="0.25">
      <c r="BI6071" s="34">
        <v>0.3000412200860002</v>
      </c>
    </row>
    <row r="6072" spans="61:61" x14ac:dyDescent="0.25">
      <c r="BI6072" s="34">
        <v>0.1798807109617088</v>
      </c>
    </row>
    <row r="6073" spans="61:61" x14ac:dyDescent="0.25">
      <c r="BI6073" s="34">
        <v>0.32079431977665079</v>
      </c>
    </row>
    <row r="6074" spans="61:61" x14ac:dyDescent="0.25">
      <c r="BI6074" s="34">
        <v>0.40954216893192369</v>
      </c>
    </row>
    <row r="6075" spans="61:61" x14ac:dyDescent="0.25">
      <c r="BI6075" s="34">
        <v>0.2512793951329938</v>
      </c>
    </row>
    <row r="6076" spans="61:61" x14ac:dyDescent="0.25">
      <c r="BI6076" s="34">
        <v>-5.3186713277841802E-2</v>
      </c>
    </row>
    <row r="6077" spans="61:61" x14ac:dyDescent="0.25">
      <c r="BI6077" s="34">
        <v>-0.1000160349489068</v>
      </c>
    </row>
    <row r="6078" spans="61:61" x14ac:dyDescent="0.25">
      <c r="BI6078" s="34">
        <v>4.5166757189512999E-3</v>
      </c>
    </row>
    <row r="6079" spans="61:61" x14ac:dyDescent="0.25">
      <c r="BI6079" s="34">
        <v>-7.0186080198288998E-3</v>
      </c>
    </row>
    <row r="6080" spans="61:61" x14ac:dyDescent="0.25">
      <c r="BI6080" s="34">
        <v>0.2318916572705704</v>
      </c>
    </row>
    <row r="6081" spans="61:61" x14ac:dyDescent="0.25">
      <c r="BI6081" s="34">
        <v>8.4622384245131604E-2</v>
      </c>
    </row>
    <row r="6082" spans="61:61" x14ac:dyDescent="0.25">
      <c r="BI6082" s="34">
        <v>0.31814069360553943</v>
      </c>
    </row>
    <row r="6083" spans="61:61" x14ac:dyDescent="0.25">
      <c r="BI6083" s="34">
        <v>0.25916677286569439</v>
      </c>
    </row>
    <row r="6084" spans="61:61" x14ac:dyDescent="0.25">
      <c r="BI6084" s="34">
        <v>1.21914960289034E-2</v>
      </c>
    </row>
    <row r="6085" spans="61:61" x14ac:dyDescent="0.25">
      <c r="BI6085" s="34">
        <v>0.23523849956059081</v>
      </c>
    </row>
    <row r="6086" spans="61:61" x14ac:dyDescent="0.25">
      <c r="BI6086" s="34">
        <v>3.9106007248242397E-2</v>
      </c>
    </row>
    <row r="6087" spans="61:61" x14ac:dyDescent="0.25">
      <c r="BI6087" s="34">
        <v>-0.13314005155114289</v>
      </c>
    </row>
    <row r="6088" spans="61:61" x14ac:dyDescent="0.25">
      <c r="BI6088" s="34">
        <v>5.3570588488093002E-3</v>
      </c>
    </row>
    <row r="6089" spans="61:61" x14ac:dyDescent="0.25">
      <c r="BI6089" s="34">
        <v>0.20322802142854349</v>
      </c>
    </row>
    <row r="6090" spans="61:61" x14ac:dyDescent="0.25">
      <c r="BI6090" s="34">
        <v>6.4967791353165993E-2</v>
      </c>
    </row>
    <row r="6091" spans="61:61" x14ac:dyDescent="0.25">
      <c r="BI6091" s="34">
        <v>9.8724691699578607E-2</v>
      </c>
    </row>
    <row r="6092" spans="61:61" x14ac:dyDescent="0.25">
      <c r="BI6092" s="34">
        <v>3.2750799474917297E-2</v>
      </c>
    </row>
    <row r="6093" spans="61:61" x14ac:dyDescent="0.25">
      <c r="BI6093" s="34">
        <v>0.45227178132149831</v>
      </c>
    </row>
    <row r="6094" spans="61:61" x14ac:dyDescent="0.25">
      <c r="BI6094" s="34">
        <v>0.30299598619737</v>
      </c>
    </row>
    <row r="6095" spans="61:61" x14ac:dyDescent="0.25">
      <c r="BI6095" s="34">
        <v>0.2520094351215359</v>
      </c>
    </row>
    <row r="6096" spans="61:61" x14ac:dyDescent="0.25">
      <c r="BI6096" s="34">
        <v>-9.6027329991789701E-2</v>
      </c>
    </row>
    <row r="6097" spans="61:61" x14ac:dyDescent="0.25">
      <c r="BI6097" s="34">
        <v>-7.1658243909617905E-2</v>
      </c>
    </row>
    <row r="6098" spans="61:61" x14ac:dyDescent="0.25">
      <c r="BI6098" s="34">
        <v>8.7580022825391401E-2</v>
      </c>
    </row>
    <row r="6099" spans="61:61" x14ac:dyDescent="0.25">
      <c r="BI6099" s="34">
        <v>3.1137806446184101E-2</v>
      </c>
    </row>
    <row r="6100" spans="61:61" x14ac:dyDescent="0.25">
      <c r="BI6100" s="34">
        <v>0.32156938206400942</v>
      </c>
    </row>
    <row r="6101" spans="61:61" x14ac:dyDescent="0.25">
      <c r="BI6101" s="34">
        <v>0.15511317095403351</v>
      </c>
    </row>
    <row r="6102" spans="61:61" x14ac:dyDescent="0.25">
      <c r="BI6102" s="34">
        <v>-4.2994936061866197E-2</v>
      </c>
    </row>
    <row r="6103" spans="61:61" x14ac:dyDescent="0.25">
      <c r="BI6103" s="34">
        <v>-0.18808133606495209</v>
      </c>
    </row>
    <row r="6104" spans="61:61" x14ac:dyDescent="0.25">
      <c r="BI6104" s="34">
        <v>0.21642849715947801</v>
      </c>
    </row>
    <row r="6105" spans="61:61" x14ac:dyDescent="0.25">
      <c r="BI6105" s="34">
        <v>-8.2531219960215299E-2</v>
      </c>
    </row>
    <row r="6106" spans="61:61" x14ac:dyDescent="0.25">
      <c r="BI6106" s="34">
        <v>-0.20501797855033579</v>
      </c>
    </row>
    <row r="6107" spans="61:61" x14ac:dyDescent="0.25">
      <c r="BI6107" s="34">
        <v>-0.14264831141989351</v>
      </c>
    </row>
    <row r="6108" spans="61:61" x14ac:dyDescent="0.25">
      <c r="BI6108" s="34">
        <v>4.2076204390445E-3</v>
      </c>
    </row>
    <row r="6109" spans="61:61" x14ac:dyDescent="0.25">
      <c r="BI6109" s="34">
        <v>-3.7119804744271297E-2</v>
      </c>
    </row>
    <row r="6110" spans="61:61" x14ac:dyDescent="0.25">
      <c r="BI6110" s="34">
        <v>-9.3647619047618993E-2</v>
      </c>
    </row>
    <row r="6111" spans="61:61" x14ac:dyDescent="0.25">
      <c r="BI6111" s="34">
        <v>-2.3851653154247998E-3</v>
      </c>
    </row>
    <row r="6112" spans="61:61" x14ac:dyDescent="0.25">
      <c r="BI6112" s="34">
        <v>5.8414639958122502E-2</v>
      </c>
    </row>
    <row r="6113" spans="61:61" x14ac:dyDescent="0.25">
      <c r="BI6113" s="34">
        <v>3.9722004031222398E-2</v>
      </c>
    </row>
    <row r="6114" spans="61:61" x14ac:dyDescent="0.25">
      <c r="BI6114" s="34">
        <v>-0.13023916525110199</v>
      </c>
    </row>
    <row r="6115" spans="61:61" x14ac:dyDescent="0.25">
      <c r="BI6115" s="34">
        <v>0.114144609086286</v>
      </c>
    </row>
    <row r="6116" spans="61:61" x14ac:dyDescent="0.25">
      <c r="BI6116" s="34">
        <v>0.11959144723046319</v>
      </c>
    </row>
    <row r="6117" spans="61:61" x14ac:dyDescent="0.25">
      <c r="BI6117" s="34">
        <v>-0.43401713235448941</v>
      </c>
    </row>
    <row r="6118" spans="61:61" x14ac:dyDescent="0.25">
      <c r="BI6118" s="34">
        <v>3.8394919434422102E-2</v>
      </c>
    </row>
    <row r="6119" spans="61:61" x14ac:dyDescent="0.25">
      <c r="BI6119" s="34">
        <v>-0.1164393019737994</v>
      </c>
    </row>
    <row r="6120" spans="61:61" x14ac:dyDescent="0.25">
      <c r="BI6120" s="34">
        <v>4.1746755493435997E-2</v>
      </c>
    </row>
    <row r="6121" spans="61:61" x14ac:dyDescent="0.25">
      <c r="BI6121" s="34">
        <v>3.5199357204548698E-2</v>
      </c>
    </row>
    <row r="6122" spans="61:61" x14ac:dyDescent="0.25">
      <c r="BI6122" s="34">
        <v>0.24993813868836909</v>
      </c>
    </row>
    <row r="6123" spans="61:61" x14ac:dyDescent="0.25">
      <c r="BI6123" s="34">
        <v>-6.6994167370240003E-4</v>
      </c>
    </row>
    <row r="6124" spans="61:61" x14ac:dyDescent="0.25">
      <c r="BI6124" s="34">
        <v>0.1128103105056578</v>
      </c>
    </row>
    <row r="6125" spans="61:61" x14ac:dyDescent="0.25">
      <c r="BI6125" s="34">
        <v>0.14259407207254499</v>
      </c>
    </row>
    <row r="6126" spans="61:61" x14ac:dyDescent="0.25">
      <c r="BI6126" s="34">
        <v>-5.3858115468159301E-2</v>
      </c>
    </row>
    <row r="6127" spans="61:61" x14ac:dyDescent="0.25">
      <c r="BI6127" s="34">
        <v>0.21177825213081039</v>
      </c>
    </row>
    <row r="6128" spans="61:61" x14ac:dyDescent="0.25">
      <c r="BI6128" s="34">
        <v>0.5931964151870136</v>
      </c>
    </row>
    <row r="6129" spans="61:61" x14ac:dyDescent="0.25">
      <c r="BI6129" s="34">
        <v>2.1507026896781301E-2</v>
      </c>
    </row>
    <row r="6130" spans="61:61" x14ac:dyDescent="0.25">
      <c r="BI6130" s="34">
        <v>0.218790939065132</v>
      </c>
    </row>
    <row r="6131" spans="61:61" x14ac:dyDescent="0.25">
      <c r="BI6131" s="34">
        <v>0.19816638843974119</v>
      </c>
    </row>
    <row r="6132" spans="61:61" x14ac:dyDescent="0.25">
      <c r="BI6132" s="34">
        <v>5.0984958081438402E-2</v>
      </c>
    </row>
    <row r="6133" spans="61:61" x14ac:dyDescent="0.25">
      <c r="BI6133" s="34">
        <v>5.3271456943162099E-2</v>
      </c>
    </row>
    <row r="6134" spans="61:61" x14ac:dyDescent="0.25">
      <c r="BI6134" s="34">
        <v>-6.2869241527856404E-2</v>
      </c>
    </row>
    <row r="6135" spans="61:61" x14ac:dyDescent="0.25">
      <c r="BI6135" s="34">
        <v>3.1351165538057703E-2</v>
      </c>
    </row>
    <row r="6136" spans="61:61" x14ac:dyDescent="0.25">
      <c r="BI6136" s="34">
        <v>0.1460779433560816</v>
      </c>
    </row>
    <row r="6137" spans="61:61" x14ac:dyDescent="0.25">
      <c r="BI6137" s="34">
        <v>5.2027436501571898E-2</v>
      </c>
    </row>
    <row r="6138" spans="61:61" x14ac:dyDescent="0.25">
      <c r="BI6138" s="34">
        <v>8.49716448737899E-2</v>
      </c>
    </row>
    <row r="6139" spans="61:61" x14ac:dyDescent="0.25">
      <c r="BI6139" s="34">
        <v>0.1918318265401199</v>
      </c>
    </row>
    <row r="6140" spans="61:61" x14ac:dyDescent="0.25">
      <c r="BI6140" s="34">
        <v>0.181206627208606</v>
      </c>
    </row>
    <row r="6141" spans="61:61" x14ac:dyDescent="0.25">
      <c r="BI6141" s="34">
        <v>0.10511505079632261</v>
      </c>
    </row>
    <row r="6142" spans="61:61" x14ac:dyDescent="0.25">
      <c r="BI6142" s="34">
        <v>0.2319144330268009</v>
      </c>
    </row>
    <row r="6143" spans="61:61" x14ac:dyDescent="0.25">
      <c r="BI6143" s="34">
        <v>0.13718204495106581</v>
      </c>
    </row>
    <row r="6144" spans="61:61" x14ac:dyDescent="0.25">
      <c r="BI6144" s="34">
        <v>7.6796373403388601E-2</v>
      </c>
    </row>
    <row r="6145" spans="61:61" x14ac:dyDescent="0.25">
      <c r="BI6145" s="34">
        <v>8.9135617726868996E-2</v>
      </c>
    </row>
    <row r="6146" spans="61:61" x14ac:dyDescent="0.25">
      <c r="BI6146" s="34">
        <v>-2.0820363751745601E-2</v>
      </c>
    </row>
    <row r="6147" spans="61:61" x14ac:dyDescent="0.25">
      <c r="BI6147" s="34">
        <v>0.31455590412092188</v>
      </c>
    </row>
    <row r="6148" spans="61:61" x14ac:dyDescent="0.25">
      <c r="BI6148" s="34">
        <v>0.28632555512156538</v>
      </c>
    </row>
    <row r="6149" spans="61:61" x14ac:dyDescent="0.25">
      <c r="BI6149" s="34">
        <v>0.1049915823342001</v>
      </c>
    </row>
    <row r="6150" spans="61:61" x14ac:dyDescent="0.25">
      <c r="BI6150" s="34">
        <v>0.4843902594424177</v>
      </c>
    </row>
    <row r="6151" spans="61:61" x14ac:dyDescent="0.25">
      <c r="BI6151" s="34">
        <v>0.13576580899660459</v>
      </c>
    </row>
    <row r="6152" spans="61:61" x14ac:dyDescent="0.25">
      <c r="BI6152" s="34">
        <v>5.6944600828449203E-2</v>
      </c>
    </row>
    <row r="6153" spans="61:61" x14ac:dyDescent="0.25">
      <c r="BI6153" s="34">
        <v>6.3025096996924504E-2</v>
      </c>
    </row>
    <row r="6154" spans="61:61" x14ac:dyDescent="0.25">
      <c r="BI6154" s="34">
        <v>-7.6495917382521497E-2</v>
      </c>
    </row>
    <row r="6155" spans="61:61" x14ac:dyDescent="0.25">
      <c r="BI6155" s="34">
        <v>0.3208803476616669</v>
      </c>
    </row>
    <row r="6156" spans="61:61" x14ac:dyDescent="0.25">
      <c r="BI6156" s="34">
        <v>0.67868260781854939</v>
      </c>
    </row>
    <row r="6157" spans="61:61" x14ac:dyDescent="0.25">
      <c r="BI6157" s="34">
        <v>-0.1055252993071203</v>
      </c>
    </row>
    <row r="6158" spans="61:61" x14ac:dyDescent="0.25">
      <c r="BI6158" s="34">
        <v>5.9165857671380398E-2</v>
      </c>
    </row>
    <row r="6159" spans="61:61" x14ac:dyDescent="0.25">
      <c r="BI6159" s="34">
        <v>0.117269706503513</v>
      </c>
    </row>
    <row r="6160" spans="61:61" x14ac:dyDescent="0.25">
      <c r="BI6160" s="34">
        <v>-0.15218398488908699</v>
      </c>
    </row>
    <row r="6161" spans="61:61" x14ac:dyDescent="0.25">
      <c r="BI6161" s="34">
        <v>-0.21064130742266421</v>
      </c>
    </row>
    <row r="6162" spans="61:61" x14ac:dyDescent="0.25">
      <c r="BI6162" s="34">
        <v>-0.16794113723826709</v>
      </c>
    </row>
    <row r="6163" spans="61:61" x14ac:dyDescent="0.25">
      <c r="BI6163" s="34">
        <v>-9.1272270625504498E-2</v>
      </c>
    </row>
    <row r="6164" spans="61:61" x14ac:dyDescent="0.25">
      <c r="BI6164" s="34">
        <v>-9.9226731072269606E-2</v>
      </c>
    </row>
    <row r="6165" spans="61:61" x14ac:dyDescent="0.25">
      <c r="BI6165" s="34">
        <v>1.7486771937785001E-2</v>
      </c>
    </row>
    <row r="6166" spans="61:61" x14ac:dyDescent="0.25">
      <c r="BI6166" s="34">
        <v>2.1305676792694302E-2</v>
      </c>
    </row>
    <row r="6167" spans="61:61" x14ac:dyDescent="0.25">
      <c r="BI6167" s="34">
        <v>-6.2745160206173003E-2</v>
      </c>
    </row>
    <row r="6168" spans="61:61" x14ac:dyDescent="0.25">
      <c r="BI6168" s="34">
        <v>1.8654414343470899E-2</v>
      </c>
    </row>
    <row r="6169" spans="61:61" x14ac:dyDescent="0.25">
      <c r="BI6169" s="34">
        <v>-0.1015841562780479</v>
      </c>
    </row>
    <row r="6170" spans="61:61" x14ac:dyDescent="0.25">
      <c r="BI6170" s="34">
        <v>3.5032236289583303E-2</v>
      </c>
    </row>
    <row r="6171" spans="61:61" x14ac:dyDescent="0.25">
      <c r="BI6171" s="34">
        <v>0.1074075365065715</v>
      </c>
    </row>
    <row r="6172" spans="61:61" x14ac:dyDescent="0.25">
      <c r="BI6172" s="34">
        <v>2.3521275688408099E-2</v>
      </c>
    </row>
    <row r="6173" spans="61:61" x14ac:dyDescent="0.25">
      <c r="BI6173" s="34">
        <v>-0.1414341876445305</v>
      </c>
    </row>
    <row r="6174" spans="61:61" x14ac:dyDescent="0.25">
      <c r="BI6174" s="34">
        <v>-0.27985582352489807</v>
      </c>
    </row>
    <row r="6175" spans="61:61" x14ac:dyDescent="0.25">
      <c r="BI6175" s="34">
        <v>0.11702439436732</v>
      </c>
    </row>
    <row r="6176" spans="61:61" x14ac:dyDescent="0.25">
      <c r="BI6176" s="34">
        <v>0.65517400440125251</v>
      </c>
    </row>
    <row r="6177" spans="61:61" x14ac:dyDescent="0.25">
      <c r="BI6177" s="34">
        <v>-6.5658674692257502E-2</v>
      </c>
    </row>
    <row r="6178" spans="61:61" x14ac:dyDescent="0.25">
      <c r="BI6178" s="34">
        <v>-0.12909523839849621</v>
      </c>
    </row>
    <row r="6179" spans="61:61" x14ac:dyDescent="0.25">
      <c r="BI6179" s="34">
        <v>-0.1079996749675151</v>
      </c>
    </row>
    <row r="6180" spans="61:61" x14ac:dyDescent="0.25">
      <c r="BI6180" s="34">
        <v>-0.16872911984498809</v>
      </c>
    </row>
    <row r="6181" spans="61:61" x14ac:dyDescent="0.25">
      <c r="BI6181" s="34">
        <v>-3.0802769496265999E-3</v>
      </c>
    </row>
    <row r="6182" spans="61:61" x14ac:dyDescent="0.25">
      <c r="BI6182" s="34">
        <v>-8.9797789065563294E-2</v>
      </c>
    </row>
    <row r="6183" spans="61:61" x14ac:dyDescent="0.25">
      <c r="BI6183" s="34">
        <v>-9.3480051844230097E-2</v>
      </c>
    </row>
    <row r="6184" spans="61:61" x14ac:dyDescent="0.25">
      <c r="BI6184" s="34">
        <v>0.1118715089823584</v>
      </c>
    </row>
    <row r="6185" spans="61:61" x14ac:dyDescent="0.25">
      <c r="BI6185" s="34">
        <v>5.0088104773367802E-2</v>
      </c>
    </row>
    <row r="6186" spans="61:61" x14ac:dyDescent="0.25">
      <c r="BI6186" s="34">
        <v>0.112050458586011</v>
      </c>
    </row>
    <row r="6187" spans="61:61" x14ac:dyDescent="0.25">
      <c r="BI6187" s="34">
        <v>-2.4099947498711201E-2</v>
      </c>
    </row>
    <row r="6188" spans="61:61" x14ac:dyDescent="0.25">
      <c r="BI6188" s="34">
        <v>6.8170177973906204E-2</v>
      </c>
    </row>
    <row r="6189" spans="61:61" x14ac:dyDescent="0.25">
      <c r="BI6189" s="34">
        <v>-0.1749297530212435</v>
      </c>
    </row>
    <row r="6190" spans="61:61" x14ac:dyDescent="0.25">
      <c r="BI6190" s="34">
        <v>-1.5788590340077902E-2</v>
      </c>
    </row>
    <row r="6191" spans="61:61" x14ac:dyDescent="0.25">
      <c r="BI6191" s="34">
        <v>0.38262805605822348</v>
      </c>
    </row>
    <row r="6192" spans="61:61" x14ac:dyDescent="0.25">
      <c r="BI6192" s="34">
        <v>0.1758718295349723</v>
      </c>
    </row>
    <row r="6193" spans="61:61" x14ac:dyDescent="0.25">
      <c r="BI6193" s="34">
        <v>7.4216753226799506E-2</v>
      </c>
    </row>
    <row r="6194" spans="61:61" x14ac:dyDescent="0.25">
      <c r="BI6194" s="34">
        <v>1.5768654898158201E-2</v>
      </c>
    </row>
    <row r="6195" spans="61:61" x14ac:dyDescent="0.25">
      <c r="BI6195" s="34">
        <v>-0.166533966532634</v>
      </c>
    </row>
    <row r="6196" spans="61:61" x14ac:dyDescent="0.25">
      <c r="BI6196" s="34">
        <v>-0.21542200091303459</v>
      </c>
    </row>
    <row r="6197" spans="61:61" x14ac:dyDescent="0.25">
      <c r="BI6197" s="34">
        <v>-5.1534145160857803E-2</v>
      </c>
    </row>
    <row r="6198" spans="61:61" x14ac:dyDescent="0.25">
      <c r="BI6198" s="34">
        <v>-0.1965727688470271</v>
      </c>
    </row>
    <row r="6199" spans="61:61" x14ac:dyDescent="0.25">
      <c r="BI6199" s="34">
        <v>-0.25414383596989781</v>
      </c>
    </row>
    <row r="6200" spans="61:61" x14ac:dyDescent="0.25">
      <c r="BI6200" s="34">
        <v>-0.17288298825232509</v>
      </c>
    </row>
    <row r="6201" spans="61:61" x14ac:dyDescent="0.25">
      <c r="BI6201" s="34">
        <v>-0.20915725483642131</v>
      </c>
    </row>
    <row r="6202" spans="61:61" x14ac:dyDescent="0.25">
      <c r="BI6202" s="34">
        <v>-1.43533155812955E-2</v>
      </c>
    </row>
    <row r="6203" spans="61:61" x14ac:dyDescent="0.25">
      <c r="BI6203" s="34">
        <v>-8.3324153924491107E-2</v>
      </c>
    </row>
    <row r="6204" spans="61:61" x14ac:dyDescent="0.25">
      <c r="BI6204" s="34">
        <v>-0.19172414299373711</v>
      </c>
    </row>
    <row r="6205" spans="61:61" x14ac:dyDescent="0.25">
      <c r="BI6205" s="34">
        <v>-0.13022457970204521</v>
      </c>
    </row>
    <row r="6206" spans="61:61" x14ac:dyDescent="0.25">
      <c r="BI6206" s="34">
        <v>2.4625991582813599E-2</v>
      </c>
    </row>
    <row r="6207" spans="61:61" x14ac:dyDescent="0.25">
      <c r="BI6207" s="34">
        <v>-0.1933056933280648</v>
      </c>
    </row>
    <row r="6208" spans="61:61" x14ac:dyDescent="0.25">
      <c r="BI6208" s="34">
        <v>0.1267478118771567</v>
      </c>
    </row>
    <row r="6209" spans="61:61" x14ac:dyDescent="0.25">
      <c r="BI6209" s="34">
        <v>-0.10630088118555719</v>
      </c>
    </row>
    <row r="6210" spans="61:61" x14ac:dyDescent="0.25">
      <c r="BI6210" s="34">
        <v>-6.7383778446917494E-2</v>
      </c>
    </row>
    <row r="6211" spans="61:61" x14ac:dyDescent="0.25">
      <c r="BI6211" s="34">
        <v>-0.15473736004086641</v>
      </c>
    </row>
    <row r="6212" spans="61:61" x14ac:dyDescent="0.25">
      <c r="BI6212" s="34">
        <v>-8.2956367210569606E-2</v>
      </c>
    </row>
    <row r="6213" spans="61:61" x14ac:dyDescent="0.25">
      <c r="BI6213" s="34">
        <v>8.4172444985949006E-3</v>
      </c>
    </row>
    <row r="6214" spans="61:61" x14ac:dyDescent="0.25">
      <c r="BI6214" s="34">
        <v>-4.9583179455188101E-2</v>
      </c>
    </row>
    <row r="6215" spans="61:61" x14ac:dyDescent="0.25">
      <c r="BI6215" s="34">
        <v>-4.25407922997681E-2</v>
      </c>
    </row>
    <row r="6216" spans="61:61" x14ac:dyDescent="0.25">
      <c r="BI6216" s="34">
        <v>-5.59112173652732E-2</v>
      </c>
    </row>
    <row r="6217" spans="61:61" x14ac:dyDescent="0.25">
      <c r="BI6217" s="34">
        <v>1.6694144131591201E-2</v>
      </c>
    </row>
    <row r="6218" spans="61:61" x14ac:dyDescent="0.25">
      <c r="BI6218" s="34">
        <v>-0.1849917654827698</v>
      </c>
    </row>
    <row r="6219" spans="61:61" x14ac:dyDescent="0.25">
      <c r="BI6219" s="34">
        <v>-0.11615369402520689</v>
      </c>
    </row>
    <row r="6220" spans="61:61" x14ac:dyDescent="0.25">
      <c r="BI6220" s="34">
        <v>-0.16437034200634151</v>
      </c>
    </row>
    <row r="6221" spans="61:61" x14ac:dyDescent="0.25">
      <c r="BI6221" s="34">
        <v>-6.0216372136711403E-2</v>
      </c>
    </row>
    <row r="6222" spans="61:61" x14ac:dyDescent="0.25">
      <c r="BI6222" s="34">
        <v>0.15318170105417639</v>
      </c>
    </row>
    <row r="6223" spans="61:61" x14ac:dyDescent="0.25">
      <c r="BI6223" s="34">
        <v>-0.1506240331795746</v>
      </c>
    </row>
    <row r="6224" spans="61:61" x14ac:dyDescent="0.25">
      <c r="BI6224" s="34">
        <v>0.1132342776401575</v>
      </c>
    </row>
    <row r="6225" spans="61:61" x14ac:dyDescent="0.25">
      <c r="BI6225" s="34">
        <v>0.1107610562089681</v>
      </c>
    </row>
    <row r="6226" spans="61:61" x14ac:dyDescent="0.25">
      <c r="BI6226" s="34">
        <v>0.1127072883942731</v>
      </c>
    </row>
    <row r="6227" spans="61:61" x14ac:dyDescent="0.25">
      <c r="BI6227" s="34">
        <v>-0.1170784028942061</v>
      </c>
    </row>
    <row r="6228" spans="61:61" x14ac:dyDescent="0.25">
      <c r="BI6228" s="34">
        <v>-8.7521820686618901E-2</v>
      </c>
    </row>
    <row r="6229" spans="61:61" x14ac:dyDescent="0.25">
      <c r="BI6229" s="34">
        <v>-7.1292677652021699E-2</v>
      </c>
    </row>
    <row r="6230" spans="61:61" x14ac:dyDescent="0.25">
      <c r="BI6230" s="34">
        <v>-5.2947774018747298E-2</v>
      </c>
    </row>
    <row r="6231" spans="61:61" x14ac:dyDescent="0.25">
      <c r="BI6231" s="34">
        <v>0.210050421969976</v>
      </c>
    </row>
    <row r="6232" spans="61:61" x14ac:dyDescent="0.25">
      <c r="BI6232" s="34">
        <v>2.4405205504780401E-2</v>
      </c>
    </row>
    <row r="6233" spans="61:61" x14ac:dyDescent="0.25">
      <c r="BI6233" s="34">
        <v>-5.5004155837065902E-2</v>
      </c>
    </row>
    <row r="6234" spans="61:61" x14ac:dyDescent="0.25">
      <c r="BI6234" s="34">
        <v>-5.5216700193166497E-2</v>
      </c>
    </row>
    <row r="6235" spans="61:61" x14ac:dyDescent="0.25">
      <c r="BI6235" s="34">
        <v>-3.65148539914266E-2</v>
      </c>
    </row>
    <row r="6236" spans="61:61" x14ac:dyDescent="0.25">
      <c r="BI6236" s="34">
        <v>0.2425914120055844</v>
      </c>
    </row>
    <row r="6237" spans="61:61" x14ac:dyDescent="0.25">
      <c r="BI6237" s="34">
        <v>7.8111109978539497E-2</v>
      </c>
    </row>
    <row r="6238" spans="61:61" x14ac:dyDescent="0.25">
      <c r="BI6238" s="34">
        <v>-0.22346042387795581</v>
      </c>
    </row>
    <row r="6239" spans="61:61" x14ac:dyDescent="0.25">
      <c r="BI6239" s="34">
        <v>4.2257714473840002E-3</v>
      </c>
    </row>
    <row r="6240" spans="61:61" x14ac:dyDescent="0.25">
      <c r="BI6240" s="34">
        <v>0.24522097955875441</v>
      </c>
    </row>
    <row r="6241" spans="61:61" x14ac:dyDescent="0.25">
      <c r="BI6241" s="34">
        <v>-6.2593425395934293E-2</v>
      </c>
    </row>
    <row r="6242" spans="61:61" x14ac:dyDescent="0.25">
      <c r="BI6242" s="34">
        <v>-0.1039349637407961</v>
      </c>
    </row>
    <row r="6243" spans="61:61" x14ac:dyDescent="0.25">
      <c r="BI6243" s="34">
        <v>5.0285762370301301E-2</v>
      </c>
    </row>
    <row r="6244" spans="61:61" x14ac:dyDescent="0.25">
      <c r="BI6244" s="34">
        <v>9.6714102564102594E-2</v>
      </c>
    </row>
    <row r="6245" spans="61:61" x14ac:dyDescent="0.25">
      <c r="BI6245" s="34">
        <v>1.5764513840398401E-2</v>
      </c>
    </row>
    <row r="6246" spans="61:61" x14ac:dyDescent="0.25">
      <c r="BI6246" s="34">
        <v>0.12533201158914059</v>
      </c>
    </row>
    <row r="6247" spans="61:61" x14ac:dyDescent="0.25">
      <c r="BI6247" s="34">
        <v>-6.6639391818235305E-2</v>
      </c>
    </row>
    <row r="6248" spans="61:61" x14ac:dyDescent="0.25">
      <c r="BI6248" s="34">
        <v>2.0640916716606499E-2</v>
      </c>
    </row>
    <row r="6249" spans="61:61" x14ac:dyDescent="0.25">
      <c r="BI6249" s="34">
        <v>6.6408665783032603E-2</v>
      </c>
    </row>
    <row r="6250" spans="61:61" x14ac:dyDescent="0.25">
      <c r="BI6250" s="34">
        <v>3.3245576757681403E-2</v>
      </c>
    </row>
    <row r="6251" spans="61:61" x14ac:dyDescent="0.25">
      <c r="BI6251" s="34">
        <v>0.17959226749751711</v>
      </c>
    </row>
    <row r="6252" spans="61:61" x14ac:dyDescent="0.25">
      <c r="BI6252" s="34">
        <v>7.4926504759015397E-2</v>
      </c>
    </row>
    <row r="6253" spans="61:61" x14ac:dyDescent="0.25">
      <c r="BI6253" s="34">
        <v>7.81312295153401E-2</v>
      </c>
    </row>
    <row r="6254" spans="61:61" x14ac:dyDescent="0.25">
      <c r="BI6254" s="34">
        <v>0.3868197628066688</v>
      </c>
    </row>
    <row r="6255" spans="61:61" x14ac:dyDescent="0.25">
      <c r="BI6255" s="34">
        <v>0.1150938395830324</v>
      </c>
    </row>
    <row r="6256" spans="61:61" x14ac:dyDescent="0.25">
      <c r="BI6256" s="34">
        <v>9.2496882547106994E-3</v>
      </c>
    </row>
    <row r="6257" spans="61:61" x14ac:dyDescent="0.25">
      <c r="BI6257" s="34">
        <v>5.7551509305199602E-2</v>
      </c>
    </row>
    <row r="6258" spans="61:61" x14ac:dyDescent="0.25">
      <c r="BI6258" s="34">
        <v>-4.4044909231193197E-2</v>
      </c>
    </row>
    <row r="6259" spans="61:61" x14ac:dyDescent="0.25">
      <c r="BI6259" s="34">
        <v>0.30173319871211218</v>
      </c>
    </row>
    <row r="6260" spans="61:61" x14ac:dyDescent="0.25">
      <c r="BI6260" s="34">
        <v>-0.1043975766464722</v>
      </c>
    </row>
    <row r="6261" spans="61:61" x14ac:dyDescent="0.25">
      <c r="BI6261" s="34">
        <v>-7.9565764074246495E-2</v>
      </c>
    </row>
    <row r="6262" spans="61:61" x14ac:dyDescent="0.25">
      <c r="BI6262" s="34">
        <v>-8.0849994485902493E-2</v>
      </c>
    </row>
    <row r="6263" spans="61:61" x14ac:dyDescent="0.25">
      <c r="BI6263" s="34">
        <v>0.45986814251615982</v>
      </c>
    </row>
    <row r="6264" spans="61:61" x14ac:dyDescent="0.25">
      <c r="BI6264" s="34">
        <v>4.21378382108012E-2</v>
      </c>
    </row>
    <row r="6265" spans="61:61" x14ac:dyDescent="0.25">
      <c r="BI6265" s="34">
        <v>-3.93053991865858E-2</v>
      </c>
    </row>
    <row r="6266" spans="61:61" x14ac:dyDescent="0.25">
      <c r="BI6266" s="34">
        <v>-9.4770662167268399E-2</v>
      </c>
    </row>
    <row r="6267" spans="61:61" x14ac:dyDescent="0.25">
      <c r="BI6267" s="34">
        <v>7.6718813795707899E-2</v>
      </c>
    </row>
    <row r="6268" spans="61:61" x14ac:dyDescent="0.25">
      <c r="BI6268" s="34">
        <v>-0.18184047887857971</v>
      </c>
    </row>
    <row r="6269" spans="61:61" x14ac:dyDescent="0.25">
      <c r="BI6269" s="34">
        <v>9.8377515682793806E-2</v>
      </c>
    </row>
    <row r="6270" spans="61:61" x14ac:dyDescent="0.25">
      <c r="BI6270" s="34">
        <v>-0.1200556634504505</v>
      </c>
    </row>
    <row r="6271" spans="61:61" x14ac:dyDescent="0.25">
      <c r="BI6271" s="34">
        <v>-5.2343489486359002E-2</v>
      </c>
    </row>
    <row r="6272" spans="61:61" x14ac:dyDescent="0.25">
      <c r="BI6272" s="34">
        <v>0.12680430571709059</v>
      </c>
    </row>
    <row r="6273" spans="61:61" x14ac:dyDescent="0.25">
      <c r="BI6273" s="34">
        <v>3.6950343920734201E-2</v>
      </c>
    </row>
    <row r="6274" spans="61:61" x14ac:dyDescent="0.25">
      <c r="BI6274" s="34">
        <v>-0.1053490079399844</v>
      </c>
    </row>
    <row r="6275" spans="61:61" x14ac:dyDescent="0.25">
      <c r="BI6275" s="34">
        <v>9.2889882499348597E-2</v>
      </c>
    </row>
    <row r="6276" spans="61:61" x14ac:dyDescent="0.25">
      <c r="BI6276" s="34">
        <v>-0.15366277219820509</v>
      </c>
    </row>
    <row r="6277" spans="61:61" x14ac:dyDescent="0.25">
      <c r="BI6277" s="34">
        <v>-3.6371348022946198E-2</v>
      </c>
    </row>
    <row r="6278" spans="61:61" x14ac:dyDescent="0.25">
      <c r="BI6278" s="34">
        <v>-5.0871161586871903E-2</v>
      </c>
    </row>
    <row r="6279" spans="61:61" x14ac:dyDescent="0.25">
      <c r="BI6279" s="34">
        <v>-2.0488225227456799E-2</v>
      </c>
    </row>
    <row r="6280" spans="61:61" x14ac:dyDescent="0.25">
      <c r="BI6280" s="34">
        <v>-5.25539388677108E-2</v>
      </c>
    </row>
    <row r="6281" spans="61:61" x14ac:dyDescent="0.25">
      <c r="BI6281" s="34">
        <v>-3.4576896809369297E-2</v>
      </c>
    </row>
    <row r="6282" spans="61:61" x14ac:dyDescent="0.25">
      <c r="BI6282" s="34">
        <v>-6.04112803672767E-2</v>
      </c>
    </row>
    <row r="6283" spans="61:61" x14ac:dyDescent="0.25">
      <c r="BI6283" s="34">
        <v>5.44118246647936E-2</v>
      </c>
    </row>
    <row r="6284" spans="61:61" x14ac:dyDescent="0.25">
      <c r="BI6284" s="34">
        <v>0.44207358031705019</v>
      </c>
    </row>
    <row r="6285" spans="61:61" x14ac:dyDescent="0.25">
      <c r="BI6285" s="34">
        <v>-2.8903693703351E-2</v>
      </c>
    </row>
    <row r="6286" spans="61:61" x14ac:dyDescent="0.25">
      <c r="BI6286" s="34">
        <v>-2.0427178182203E-3</v>
      </c>
    </row>
    <row r="6287" spans="61:61" x14ac:dyDescent="0.25">
      <c r="BI6287" s="34">
        <v>0.3073091494053849</v>
      </c>
    </row>
    <row r="6288" spans="61:61" x14ac:dyDescent="0.25">
      <c r="BI6288" s="34">
        <v>-2.60302565562841E-2</v>
      </c>
    </row>
    <row r="6289" spans="61:61" x14ac:dyDescent="0.25">
      <c r="BI6289" s="34">
        <v>-2.88524968122893E-2</v>
      </c>
    </row>
    <row r="6290" spans="61:61" x14ac:dyDescent="0.25">
      <c r="BI6290" s="34">
        <v>7.1200541414687596E-2</v>
      </c>
    </row>
    <row r="6291" spans="61:61" x14ac:dyDescent="0.25">
      <c r="BI6291" s="34">
        <v>-1.39176917836194E-2</v>
      </c>
    </row>
    <row r="6292" spans="61:61" x14ac:dyDescent="0.25">
      <c r="BI6292" s="34">
        <v>-4.2636559253303999E-3</v>
      </c>
    </row>
    <row r="6293" spans="61:61" x14ac:dyDescent="0.25">
      <c r="BI6293" s="34">
        <v>7.0412304255699498E-2</v>
      </c>
    </row>
    <row r="6294" spans="61:61" x14ac:dyDescent="0.25">
      <c r="BI6294" s="34">
        <v>-0.55100008466015737</v>
      </c>
    </row>
    <row r="6295" spans="61:61" x14ac:dyDescent="0.25">
      <c r="BI6295" s="34">
        <v>8.9168722774683698E-2</v>
      </c>
    </row>
    <row r="6296" spans="61:61" x14ac:dyDescent="0.25">
      <c r="BI6296" s="34">
        <v>-6.5486533175065295E-2</v>
      </c>
    </row>
    <row r="6297" spans="61:61" x14ac:dyDescent="0.25">
      <c r="BI6297" s="34">
        <v>-4.8584180048561E-2</v>
      </c>
    </row>
    <row r="6298" spans="61:61" x14ac:dyDescent="0.25">
      <c r="BI6298" s="34">
        <v>0.10959067213756039</v>
      </c>
    </row>
    <row r="6299" spans="61:61" x14ac:dyDescent="0.25">
      <c r="BI6299" s="34">
        <v>1.9354715529674E-3</v>
      </c>
    </row>
    <row r="6300" spans="61:61" x14ac:dyDescent="0.25">
      <c r="BI6300" s="34">
        <v>-0.1054645500179334</v>
      </c>
    </row>
    <row r="6301" spans="61:61" x14ac:dyDescent="0.25">
      <c r="BI6301" s="34">
        <v>-8.2103780634002699E-2</v>
      </c>
    </row>
    <row r="6302" spans="61:61" x14ac:dyDescent="0.25">
      <c r="BI6302" s="34">
        <v>9.0678757376370001E-4</v>
      </c>
    </row>
    <row r="6303" spans="61:61" x14ac:dyDescent="0.25">
      <c r="BI6303" s="34">
        <v>5.4236253593513299E-2</v>
      </c>
    </row>
    <row r="6304" spans="61:61" x14ac:dyDescent="0.25">
      <c r="BI6304" s="34">
        <v>0.1745363767172935</v>
      </c>
    </row>
    <row r="6305" spans="61:61" x14ac:dyDescent="0.25">
      <c r="BI6305" s="34">
        <v>0.1127367528924966</v>
      </c>
    </row>
    <row r="6306" spans="61:61" x14ac:dyDescent="0.25">
      <c r="BI6306" s="34">
        <v>0.18608588046232299</v>
      </c>
    </row>
    <row r="6307" spans="61:61" x14ac:dyDescent="0.25">
      <c r="BI6307" s="34">
        <v>-0.1087152792824216</v>
      </c>
    </row>
    <row r="6308" spans="61:61" x14ac:dyDescent="0.25">
      <c r="BI6308" s="34">
        <v>-4.2907272708434002E-2</v>
      </c>
    </row>
    <row r="6309" spans="61:61" x14ac:dyDescent="0.25">
      <c r="BI6309" s="34">
        <v>-6.45061318445522E-2</v>
      </c>
    </row>
    <row r="6310" spans="61:61" x14ac:dyDescent="0.25">
      <c r="BI6310" s="34">
        <v>-4.3469821450940797E-2</v>
      </c>
    </row>
    <row r="6311" spans="61:61" x14ac:dyDescent="0.25">
      <c r="BI6311" s="34">
        <v>-0.1533247496386699</v>
      </c>
    </row>
    <row r="6312" spans="61:61" x14ac:dyDescent="0.25">
      <c r="BI6312" s="34">
        <v>-0.2358227588068523</v>
      </c>
    </row>
    <row r="6313" spans="61:61" x14ac:dyDescent="0.25">
      <c r="BI6313" s="34">
        <v>0.18511869549166651</v>
      </c>
    </row>
    <row r="6314" spans="61:61" x14ac:dyDescent="0.25">
      <c r="BI6314" s="34">
        <v>-6.6761773291072996E-2</v>
      </c>
    </row>
    <row r="6315" spans="61:61" x14ac:dyDescent="0.25">
      <c r="BI6315" s="34">
        <v>-8.8734654376484007E-3</v>
      </c>
    </row>
    <row r="6316" spans="61:61" x14ac:dyDescent="0.25">
      <c r="BI6316" s="34">
        <v>-7.5734799610708101E-2</v>
      </c>
    </row>
    <row r="6317" spans="61:61" x14ac:dyDescent="0.25">
      <c r="BI6317" s="34">
        <v>-0.25404588710388942</v>
      </c>
    </row>
    <row r="6318" spans="61:61" x14ac:dyDescent="0.25">
      <c r="BI6318" s="34">
        <v>3.7530977250491801E-2</v>
      </c>
    </row>
    <row r="6319" spans="61:61" x14ac:dyDescent="0.25">
      <c r="BI6319" s="34">
        <v>0.1100144878192087</v>
      </c>
    </row>
    <row r="6320" spans="61:61" x14ac:dyDescent="0.25">
      <c r="BI6320" s="34">
        <v>-7.5094986835660404E-2</v>
      </c>
    </row>
    <row r="6321" spans="61:61" x14ac:dyDescent="0.25">
      <c r="BI6321" s="34">
        <v>-1.75621735494778E-2</v>
      </c>
    </row>
    <row r="6322" spans="61:61" x14ac:dyDescent="0.25">
      <c r="BI6322" s="34">
        <v>-2.4950716757984898E-2</v>
      </c>
    </row>
    <row r="6323" spans="61:61" x14ac:dyDescent="0.25">
      <c r="BI6323" s="34">
        <v>-0.1693794040711987</v>
      </c>
    </row>
    <row r="6324" spans="61:61" x14ac:dyDescent="0.25">
      <c r="BI6324" s="34">
        <v>-0.1193698780994597</v>
      </c>
    </row>
    <row r="6325" spans="61:61" x14ac:dyDescent="0.25">
      <c r="BI6325" s="34">
        <v>-0.15143874576079189</v>
      </c>
    </row>
    <row r="6326" spans="61:61" x14ac:dyDescent="0.25">
      <c r="BI6326" s="34">
        <v>-9.5542059619762504E-2</v>
      </c>
    </row>
    <row r="6327" spans="61:61" x14ac:dyDescent="0.25">
      <c r="BI6327" s="34">
        <v>-3.7671701444155298E-2</v>
      </c>
    </row>
    <row r="6328" spans="61:61" x14ac:dyDescent="0.25">
      <c r="BI6328" s="34">
        <v>-0.13676443743113359</v>
      </c>
    </row>
    <row r="6329" spans="61:61" x14ac:dyDescent="0.25">
      <c r="BI6329" s="34">
        <v>0.33743619751407899</v>
      </c>
    </row>
    <row r="6330" spans="61:61" x14ac:dyDescent="0.25">
      <c r="BI6330" s="34">
        <v>-0.15478543011275051</v>
      </c>
    </row>
    <row r="6331" spans="61:61" x14ac:dyDescent="0.25">
      <c r="BI6331" s="34">
        <v>-0.1224905799992107</v>
      </c>
    </row>
    <row r="6332" spans="61:61" x14ac:dyDescent="0.25">
      <c r="BI6332" s="34">
        <v>-4.5538208641670297E-2</v>
      </c>
    </row>
    <row r="6333" spans="61:61" x14ac:dyDescent="0.25">
      <c r="BI6333" s="34">
        <v>4.9079674225151002E-3</v>
      </c>
    </row>
    <row r="6334" spans="61:61" x14ac:dyDescent="0.25">
      <c r="BI6334" s="34">
        <v>0.1501447750998425</v>
      </c>
    </row>
    <row r="6335" spans="61:61" x14ac:dyDescent="0.25">
      <c r="BI6335" s="34">
        <v>-9.4515093823525798E-2</v>
      </c>
    </row>
    <row r="6336" spans="61:61" x14ac:dyDescent="0.25">
      <c r="BI6336" s="34">
        <v>-3.5440656761749699E-2</v>
      </c>
    </row>
    <row r="6337" spans="61:61" x14ac:dyDescent="0.25">
      <c r="BI6337" s="34">
        <v>-7.1845985473023002E-3</v>
      </c>
    </row>
    <row r="6338" spans="61:61" x14ac:dyDescent="0.25">
      <c r="BI6338" s="34">
        <v>7.7438375758801595E-2</v>
      </c>
    </row>
    <row r="6339" spans="61:61" x14ac:dyDescent="0.25">
      <c r="BI6339" s="34">
        <v>-0.15499906382006681</v>
      </c>
    </row>
    <row r="6340" spans="61:61" x14ac:dyDescent="0.25">
      <c r="BI6340" s="34">
        <v>-0.21460576036866361</v>
      </c>
    </row>
    <row r="6341" spans="61:61" x14ac:dyDescent="0.25">
      <c r="BI6341" s="34">
        <v>-0.13907433798407329</v>
      </c>
    </row>
    <row r="6342" spans="61:61" x14ac:dyDescent="0.25">
      <c r="BI6342" s="34">
        <v>0.26202338546402598</v>
      </c>
    </row>
    <row r="6343" spans="61:61" x14ac:dyDescent="0.25">
      <c r="BI6343" s="34">
        <v>-0.1006890131754752</v>
      </c>
    </row>
    <row r="6344" spans="61:61" x14ac:dyDescent="0.25">
      <c r="BI6344" s="34">
        <v>-5.8500116917037E-3</v>
      </c>
    </row>
    <row r="6345" spans="61:61" x14ac:dyDescent="0.25">
      <c r="BI6345" s="34">
        <v>-6.5965257172830999E-3</v>
      </c>
    </row>
    <row r="6346" spans="61:61" x14ac:dyDescent="0.25">
      <c r="BI6346" s="34">
        <v>6.5847214028358705E-2</v>
      </c>
    </row>
    <row r="6347" spans="61:61" x14ac:dyDescent="0.25">
      <c r="BI6347" s="34">
        <v>-0.114522513887567</v>
      </c>
    </row>
    <row r="6348" spans="61:61" x14ac:dyDescent="0.25">
      <c r="BI6348" s="34">
        <v>9.2003628970403706E-2</v>
      </c>
    </row>
    <row r="6349" spans="61:61" x14ac:dyDescent="0.25">
      <c r="BI6349" s="34">
        <v>0.41235945303074117</v>
      </c>
    </row>
    <row r="6350" spans="61:61" x14ac:dyDescent="0.25">
      <c r="BI6350" s="34">
        <v>2.2181781326047999E-3</v>
      </c>
    </row>
    <row r="6351" spans="61:61" x14ac:dyDescent="0.25">
      <c r="BI6351" s="34">
        <v>-9.6875025193340097E-2</v>
      </c>
    </row>
    <row r="6352" spans="61:61" x14ac:dyDescent="0.25">
      <c r="BI6352" s="34">
        <v>-1.41758235981861E-2</v>
      </c>
    </row>
    <row r="6353" spans="61:61" x14ac:dyDescent="0.25">
      <c r="BI6353" s="34">
        <v>-0.12967959435491619</v>
      </c>
    </row>
    <row r="6354" spans="61:61" x14ac:dyDescent="0.25">
      <c r="BI6354" s="34">
        <v>0.2604759944069045</v>
      </c>
    </row>
    <row r="6355" spans="61:61" x14ac:dyDescent="0.25">
      <c r="BI6355" s="34">
        <v>-0.10787901936750791</v>
      </c>
    </row>
    <row r="6356" spans="61:61" x14ac:dyDescent="0.25">
      <c r="BI6356" s="34">
        <v>-9.1899829474170802E-2</v>
      </c>
    </row>
    <row r="6357" spans="61:61" x14ac:dyDescent="0.25">
      <c r="BI6357" s="34">
        <v>-0.13607613140105509</v>
      </c>
    </row>
    <row r="6358" spans="61:61" x14ac:dyDescent="0.25">
      <c r="BI6358" s="34">
        <v>-0.32593928118715498</v>
      </c>
    </row>
    <row r="6359" spans="61:61" x14ac:dyDescent="0.25">
      <c r="BI6359" s="34">
        <v>-0.20675869667131769</v>
      </c>
    </row>
    <row r="6360" spans="61:61" x14ac:dyDescent="0.25">
      <c r="BI6360" s="34">
        <v>-8.4149033026423195E-2</v>
      </c>
    </row>
    <row r="6361" spans="61:61" x14ac:dyDescent="0.25">
      <c r="BI6361" s="34">
        <v>-0.12705850051978559</v>
      </c>
    </row>
    <row r="6362" spans="61:61" x14ac:dyDescent="0.25">
      <c r="BI6362" s="34">
        <v>0.20039114773797639</v>
      </c>
    </row>
    <row r="6363" spans="61:61" x14ac:dyDescent="0.25">
      <c r="BI6363" s="34">
        <v>0.118088728829495</v>
      </c>
    </row>
    <row r="6364" spans="61:61" x14ac:dyDescent="0.25">
      <c r="BI6364" s="34">
        <v>-9.3569555650659993E-3</v>
      </c>
    </row>
    <row r="6365" spans="61:61" x14ac:dyDescent="0.25">
      <c r="BI6365" s="34">
        <v>0.28834415486198639</v>
      </c>
    </row>
    <row r="6366" spans="61:61" x14ac:dyDescent="0.25">
      <c r="BI6366" s="34">
        <v>7.4717182309289004E-2</v>
      </c>
    </row>
    <row r="6367" spans="61:61" x14ac:dyDescent="0.25">
      <c r="BI6367" s="34">
        <v>-1.6604527890422601E-2</v>
      </c>
    </row>
    <row r="6368" spans="61:61" x14ac:dyDescent="0.25">
      <c r="BI6368" s="34">
        <v>-4.4584633095540303E-2</v>
      </c>
    </row>
    <row r="6369" spans="61:61" x14ac:dyDescent="0.25">
      <c r="BI6369" s="34">
        <v>-4.9232769843232998E-3</v>
      </c>
    </row>
    <row r="6370" spans="61:61" x14ac:dyDescent="0.25">
      <c r="BI6370" s="34">
        <v>-8.9951522012213403E-2</v>
      </c>
    </row>
    <row r="6371" spans="61:61" x14ac:dyDescent="0.25">
      <c r="BI6371" s="34">
        <v>-4.2798930750255502E-2</v>
      </c>
    </row>
    <row r="6372" spans="61:61" x14ac:dyDescent="0.25">
      <c r="BI6372" s="34">
        <v>5.4364999007024802E-2</v>
      </c>
    </row>
    <row r="6373" spans="61:61" x14ac:dyDescent="0.25">
      <c r="BI6373" s="34">
        <v>0.197308479682344</v>
      </c>
    </row>
    <row r="6374" spans="61:61" x14ac:dyDescent="0.25">
      <c r="BI6374" s="34">
        <v>-2.8592659250529499E-2</v>
      </c>
    </row>
    <row r="6375" spans="61:61" x14ac:dyDescent="0.25">
      <c r="BI6375" s="34">
        <v>-5.5251673212133597E-2</v>
      </c>
    </row>
    <row r="6376" spans="61:61" x14ac:dyDescent="0.25">
      <c r="BI6376" s="34">
        <v>0.45994370075450119</v>
      </c>
    </row>
    <row r="6377" spans="61:61" x14ac:dyDescent="0.25">
      <c r="BI6377" s="34">
        <v>-4.8168014845735498E-2</v>
      </c>
    </row>
    <row r="6378" spans="61:61" x14ac:dyDescent="0.25">
      <c r="BI6378" s="34">
        <v>-6.61480173128733E-2</v>
      </c>
    </row>
    <row r="6379" spans="61:61" x14ac:dyDescent="0.25">
      <c r="BI6379" s="34">
        <v>-0.1400874576702901</v>
      </c>
    </row>
    <row r="6380" spans="61:61" x14ac:dyDescent="0.25">
      <c r="BI6380" s="34">
        <v>-0.12222896930342669</v>
      </c>
    </row>
    <row r="6381" spans="61:61" x14ac:dyDescent="0.25">
      <c r="BI6381" s="34">
        <v>-0.14116770658950359</v>
      </c>
    </row>
    <row r="6382" spans="61:61" x14ac:dyDescent="0.25">
      <c r="BI6382" s="34">
        <v>0.13450259670894141</v>
      </c>
    </row>
    <row r="6383" spans="61:61" x14ac:dyDescent="0.25">
      <c r="BI6383" s="34">
        <v>3.4149896802852901E-2</v>
      </c>
    </row>
    <row r="6384" spans="61:61" x14ac:dyDescent="0.25">
      <c r="BI6384" s="34">
        <v>8.7536566478395902E-2</v>
      </c>
    </row>
    <row r="6385" spans="61:61" x14ac:dyDescent="0.25">
      <c r="BI6385" s="34">
        <v>0.70740479848287741</v>
      </c>
    </row>
    <row r="6386" spans="61:61" x14ac:dyDescent="0.25">
      <c r="BI6386" s="34">
        <v>2.3941452335590401E-2</v>
      </c>
    </row>
    <row r="6387" spans="61:61" x14ac:dyDescent="0.25">
      <c r="BI6387" s="34">
        <v>-0.14650301358020251</v>
      </c>
    </row>
    <row r="6388" spans="61:61" x14ac:dyDescent="0.25">
      <c r="BI6388" s="34">
        <v>0.64113456474623531</v>
      </c>
    </row>
    <row r="6389" spans="61:61" x14ac:dyDescent="0.25">
      <c r="BI6389" s="34">
        <v>-8.2840204556614006E-2</v>
      </c>
    </row>
    <row r="6390" spans="61:61" x14ac:dyDescent="0.25">
      <c r="BI6390" s="34">
        <v>4.4969267439099202E-2</v>
      </c>
    </row>
    <row r="6391" spans="61:61" x14ac:dyDescent="0.25">
      <c r="BI6391" s="34">
        <v>0.138008984529188</v>
      </c>
    </row>
    <row r="6392" spans="61:61" x14ac:dyDescent="0.25">
      <c r="BI6392" s="34">
        <v>-6.5985872690755801E-2</v>
      </c>
    </row>
    <row r="6393" spans="61:61" x14ac:dyDescent="0.25">
      <c r="BI6393" s="34">
        <v>-7.4985783631124597E-2</v>
      </c>
    </row>
    <row r="6394" spans="61:61" x14ac:dyDescent="0.25">
      <c r="BI6394" s="34">
        <v>-8.6706605353983994E-3</v>
      </c>
    </row>
    <row r="6395" spans="61:61" x14ac:dyDescent="0.25">
      <c r="BI6395" s="34">
        <v>0.1399499867889028</v>
      </c>
    </row>
    <row r="6396" spans="61:61" x14ac:dyDescent="0.25">
      <c r="BI6396" s="34">
        <v>-0.17088936286986339</v>
      </c>
    </row>
    <row r="6397" spans="61:61" x14ac:dyDescent="0.25">
      <c r="BI6397" s="34">
        <v>-7.9794257303588995E-2</v>
      </c>
    </row>
    <row r="6398" spans="61:61" x14ac:dyDescent="0.25">
      <c r="BI6398" s="34">
        <v>-1.2068901518873E-2</v>
      </c>
    </row>
    <row r="6399" spans="61:61" x14ac:dyDescent="0.25">
      <c r="BI6399" s="34">
        <v>0.53317674861490494</v>
      </c>
    </row>
    <row r="6400" spans="61:61" x14ac:dyDescent="0.25">
      <c r="BI6400" s="34">
        <v>-9.9676087941247202E-2</v>
      </c>
    </row>
    <row r="6401" spans="61:61" x14ac:dyDescent="0.25">
      <c r="BI6401" s="34">
        <v>1.3707523974381901E-2</v>
      </c>
    </row>
    <row r="6402" spans="61:61" x14ac:dyDescent="0.25">
      <c r="BI6402" s="34">
        <v>-6.1996575559349502E-2</v>
      </c>
    </row>
    <row r="6403" spans="61:61" x14ac:dyDescent="0.25">
      <c r="BI6403" s="34">
        <v>8.5639137206842894E-2</v>
      </c>
    </row>
    <row r="6404" spans="61:61" x14ac:dyDescent="0.25">
      <c r="BI6404" s="34">
        <v>0.2856464827340589</v>
      </c>
    </row>
    <row r="6405" spans="61:61" x14ac:dyDescent="0.25">
      <c r="BI6405" s="34">
        <v>-0.1612371664522301</v>
      </c>
    </row>
    <row r="6406" spans="61:61" x14ac:dyDescent="0.25">
      <c r="BI6406" s="34">
        <v>4.3846969696969697E-2</v>
      </c>
    </row>
    <row r="6407" spans="61:61" x14ac:dyDescent="0.25">
      <c r="BI6407" s="34">
        <v>-9.2719482318405003E-2</v>
      </c>
    </row>
    <row r="6408" spans="61:61" x14ac:dyDescent="0.25">
      <c r="BI6408" s="34">
        <v>9.3339121330291999E-2</v>
      </c>
    </row>
    <row r="6409" spans="61:61" x14ac:dyDescent="0.25">
      <c r="BI6409" s="34">
        <v>0.23466404521687589</v>
      </c>
    </row>
    <row r="6410" spans="61:61" x14ac:dyDescent="0.25">
      <c r="BI6410" s="34">
        <v>1.7966371677134E-2</v>
      </c>
    </row>
    <row r="6411" spans="61:61" x14ac:dyDescent="0.25">
      <c r="BI6411" s="34">
        <v>0.13109333903906861</v>
      </c>
    </row>
    <row r="6412" spans="61:61" x14ac:dyDescent="0.25">
      <c r="BI6412" s="34">
        <v>-0.1621883226808154</v>
      </c>
    </row>
    <row r="6413" spans="61:61" x14ac:dyDescent="0.25">
      <c r="BI6413" s="34">
        <v>-0.1786374961447246</v>
      </c>
    </row>
    <row r="6414" spans="61:61" x14ac:dyDescent="0.25">
      <c r="BI6414" s="34">
        <v>-0.1032189297739611</v>
      </c>
    </row>
    <row r="6415" spans="61:61" x14ac:dyDescent="0.25">
      <c r="BI6415" s="34">
        <v>0.1784515764068651</v>
      </c>
    </row>
    <row r="6416" spans="61:61" x14ac:dyDescent="0.25">
      <c r="BI6416" s="34">
        <v>-4.4997409127462397E-2</v>
      </c>
    </row>
    <row r="6417" spans="61:61" x14ac:dyDescent="0.25">
      <c r="BI6417" s="34">
        <v>3.99058799314004E-2</v>
      </c>
    </row>
    <row r="6418" spans="61:61" x14ac:dyDescent="0.25">
      <c r="BI6418" s="34">
        <v>-4.1953069450916397E-2</v>
      </c>
    </row>
    <row r="6419" spans="61:61" x14ac:dyDescent="0.25">
      <c r="BI6419" s="34">
        <v>-3.7467749128163898E-2</v>
      </c>
    </row>
    <row r="6420" spans="61:61" x14ac:dyDescent="0.25">
      <c r="BI6420" s="34">
        <v>6.9782777334694499E-2</v>
      </c>
    </row>
    <row r="6421" spans="61:61" x14ac:dyDescent="0.25">
      <c r="BI6421" s="34">
        <v>-2.4363571020704699E-2</v>
      </c>
    </row>
    <row r="6422" spans="61:61" x14ac:dyDescent="0.25">
      <c r="BI6422" s="34">
        <v>3.4566683400310098E-2</v>
      </c>
    </row>
    <row r="6423" spans="61:61" x14ac:dyDescent="0.25">
      <c r="BI6423" s="34">
        <v>-4.6521139007651799E-2</v>
      </c>
    </row>
    <row r="6424" spans="61:61" x14ac:dyDescent="0.25">
      <c r="BI6424" s="34">
        <v>0.215722894974642</v>
      </c>
    </row>
    <row r="6425" spans="61:61" x14ac:dyDescent="0.25">
      <c r="BI6425" s="34">
        <v>0.1041498756355435</v>
      </c>
    </row>
    <row r="6426" spans="61:61" x14ac:dyDescent="0.25">
      <c r="BI6426" s="34">
        <v>0.32452057983804738</v>
      </c>
    </row>
    <row r="6427" spans="61:61" x14ac:dyDescent="0.25">
      <c r="BI6427" s="34">
        <v>-9.5563064595944894E-2</v>
      </c>
    </row>
    <row r="6428" spans="61:61" x14ac:dyDescent="0.25">
      <c r="BI6428" s="34">
        <v>0.88080435728928219</v>
      </c>
    </row>
    <row r="6429" spans="61:61" x14ac:dyDescent="0.25">
      <c r="BI6429" s="34">
        <v>-1.9521816285363799E-2</v>
      </c>
    </row>
    <row r="6430" spans="61:61" x14ac:dyDescent="0.25">
      <c r="BI6430" s="34">
        <v>-2.8034139995403999E-3</v>
      </c>
    </row>
    <row r="6431" spans="61:61" x14ac:dyDescent="0.25">
      <c r="BI6431" s="34">
        <v>-7.9262601799947097E-2</v>
      </c>
    </row>
    <row r="6432" spans="61:61" x14ac:dyDescent="0.25">
      <c r="BI6432" s="34">
        <v>0.10295882346371921</v>
      </c>
    </row>
    <row r="6433" spans="61:61" x14ac:dyDescent="0.25">
      <c r="BI6433" s="34">
        <v>-2.6186610832355298E-2</v>
      </c>
    </row>
    <row r="6434" spans="61:61" x14ac:dyDescent="0.25">
      <c r="BI6434" s="34">
        <v>-6.19504226870028E-2</v>
      </c>
    </row>
    <row r="6435" spans="61:61" x14ac:dyDescent="0.25">
      <c r="BI6435" s="34">
        <v>8.5443811393525002E-3</v>
      </c>
    </row>
    <row r="6436" spans="61:61" x14ac:dyDescent="0.25">
      <c r="BI6436" s="34">
        <v>0.10311639379140509</v>
      </c>
    </row>
    <row r="6437" spans="61:61" x14ac:dyDescent="0.25">
      <c r="BI6437" s="34">
        <v>-6.6860418311887104E-2</v>
      </c>
    </row>
    <row r="6438" spans="61:61" x14ac:dyDescent="0.25">
      <c r="BI6438" s="34">
        <v>-1.0458305434977E-2</v>
      </c>
    </row>
    <row r="6439" spans="61:61" x14ac:dyDescent="0.25">
      <c r="BI6439" s="34">
        <v>-6.2066337641128302E-2</v>
      </c>
    </row>
    <row r="6440" spans="61:61" x14ac:dyDescent="0.25">
      <c r="BI6440" s="34">
        <v>-0.17588421160044351</v>
      </c>
    </row>
    <row r="6441" spans="61:61" x14ac:dyDescent="0.25">
      <c r="BI6441" s="34">
        <v>-0.1139915358141535</v>
      </c>
    </row>
    <row r="6442" spans="61:61" x14ac:dyDescent="0.25">
      <c r="BI6442" s="34">
        <v>-4.2718389206625997E-2</v>
      </c>
    </row>
    <row r="6443" spans="61:61" x14ac:dyDescent="0.25">
      <c r="BI6443" s="34">
        <v>-0.17180441100834959</v>
      </c>
    </row>
    <row r="6444" spans="61:61" x14ac:dyDescent="0.25">
      <c r="BI6444" s="34">
        <v>-0.13358369201650569</v>
      </c>
    </row>
    <row r="6445" spans="61:61" x14ac:dyDescent="0.25">
      <c r="BI6445" s="34">
        <v>2.5057035652097201E-2</v>
      </c>
    </row>
    <row r="6446" spans="61:61" x14ac:dyDescent="0.25">
      <c r="BI6446" s="34">
        <v>3.8117497159903702E-2</v>
      </c>
    </row>
    <row r="6447" spans="61:61" x14ac:dyDescent="0.25">
      <c r="BI6447" s="34">
        <v>-3.6030395884714801E-2</v>
      </c>
    </row>
    <row r="6448" spans="61:61" x14ac:dyDescent="0.25">
      <c r="BI6448" s="34">
        <v>-6.6950045030162705E-2</v>
      </c>
    </row>
    <row r="6449" spans="61:61" x14ac:dyDescent="0.25">
      <c r="BI6449" s="34">
        <v>-0.16801223864828849</v>
      </c>
    </row>
    <row r="6450" spans="61:61" x14ac:dyDescent="0.25">
      <c r="BI6450" s="34">
        <v>-0.15251009616692049</v>
      </c>
    </row>
    <row r="6451" spans="61:61" x14ac:dyDescent="0.25">
      <c r="BI6451" s="34">
        <v>0.38260310823309168</v>
      </c>
    </row>
    <row r="6452" spans="61:61" x14ac:dyDescent="0.25">
      <c r="BI6452" s="34">
        <v>-0.10121081959712259</v>
      </c>
    </row>
    <row r="6453" spans="61:61" x14ac:dyDescent="0.25">
      <c r="BI6453" s="34">
        <v>2.58068331132747E-2</v>
      </c>
    </row>
    <row r="6454" spans="61:61" x14ac:dyDescent="0.25">
      <c r="BI6454" s="34">
        <v>-0.1200737402326463</v>
      </c>
    </row>
    <row r="6455" spans="61:61" x14ac:dyDescent="0.25">
      <c r="BI6455" s="34">
        <v>0.20297751068661599</v>
      </c>
    </row>
    <row r="6456" spans="61:61" x14ac:dyDescent="0.25">
      <c r="BI6456" s="34">
        <v>-9.9568115592714806E-2</v>
      </c>
    </row>
    <row r="6457" spans="61:61" x14ac:dyDescent="0.25">
      <c r="BI6457" s="34">
        <v>-0.15247400164159089</v>
      </c>
    </row>
    <row r="6458" spans="61:61" x14ac:dyDescent="0.25">
      <c r="BI6458" s="34">
        <v>-6.2178483952768697E-2</v>
      </c>
    </row>
    <row r="6459" spans="61:61" x14ac:dyDescent="0.25">
      <c r="BI6459" s="34">
        <v>-6.2869760957473098E-2</v>
      </c>
    </row>
    <row r="6460" spans="61:61" x14ac:dyDescent="0.25">
      <c r="BI6460" s="34">
        <v>1.75288214348449E-2</v>
      </c>
    </row>
    <row r="6461" spans="61:61" x14ac:dyDescent="0.25">
      <c r="BI6461" s="34">
        <v>-0.14947064813777969</v>
      </c>
    </row>
    <row r="6462" spans="61:61" x14ac:dyDescent="0.25">
      <c r="BI6462" s="34">
        <v>-0.23720618231663049</v>
      </c>
    </row>
    <row r="6463" spans="61:61" x14ac:dyDescent="0.25">
      <c r="BI6463" s="34">
        <v>-0.22390440058477459</v>
      </c>
    </row>
    <row r="6464" spans="61:61" x14ac:dyDescent="0.25">
      <c r="BI6464" s="34">
        <v>-0.3354302885669635</v>
      </c>
    </row>
    <row r="6465" spans="61:61" x14ac:dyDescent="0.25">
      <c r="BI6465" s="34">
        <v>-0.19376389197347571</v>
      </c>
    </row>
    <row r="6466" spans="61:61" x14ac:dyDescent="0.25">
      <c r="BI6466" s="34">
        <v>-3.61231070491983E-2</v>
      </c>
    </row>
    <row r="6467" spans="61:61" x14ac:dyDescent="0.25">
      <c r="BI6467" s="34">
        <v>-0.32671094052586119</v>
      </c>
    </row>
    <row r="6468" spans="61:61" x14ac:dyDescent="0.25">
      <c r="BI6468" s="34">
        <v>-0.2070513875455737</v>
      </c>
    </row>
    <row r="6469" spans="61:61" x14ac:dyDescent="0.25">
      <c r="BI6469" s="34">
        <v>-0.20880466209932511</v>
      </c>
    </row>
    <row r="6470" spans="61:61" x14ac:dyDescent="0.25">
      <c r="BI6470" s="34">
        <v>6.7200876265210194E-2</v>
      </c>
    </row>
    <row r="6471" spans="61:61" x14ac:dyDescent="0.25">
      <c r="BI6471" s="34">
        <v>-0.16021351843590689</v>
      </c>
    </row>
    <row r="6472" spans="61:61" x14ac:dyDescent="0.25">
      <c r="BI6472" s="34">
        <v>-4.0804847461382097E-2</v>
      </c>
    </row>
    <row r="6473" spans="61:61" x14ac:dyDescent="0.25">
      <c r="BI6473" s="34">
        <v>9.0648524875436995E-2</v>
      </c>
    </row>
    <row r="6474" spans="61:61" x14ac:dyDescent="0.25">
      <c r="BI6474" s="34">
        <v>-0.17439976581194269</v>
      </c>
    </row>
    <row r="6475" spans="61:61" x14ac:dyDescent="0.25">
      <c r="BI6475" s="34">
        <v>-0.117746098967315</v>
      </c>
    </row>
    <row r="6476" spans="61:61" x14ac:dyDescent="0.25">
      <c r="BI6476" s="34">
        <v>-8.1144337659101298E-2</v>
      </c>
    </row>
    <row r="6477" spans="61:61" x14ac:dyDescent="0.25">
      <c r="BI6477" s="34">
        <v>0.1234358046783223</v>
      </c>
    </row>
    <row r="6478" spans="61:61" x14ac:dyDescent="0.25">
      <c r="BI6478" s="34">
        <v>7.7050024414062501E-2</v>
      </c>
    </row>
    <row r="6479" spans="61:61" x14ac:dyDescent="0.25">
      <c r="BI6479" s="34">
        <v>-0.1853094567099092</v>
      </c>
    </row>
    <row r="6480" spans="61:61" x14ac:dyDescent="0.25">
      <c r="BI6480" s="34">
        <v>-0.28072268174438458</v>
      </c>
    </row>
    <row r="6481" spans="61:61" x14ac:dyDescent="0.25">
      <c r="BI6481" s="34">
        <v>-8.8597162283218997E-3</v>
      </c>
    </row>
    <row r="6482" spans="61:61" x14ac:dyDescent="0.25">
      <c r="BI6482" s="34">
        <v>-0.16164438712261711</v>
      </c>
    </row>
    <row r="6483" spans="61:61" x14ac:dyDescent="0.25">
      <c r="BI6483" s="34">
        <v>-0.31865708434340528</v>
      </c>
    </row>
    <row r="6484" spans="61:61" x14ac:dyDescent="0.25">
      <c r="BI6484" s="34">
        <v>0.2036159342611546</v>
      </c>
    </row>
    <row r="6485" spans="61:61" x14ac:dyDescent="0.25">
      <c r="BI6485" s="34">
        <v>0.11407897364182649</v>
      </c>
    </row>
    <row r="6486" spans="61:61" x14ac:dyDescent="0.25">
      <c r="BI6486" s="34">
        <v>0.12924366563769199</v>
      </c>
    </row>
    <row r="6487" spans="61:61" x14ac:dyDescent="0.25">
      <c r="BI6487" s="34">
        <v>-8.0584360930475399E-2</v>
      </c>
    </row>
    <row r="6488" spans="61:61" x14ac:dyDescent="0.25">
      <c r="BI6488" s="34">
        <v>1.4749185694342601E-2</v>
      </c>
    </row>
    <row r="6489" spans="61:61" x14ac:dyDescent="0.25">
      <c r="BI6489" s="34">
        <v>0.30127549644568369</v>
      </c>
    </row>
    <row r="6490" spans="61:61" x14ac:dyDescent="0.25">
      <c r="BI6490" s="34">
        <v>2.9427215834425001E-2</v>
      </c>
    </row>
    <row r="6491" spans="61:61" x14ac:dyDescent="0.25">
      <c r="BI6491" s="34">
        <v>0.20410520019030909</v>
      </c>
    </row>
    <row r="6492" spans="61:61" x14ac:dyDescent="0.25">
      <c r="BI6492" s="34">
        <v>0.1466376320750106</v>
      </c>
    </row>
    <row r="6493" spans="61:61" x14ac:dyDescent="0.25">
      <c r="BI6493" s="34">
        <v>-9.4928289064738297E-2</v>
      </c>
    </row>
    <row r="6494" spans="61:61" x14ac:dyDescent="0.25">
      <c r="BI6494" s="34">
        <v>3.21385385330092E-2</v>
      </c>
    </row>
    <row r="6495" spans="61:61" x14ac:dyDescent="0.25">
      <c r="BI6495" s="34">
        <v>1.1303801154998501E-2</v>
      </c>
    </row>
    <row r="6496" spans="61:61" x14ac:dyDescent="0.25">
      <c r="BI6496" s="34">
        <v>5.1179331855273201E-2</v>
      </c>
    </row>
    <row r="6497" spans="61:61" x14ac:dyDescent="0.25">
      <c r="BI6497" s="34">
        <v>3.1787297418804802E-2</v>
      </c>
    </row>
    <row r="6498" spans="61:61" x14ac:dyDescent="0.25">
      <c r="BI6498" s="34">
        <v>0.1216135201352965</v>
      </c>
    </row>
    <row r="6499" spans="61:61" x14ac:dyDescent="0.25">
      <c r="BI6499" s="34">
        <v>8.0234303321854005E-3</v>
      </c>
    </row>
    <row r="6500" spans="61:61" x14ac:dyDescent="0.25">
      <c r="BI6500" s="34">
        <v>0.2000250264037339</v>
      </c>
    </row>
    <row r="6501" spans="61:61" x14ac:dyDescent="0.25">
      <c r="BI6501" s="34">
        <v>3.2420165491447897E-2</v>
      </c>
    </row>
    <row r="6502" spans="61:61" x14ac:dyDescent="0.25">
      <c r="BI6502" s="34">
        <v>6.8196839320859695E-2</v>
      </c>
    </row>
    <row r="6503" spans="61:61" x14ac:dyDescent="0.25">
      <c r="BI6503" s="34">
        <v>-4.9217484152710997E-3</v>
      </c>
    </row>
    <row r="6504" spans="61:61" x14ac:dyDescent="0.25">
      <c r="BI6504" s="34">
        <v>-2.29828948423789E-2</v>
      </c>
    </row>
    <row r="6505" spans="61:61" x14ac:dyDescent="0.25">
      <c r="BI6505" s="34">
        <v>-0.1057290059102602</v>
      </c>
    </row>
    <row r="6506" spans="61:61" x14ac:dyDescent="0.25">
      <c r="BI6506" s="34">
        <v>2.41379373873086E-2</v>
      </c>
    </row>
    <row r="6507" spans="61:61" x14ac:dyDescent="0.25">
      <c r="BI6507" s="34">
        <v>0.1550566271560781</v>
      </c>
    </row>
    <row r="6508" spans="61:61" x14ac:dyDescent="0.25">
      <c r="BI6508" s="34">
        <v>2.87251620470142E-2</v>
      </c>
    </row>
    <row r="6509" spans="61:61" x14ac:dyDescent="0.25">
      <c r="BI6509" s="34">
        <v>0.2250194969846705</v>
      </c>
    </row>
    <row r="6510" spans="61:61" x14ac:dyDescent="0.25">
      <c r="BI6510" s="34">
        <v>-6.5453787929400003E-3</v>
      </c>
    </row>
    <row r="6511" spans="61:61" x14ac:dyDescent="0.25">
      <c r="BI6511" s="34">
        <v>0.49474251238629929</v>
      </c>
    </row>
    <row r="6512" spans="61:61" x14ac:dyDescent="0.25">
      <c r="BI6512" s="34">
        <v>8.7821041332873606E-2</v>
      </c>
    </row>
    <row r="6513" spans="61:61" x14ac:dyDescent="0.25">
      <c r="BI6513" s="34">
        <v>-0.27544463891894938</v>
      </c>
    </row>
    <row r="6514" spans="61:61" x14ac:dyDescent="0.25">
      <c r="BI6514" s="34">
        <v>-1.1886328116997E-2</v>
      </c>
    </row>
    <row r="6515" spans="61:61" x14ac:dyDescent="0.25">
      <c r="BI6515" s="34">
        <v>-0.1297055055459142</v>
      </c>
    </row>
    <row r="6516" spans="61:61" x14ac:dyDescent="0.25">
      <c r="BI6516" s="34">
        <v>0.2245760262977457</v>
      </c>
    </row>
    <row r="6517" spans="61:61" x14ac:dyDescent="0.25">
      <c r="BI6517" s="34">
        <v>0.1237927256995613</v>
      </c>
    </row>
    <row r="6518" spans="61:61" x14ac:dyDescent="0.25">
      <c r="BI6518" s="34">
        <v>-0.2255909889032062</v>
      </c>
    </row>
    <row r="6519" spans="61:61" x14ac:dyDescent="0.25">
      <c r="BI6519" s="34">
        <v>4.8015094609826399E-2</v>
      </c>
    </row>
    <row r="6520" spans="61:61" x14ac:dyDescent="0.25">
      <c r="BI6520" s="34">
        <v>0.33449556280941939</v>
      </c>
    </row>
    <row r="6521" spans="61:61" x14ac:dyDescent="0.25">
      <c r="BI6521" s="34">
        <v>0.28003276040798541</v>
      </c>
    </row>
    <row r="6522" spans="61:61" x14ac:dyDescent="0.25">
      <c r="BI6522" s="34">
        <v>-0.11023830240983649</v>
      </c>
    </row>
    <row r="6523" spans="61:61" x14ac:dyDescent="0.25">
      <c r="BI6523" s="34">
        <v>5.6649722732049997E-2</v>
      </c>
    </row>
    <row r="6524" spans="61:61" x14ac:dyDescent="0.25">
      <c r="BI6524" s="34">
        <v>4.2301990150072202E-2</v>
      </c>
    </row>
    <row r="6525" spans="61:61" x14ac:dyDescent="0.25">
      <c r="BI6525" s="34">
        <v>3.5455969278593701E-2</v>
      </c>
    </row>
    <row r="6526" spans="61:61" x14ac:dyDescent="0.25">
      <c r="BI6526" s="34">
        <v>-2.6731815199474599E-2</v>
      </c>
    </row>
    <row r="6527" spans="61:61" x14ac:dyDescent="0.25">
      <c r="BI6527" s="34">
        <v>-0.1636931222953048</v>
      </c>
    </row>
    <row r="6528" spans="61:61" x14ac:dyDescent="0.25">
      <c r="BI6528" s="34">
        <v>-2.29216090047091E-2</v>
      </c>
    </row>
    <row r="6529" spans="61:61" x14ac:dyDescent="0.25">
      <c r="BI6529" s="34">
        <v>3.8435893216221002E-3</v>
      </c>
    </row>
    <row r="6530" spans="61:61" x14ac:dyDescent="0.25">
      <c r="BI6530" s="34">
        <v>-0.1867438760496169</v>
      </c>
    </row>
    <row r="6531" spans="61:61" x14ac:dyDescent="0.25">
      <c r="BI6531" s="34">
        <v>1.2113060022620999E-3</v>
      </c>
    </row>
    <row r="6532" spans="61:61" x14ac:dyDescent="0.25">
      <c r="BI6532" s="34">
        <v>-5.3830300495015602E-2</v>
      </c>
    </row>
    <row r="6533" spans="61:61" x14ac:dyDescent="0.25">
      <c r="BI6533" s="34">
        <v>-1.66342735465555E-2</v>
      </c>
    </row>
    <row r="6534" spans="61:61" x14ac:dyDescent="0.25">
      <c r="BI6534" s="34">
        <v>-0.1134618771529821</v>
      </c>
    </row>
    <row r="6535" spans="61:61" x14ac:dyDescent="0.25">
      <c r="BI6535" s="34">
        <v>-5.8676839094634198E-2</v>
      </c>
    </row>
    <row r="6536" spans="61:61" x14ac:dyDescent="0.25">
      <c r="BI6536" s="34">
        <v>-8.9183333333333295E-2</v>
      </c>
    </row>
    <row r="6537" spans="61:61" x14ac:dyDescent="0.25">
      <c r="BI6537" s="34">
        <v>0.18870445794912599</v>
      </c>
    </row>
    <row r="6538" spans="61:61" x14ac:dyDescent="0.25">
      <c r="BI6538" s="34">
        <v>5.4719680292290102E-2</v>
      </c>
    </row>
    <row r="6539" spans="61:61" x14ac:dyDescent="0.25">
      <c r="BI6539" s="34">
        <v>-6.1351681290382501E-2</v>
      </c>
    </row>
    <row r="6540" spans="61:61" x14ac:dyDescent="0.25">
      <c r="BI6540" s="34">
        <v>-0.10682829605294231</v>
      </c>
    </row>
    <row r="6541" spans="61:61" x14ac:dyDescent="0.25">
      <c r="BI6541" s="34">
        <v>2.6188115618788501E-2</v>
      </c>
    </row>
    <row r="6542" spans="61:61" x14ac:dyDescent="0.25">
      <c r="BI6542" s="34">
        <v>-7.7675188191823299E-2</v>
      </c>
    </row>
    <row r="6543" spans="61:61" x14ac:dyDescent="0.25">
      <c r="BI6543" s="34">
        <v>-4.9136214696404501E-2</v>
      </c>
    </row>
    <row r="6544" spans="61:61" x14ac:dyDescent="0.25">
      <c r="BI6544" s="34">
        <v>-0.2506809523749115</v>
      </c>
    </row>
    <row r="6545" spans="61:61" x14ac:dyDescent="0.25">
      <c r="BI6545" s="34">
        <v>-4.5178782214337299E-2</v>
      </c>
    </row>
    <row r="6546" spans="61:61" x14ac:dyDescent="0.25">
      <c r="BI6546" s="34">
        <v>-0.1458114264287769</v>
      </c>
    </row>
    <row r="6547" spans="61:61" x14ac:dyDescent="0.25">
      <c r="BI6547" s="34">
        <v>6.1797052040452799E-2</v>
      </c>
    </row>
    <row r="6548" spans="61:61" x14ac:dyDescent="0.25">
      <c r="BI6548" s="34">
        <v>-0.106577207539369</v>
      </c>
    </row>
    <row r="6549" spans="61:61" x14ac:dyDescent="0.25">
      <c r="BI6549" s="34">
        <v>-7.55260468879283E-2</v>
      </c>
    </row>
    <row r="6550" spans="61:61" x14ac:dyDescent="0.25">
      <c r="BI6550" s="34">
        <v>-3.0586155201826701E-2</v>
      </c>
    </row>
    <row r="6551" spans="61:61" x14ac:dyDescent="0.25">
      <c r="BI6551" s="34">
        <v>-0.10356971041045</v>
      </c>
    </row>
    <row r="6552" spans="61:61" x14ac:dyDescent="0.25">
      <c r="BI6552" s="34">
        <v>-7.8424103495052799E-2</v>
      </c>
    </row>
    <row r="6553" spans="61:61" x14ac:dyDescent="0.25">
      <c r="BI6553" s="34">
        <v>0.116702499868066</v>
      </c>
    </row>
    <row r="6554" spans="61:61" x14ac:dyDescent="0.25">
      <c r="BI6554" s="34">
        <v>5.4472423378539497E-2</v>
      </c>
    </row>
    <row r="6555" spans="61:61" x14ac:dyDescent="0.25">
      <c r="BI6555" s="34">
        <v>9.22750496154848E-2</v>
      </c>
    </row>
    <row r="6556" spans="61:61" x14ac:dyDescent="0.25">
      <c r="BI6556" s="34">
        <v>-3.1674075611243302E-2</v>
      </c>
    </row>
    <row r="6557" spans="61:61" x14ac:dyDescent="0.25">
      <c r="BI6557" s="34">
        <v>6.7570833291483806E-2</v>
      </c>
    </row>
    <row r="6558" spans="61:61" x14ac:dyDescent="0.25">
      <c r="BI6558" s="34">
        <v>-0.2462604107247256</v>
      </c>
    </row>
    <row r="6559" spans="61:61" x14ac:dyDescent="0.25">
      <c r="BI6559" s="34">
        <v>-0.1080516613533279</v>
      </c>
    </row>
    <row r="6560" spans="61:61" x14ac:dyDescent="0.25">
      <c r="BI6560" s="34">
        <v>-0.16690533413415251</v>
      </c>
    </row>
    <row r="6561" spans="61:61" x14ac:dyDescent="0.25">
      <c r="BI6561" s="34">
        <v>0.25126539457616659</v>
      </c>
    </row>
    <row r="6562" spans="61:61" x14ac:dyDescent="0.25">
      <c r="BI6562" s="34">
        <v>-4.28406219767253E-2</v>
      </c>
    </row>
    <row r="6563" spans="61:61" x14ac:dyDescent="0.25">
      <c r="BI6563" s="34">
        <v>9.7927273145851895E-2</v>
      </c>
    </row>
    <row r="6564" spans="61:61" x14ac:dyDescent="0.25">
      <c r="BI6564" s="34">
        <v>-2.5124769033954501E-2</v>
      </c>
    </row>
    <row r="6565" spans="61:61" x14ac:dyDescent="0.25">
      <c r="BI6565" s="34">
        <v>0.35478360342862919</v>
      </c>
    </row>
    <row r="6566" spans="61:61" x14ac:dyDescent="0.25">
      <c r="BI6566" s="34">
        <v>0.2064103943605177</v>
      </c>
    </row>
    <row r="6567" spans="61:61" x14ac:dyDescent="0.25">
      <c r="BI6567" s="34">
        <v>1.5476501952145999E-2</v>
      </c>
    </row>
    <row r="6568" spans="61:61" x14ac:dyDescent="0.25">
      <c r="BI6568" s="34">
        <v>-6.2219095230576699E-2</v>
      </c>
    </row>
    <row r="6569" spans="61:61" x14ac:dyDescent="0.25">
      <c r="BI6569" s="34">
        <v>0.1585589407093394</v>
      </c>
    </row>
    <row r="6570" spans="61:61" x14ac:dyDescent="0.25">
      <c r="BI6570" s="34">
        <v>0.103457210068017</v>
      </c>
    </row>
    <row r="6571" spans="61:61" x14ac:dyDescent="0.25">
      <c r="BI6571" s="34">
        <v>5.1561358987727401E-2</v>
      </c>
    </row>
    <row r="6572" spans="61:61" x14ac:dyDescent="0.25">
      <c r="BI6572" s="34">
        <v>5.55943543349336E-2</v>
      </c>
    </row>
    <row r="6573" spans="61:61" x14ac:dyDescent="0.25">
      <c r="BI6573" s="34">
        <v>6.0633566282156499E-2</v>
      </c>
    </row>
    <row r="6574" spans="61:61" x14ac:dyDescent="0.25">
      <c r="BI6574" s="34">
        <v>-9.2955034875349396E-2</v>
      </c>
    </row>
    <row r="6575" spans="61:61" x14ac:dyDescent="0.25">
      <c r="BI6575" s="34">
        <v>0.1149014000684877</v>
      </c>
    </row>
    <row r="6576" spans="61:61" x14ac:dyDescent="0.25">
      <c r="BI6576" s="34">
        <v>0.14981325012077079</v>
      </c>
    </row>
    <row r="6577" spans="61:61" x14ac:dyDescent="0.25">
      <c r="BI6577" s="34">
        <v>7.6430448671829798E-2</v>
      </c>
    </row>
    <row r="6578" spans="61:61" x14ac:dyDescent="0.25">
      <c r="BI6578" s="34">
        <v>0.1069882901548537</v>
      </c>
    </row>
    <row r="6579" spans="61:61" x14ac:dyDescent="0.25">
      <c r="BI6579" s="34">
        <v>1.10276855308305E-2</v>
      </c>
    </row>
    <row r="6580" spans="61:61" x14ac:dyDescent="0.25">
      <c r="BI6580" s="34">
        <v>-0.18086955438749569</v>
      </c>
    </row>
    <row r="6581" spans="61:61" x14ac:dyDescent="0.25">
      <c r="BI6581" s="34">
        <v>0.1407000077159751</v>
      </c>
    </row>
    <row r="6582" spans="61:61" x14ac:dyDescent="0.25">
      <c r="BI6582" s="34">
        <v>2.0027970628665299E-2</v>
      </c>
    </row>
    <row r="6583" spans="61:61" x14ac:dyDescent="0.25">
      <c r="BI6583" s="34">
        <v>-9.2980624837170206E-2</v>
      </c>
    </row>
    <row r="6584" spans="61:61" x14ac:dyDescent="0.25">
      <c r="BI6584" s="34">
        <v>5.9760163857491902E-2</v>
      </c>
    </row>
    <row r="6585" spans="61:61" x14ac:dyDescent="0.25">
      <c r="BI6585" s="34">
        <v>-0.21105001220703121</v>
      </c>
    </row>
    <row r="6586" spans="61:61" x14ac:dyDescent="0.25">
      <c r="BI6586" s="34">
        <v>1.37449044466745E-2</v>
      </c>
    </row>
    <row r="6587" spans="61:61" x14ac:dyDescent="0.25">
      <c r="BI6587" s="34">
        <v>7.8805989055707001E-2</v>
      </c>
    </row>
    <row r="6588" spans="61:61" x14ac:dyDescent="0.25">
      <c r="BI6588" s="34">
        <v>-1.1213766977436399E-2</v>
      </c>
    </row>
    <row r="6589" spans="61:61" x14ac:dyDescent="0.25">
      <c r="BI6589" s="34">
        <v>0.19179485382846889</v>
      </c>
    </row>
    <row r="6590" spans="61:61" x14ac:dyDescent="0.25">
      <c r="BI6590" s="34">
        <v>0.16107200784997619</v>
      </c>
    </row>
    <row r="6591" spans="61:61" x14ac:dyDescent="0.25">
      <c r="BI6591" s="34">
        <v>0.1185370538391243</v>
      </c>
    </row>
    <row r="6592" spans="61:61" x14ac:dyDescent="0.25">
      <c r="BI6592" s="34">
        <v>6.9258132515803997E-2</v>
      </c>
    </row>
    <row r="6593" spans="61:61" x14ac:dyDescent="0.25">
      <c r="BI6593" s="34">
        <v>0.1278407009234433</v>
      </c>
    </row>
    <row r="6594" spans="61:61" x14ac:dyDescent="0.25">
      <c r="BI6594" s="34">
        <v>0.3560548017380723</v>
      </c>
    </row>
    <row r="6595" spans="61:61" x14ac:dyDescent="0.25">
      <c r="BI6595" s="34">
        <v>0.32946847001254481</v>
      </c>
    </row>
    <row r="6596" spans="61:61" x14ac:dyDescent="0.25">
      <c r="BI6596" s="34">
        <v>0.1262971597375703</v>
      </c>
    </row>
    <row r="6597" spans="61:61" x14ac:dyDescent="0.25">
      <c r="BI6597" s="34">
        <v>4.4258006531058103E-2</v>
      </c>
    </row>
    <row r="6598" spans="61:61" x14ac:dyDescent="0.25">
      <c r="BI6598" s="34">
        <v>0.60903565992621866</v>
      </c>
    </row>
    <row r="6599" spans="61:61" x14ac:dyDescent="0.25">
      <c r="BI6599" s="34">
        <v>0.39476342159516659</v>
      </c>
    </row>
    <row r="6600" spans="61:61" x14ac:dyDescent="0.25">
      <c r="BI6600" s="34">
        <v>0.1082927613185086</v>
      </c>
    </row>
    <row r="6601" spans="61:61" x14ac:dyDescent="0.25">
      <c r="BI6601" s="34">
        <v>0.16275354302531919</v>
      </c>
    </row>
    <row r="6602" spans="61:61" x14ac:dyDescent="0.25">
      <c r="BI6602" s="34">
        <v>-6.9146372698081996E-3</v>
      </c>
    </row>
    <row r="6603" spans="61:61" x14ac:dyDescent="0.25">
      <c r="BI6603" s="34">
        <v>0.40583490110089249</v>
      </c>
    </row>
    <row r="6604" spans="61:61" x14ac:dyDescent="0.25">
      <c r="BI6604" s="34">
        <v>-4.9130013596611101E-2</v>
      </c>
    </row>
    <row r="6605" spans="61:61" x14ac:dyDescent="0.25">
      <c r="BI6605" s="34">
        <v>0.1929029341502809</v>
      </c>
    </row>
    <row r="6606" spans="61:61" x14ac:dyDescent="0.25">
      <c r="BI6606" s="34">
        <v>0.41799050630311829</v>
      </c>
    </row>
    <row r="6607" spans="61:61" x14ac:dyDescent="0.25">
      <c r="BI6607" s="34">
        <v>0.1876702368715587</v>
      </c>
    </row>
    <row r="6608" spans="61:61" x14ac:dyDescent="0.25">
      <c r="BI6608" s="34">
        <v>0.1769476270189142</v>
      </c>
    </row>
    <row r="6609" spans="61:61" x14ac:dyDescent="0.25">
      <c r="BI6609" s="34">
        <v>-8.3608919803968298E-2</v>
      </c>
    </row>
    <row r="6610" spans="61:61" x14ac:dyDescent="0.25">
      <c r="BI6610" s="34">
        <v>-0.1041827359281772</v>
      </c>
    </row>
    <row r="6611" spans="61:61" x14ac:dyDescent="0.25">
      <c r="BI6611" s="34">
        <v>2.53980409309832E-2</v>
      </c>
    </row>
    <row r="6612" spans="61:61" x14ac:dyDescent="0.25">
      <c r="BI6612" s="34">
        <v>0.27605771588433231</v>
      </c>
    </row>
    <row r="6613" spans="61:61" x14ac:dyDescent="0.25">
      <c r="BI6613" s="34">
        <v>0.31357644231198339</v>
      </c>
    </row>
    <row r="6614" spans="61:61" x14ac:dyDescent="0.25">
      <c r="BI6614" s="34">
        <v>0.37038274059526299</v>
      </c>
    </row>
    <row r="6615" spans="61:61" x14ac:dyDescent="0.25">
      <c r="BI6615" s="34">
        <v>0.25266519813781552</v>
      </c>
    </row>
    <row r="6616" spans="61:61" x14ac:dyDescent="0.25">
      <c r="BI6616" s="34">
        <v>0.2032045174299118</v>
      </c>
    </row>
    <row r="6617" spans="61:61" x14ac:dyDescent="0.25">
      <c r="BI6617" s="34">
        <v>9.0144551026336395E-2</v>
      </c>
    </row>
    <row r="6618" spans="61:61" x14ac:dyDescent="0.25">
      <c r="BI6618" s="34">
        <v>0.26641403287534537</v>
      </c>
    </row>
    <row r="6619" spans="61:61" x14ac:dyDescent="0.25">
      <c r="BI6619" s="34">
        <v>4.3895141089142199E-2</v>
      </c>
    </row>
    <row r="6620" spans="61:61" x14ac:dyDescent="0.25">
      <c r="BI6620" s="34">
        <v>3.8594365108025497E-2</v>
      </c>
    </row>
    <row r="6621" spans="61:61" x14ac:dyDescent="0.25">
      <c r="BI6621" s="34">
        <v>-4.4391247401416097E-2</v>
      </c>
    </row>
    <row r="6622" spans="61:61" x14ac:dyDescent="0.25">
      <c r="BI6622" s="34">
        <v>-4.2748500909216898E-2</v>
      </c>
    </row>
    <row r="6623" spans="61:61" x14ac:dyDescent="0.25">
      <c r="BI6623" s="34">
        <v>0.23538904881101361</v>
      </c>
    </row>
    <row r="6624" spans="61:61" x14ac:dyDescent="0.25">
      <c r="BI6624" s="34">
        <v>-4.1633740551165997E-3</v>
      </c>
    </row>
    <row r="6625" spans="61:61" x14ac:dyDescent="0.25">
      <c r="BI6625" s="34">
        <v>-8.9035443233257294E-2</v>
      </c>
    </row>
    <row r="6626" spans="61:61" x14ac:dyDescent="0.25">
      <c r="BI6626" s="34">
        <v>3.7360995748240498E-2</v>
      </c>
    </row>
    <row r="6627" spans="61:61" x14ac:dyDescent="0.25">
      <c r="BI6627" s="34">
        <v>-0.11422443524433409</v>
      </c>
    </row>
    <row r="6628" spans="61:61" x14ac:dyDescent="0.25">
      <c r="BI6628" s="34">
        <v>5.0126932039299098E-2</v>
      </c>
    </row>
    <row r="6629" spans="61:61" x14ac:dyDescent="0.25">
      <c r="BI6629" s="34">
        <v>-0.1221359693673847</v>
      </c>
    </row>
    <row r="6630" spans="61:61" x14ac:dyDescent="0.25">
      <c r="BI6630" s="34">
        <v>-5.70032762975861E-2</v>
      </c>
    </row>
    <row r="6631" spans="61:61" x14ac:dyDescent="0.25">
      <c r="BI6631" s="34">
        <v>9.0572946182527606E-2</v>
      </c>
    </row>
    <row r="6632" spans="61:61" x14ac:dyDescent="0.25">
      <c r="BI6632" s="34">
        <v>-1.35151203148675E-2</v>
      </c>
    </row>
    <row r="6633" spans="61:61" x14ac:dyDescent="0.25">
      <c r="BI6633" s="34">
        <v>-1.27667285101612E-2</v>
      </c>
    </row>
    <row r="6634" spans="61:61" x14ac:dyDescent="0.25">
      <c r="BI6634" s="34">
        <v>0.16162416914362229</v>
      </c>
    </row>
    <row r="6635" spans="61:61" x14ac:dyDescent="0.25">
      <c r="BI6635" s="34">
        <v>0.2240226851282138</v>
      </c>
    </row>
    <row r="6636" spans="61:61" x14ac:dyDescent="0.25">
      <c r="BI6636" s="34">
        <v>-5.9820373453387699E-2</v>
      </c>
    </row>
    <row r="6637" spans="61:61" x14ac:dyDescent="0.25">
      <c r="BI6637" s="34">
        <v>-8.9455101726640202E-2</v>
      </c>
    </row>
    <row r="6638" spans="61:61" x14ac:dyDescent="0.25">
      <c r="BI6638" s="34">
        <v>0.1938085497693452</v>
      </c>
    </row>
    <row r="6639" spans="61:61" x14ac:dyDescent="0.25">
      <c r="BI6639" s="34">
        <v>2.2563302603484901E-2</v>
      </c>
    </row>
    <row r="6640" spans="61:61" x14ac:dyDescent="0.25">
      <c r="BI6640" s="34">
        <v>2.6558444984087999E-2</v>
      </c>
    </row>
    <row r="6641" spans="61:61" x14ac:dyDescent="0.25">
      <c r="BI6641" s="34">
        <v>0.15032791597729159</v>
      </c>
    </row>
    <row r="6642" spans="61:61" x14ac:dyDescent="0.25">
      <c r="BI6642" s="34">
        <v>-8.4257615764552402E-2</v>
      </c>
    </row>
    <row r="6643" spans="61:61" x14ac:dyDescent="0.25">
      <c r="BI6643" s="34">
        <v>-6.6088109529841399E-2</v>
      </c>
    </row>
    <row r="6644" spans="61:61" x14ac:dyDescent="0.25">
      <c r="BI6644" s="34">
        <v>-0.16727074480337109</v>
      </c>
    </row>
    <row r="6645" spans="61:61" x14ac:dyDescent="0.25">
      <c r="BI6645" s="34">
        <v>6.4425632299564004E-3</v>
      </c>
    </row>
    <row r="6646" spans="61:61" x14ac:dyDescent="0.25">
      <c r="BI6646" s="34">
        <v>-3.2924691728965699E-2</v>
      </c>
    </row>
    <row r="6647" spans="61:61" x14ac:dyDescent="0.25">
      <c r="BI6647" s="34">
        <v>-3.00374014746582E-2</v>
      </c>
    </row>
    <row r="6648" spans="61:61" x14ac:dyDescent="0.25">
      <c r="BI6648" s="34">
        <v>6.0139066951527903E-2</v>
      </c>
    </row>
    <row r="6649" spans="61:61" x14ac:dyDescent="0.25">
      <c r="BI6649" s="34">
        <v>-2.572215517096E-2</v>
      </c>
    </row>
    <row r="6650" spans="61:61" x14ac:dyDescent="0.25">
      <c r="BI6650" s="34">
        <v>8.4646539982378699E-2</v>
      </c>
    </row>
    <row r="6651" spans="61:61" x14ac:dyDescent="0.25">
      <c r="BI6651" s="34">
        <v>0.1348697299529068</v>
      </c>
    </row>
    <row r="6652" spans="61:61" x14ac:dyDescent="0.25">
      <c r="BI6652" s="34">
        <v>0.13956160864551079</v>
      </c>
    </row>
    <row r="6653" spans="61:61" x14ac:dyDescent="0.25">
      <c r="BI6653" s="34">
        <v>1.041795591229385</v>
      </c>
    </row>
    <row r="6654" spans="61:61" x14ac:dyDescent="0.25">
      <c r="BI6654" s="34">
        <v>-5.71702155995438E-2</v>
      </c>
    </row>
    <row r="6655" spans="61:61" x14ac:dyDescent="0.25">
      <c r="BI6655" s="34">
        <v>-4.3308933488725998E-3</v>
      </c>
    </row>
    <row r="6656" spans="61:61" x14ac:dyDescent="0.25">
      <c r="BI6656" s="34">
        <v>9.1778949620452493E-2</v>
      </c>
    </row>
    <row r="6657" spans="61:61" x14ac:dyDescent="0.25">
      <c r="BI6657" s="34">
        <v>0.38150103402861768</v>
      </c>
    </row>
    <row r="6658" spans="61:61" x14ac:dyDescent="0.25">
      <c r="BI6658" s="34">
        <v>0.45038189533940859</v>
      </c>
    </row>
    <row r="6659" spans="61:61" x14ac:dyDescent="0.25">
      <c r="BI6659" s="34">
        <v>0.24545431327657569</v>
      </c>
    </row>
    <row r="6660" spans="61:61" x14ac:dyDescent="0.25">
      <c r="BI6660" s="34">
        <v>4.5166757189512999E-3</v>
      </c>
    </row>
    <row r="6661" spans="61:61" x14ac:dyDescent="0.25">
      <c r="BI6661" s="34">
        <v>0.36159334760826028</v>
      </c>
    </row>
    <row r="6662" spans="61:61" x14ac:dyDescent="0.25">
      <c r="BI6662" s="34">
        <v>0.16758487525724811</v>
      </c>
    </row>
    <row r="6663" spans="61:61" x14ac:dyDescent="0.25">
      <c r="BI6663" s="34">
        <v>0.1851796208355819</v>
      </c>
    </row>
    <row r="6664" spans="61:61" x14ac:dyDescent="0.25">
      <c r="BI6664" s="34">
        <v>8.4622384245131604E-2</v>
      </c>
    </row>
    <row r="6665" spans="61:61" x14ac:dyDescent="0.25">
      <c r="BI6665" s="34">
        <v>-7.4599868517999907E-2</v>
      </c>
    </row>
    <row r="6666" spans="61:61" x14ac:dyDescent="0.25">
      <c r="BI6666" s="34">
        <v>-4.2747446981871599E-2</v>
      </c>
    </row>
    <row r="6667" spans="61:61" x14ac:dyDescent="0.25">
      <c r="BI6667" s="34">
        <v>0.23523849956059081</v>
      </c>
    </row>
    <row r="6668" spans="61:61" x14ac:dyDescent="0.25">
      <c r="BI6668" s="34">
        <v>0.55348978732408394</v>
      </c>
    </row>
    <row r="6669" spans="61:61" x14ac:dyDescent="0.25">
      <c r="BI6669" s="34">
        <v>-9.3684532442612795E-2</v>
      </c>
    </row>
    <row r="6670" spans="61:61" x14ac:dyDescent="0.25">
      <c r="BI6670" s="34">
        <v>0.56037493468125354</v>
      </c>
    </row>
    <row r="6671" spans="61:61" x14ac:dyDescent="0.25">
      <c r="BI6671" s="34">
        <v>2.1283402191599601E-2</v>
      </c>
    </row>
    <row r="6672" spans="61:61" x14ac:dyDescent="0.25">
      <c r="BI6672" s="34">
        <v>0.39360056538720001</v>
      </c>
    </row>
    <row r="6673" spans="61:61" x14ac:dyDescent="0.25">
      <c r="BI6673" s="34">
        <v>0.57519842359147766</v>
      </c>
    </row>
    <row r="6674" spans="61:61" x14ac:dyDescent="0.25">
      <c r="BI6674" s="34">
        <v>0.41610185258348642</v>
      </c>
    </row>
    <row r="6675" spans="61:61" x14ac:dyDescent="0.25">
      <c r="BI6675" s="34">
        <v>-4.5849794370102998E-3</v>
      </c>
    </row>
    <row r="6676" spans="61:61" x14ac:dyDescent="0.25">
      <c r="BI6676" s="34">
        <v>4.2819128119912897E-2</v>
      </c>
    </row>
    <row r="6677" spans="61:61" x14ac:dyDescent="0.25">
      <c r="BI6677" s="34">
        <v>0.40557649759697029</v>
      </c>
    </row>
    <row r="6678" spans="61:61" x14ac:dyDescent="0.25">
      <c r="BI6678" s="34">
        <v>0.3405856390258642</v>
      </c>
    </row>
    <row r="6679" spans="61:61" x14ac:dyDescent="0.25">
      <c r="BI6679" s="34">
        <v>-9.1666119943214594E-2</v>
      </c>
    </row>
    <row r="6680" spans="61:61" x14ac:dyDescent="0.25">
      <c r="BI6680" s="34">
        <v>-0.22352178540819431</v>
      </c>
    </row>
    <row r="6681" spans="61:61" x14ac:dyDescent="0.25">
      <c r="BI6681" s="34">
        <v>-2.1057164162802101E-2</v>
      </c>
    </row>
    <row r="6682" spans="61:61" x14ac:dyDescent="0.25">
      <c r="BI6682" s="34">
        <v>1.6639269889929E-2</v>
      </c>
    </row>
    <row r="6683" spans="61:61" x14ac:dyDescent="0.25">
      <c r="BI6683" s="34">
        <v>7.78222916882641E-2</v>
      </c>
    </row>
    <row r="6684" spans="61:61" x14ac:dyDescent="0.25">
      <c r="BI6684" s="34">
        <v>4.1955656671472004E-3</v>
      </c>
    </row>
    <row r="6685" spans="61:61" x14ac:dyDescent="0.25">
      <c r="BI6685" s="34">
        <v>0.1639927598364293</v>
      </c>
    </row>
    <row r="6686" spans="61:61" x14ac:dyDescent="0.25">
      <c r="BI6686" s="34">
        <v>0.1887496562165342</v>
      </c>
    </row>
    <row r="6687" spans="61:61" x14ac:dyDescent="0.25">
      <c r="BI6687" s="34">
        <v>3.6688900935175899E-2</v>
      </c>
    </row>
    <row r="6688" spans="61:61" x14ac:dyDescent="0.25">
      <c r="BI6688" s="34">
        <v>0.43280874457821839</v>
      </c>
    </row>
    <row r="6689" spans="61:61" x14ac:dyDescent="0.25">
      <c r="BI6689" s="34">
        <v>0.24716205073464889</v>
      </c>
    </row>
    <row r="6690" spans="61:61" x14ac:dyDescent="0.25">
      <c r="BI6690" s="34">
        <v>0.1044605525805046</v>
      </c>
    </row>
    <row r="6691" spans="61:61" x14ac:dyDescent="0.25">
      <c r="BI6691" s="34">
        <v>-5.4442238917687701E-2</v>
      </c>
    </row>
    <row r="6692" spans="61:61" x14ac:dyDescent="0.25">
      <c r="BI6692" s="34">
        <v>-0.11256867386863301</v>
      </c>
    </row>
    <row r="6693" spans="61:61" x14ac:dyDescent="0.25">
      <c r="BI6693" s="34">
        <v>-9.7974748005536794E-2</v>
      </c>
    </row>
    <row r="6694" spans="61:61" x14ac:dyDescent="0.25">
      <c r="BI6694" s="34">
        <v>-3.7119804744271297E-2</v>
      </c>
    </row>
    <row r="6695" spans="61:61" x14ac:dyDescent="0.25">
      <c r="BI6695" s="34">
        <v>-0.1869762918681572</v>
      </c>
    </row>
    <row r="6696" spans="61:61" x14ac:dyDescent="0.25">
      <c r="BI6696" s="34">
        <v>5.8414639958122502E-2</v>
      </c>
    </row>
    <row r="6697" spans="61:61" x14ac:dyDescent="0.25">
      <c r="BI6697" s="34">
        <v>6.0724377434941801E-2</v>
      </c>
    </row>
    <row r="6698" spans="61:61" x14ac:dyDescent="0.25">
      <c r="BI6698" s="34">
        <v>-0.43401713235448941</v>
      </c>
    </row>
    <row r="6699" spans="61:61" x14ac:dyDescent="0.25">
      <c r="BI6699" s="34">
        <v>9.1169147790402999E-2</v>
      </c>
    </row>
    <row r="6700" spans="61:61" x14ac:dyDescent="0.25">
      <c r="BI6700" s="34">
        <v>-9.2652747113748796E-2</v>
      </c>
    </row>
    <row r="6701" spans="61:61" x14ac:dyDescent="0.25">
      <c r="BI6701" s="34">
        <v>0.1128103105056578</v>
      </c>
    </row>
    <row r="6702" spans="61:61" x14ac:dyDescent="0.25">
      <c r="BI6702" s="34">
        <v>-3.0998240352998301E-2</v>
      </c>
    </row>
    <row r="6703" spans="61:61" x14ac:dyDescent="0.25">
      <c r="BI6703" s="34">
        <v>0.3652214593010753</v>
      </c>
    </row>
    <row r="6704" spans="61:61" x14ac:dyDescent="0.25">
      <c r="BI6704" s="34">
        <v>-3.5825085579827602E-2</v>
      </c>
    </row>
    <row r="6705" spans="61:61" x14ac:dyDescent="0.25">
      <c r="BI6705" s="34">
        <v>-1.6692547978688799E-2</v>
      </c>
    </row>
    <row r="6706" spans="61:61" x14ac:dyDescent="0.25">
      <c r="BI6706" s="34">
        <v>4.3909277512677099E-2</v>
      </c>
    </row>
    <row r="6707" spans="61:61" x14ac:dyDescent="0.25">
      <c r="BI6707" s="34">
        <v>6.2600426304845705E-2</v>
      </c>
    </row>
    <row r="6708" spans="61:61" x14ac:dyDescent="0.25">
      <c r="BI6708" s="34">
        <v>4.9744893557058703E-2</v>
      </c>
    </row>
    <row r="6709" spans="61:61" x14ac:dyDescent="0.25">
      <c r="BI6709" s="34">
        <v>0.4189707402224857</v>
      </c>
    </row>
    <row r="6710" spans="61:61" x14ac:dyDescent="0.25">
      <c r="BI6710" s="34">
        <v>1.83563667191767E-2</v>
      </c>
    </row>
    <row r="6711" spans="61:61" x14ac:dyDescent="0.25">
      <c r="BI6711" s="34">
        <v>3.98913249211355E-2</v>
      </c>
    </row>
    <row r="6712" spans="61:61" x14ac:dyDescent="0.25">
      <c r="BI6712" s="34">
        <v>0.2859810435528774</v>
      </c>
    </row>
    <row r="6713" spans="61:61" x14ac:dyDescent="0.25">
      <c r="BI6713" s="34">
        <v>0.30807415762252333</v>
      </c>
    </row>
    <row r="6714" spans="61:61" x14ac:dyDescent="0.25">
      <c r="BI6714" s="34">
        <v>0.1146459974691339</v>
      </c>
    </row>
    <row r="6715" spans="61:61" x14ac:dyDescent="0.25">
      <c r="BI6715" s="34">
        <v>0.20210508388761961</v>
      </c>
    </row>
    <row r="6716" spans="61:61" x14ac:dyDescent="0.25">
      <c r="BI6716" s="34">
        <v>9.6114347674967807E-2</v>
      </c>
    </row>
    <row r="6717" spans="61:61" x14ac:dyDescent="0.25">
      <c r="BI6717" s="34">
        <v>8.9667811581912199E-2</v>
      </c>
    </row>
    <row r="6718" spans="61:61" x14ac:dyDescent="0.25">
      <c r="BI6718" s="34">
        <v>0.2087939946877731</v>
      </c>
    </row>
    <row r="6719" spans="61:61" x14ac:dyDescent="0.25">
      <c r="BI6719" s="34">
        <v>0.1460779433560816</v>
      </c>
    </row>
    <row r="6720" spans="61:61" x14ac:dyDescent="0.25">
      <c r="BI6720" s="34">
        <v>5.2027436501571898E-2</v>
      </c>
    </row>
    <row r="6721" spans="61:61" x14ac:dyDescent="0.25">
      <c r="BI6721" s="34">
        <v>0.18741038809528249</v>
      </c>
    </row>
    <row r="6722" spans="61:61" x14ac:dyDescent="0.25">
      <c r="BI6722" s="34">
        <v>8.49716448737899E-2</v>
      </c>
    </row>
    <row r="6723" spans="61:61" x14ac:dyDescent="0.25">
      <c r="BI6723" s="34">
        <v>0.2319144330268009</v>
      </c>
    </row>
    <row r="6724" spans="61:61" x14ac:dyDescent="0.25">
      <c r="BI6724" s="34">
        <v>0.46802918574088681</v>
      </c>
    </row>
    <row r="6725" spans="61:61" x14ac:dyDescent="0.25">
      <c r="BI6725" s="34">
        <v>3.5819426642511698E-2</v>
      </c>
    </row>
    <row r="6726" spans="61:61" x14ac:dyDescent="0.25">
      <c r="BI6726" s="34">
        <v>6.09511347705965E-2</v>
      </c>
    </row>
    <row r="6727" spans="61:61" x14ac:dyDescent="0.25">
      <c r="BI6727" s="34">
        <v>0.1049915823342001</v>
      </c>
    </row>
    <row r="6728" spans="61:61" x14ac:dyDescent="0.25">
      <c r="BI6728" s="34">
        <v>-8.9387126403560502E-2</v>
      </c>
    </row>
    <row r="6729" spans="61:61" x14ac:dyDescent="0.25">
      <c r="BI6729" s="34">
        <v>-0.12225471512770129</v>
      </c>
    </row>
    <row r="6730" spans="61:61" x14ac:dyDescent="0.25">
      <c r="BI6730" s="34">
        <v>7.2793909427040001E-4</v>
      </c>
    </row>
    <row r="6731" spans="61:61" x14ac:dyDescent="0.25">
      <c r="BI6731" s="34">
        <v>-7.5657512188772993E-2</v>
      </c>
    </row>
    <row r="6732" spans="61:61" x14ac:dyDescent="0.25">
      <c r="BI6732" s="34">
        <v>-0.16387004996159249</v>
      </c>
    </row>
    <row r="6733" spans="61:61" x14ac:dyDescent="0.25">
      <c r="BI6733" s="34">
        <v>6.3025096996924504E-2</v>
      </c>
    </row>
    <row r="6734" spans="61:61" x14ac:dyDescent="0.25">
      <c r="BI6734" s="34">
        <v>4.1816403571888101E-2</v>
      </c>
    </row>
    <row r="6735" spans="61:61" x14ac:dyDescent="0.25">
      <c r="BI6735" s="34">
        <v>9.1721864126931008E-3</v>
      </c>
    </row>
    <row r="6736" spans="61:61" x14ac:dyDescent="0.25">
      <c r="BI6736" s="34">
        <v>0.42840902360372618</v>
      </c>
    </row>
    <row r="6737" spans="61:61" x14ac:dyDescent="0.25">
      <c r="BI6737" s="34">
        <v>6.6762732993912999E-3</v>
      </c>
    </row>
    <row r="6738" spans="61:61" x14ac:dyDescent="0.25">
      <c r="BI6738" s="34">
        <v>0.1180334868591436</v>
      </c>
    </row>
    <row r="6739" spans="61:61" x14ac:dyDescent="0.25">
      <c r="BI6739" s="34">
        <v>-4.5792919068815802E-2</v>
      </c>
    </row>
    <row r="6740" spans="61:61" x14ac:dyDescent="0.25">
      <c r="BI6740" s="34">
        <v>0.11986813213306841</v>
      </c>
    </row>
    <row r="6741" spans="61:61" x14ac:dyDescent="0.25">
      <c r="BI6741" s="34">
        <v>0.1020728492573645</v>
      </c>
    </row>
    <row r="6742" spans="61:61" x14ac:dyDescent="0.25">
      <c r="BI6742" s="34">
        <v>-6.22817413900707E-2</v>
      </c>
    </row>
    <row r="6743" spans="61:61" x14ac:dyDescent="0.25">
      <c r="BI6743" s="34">
        <v>-7.0721859887134999E-3</v>
      </c>
    </row>
    <row r="6744" spans="61:61" x14ac:dyDescent="0.25">
      <c r="BI6744" s="34">
        <v>3.78652857891036E-2</v>
      </c>
    </row>
    <row r="6745" spans="61:61" x14ac:dyDescent="0.25">
      <c r="BI6745" s="34">
        <v>-7.3800272399902098E-2</v>
      </c>
    </row>
    <row r="6746" spans="61:61" x14ac:dyDescent="0.25">
      <c r="BI6746" s="34">
        <v>-7.4964191606568999E-3</v>
      </c>
    </row>
    <row r="6747" spans="61:61" x14ac:dyDescent="0.25">
      <c r="BI6747" s="34">
        <v>-5.4866782840503399E-2</v>
      </c>
    </row>
    <row r="6748" spans="61:61" x14ac:dyDescent="0.25">
      <c r="BI6748" s="34">
        <v>0.2189485283723179</v>
      </c>
    </row>
    <row r="6749" spans="61:61" x14ac:dyDescent="0.25">
      <c r="BI6749" s="34">
        <v>3.5032236289583303E-2</v>
      </c>
    </row>
    <row r="6750" spans="61:61" x14ac:dyDescent="0.25">
      <c r="BI6750" s="34">
        <v>-0.16524491245105441</v>
      </c>
    </row>
    <row r="6751" spans="61:61" x14ac:dyDescent="0.25">
      <c r="BI6751" s="34">
        <v>2.53714450068852E-2</v>
      </c>
    </row>
    <row r="6752" spans="61:61" x14ac:dyDescent="0.25">
      <c r="BI6752" s="34">
        <v>9.0222020786806002E-3</v>
      </c>
    </row>
    <row r="6753" spans="61:61" x14ac:dyDescent="0.25">
      <c r="BI6753" s="34">
        <v>0.10946855046775519</v>
      </c>
    </row>
    <row r="6754" spans="61:61" x14ac:dyDescent="0.25">
      <c r="BI6754" s="34">
        <v>7.7518426292105494E-2</v>
      </c>
    </row>
    <row r="6755" spans="61:61" x14ac:dyDescent="0.25">
      <c r="BI6755" s="34">
        <v>8.3915715453024703E-2</v>
      </c>
    </row>
    <row r="6756" spans="61:61" x14ac:dyDescent="0.25">
      <c r="BI6756" s="34">
        <v>-0.15119845248413219</v>
      </c>
    </row>
    <row r="6757" spans="61:61" x14ac:dyDescent="0.25">
      <c r="BI6757" s="34">
        <v>-1.4115135029711101E-2</v>
      </c>
    </row>
    <row r="6758" spans="61:61" x14ac:dyDescent="0.25">
      <c r="BI6758" s="34">
        <v>-0.11880729177365031</v>
      </c>
    </row>
    <row r="6759" spans="61:61" x14ac:dyDescent="0.25">
      <c r="BI6759" s="34">
        <v>-0.1079996749675151</v>
      </c>
    </row>
    <row r="6760" spans="61:61" x14ac:dyDescent="0.25">
      <c r="BI6760" s="34">
        <v>-2.8257217875927901E-2</v>
      </c>
    </row>
    <row r="6761" spans="61:61" x14ac:dyDescent="0.25">
      <c r="BI6761" s="34">
        <v>-0.30611212037201763</v>
      </c>
    </row>
    <row r="6762" spans="61:61" x14ac:dyDescent="0.25">
      <c r="BI6762" s="34">
        <v>0.2175046348777952</v>
      </c>
    </row>
    <row r="6763" spans="61:61" x14ac:dyDescent="0.25">
      <c r="BI6763" s="34">
        <v>-0.23033353144714991</v>
      </c>
    </row>
    <row r="6764" spans="61:61" x14ac:dyDescent="0.25">
      <c r="BI6764" s="34">
        <v>5.0088104773367802E-2</v>
      </c>
    </row>
    <row r="6765" spans="61:61" x14ac:dyDescent="0.25">
      <c r="BI6765" s="34">
        <v>-0.35308882576058181</v>
      </c>
    </row>
    <row r="6766" spans="61:61" x14ac:dyDescent="0.25">
      <c r="BI6766" s="34">
        <v>0.14631534715333219</v>
      </c>
    </row>
    <row r="6767" spans="61:61" x14ac:dyDescent="0.25">
      <c r="BI6767" s="34">
        <v>-1.41133096125801E-2</v>
      </c>
    </row>
    <row r="6768" spans="61:61" x14ac:dyDescent="0.25">
      <c r="BI6768" s="34">
        <v>-0.1013499610292049</v>
      </c>
    </row>
    <row r="6769" spans="61:61" x14ac:dyDescent="0.25">
      <c r="BI6769" s="34">
        <v>-8.7962029290346799E-2</v>
      </c>
    </row>
    <row r="6770" spans="61:61" x14ac:dyDescent="0.25">
      <c r="BI6770" s="34">
        <v>-1.6344937435264599E-2</v>
      </c>
    </row>
    <row r="6771" spans="61:61" x14ac:dyDescent="0.25">
      <c r="BI6771" s="34">
        <v>-7.4284650385880502E-2</v>
      </c>
    </row>
    <row r="6772" spans="61:61" x14ac:dyDescent="0.25">
      <c r="BI6772" s="34">
        <v>1.5957543223789401E-2</v>
      </c>
    </row>
    <row r="6773" spans="61:61" x14ac:dyDescent="0.25">
      <c r="BI6773" s="34">
        <v>-0.1749297530212435</v>
      </c>
    </row>
    <row r="6774" spans="61:61" x14ac:dyDescent="0.25">
      <c r="BI6774" s="34">
        <v>-4.9548208968735498E-2</v>
      </c>
    </row>
    <row r="6775" spans="61:61" x14ac:dyDescent="0.25">
      <c r="BI6775" s="34">
        <v>0.11130754116371799</v>
      </c>
    </row>
    <row r="6776" spans="61:61" x14ac:dyDescent="0.25">
      <c r="BI6776" s="34">
        <v>-0.15074000702480611</v>
      </c>
    </row>
    <row r="6777" spans="61:61" x14ac:dyDescent="0.25">
      <c r="BI6777" s="34">
        <v>-0.1495127617439799</v>
      </c>
    </row>
    <row r="6778" spans="61:61" x14ac:dyDescent="0.25">
      <c r="BI6778" s="34">
        <v>-0.21542200091303459</v>
      </c>
    </row>
    <row r="6779" spans="61:61" x14ac:dyDescent="0.25">
      <c r="BI6779" s="34">
        <v>-0.14160535500817359</v>
      </c>
    </row>
    <row r="6780" spans="61:61" x14ac:dyDescent="0.25">
      <c r="BI6780" s="34">
        <v>-3.8129165720545498E-2</v>
      </c>
    </row>
    <row r="6781" spans="61:61" x14ac:dyDescent="0.25">
      <c r="BI6781" s="34">
        <v>-0.1544024043734665</v>
      </c>
    </row>
    <row r="6782" spans="61:61" x14ac:dyDescent="0.25">
      <c r="BI6782" s="34">
        <v>-0.19179008374462389</v>
      </c>
    </row>
    <row r="6783" spans="61:61" x14ac:dyDescent="0.25">
      <c r="BI6783" s="34">
        <v>-8.3324153924491107E-2</v>
      </c>
    </row>
    <row r="6784" spans="61:61" x14ac:dyDescent="0.25">
      <c r="BI6784" s="34">
        <v>-0.1551123519164416</v>
      </c>
    </row>
    <row r="6785" spans="61:61" x14ac:dyDescent="0.25">
      <c r="BI6785" s="34">
        <v>-0.16257594003517059</v>
      </c>
    </row>
    <row r="6786" spans="61:61" x14ac:dyDescent="0.25">
      <c r="BI6786" s="34">
        <v>-6.7383778446917494E-2</v>
      </c>
    </row>
    <row r="6787" spans="61:61" x14ac:dyDescent="0.25">
      <c r="BI6787" s="34">
        <v>9.9780509013001395E-2</v>
      </c>
    </row>
    <row r="6788" spans="61:61" x14ac:dyDescent="0.25">
      <c r="BI6788" s="34">
        <v>-0.222503069035696</v>
      </c>
    </row>
    <row r="6789" spans="61:61" x14ac:dyDescent="0.25">
      <c r="BI6789" s="34">
        <v>-8.5424402041664904E-2</v>
      </c>
    </row>
    <row r="6790" spans="61:61" x14ac:dyDescent="0.25">
      <c r="BI6790" s="34">
        <v>-4.6100276144605302E-2</v>
      </c>
    </row>
    <row r="6791" spans="61:61" x14ac:dyDescent="0.25">
      <c r="BI6791" s="34">
        <v>-5.59112173652732E-2</v>
      </c>
    </row>
    <row r="6792" spans="61:61" x14ac:dyDescent="0.25">
      <c r="BI6792" s="34">
        <v>3.5909851943336603E-2</v>
      </c>
    </row>
    <row r="6793" spans="61:61" x14ac:dyDescent="0.25">
      <c r="BI6793" s="34">
        <v>3.1698053747517998E-3</v>
      </c>
    </row>
    <row r="6794" spans="61:61" x14ac:dyDescent="0.25">
      <c r="BI6794" s="34">
        <v>-0.205114857484789</v>
      </c>
    </row>
    <row r="6795" spans="61:61" x14ac:dyDescent="0.25">
      <c r="BI6795" s="34">
        <v>-0.1158236293363851</v>
      </c>
    </row>
    <row r="6796" spans="61:61" x14ac:dyDescent="0.25">
      <c r="BI6796" s="34">
        <v>-0.57494036033292628</v>
      </c>
    </row>
    <row r="6797" spans="61:61" x14ac:dyDescent="0.25">
      <c r="BI6797" s="34">
        <v>-7.8602949571113002E-3</v>
      </c>
    </row>
    <row r="6798" spans="61:61" x14ac:dyDescent="0.25">
      <c r="BI6798" s="34">
        <v>6.2842700336101495E-2</v>
      </c>
    </row>
    <row r="6799" spans="61:61" x14ac:dyDescent="0.25">
      <c r="BI6799" s="34">
        <v>-0.1583724402654072</v>
      </c>
    </row>
    <row r="6800" spans="61:61" x14ac:dyDescent="0.25">
      <c r="BI6800" s="34">
        <v>-0.2424157813465101</v>
      </c>
    </row>
    <row r="6801" spans="61:61" x14ac:dyDescent="0.25">
      <c r="BI6801" s="34">
        <v>-0.18386253278301959</v>
      </c>
    </row>
    <row r="6802" spans="61:61" x14ac:dyDescent="0.25">
      <c r="BI6802" s="34">
        <v>-0.21615834573595119</v>
      </c>
    </row>
    <row r="6803" spans="61:61" x14ac:dyDescent="0.25">
      <c r="BI6803" s="34">
        <v>-5.62765401575799E-2</v>
      </c>
    </row>
    <row r="6804" spans="61:61" x14ac:dyDescent="0.25">
      <c r="BI6804" s="34">
        <v>0.2451895947186277</v>
      </c>
    </row>
    <row r="6805" spans="61:61" x14ac:dyDescent="0.25">
      <c r="BI6805" s="34">
        <v>-9.9335326048188999E-3</v>
      </c>
    </row>
    <row r="6806" spans="61:61" x14ac:dyDescent="0.25">
      <c r="BI6806" s="34">
        <v>-4.7690774613026697E-2</v>
      </c>
    </row>
    <row r="6807" spans="61:61" x14ac:dyDescent="0.25">
      <c r="BI6807" s="34">
        <v>7.7538423659579206E-2</v>
      </c>
    </row>
    <row r="6808" spans="61:61" x14ac:dyDescent="0.25">
      <c r="BI6808" s="34">
        <v>-0.1610987544083311</v>
      </c>
    </row>
    <row r="6809" spans="61:61" x14ac:dyDescent="0.25">
      <c r="BI6809" s="34">
        <v>-5.9178794058155598E-2</v>
      </c>
    </row>
    <row r="6810" spans="61:61" x14ac:dyDescent="0.25">
      <c r="BI6810" s="34">
        <v>-0.2658499345269541</v>
      </c>
    </row>
    <row r="6811" spans="61:61" x14ac:dyDescent="0.25">
      <c r="BI6811" s="34">
        <v>0.1300679180034939</v>
      </c>
    </row>
    <row r="6812" spans="61:61" x14ac:dyDescent="0.25">
      <c r="BI6812" s="34">
        <v>-8.7521820686618901E-2</v>
      </c>
    </row>
    <row r="6813" spans="61:61" x14ac:dyDescent="0.25">
      <c r="BI6813" s="34">
        <v>-6.8610390475457195E-2</v>
      </c>
    </row>
    <row r="6814" spans="61:61" x14ac:dyDescent="0.25">
      <c r="BI6814" s="34">
        <v>-7.85066033103336E-2</v>
      </c>
    </row>
    <row r="6815" spans="61:61" x14ac:dyDescent="0.25">
      <c r="BI6815" s="34">
        <v>2.4405205504780401E-2</v>
      </c>
    </row>
    <row r="6816" spans="61:61" x14ac:dyDescent="0.25">
      <c r="BI6816" s="34">
        <v>9.7840089927826293E-2</v>
      </c>
    </row>
    <row r="6817" spans="61:61" x14ac:dyDescent="0.25">
      <c r="BI6817" s="34">
        <v>0.10219202241631049</v>
      </c>
    </row>
    <row r="6818" spans="61:61" x14ac:dyDescent="0.25">
      <c r="BI6818" s="34">
        <v>5.2483322140519303E-2</v>
      </c>
    </row>
    <row r="6819" spans="61:61" x14ac:dyDescent="0.25">
      <c r="BI6819" s="34">
        <v>0.4709630879598482</v>
      </c>
    </row>
    <row r="6820" spans="61:61" x14ac:dyDescent="0.25">
      <c r="BI6820" s="34">
        <v>0.2425914120055844</v>
      </c>
    </row>
    <row r="6821" spans="61:61" x14ac:dyDescent="0.25">
      <c r="BI6821" s="34">
        <v>-0.20725218512854029</v>
      </c>
    </row>
    <row r="6822" spans="61:61" x14ac:dyDescent="0.25">
      <c r="BI6822" s="34">
        <v>-0.22346042387795581</v>
      </c>
    </row>
    <row r="6823" spans="61:61" x14ac:dyDescent="0.25">
      <c r="BI6823" s="34">
        <v>1.5417772799336E-2</v>
      </c>
    </row>
    <row r="6824" spans="61:61" x14ac:dyDescent="0.25">
      <c r="BI6824" s="34">
        <v>4.9029915656835503E-2</v>
      </c>
    </row>
    <row r="6825" spans="61:61" x14ac:dyDescent="0.25">
      <c r="BI6825" s="34">
        <v>-0.1039349637407961</v>
      </c>
    </row>
    <row r="6826" spans="61:61" x14ac:dyDescent="0.25">
      <c r="BI6826" s="34">
        <v>0.1019925194789405</v>
      </c>
    </row>
    <row r="6827" spans="61:61" x14ac:dyDescent="0.25">
      <c r="BI6827" s="34">
        <v>0.1089092762564637</v>
      </c>
    </row>
    <row r="6828" spans="61:61" x14ac:dyDescent="0.25">
      <c r="BI6828" s="34">
        <v>1.5764513840398401E-2</v>
      </c>
    </row>
    <row r="6829" spans="61:61" x14ac:dyDescent="0.25">
      <c r="BI6829" s="34">
        <v>0.1271154028548441</v>
      </c>
    </row>
    <row r="6830" spans="61:61" x14ac:dyDescent="0.25">
      <c r="BI6830" s="34">
        <v>0.1685246685093012</v>
      </c>
    </row>
    <row r="6831" spans="61:61" x14ac:dyDescent="0.25">
      <c r="BI6831" s="34">
        <v>7.9681880266551999E-3</v>
      </c>
    </row>
    <row r="6832" spans="61:61" x14ac:dyDescent="0.25">
      <c r="BI6832" s="34">
        <v>6.2711451854496503E-2</v>
      </c>
    </row>
    <row r="6833" spans="61:61" x14ac:dyDescent="0.25">
      <c r="BI6833" s="34">
        <v>-9.3517665438776307E-2</v>
      </c>
    </row>
    <row r="6834" spans="61:61" x14ac:dyDescent="0.25">
      <c r="BI6834" s="34">
        <v>0.15581507612210699</v>
      </c>
    </row>
    <row r="6835" spans="61:61" x14ac:dyDescent="0.25">
      <c r="BI6835" s="34">
        <v>0.1388701828455961</v>
      </c>
    </row>
    <row r="6836" spans="61:61" x14ac:dyDescent="0.25">
      <c r="BI6836" s="34">
        <v>8.5179442254108007E-2</v>
      </c>
    </row>
    <row r="6837" spans="61:61" x14ac:dyDescent="0.25">
      <c r="BI6837" s="34">
        <v>1.1805258314708701E-2</v>
      </c>
    </row>
    <row r="6838" spans="61:61" x14ac:dyDescent="0.25">
      <c r="BI6838" s="34">
        <v>0.18971444513720981</v>
      </c>
    </row>
    <row r="6839" spans="61:61" x14ac:dyDescent="0.25">
      <c r="BI6839" s="34">
        <v>0.1492813709027517</v>
      </c>
    </row>
    <row r="6840" spans="61:61" x14ac:dyDescent="0.25">
      <c r="BI6840" s="34">
        <v>4.2896839912340501E-2</v>
      </c>
    </row>
    <row r="6841" spans="61:61" x14ac:dyDescent="0.25">
      <c r="BI6841" s="34">
        <v>-1.9463085735479901E-2</v>
      </c>
    </row>
    <row r="6842" spans="61:61" x14ac:dyDescent="0.25">
      <c r="BI6842" s="34">
        <v>0.15145538650749399</v>
      </c>
    </row>
    <row r="6843" spans="61:61" x14ac:dyDescent="0.25">
      <c r="BI6843" s="34">
        <v>0.28613060105793908</v>
      </c>
    </row>
    <row r="6844" spans="61:61" x14ac:dyDescent="0.25">
      <c r="BI6844" s="34">
        <v>1.6310916966152899E-2</v>
      </c>
    </row>
    <row r="6845" spans="61:61" x14ac:dyDescent="0.25">
      <c r="BI6845" s="34">
        <v>-9.6368789449294806E-2</v>
      </c>
    </row>
    <row r="6846" spans="61:61" x14ac:dyDescent="0.25">
      <c r="BI6846" s="34">
        <v>-7.9565764074246495E-2</v>
      </c>
    </row>
    <row r="6847" spans="61:61" x14ac:dyDescent="0.25">
      <c r="BI6847" s="34">
        <v>-1.5272776652599599E-2</v>
      </c>
    </row>
    <row r="6848" spans="61:61" x14ac:dyDescent="0.25">
      <c r="BI6848" s="34">
        <v>-3.5328188787304697E-2</v>
      </c>
    </row>
    <row r="6849" spans="61:61" x14ac:dyDescent="0.25">
      <c r="BI6849" s="34">
        <v>-3.93053991865858E-2</v>
      </c>
    </row>
    <row r="6850" spans="61:61" x14ac:dyDescent="0.25">
      <c r="BI6850" s="34">
        <v>7.6718813795707899E-2</v>
      </c>
    </row>
    <row r="6851" spans="61:61" x14ac:dyDescent="0.25">
      <c r="BI6851" s="34">
        <v>-3.6226345450363497E-2</v>
      </c>
    </row>
    <row r="6852" spans="61:61" x14ac:dyDescent="0.25">
      <c r="BI6852" s="34">
        <v>-1.8200211156200598E-2</v>
      </c>
    </row>
    <row r="6853" spans="61:61" x14ac:dyDescent="0.25">
      <c r="BI6853" s="34">
        <v>0.13155126667309169</v>
      </c>
    </row>
    <row r="6854" spans="61:61" x14ac:dyDescent="0.25">
      <c r="BI6854" s="34">
        <v>-0.12864003516809561</v>
      </c>
    </row>
    <row r="6855" spans="61:61" x14ac:dyDescent="0.25">
      <c r="BI6855" s="34">
        <v>-0.2115915912144678</v>
      </c>
    </row>
    <row r="6856" spans="61:61" x14ac:dyDescent="0.25">
      <c r="BI6856" s="34">
        <v>0.1681607077330643</v>
      </c>
    </row>
    <row r="6857" spans="61:61" x14ac:dyDescent="0.25">
      <c r="BI6857" s="34">
        <v>0.46201890758422748</v>
      </c>
    </row>
    <row r="6858" spans="61:61" x14ac:dyDescent="0.25">
      <c r="BI6858" s="34">
        <v>-0.1689480078343191</v>
      </c>
    </row>
    <row r="6859" spans="61:61" x14ac:dyDescent="0.25">
      <c r="BI6859" s="34">
        <v>5.3975648904248101E-2</v>
      </c>
    </row>
    <row r="6860" spans="61:61" x14ac:dyDescent="0.25">
      <c r="BI6860" s="34">
        <v>-8.7184948850201009E-3</v>
      </c>
    </row>
    <row r="6861" spans="61:61" x14ac:dyDescent="0.25">
      <c r="BI6861" s="34">
        <v>5.8040361918103398E-2</v>
      </c>
    </row>
    <row r="6862" spans="61:61" x14ac:dyDescent="0.25">
      <c r="BI6862" s="34">
        <v>-0.1575978574872276</v>
      </c>
    </row>
    <row r="6863" spans="61:61" x14ac:dyDescent="0.25">
      <c r="BI6863" s="34">
        <v>-1.44881041197571E-2</v>
      </c>
    </row>
    <row r="6864" spans="61:61" x14ac:dyDescent="0.25">
      <c r="BI6864" s="34">
        <v>5.9878276145521998E-2</v>
      </c>
    </row>
    <row r="6865" spans="61:61" x14ac:dyDescent="0.25">
      <c r="BI6865" s="34">
        <v>0.13801549635231139</v>
      </c>
    </row>
    <row r="6866" spans="61:61" x14ac:dyDescent="0.25">
      <c r="BI6866" s="34">
        <v>-7.2183334543928501E-2</v>
      </c>
    </row>
    <row r="6867" spans="61:61" x14ac:dyDescent="0.25">
      <c r="BI6867" s="34">
        <v>-1.1323580109745299E-2</v>
      </c>
    </row>
    <row r="6868" spans="61:61" x14ac:dyDescent="0.25">
      <c r="BI6868" s="34">
        <v>7.2848484551141596E-2</v>
      </c>
    </row>
    <row r="6869" spans="61:61" x14ac:dyDescent="0.25">
      <c r="BI6869" s="34">
        <v>2.2380613640459901E-2</v>
      </c>
    </row>
    <row r="6870" spans="61:61" x14ac:dyDescent="0.25">
      <c r="BI6870" s="34">
        <v>-2.60302565562841E-2</v>
      </c>
    </row>
    <row r="6871" spans="61:61" x14ac:dyDescent="0.25">
      <c r="BI6871" s="34">
        <v>-9.4837482138366305E-2</v>
      </c>
    </row>
    <row r="6872" spans="61:61" x14ac:dyDescent="0.25">
      <c r="BI6872" s="34">
        <v>2.5633755350007999E-2</v>
      </c>
    </row>
    <row r="6873" spans="61:61" x14ac:dyDescent="0.25">
      <c r="BI6873" s="34">
        <v>-0.103505240294212</v>
      </c>
    </row>
    <row r="6874" spans="61:61" x14ac:dyDescent="0.25">
      <c r="BI6874" s="34">
        <v>1.52675058483048E-2</v>
      </c>
    </row>
    <row r="6875" spans="61:61" x14ac:dyDescent="0.25">
      <c r="BI6875" s="34">
        <v>-9.5999621824685005E-3</v>
      </c>
    </row>
    <row r="6876" spans="61:61" x14ac:dyDescent="0.25">
      <c r="BI6876" s="34">
        <v>-2.88524968122893E-2</v>
      </c>
    </row>
    <row r="6877" spans="61:61" x14ac:dyDescent="0.25">
      <c r="BI6877" s="34">
        <v>-2.3166717981338299E-2</v>
      </c>
    </row>
    <row r="6878" spans="61:61" x14ac:dyDescent="0.25">
      <c r="BI6878" s="34">
        <v>0.37634188649790368</v>
      </c>
    </row>
    <row r="6879" spans="61:61" x14ac:dyDescent="0.25">
      <c r="BI6879" s="34">
        <v>7.7884518384905205E-2</v>
      </c>
    </row>
    <row r="6880" spans="61:61" x14ac:dyDescent="0.25">
      <c r="BI6880" s="34">
        <v>0.1366019887150432</v>
      </c>
    </row>
    <row r="6881" spans="61:61" x14ac:dyDescent="0.25">
      <c r="BI6881" s="34">
        <v>0.1114469162607717</v>
      </c>
    </row>
    <row r="6882" spans="61:61" x14ac:dyDescent="0.25">
      <c r="BI6882" s="34">
        <v>5.4236253593513299E-2</v>
      </c>
    </row>
    <row r="6883" spans="61:61" x14ac:dyDescent="0.25">
      <c r="BI6883" s="34">
        <v>2.49192206511493E-2</v>
      </c>
    </row>
    <row r="6884" spans="61:61" x14ac:dyDescent="0.25">
      <c r="BI6884" s="34">
        <v>0.1127367528924966</v>
      </c>
    </row>
    <row r="6885" spans="61:61" x14ac:dyDescent="0.25">
      <c r="BI6885" s="34">
        <v>0.22673189630713439</v>
      </c>
    </row>
    <row r="6886" spans="61:61" x14ac:dyDescent="0.25">
      <c r="BI6886" s="34">
        <v>-8.7841198682419505E-2</v>
      </c>
    </row>
    <row r="6887" spans="61:61" x14ac:dyDescent="0.25">
      <c r="BI6887" s="34">
        <v>-4.6995092422807298E-2</v>
      </c>
    </row>
    <row r="6888" spans="61:61" x14ac:dyDescent="0.25">
      <c r="BI6888" s="34">
        <v>-5.6612502691628597E-2</v>
      </c>
    </row>
    <row r="6889" spans="61:61" x14ac:dyDescent="0.25">
      <c r="BI6889" s="34">
        <v>3.0310332882078898E-2</v>
      </c>
    </row>
    <row r="6890" spans="61:61" x14ac:dyDescent="0.25">
      <c r="BI6890" s="34">
        <v>-8.8077446543954704E-2</v>
      </c>
    </row>
    <row r="6891" spans="61:61" x14ac:dyDescent="0.25">
      <c r="BI6891" s="34">
        <v>-7.6678669645512801E-2</v>
      </c>
    </row>
    <row r="6892" spans="61:61" x14ac:dyDescent="0.25">
      <c r="BI6892" s="34">
        <v>-9.0798199996000195E-2</v>
      </c>
    </row>
    <row r="6893" spans="61:61" x14ac:dyDescent="0.25">
      <c r="BI6893" s="34">
        <v>-6.8483769468474995E-2</v>
      </c>
    </row>
    <row r="6894" spans="61:61" x14ac:dyDescent="0.25">
      <c r="BI6894" s="34">
        <v>-2.2729170342072499E-2</v>
      </c>
    </row>
    <row r="6895" spans="61:61" x14ac:dyDescent="0.25">
      <c r="BI6895" s="34">
        <v>-8.5695170509995602E-2</v>
      </c>
    </row>
    <row r="6896" spans="61:61" x14ac:dyDescent="0.25">
      <c r="BI6896" s="34">
        <v>-0.21069317949489069</v>
      </c>
    </row>
    <row r="6897" spans="61:61" x14ac:dyDescent="0.25">
      <c r="BI6897" s="34">
        <v>-0.15981038801064529</v>
      </c>
    </row>
    <row r="6898" spans="61:61" x14ac:dyDescent="0.25">
      <c r="BI6898" s="34">
        <v>5.7614446896858497E-2</v>
      </c>
    </row>
    <row r="6899" spans="61:61" x14ac:dyDescent="0.25">
      <c r="BI6899" s="34">
        <v>0.1139381894990202</v>
      </c>
    </row>
    <row r="6900" spans="61:61" x14ac:dyDescent="0.25">
      <c r="BI6900" s="34">
        <v>-0.25404588710388942</v>
      </c>
    </row>
    <row r="6901" spans="61:61" x14ac:dyDescent="0.25">
      <c r="BI6901" s="34">
        <v>3.4813510318014801E-2</v>
      </c>
    </row>
    <row r="6902" spans="61:61" x14ac:dyDescent="0.25">
      <c r="BI6902" s="34">
        <v>-8.9367407605899896E-2</v>
      </c>
    </row>
    <row r="6903" spans="61:61" x14ac:dyDescent="0.25">
      <c r="BI6903" s="34">
        <v>-7.5094986835660404E-2</v>
      </c>
    </row>
    <row r="6904" spans="61:61" x14ac:dyDescent="0.25">
      <c r="BI6904" s="34">
        <v>3.2024495267030398E-2</v>
      </c>
    </row>
    <row r="6905" spans="61:61" x14ac:dyDescent="0.25">
      <c r="BI6905" s="34">
        <v>-1.75621735494778E-2</v>
      </c>
    </row>
    <row r="6906" spans="61:61" x14ac:dyDescent="0.25">
      <c r="BI6906" s="34">
        <v>-0.12305962587301909</v>
      </c>
    </row>
    <row r="6907" spans="61:61" x14ac:dyDescent="0.25">
      <c r="BI6907" s="34">
        <v>-0.1588965506602191</v>
      </c>
    </row>
    <row r="6908" spans="61:61" x14ac:dyDescent="0.25">
      <c r="BI6908" s="34">
        <v>-4.3522059556867901E-2</v>
      </c>
    </row>
    <row r="6909" spans="61:61" x14ac:dyDescent="0.25">
      <c r="BI6909" s="34">
        <v>0.1700500268189146</v>
      </c>
    </row>
    <row r="6910" spans="61:61" x14ac:dyDescent="0.25">
      <c r="BI6910" s="34">
        <v>-4.5349292226875698E-2</v>
      </c>
    </row>
    <row r="6911" spans="61:61" x14ac:dyDescent="0.25">
      <c r="BI6911" s="34">
        <v>0.33743619751407899</v>
      </c>
    </row>
    <row r="6912" spans="61:61" x14ac:dyDescent="0.25">
      <c r="BI6912" s="34">
        <v>0.1210832186025997</v>
      </c>
    </row>
    <row r="6913" spans="61:61" x14ac:dyDescent="0.25">
      <c r="BI6913" s="34">
        <v>-3.7546801683465802E-2</v>
      </c>
    </row>
    <row r="6914" spans="61:61" x14ac:dyDescent="0.25">
      <c r="BI6914" s="34">
        <v>-0.1164536023777569</v>
      </c>
    </row>
    <row r="6915" spans="61:61" x14ac:dyDescent="0.25">
      <c r="BI6915" s="34">
        <v>-9.4515093823525798E-2</v>
      </c>
    </row>
    <row r="6916" spans="61:61" x14ac:dyDescent="0.25">
      <c r="BI6916" s="34">
        <v>0.29847881157734479</v>
      </c>
    </row>
    <row r="6917" spans="61:61" x14ac:dyDescent="0.25">
      <c r="BI6917" s="34">
        <v>-0.1001436966194121</v>
      </c>
    </row>
    <row r="6918" spans="61:61" x14ac:dyDescent="0.25">
      <c r="BI6918" s="34">
        <v>-4.0257429099923601E-2</v>
      </c>
    </row>
    <row r="6919" spans="61:61" x14ac:dyDescent="0.25">
      <c r="BI6919" s="34">
        <v>-0.13519480793088809</v>
      </c>
    </row>
    <row r="6920" spans="61:61" x14ac:dyDescent="0.25">
      <c r="BI6920" s="34">
        <v>-4.0300939949285901E-2</v>
      </c>
    </row>
    <row r="6921" spans="61:61" x14ac:dyDescent="0.25">
      <c r="BI6921" s="34">
        <v>-8.7061180248570097E-2</v>
      </c>
    </row>
    <row r="6922" spans="61:61" x14ac:dyDescent="0.25">
      <c r="BI6922" s="34">
        <v>7.7438375758801595E-2</v>
      </c>
    </row>
    <row r="6923" spans="61:61" x14ac:dyDescent="0.25">
      <c r="BI6923" s="34">
        <v>0.18159048035089889</v>
      </c>
    </row>
    <row r="6924" spans="61:61" x14ac:dyDescent="0.25">
      <c r="BI6924" s="34">
        <v>3.7749725808639001E-3</v>
      </c>
    </row>
    <row r="6925" spans="61:61" x14ac:dyDescent="0.25">
      <c r="BI6925" s="34">
        <v>-6.0658531416223398E-2</v>
      </c>
    </row>
    <row r="6926" spans="61:61" x14ac:dyDescent="0.25">
      <c r="BI6926" s="34">
        <v>0.26202338546402598</v>
      </c>
    </row>
    <row r="6927" spans="61:61" x14ac:dyDescent="0.25">
      <c r="BI6927" s="34">
        <v>0.197145798316016</v>
      </c>
    </row>
    <row r="6928" spans="61:61" x14ac:dyDescent="0.25">
      <c r="BI6928" s="34">
        <v>-6.9427454418316006E-2</v>
      </c>
    </row>
    <row r="6929" spans="61:61" x14ac:dyDescent="0.25">
      <c r="BI6929" s="34">
        <v>-4.8764648232498597E-2</v>
      </c>
    </row>
    <row r="6930" spans="61:61" x14ac:dyDescent="0.25">
      <c r="BI6930" s="34">
        <v>-1.022222818983E-4</v>
      </c>
    </row>
    <row r="6931" spans="61:61" x14ac:dyDescent="0.25">
      <c r="BI6931" s="34">
        <v>-0.1575405745617208</v>
      </c>
    </row>
    <row r="6932" spans="61:61" x14ac:dyDescent="0.25">
      <c r="BI6932" s="34">
        <v>2.2181781326047999E-3</v>
      </c>
    </row>
    <row r="6933" spans="61:61" x14ac:dyDescent="0.25">
      <c r="BI6933" s="34">
        <v>-9.6997770957341203E-2</v>
      </c>
    </row>
    <row r="6934" spans="61:61" x14ac:dyDescent="0.25">
      <c r="BI6934" s="34">
        <v>0.1301750666860933</v>
      </c>
    </row>
    <row r="6935" spans="61:61" x14ac:dyDescent="0.25">
      <c r="BI6935" s="34">
        <v>7.0781765564148599E-2</v>
      </c>
    </row>
    <row r="6936" spans="61:61" x14ac:dyDescent="0.25">
      <c r="BI6936" s="34">
        <v>1.1046246879809001E-2</v>
      </c>
    </row>
    <row r="6937" spans="61:61" x14ac:dyDescent="0.25">
      <c r="BI6937" s="34">
        <v>-4.56624587171836E-2</v>
      </c>
    </row>
    <row r="6938" spans="61:61" x14ac:dyDescent="0.25">
      <c r="BI6938" s="34">
        <v>-0.13400969786231481</v>
      </c>
    </row>
    <row r="6939" spans="61:61" x14ac:dyDescent="0.25">
      <c r="BI6939" s="34">
        <v>0.19753464591595379</v>
      </c>
    </row>
    <row r="6940" spans="61:61" x14ac:dyDescent="0.25">
      <c r="BI6940" s="34">
        <v>-0.1238229988633245</v>
      </c>
    </row>
    <row r="6941" spans="61:61" x14ac:dyDescent="0.25">
      <c r="BI6941" s="34">
        <v>-2.60933930507471E-2</v>
      </c>
    </row>
    <row r="6942" spans="61:61" x14ac:dyDescent="0.25">
      <c r="BI6942" s="34">
        <v>0.32416762712505498</v>
      </c>
    </row>
    <row r="6943" spans="61:61" x14ac:dyDescent="0.25">
      <c r="BI6943" s="34">
        <v>0.1211529372247125</v>
      </c>
    </row>
    <row r="6944" spans="61:61" x14ac:dyDescent="0.25">
      <c r="BI6944" s="34">
        <v>-6.5751872208200696E-2</v>
      </c>
    </row>
    <row r="6945" spans="61:61" x14ac:dyDescent="0.25">
      <c r="BI6945" s="34">
        <v>-0.15725452014589431</v>
      </c>
    </row>
    <row r="6946" spans="61:61" x14ac:dyDescent="0.25">
      <c r="BI6946" s="34">
        <v>3.0962750751462799E-2</v>
      </c>
    </row>
    <row r="6947" spans="61:61" x14ac:dyDescent="0.25">
      <c r="BI6947" s="34">
        <v>-4.2053903664823401E-2</v>
      </c>
    </row>
    <row r="6948" spans="61:61" x14ac:dyDescent="0.25">
      <c r="BI6948" s="34">
        <v>0.17130792595338529</v>
      </c>
    </row>
    <row r="6949" spans="61:61" x14ac:dyDescent="0.25">
      <c r="BI6949" s="34">
        <v>-0.18985863288235191</v>
      </c>
    </row>
    <row r="6950" spans="61:61" x14ac:dyDescent="0.25">
      <c r="BI6950" s="34">
        <v>0.1120222797828495</v>
      </c>
    </row>
    <row r="6951" spans="61:61" x14ac:dyDescent="0.25">
      <c r="BI6951" s="34">
        <v>-7.9065682856088504E-2</v>
      </c>
    </row>
    <row r="6952" spans="61:61" x14ac:dyDescent="0.25">
      <c r="BI6952" s="34">
        <v>-2.6334725846759301E-2</v>
      </c>
    </row>
    <row r="6953" spans="61:61" x14ac:dyDescent="0.25">
      <c r="BI6953" s="34">
        <v>-6.04089058145484E-2</v>
      </c>
    </row>
    <row r="6954" spans="61:61" x14ac:dyDescent="0.25">
      <c r="BI6954" s="34">
        <v>0.12723522599937151</v>
      </c>
    </row>
    <row r="6955" spans="61:61" x14ac:dyDescent="0.25">
      <c r="BI6955" s="34">
        <v>6.4167895148800197E-2</v>
      </c>
    </row>
    <row r="6956" spans="61:61" x14ac:dyDescent="0.25">
      <c r="BI6956" s="34">
        <v>0.24659456594004911</v>
      </c>
    </row>
    <row r="6957" spans="61:61" x14ac:dyDescent="0.25">
      <c r="BI6957" s="34">
        <v>0.4986436472815417</v>
      </c>
    </row>
    <row r="6958" spans="61:61" x14ac:dyDescent="0.25">
      <c r="BI6958" s="34">
        <v>0.23001396363715351</v>
      </c>
    </row>
    <row r="6959" spans="61:61" x14ac:dyDescent="0.25">
      <c r="BI6959" s="34">
        <v>-2.97456424145057E-2</v>
      </c>
    </row>
    <row r="6960" spans="61:61" x14ac:dyDescent="0.25">
      <c r="BI6960" s="34">
        <v>-0.128699564045965</v>
      </c>
    </row>
    <row r="6961" spans="61:61" x14ac:dyDescent="0.25">
      <c r="BI6961" s="34">
        <v>0.15485562356591209</v>
      </c>
    </row>
    <row r="6962" spans="61:61" x14ac:dyDescent="0.25">
      <c r="BI6962" s="34">
        <v>0.1012794588350413</v>
      </c>
    </row>
    <row r="6963" spans="61:61" x14ac:dyDescent="0.25">
      <c r="BI6963" s="34">
        <v>1.85791798722637E-2</v>
      </c>
    </row>
    <row r="6964" spans="61:61" x14ac:dyDescent="0.25">
      <c r="BI6964" s="34">
        <v>0.4003070818353317</v>
      </c>
    </row>
    <row r="6965" spans="61:61" x14ac:dyDescent="0.25">
      <c r="BI6965" s="34">
        <v>0.13612407485029129</v>
      </c>
    </row>
    <row r="6966" spans="61:61" x14ac:dyDescent="0.25">
      <c r="BI6966" s="34">
        <v>6.1329324848666003E-2</v>
      </c>
    </row>
    <row r="6967" spans="61:61" x14ac:dyDescent="0.25">
      <c r="BI6967" s="34">
        <v>8.6610856545649996E-4</v>
      </c>
    </row>
    <row r="6968" spans="61:61" x14ac:dyDescent="0.25">
      <c r="BI6968" s="34">
        <v>-2.0658362369338001E-2</v>
      </c>
    </row>
    <row r="6969" spans="61:61" x14ac:dyDescent="0.25">
      <c r="BI6969" s="34">
        <v>-0.12497002606804709</v>
      </c>
    </row>
    <row r="6970" spans="61:61" x14ac:dyDescent="0.25">
      <c r="BI6970" s="34">
        <v>-5.8783115767238402E-2</v>
      </c>
    </row>
    <row r="6971" spans="61:61" x14ac:dyDescent="0.25">
      <c r="BI6971" s="34">
        <v>-8.42119090222474E-2</v>
      </c>
    </row>
    <row r="6972" spans="61:61" x14ac:dyDescent="0.25">
      <c r="BI6972" s="34">
        <v>2.20091472821458E-2</v>
      </c>
    </row>
    <row r="6973" spans="61:61" x14ac:dyDescent="0.25">
      <c r="BI6973" s="34">
        <v>-0.10823551567996589</v>
      </c>
    </row>
    <row r="6974" spans="61:61" x14ac:dyDescent="0.25">
      <c r="BI6974" s="34">
        <v>-0.24345664648805351</v>
      </c>
    </row>
    <row r="6975" spans="61:61" x14ac:dyDescent="0.25">
      <c r="BI6975" s="34">
        <v>-8.6706605353983994E-3</v>
      </c>
    </row>
    <row r="6976" spans="61:61" x14ac:dyDescent="0.25">
      <c r="BI6976" s="34">
        <v>0.1399499867889028</v>
      </c>
    </row>
    <row r="6977" spans="61:61" x14ac:dyDescent="0.25">
      <c r="BI6977" s="34">
        <v>0.138008984529188</v>
      </c>
    </row>
    <row r="6978" spans="61:61" x14ac:dyDescent="0.25">
      <c r="BI6978" s="34">
        <v>4.4969267439099202E-2</v>
      </c>
    </row>
    <row r="6979" spans="61:61" x14ac:dyDescent="0.25">
      <c r="BI6979" s="34">
        <v>-0.1099758895372934</v>
      </c>
    </row>
    <row r="6980" spans="61:61" x14ac:dyDescent="0.25">
      <c r="BI6980" s="34">
        <v>-9.9676087941247202E-2</v>
      </c>
    </row>
    <row r="6981" spans="61:61" x14ac:dyDescent="0.25">
      <c r="BI6981" s="34">
        <v>-1.8142367130892E-3</v>
      </c>
    </row>
    <row r="6982" spans="61:61" x14ac:dyDescent="0.25">
      <c r="BI6982" s="34">
        <v>0.28515929079221769</v>
      </c>
    </row>
    <row r="6983" spans="61:61" x14ac:dyDescent="0.25">
      <c r="BI6983" s="34">
        <v>-5.2447653673779897E-2</v>
      </c>
    </row>
    <row r="6984" spans="61:61" x14ac:dyDescent="0.25">
      <c r="BI6984" s="34">
        <v>1.3707523974381901E-2</v>
      </c>
    </row>
    <row r="6985" spans="61:61" x14ac:dyDescent="0.25">
      <c r="BI6985" s="34">
        <v>0.1336274886442356</v>
      </c>
    </row>
    <row r="6986" spans="61:61" x14ac:dyDescent="0.25">
      <c r="BI6986" s="34">
        <v>0.22033793544540811</v>
      </c>
    </row>
    <row r="6987" spans="61:61" x14ac:dyDescent="0.25">
      <c r="BI6987" s="34">
        <v>9.7530683393410103E-2</v>
      </c>
    </row>
    <row r="6988" spans="61:61" x14ac:dyDescent="0.25">
      <c r="BI6988" s="34">
        <v>4.04278440578663E-2</v>
      </c>
    </row>
    <row r="6989" spans="61:61" x14ac:dyDescent="0.25">
      <c r="BI6989" s="34">
        <v>-0.1591538518255026</v>
      </c>
    </row>
    <row r="6990" spans="61:61" x14ac:dyDescent="0.25">
      <c r="BI6990" s="34">
        <v>0.34070913315209161</v>
      </c>
    </row>
    <row r="6991" spans="61:61" x14ac:dyDescent="0.25">
      <c r="BI6991" s="34">
        <v>2.5195136017970202E-2</v>
      </c>
    </row>
    <row r="6992" spans="61:61" x14ac:dyDescent="0.25">
      <c r="BI6992" s="34">
        <v>0.1032696229801514</v>
      </c>
    </row>
    <row r="6993" spans="61:61" x14ac:dyDescent="0.25">
      <c r="BI6993" s="34">
        <v>0.23466404521687589</v>
      </c>
    </row>
    <row r="6994" spans="61:61" x14ac:dyDescent="0.25">
      <c r="BI6994" s="34">
        <v>-6.1238771232667598E-2</v>
      </c>
    </row>
    <row r="6995" spans="61:61" x14ac:dyDescent="0.25">
      <c r="BI6995" s="34">
        <v>5.6322936625413697E-2</v>
      </c>
    </row>
    <row r="6996" spans="61:61" x14ac:dyDescent="0.25">
      <c r="BI6996" s="34">
        <v>-4.4306117753183397E-2</v>
      </c>
    </row>
    <row r="6997" spans="61:61" x14ac:dyDescent="0.25">
      <c r="BI6997" s="34">
        <v>-4.4997409127462397E-2</v>
      </c>
    </row>
    <row r="6998" spans="61:61" x14ac:dyDescent="0.25">
      <c r="BI6998" s="34">
        <v>1.0904276860926999E-3</v>
      </c>
    </row>
    <row r="6999" spans="61:61" x14ac:dyDescent="0.25">
      <c r="BI6999" s="34">
        <v>1.8029426050214601E-2</v>
      </c>
    </row>
    <row r="7000" spans="61:61" x14ac:dyDescent="0.25">
      <c r="BI7000" s="34">
        <v>0.31055674235855502</v>
      </c>
    </row>
    <row r="7001" spans="61:61" x14ac:dyDescent="0.25">
      <c r="BI7001" s="34">
        <v>0.1217042668623768</v>
      </c>
    </row>
    <row r="7002" spans="61:61" x14ac:dyDescent="0.25">
      <c r="BI7002" s="34">
        <v>-5.9210579311918997E-2</v>
      </c>
    </row>
    <row r="7003" spans="61:61" x14ac:dyDescent="0.25">
      <c r="BI7003" s="34">
        <v>-7.9210573601750503E-2</v>
      </c>
    </row>
    <row r="7004" spans="61:61" x14ac:dyDescent="0.25">
      <c r="BI7004" s="34">
        <v>-1.04453329712262E-2</v>
      </c>
    </row>
    <row r="7005" spans="61:61" x14ac:dyDescent="0.25">
      <c r="BI7005" s="34">
        <v>-0.19708072235544119</v>
      </c>
    </row>
    <row r="7006" spans="61:61" x14ac:dyDescent="0.25">
      <c r="BI7006" s="34">
        <v>-2.4363571020704699E-2</v>
      </c>
    </row>
    <row r="7007" spans="61:61" x14ac:dyDescent="0.25">
      <c r="BI7007" s="34">
        <v>1.7620624276133701E-2</v>
      </c>
    </row>
    <row r="7008" spans="61:61" x14ac:dyDescent="0.25">
      <c r="BI7008" s="34">
        <v>-3.3887258992791498E-2</v>
      </c>
    </row>
    <row r="7009" spans="61:61" x14ac:dyDescent="0.25">
      <c r="BI7009" s="34">
        <v>-5.9670671136273501E-2</v>
      </c>
    </row>
    <row r="7010" spans="61:61" x14ac:dyDescent="0.25">
      <c r="BI7010" s="34">
        <v>-0.14742969106175979</v>
      </c>
    </row>
    <row r="7011" spans="61:61" x14ac:dyDescent="0.25">
      <c r="BI7011" s="34">
        <v>6.6751753145041504E-2</v>
      </c>
    </row>
    <row r="7012" spans="61:61" x14ac:dyDescent="0.25">
      <c r="BI7012" s="34">
        <v>-0.12827917588407989</v>
      </c>
    </row>
    <row r="7013" spans="61:61" x14ac:dyDescent="0.25">
      <c r="BI7013" s="34">
        <v>-9.4793767138520196E-2</v>
      </c>
    </row>
    <row r="7014" spans="61:61" x14ac:dyDescent="0.25">
      <c r="BI7014" s="34">
        <v>-5.58501310060701E-2</v>
      </c>
    </row>
    <row r="7015" spans="61:61" x14ac:dyDescent="0.25">
      <c r="BI7015" s="34">
        <v>-3.32807243370088E-2</v>
      </c>
    </row>
    <row r="7016" spans="61:61" x14ac:dyDescent="0.25">
      <c r="BI7016" s="34">
        <v>-6.19504226870028E-2</v>
      </c>
    </row>
    <row r="7017" spans="61:61" x14ac:dyDescent="0.25">
      <c r="BI7017" s="34">
        <v>0.4526395900291818</v>
      </c>
    </row>
    <row r="7018" spans="61:61" x14ac:dyDescent="0.25">
      <c r="BI7018" s="34">
        <v>1.2051461992980701E-2</v>
      </c>
    </row>
    <row r="7019" spans="61:61" x14ac:dyDescent="0.25">
      <c r="BI7019" s="34">
        <v>-7.9262601799947097E-2</v>
      </c>
    </row>
    <row r="7020" spans="61:61" x14ac:dyDescent="0.25">
      <c r="BI7020" s="34">
        <v>-0.1205934759061742</v>
      </c>
    </row>
    <row r="7021" spans="61:61" x14ac:dyDescent="0.25">
      <c r="BI7021" s="34">
        <v>-6.4288765708384002E-2</v>
      </c>
    </row>
    <row r="7022" spans="61:61" x14ac:dyDescent="0.25">
      <c r="BI7022" s="34">
        <v>5.3192283288632798E-2</v>
      </c>
    </row>
    <row r="7023" spans="61:61" x14ac:dyDescent="0.25">
      <c r="BI7023" s="34">
        <v>-8.45320841061344E-2</v>
      </c>
    </row>
    <row r="7024" spans="61:61" x14ac:dyDescent="0.25">
      <c r="BI7024" s="34">
        <v>0.10311639379140509</v>
      </c>
    </row>
    <row r="7025" spans="61:61" x14ac:dyDescent="0.25">
      <c r="BI7025" s="34">
        <v>4.77005374797271E-2</v>
      </c>
    </row>
    <row r="7026" spans="61:61" x14ac:dyDescent="0.25">
      <c r="BI7026" s="34">
        <v>-0.1101605750484171</v>
      </c>
    </row>
    <row r="7027" spans="61:61" x14ac:dyDescent="0.25">
      <c r="BI7027" s="34">
        <v>7.9162699645072804E-2</v>
      </c>
    </row>
    <row r="7028" spans="61:61" x14ac:dyDescent="0.25">
      <c r="BI7028" s="34">
        <v>-7.97821139010082E-2</v>
      </c>
    </row>
    <row r="7029" spans="61:61" x14ac:dyDescent="0.25">
      <c r="BI7029" s="34">
        <v>-0.1512101913918438</v>
      </c>
    </row>
    <row r="7030" spans="61:61" x14ac:dyDescent="0.25">
      <c r="BI7030" s="34">
        <v>-6.5452033390680994E-2</v>
      </c>
    </row>
    <row r="7031" spans="61:61" x14ac:dyDescent="0.25">
      <c r="BI7031" s="34">
        <v>-0.12480163491773889</v>
      </c>
    </row>
    <row r="7032" spans="61:61" x14ac:dyDescent="0.25">
      <c r="BI7032" s="34">
        <v>-6.6950045030162705E-2</v>
      </c>
    </row>
    <row r="7033" spans="61:61" x14ac:dyDescent="0.25">
      <c r="BI7033" s="34">
        <v>-9.9629077069479294E-2</v>
      </c>
    </row>
    <row r="7034" spans="61:61" x14ac:dyDescent="0.25">
      <c r="BI7034" s="34">
        <v>-3.6030395884714801E-2</v>
      </c>
    </row>
    <row r="7035" spans="61:61" x14ac:dyDescent="0.25">
      <c r="BI7035" s="34">
        <v>-0.1089597810565934</v>
      </c>
    </row>
    <row r="7036" spans="61:61" x14ac:dyDescent="0.25">
      <c r="BI7036" s="34">
        <v>-0.25424010100243261</v>
      </c>
    </row>
    <row r="7037" spans="61:61" x14ac:dyDescent="0.25">
      <c r="BI7037" s="34">
        <v>-0.15251009616692049</v>
      </c>
    </row>
    <row r="7038" spans="61:61" x14ac:dyDescent="0.25">
      <c r="BI7038" s="34">
        <v>0.15090181231361979</v>
      </c>
    </row>
    <row r="7039" spans="61:61" x14ac:dyDescent="0.25">
      <c r="BI7039" s="34">
        <v>-0.25798954162386828</v>
      </c>
    </row>
    <row r="7040" spans="61:61" x14ac:dyDescent="0.25">
      <c r="BI7040" s="34">
        <v>-0.26490295372626649</v>
      </c>
    </row>
    <row r="7041" spans="61:61" x14ac:dyDescent="0.25">
      <c r="BI7041" s="34">
        <v>5.8844725408377999E-2</v>
      </c>
    </row>
    <row r="7042" spans="61:61" x14ac:dyDescent="0.25">
      <c r="BI7042" s="34">
        <v>-0.14948713090372259</v>
      </c>
    </row>
    <row r="7043" spans="61:61" x14ac:dyDescent="0.25">
      <c r="BI7043" s="34">
        <v>-0.1715758156084318</v>
      </c>
    </row>
    <row r="7044" spans="61:61" x14ac:dyDescent="0.25">
      <c r="BI7044" s="34">
        <v>-7.8848014888835305E-2</v>
      </c>
    </row>
    <row r="7045" spans="61:61" x14ac:dyDescent="0.25">
      <c r="BI7045" s="34">
        <v>-0.23992002533287821</v>
      </c>
    </row>
    <row r="7046" spans="61:61" x14ac:dyDescent="0.25">
      <c r="BI7046" s="34">
        <v>-0.1096727443354894</v>
      </c>
    </row>
    <row r="7047" spans="61:61" x14ac:dyDescent="0.25">
      <c r="BI7047" s="34">
        <v>-0.22926970915032471</v>
      </c>
    </row>
    <row r="7048" spans="61:61" x14ac:dyDescent="0.25">
      <c r="BI7048" s="34">
        <v>-0.23720618231663049</v>
      </c>
    </row>
    <row r="7049" spans="61:61" x14ac:dyDescent="0.25">
      <c r="BI7049" s="34">
        <v>-0.11640405221379591</v>
      </c>
    </row>
    <row r="7050" spans="61:61" x14ac:dyDescent="0.25">
      <c r="BI7050" s="34">
        <v>-0.2070513875455737</v>
      </c>
    </row>
    <row r="7051" spans="61:61" x14ac:dyDescent="0.25">
      <c r="BI7051" s="34">
        <v>-7.7516716278269504E-2</v>
      </c>
    </row>
    <row r="7052" spans="61:61" x14ac:dyDescent="0.25">
      <c r="BI7052" s="34">
        <v>0.29893454972554367</v>
      </c>
    </row>
    <row r="7053" spans="61:61" x14ac:dyDescent="0.25">
      <c r="BI7053" s="34">
        <v>-3.61231070491983E-2</v>
      </c>
    </row>
    <row r="7054" spans="61:61" x14ac:dyDescent="0.25">
      <c r="BI7054" s="34">
        <v>-0.19376389197347571</v>
      </c>
    </row>
    <row r="7055" spans="61:61" x14ac:dyDescent="0.25">
      <c r="BI7055" s="34">
        <v>-0.12972516774605899</v>
      </c>
    </row>
    <row r="7056" spans="61:61" x14ac:dyDescent="0.25">
      <c r="BI7056" s="34">
        <v>-4.0967708563619899E-2</v>
      </c>
    </row>
    <row r="7057" spans="61:61" x14ac:dyDescent="0.25">
      <c r="BI7057" s="34">
        <v>-0.22320638545585231</v>
      </c>
    </row>
    <row r="7058" spans="61:61" x14ac:dyDescent="0.25">
      <c r="BI7058" s="34">
        <v>-4.0804847461382097E-2</v>
      </c>
    </row>
    <row r="7059" spans="61:61" x14ac:dyDescent="0.25">
      <c r="BI7059" s="34">
        <v>5.6959213657101201E-2</v>
      </c>
    </row>
    <row r="7060" spans="61:61" x14ac:dyDescent="0.25">
      <c r="BI7060" s="34">
        <v>-9.5537830818396105E-2</v>
      </c>
    </row>
    <row r="7061" spans="61:61" x14ac:dyDescent="0.25">
      <c r="BI7061" s="34">
        <v>1.6572492697236E-3</v>
      </c>
    </row>
    <row r="7062" spans="61:61" x14ac:dyDescent="0.25">
      <c r="BI7062" s="34">
        <v>-1.02902637359542E-2</v>
      </c>
    </row>
    <row r="7063" spans="61:61" x14ac:dyDescent="0.25">
      <c r="BI7063" s="34">
        <v>-0.17221939224233049</v>
      </c>
    </row>
    <row r="7064" spans="61:61" x14ac:dyDescent="0.25">
      <c r="BI7064" s="34">
        <v>0.1234358046783223</v>
      </c>
    </row>
    <row r="7065" spans="61:61" x14ac:dyDescent="0.25">
      <c r="BI7065" s="34">
        <v>-0.31185743331072308</v>
      </c>
    </row>
    <row r="7066" spans="61:61" x14ac:dyDescent="0.25">
      <c r="BI7066" s="34">
        <v>3.7745954394049798E-2</v>
      </c>
    </row>
    <row r="7067" spans="61:61" x14ac:dyDescent="0.25">
      <c r="BI7067" s="34">
        <v>-8.9730658514342296E-2</v>
      </c>
    </row>
    <row r="7068" spans="61:61" x14ac:dyDescent="0.25">
      <c r="BI7068" s="34">
        <v>8.7928834156913896E-2</v>
      </c>
    </row>
    <row r="7069" spans="61:61" x14ac:dyDescent="0.25">
      <c r="BI7069" s="34">
        <v>-8.8597162283218997E-3</v>
      </c>
    </row>
    <row r="7070" spans="61:61" x14ac:dyDescent="0.25">
      <c r="BI7070" s="34">
        <v>0.30127549644568369</v>
      </c>
    </row>
    <row r="7071" spans="61:61" x14ac:dyDescent="0.25">
      <c r="BI7071" s="34">
        <v>0.21072172568657549</v>
      </c>
    </row>
    <row r="7072" spans="61:61" x14ac:dyDescent="0.25">
      <c r="BI7072" s="34">
        <v>0.20410520019030909</v>
      </c>
    </row>
    <row r="7073" spans="61:61" x14ac:dyDescent="0.25">
      <c r="BI7073" s="34">
        <v>0.20738977598602959</v>
      </c>
    </row>
    <row r="7074" spans="61:61" x14ac:dyDescent="0.25">
      <c r="BI7074" s="34">
        <v>-1.7496005597206502E-2</v>
      </c>
    </row>
    <row r="7075" spans="61:61" x14ac:dyDescent="0.25">
      <c r="BI7075" s="34">
        <v>0.1896856775136134</v>
      </c>
    </row>
    <row r="7076" spans="61:61" x14ac:dyDescent="0.25">
      <c r="BI7076" s="34">
        <v>0.13391752277197341</v>
      </c>
    </row>
    <row r="7077" spans="61:61" x14ac:dyDescent="0.25">
      <c r="BI7077" s="34">
        <v>1.21593001781784E-2</v>
      </c>
    </row>
    <row r="7078" spans="61:61" x14ac:dyDescent="0.25">
      <c r="BI7078" s="34">
        <v>-3.25694873920939E-2</v>
      </c>
    </row>
    <row r="7079" spans="61:61" x14ac:dyDescent="0.25">
      <c r="BI7079" s="34">
        <v>3.1787297418804802E-2</v>
      </c>
    </row>
    <row r="7080" spans="61:61" x14ac:dyDescent="0.25">
      <c r="BI7080" s="34">
        <v>8.0234303321854005E-3</v>
      </c>
    </row>
    <row r="7081" spans="61:61" x14ac:dyDescent="0.25">
      <c r="BI7081" s="34">
        <v>0.20439076181020091</v>
      </c>
    </row>
    <row r="7082" spans="61:61" x14ac:dyDescent="0.25">
      <c r="BI7082" s="34">
        <v>-3.6259675696810999E-3</v>
      </c>
    </row>
    <row r="7083" spans="61:61" x14ac:dyDescent="0.25">
      <c r="BI7083" s="34">
        <v>9.4823999710507895E-2</v>
      </c>
    </row>
    <row r="7084" spans="61:61" x14ac:dyDescent="0.25">
      <c r="BI7084" s="34">
        <v>-0.15010624562680161</v>
      </c>
    </row>
    <row r="7085" spans="61:61" x14ac:dyDescent="0.25">
      <c r="BI7085" s="34">
        <v>8.8447909448553602E-2</v>
      </c>
    </row>
    <row r="7086" spans="61:61" x14ac:dyDescent="0.25">
      <c r="BI7086" s="34">
        <v>4.2483311917489101E-2</v>
      </c>
    </row>
    <row r="7087" spans="61:61" x14ac:dyDescent="0.25">
      <c r="BI7087" s="34">
        <v>0.23237521324057711</v>
      </c>
    </row>
    <row r="7088" spans="61:61" x14ac:dyDescent="0.25">
      <c r="BI7088" s="34">
        <v>-4.9217484152710997E-3</v>
      </c>
    </row>
    <row r="7089" spans="61:61" x14ac:dyDescent="0.25">
      <c r="BI7089" s="34">
        <v>5.9304034211658301E-2</v>
      </c>
    </row>
    <row r="7090" spans="61:61" x14ac:dyDescent="0.25">
      <c r="BI7090" s="34">
        <v>4.6045217824859E-2</v>
      </c>
    </row>
    <row r="7091" spans="61:61" x14ac:dyDescent="0.25">
      <c r="BI7091" s="34">
        <v>5.82930906520501E-2</v>
      </c>
    </row>
    <row r="7092" spans="61:61" x14ac:dyDescent="0.25">
      <c r="BI7092" s="34">
        <v>4.1090206351936998E-2</v>
      </c>
    </row>
    <row r="7093" spans="61:61" x14ac:dyDescent="0.25">
      <c r="BI7093" s="34">
        <v>-7.4533455941049598E-2</v>
      </c>
    </row>
    <row r="7094" spans="61:61" x14ac:dyDescent="0.25">
      <c r="BI7094" s="34">
        <v>0.33943699414479461</v>
      </c>
    </row>
    <row r="7095" spans="61:61" x14ac:dyDescent="0.25">
      <c r="BI7095" s="34">
        <v>0.22737029760328401</v>
      </c>
    </row>
    <row r="7096" spans="61:61" x14ac:dyDescent="0.25">
      <c r="BI7096" s="34">
        <v>2.41379373873086E-2</v>
      </c>
    </row>
    <row r="7097" spans="61:61" x14ac:dyDescent="0.25">
      <c r="BI7097" s="34">
        <v>1.6577936165101999E-3</v>
      </c>
    </row>
    <row r="7098" spans="61:61" x14ac:dyDescent="0.25">
      <c r="BI7098" s="34">
        <v>3.7857233320530599E-2</v>
      </c>
    </row>
    <row r="7099" spans="61:61" x14ac:dyDescent="0.25">
      <c r="BI7099" s="34">
        <v>0.2089216941182811</v>
      </c>
    </row>
    <row r="7100" spans="61:61" x14ac:dyDescent="0.25">
      <c r="BI7100" s="34">
        <v>7.2690098364796105E-2</v>
      </c>
    </row>
    <row r="7101" spans="61:61" x14ac:dyDescent="0.25">
      <c r="BI7101" s="34">
        <v>0.46456647595128781</v>
      </c>
    </row>
    <row r="7102" spans="61:61" x14ac:dyDescent="0.25">
      <c r="BI7102" s="34">
        <v>0.28003276040798541</v>
      </c>
    </row>
    <row r="7103" spans="61:61" x14ac:dyDescent="0.25">
      <c r="BI7103" s="34">
        <v>1.8173620982412899E-2</v>
      </c>
    </row>
    <row r="7104" spans="61:61" x14ac:dyDescent="0.25">
      <c r="BI7104" s="34">
        <v>-0.10032715333674461</v>
      </c>
    </row>
    <row r="7105" spans="61:61" x14ac:dyDescent="0.25">
      <c r="BI7105" s="34">
        <v>0.2218767415073665</v>
      </c>
    </row>
    <row r="7106" spans="61:61" x14ac:dyDescent="0.25">
      <c r="BI7106" s="34">
        <v>-0.11023830240983649</v>
      </c>
    </row>
    <row r="7107" spans="61:61" x14ac:dyDescent="0.25">
      <c r="BI7107" s="34">
        <v>-3.9856126539455097E-2</v>
      </c>
    </row>
    <row r="7108" spans="61:61" x14ac:dyDescent="0.25">
      <c r="BI7108" s="34">
        <v>-0.1118833586722521</v>
      </c>
    </row>
    <row r="7109" spans="61:61" x14ac:dyDescent="0.25">
      <c r="BI7109" s="34">
        <v>-5.6184568354974103E-2</v>
      </c>
    </row>
    <row r="7110" spans="61:61" x14ac:dyDescent="0.25">
      <c r="BI7110" s="34">
        <v>-8.5926977842569002E-2</v>
      </c>
    </row>
    <row r="7111" spans="61:61" x14ac:dyDescent="0.25">
      <c r="BI7111" s="34">
        <v>4.4533641737706499E-2</v>
      </c>
    </row>
    <row r="7112" spans="61:61" x14ac:dyDescent="0.25">
      <c r="BI7112" s="34">
        <v>0.26596414109049787</v>
      </c>
    </row>
    <row r="7113" spans="61:61" x14ac:dyDescent="0.25">
      <c r="BI7113" s="34">
        <v>-3.4625282343487801E-2</v>
      </c>
    </row>
    <row r="7114" spans="61:61" x14ac:dyDescent="0.25">
      <c r="BI7114" s="34">
        <v>-5.0862783540576301E-2</v>
      </c>
    </row>
    <row r="7115" spans="61:61" x14ac:dyDescent="0.25">
      <c r="BI7115" s="34">
        <v>6.0936883874440503E-2</v>
      </c>
    </row>
    <row r="7116" spans="61:61" x14ac:dyDescent="0.25">
      <c r="BI7116" s="34">
        <v>6.1427321693078803E-2</v>
      </c>
    </row>
    <row r="7117" spans="61:61" x14ac:dyDescent="0.25">
      <c r="BI7117" s="34">
        <v>3.18648894376262E-2</v>
      </c>
    </row>
    <row r="7118" spans="61:61" x14ac:dyDescent="0.25">
      <c r="BI7118" s="34">
        <v>-3.3483416114422002E-2</v>
      </c>
    </row>
    <row r="7119" spans="61:61" x14ac:dyDescent="0.25">
      <c r="BI7119" s="34">
        <v>0.21178870280820161</v>
      </c>
    </row>
    <row r="7120" spans="61:61" x14ac:dyDescent="0.25">
      <c r="BI7120" s="34">
        <v>-2.8011203140694101E-2</v>
      </c>
    </row>
    <row r="7121" spans="61:61" x14ac:dyDescent="0.25">
      <c r="BI7121" s="34">
        <v>-0.1134618771529821</v>
      </c>
    </row>
    <row r="7122" spans="61:61" x14ac:dyDescent="0.25">
      <c r="BI7122" s="34">
        <v>1.9090726746588599E-2</v>
      </c>
    </row>
    <row r="7123" spans="61:61" x14ac:dyDescent="0.25">
      <c r="BI7123" s="34">
        <v>5.1273979244669803E-2</v>
      </c>
    </row>
    <row r="7124" spans="61:61" x14ac:dyDescent="0.25">
      <c r="BI7124" s="34">
        <v>6.3452454624074103E-2</v>
      </c>
    </row>
    <row r="7125" spans="61:61" x14ac:dyDescent="0.25">
      <c r="BI7125" s="34">
        <v>8.4112308183582896E-2</v>
      </c>
    </row>
    <row r="7126" spans="61:61" x14ac:dyDescent="0.25">
      <c r="BI7126" s="34">
        <v>1.6694057486775399E-2</v>
      </c>
    </row>
    <row r="7127" spans="61:61" x14ac:dyDescent="0.25">
      <c r="BI7127" s="34">
        <v>3.2706990404729797E-2</v>
      </c>
    </row>
    <row r="7128" spans="61:61" x14ac:dyDescent="0.25">
      <c r="BI7128" s="34">
        <v>-6.4328652745679393E-2</v>
      </c>
    </row>
    <row r="7129" spans="61:61" x14ac:dyDescent="0.25">
      <c r="BI7129" s="34">
        <v>-1.45045307068804E-2</v>
      </c>
    </row>
    <row r="7130" spans="61:61" x14ac:dyDescent="0.25">
      <c r="BI7130" s="34">
        <v>-0.11292466853929969</v>
      </c>
    </row>
    <row r="7131" spans="61:61" x14ac:dyDescent="0.25">
      <c r="BI7131" s="34">
        <v>-1.62471591201198E-2</v>
      </c>
    </row>
    <row r="7132" spans="61:61" x14ac:dyDescent="0.25">
      <c r="BI7132" s="34">
        <v>-0.23559231169749831</v>
      </c>
    </row>
    <row r="7133" spans="61:61" x14ac:dyDescent="0.25">
      <c r="BI7133" s="34">
        <v>-9.5270157718594997E-2</v>
      </c>
    </row>
    <row r="7134" spans="61:61" x14ac:dyDescent="0.25">
      <c r="BI7134" s="34">
        <v>-0.17041526705881721</v>
      </c>
    </row>
    <row r="7135" spans="61:61" x14ac:dyDescent="0.25">
      <c r="BI7135" s="34">
        <v>0.1416598350316339</v>
      </c>
    </row>
    <row r="7136" spans="61:61" x14ac:dyDescent="0.25">
      <c r="BI7136" s="34">
        <v>-1.54580883995538E-2</v>
      </c>
    </row>
    <row r="7137" spans="61:61" x14ac:dyDescent="0.25">
      <c r="BI7137" s="34">
        <v>4.5526653837972698E-2</v>
      </c>
    </row>
    <row r="7138" spans="61:61" x14ac:dyDescent="0.25">
      <c r="BI7138" s="34">
        <v>5.4472423378539497E-2</v>
      </c>
    </row>
    <row r="7139" spans="61:61" x14ac:dyDescent="0.25">
      <c r="BI7139" s="34">
        <v>-3.1674075611243302E-2</v>
      </c>
    </row>
    <row r="7140" spans="61:61" x14ac:dyDescent="0.25">
      <c r="BI7140" s="34">
        <v>7.0340455430218995E-2</v>
      </c>
    </row>
    <row r="7141" spans="61:61" x14ac:dyDescent="0.25">
      <c r="BI7141" s="34">
        <v>5.9739175838083698E-2</v>
      </c>
    </row>
    <row r="7142" spans="61:61" x14ac:dyDescent="0.25">
      <c r="BI7142" s="34">
        <v>-0.24829002202268349</v>
      </c>
    </row>
    <row r="7143" spans="61:61" x14ac:dyDescent="0.25">
      <c r="BI7143" s="34">
        <v>-1.82912359355882E-2</v>
      </c>
    </row>
    <row r="7144" spans="61:61" x14ac:dyDescent="0.25">
      <c r="BI7144" s="34">
        <v>-6.1499908297624098E-2</v>
      </c>
    </row>
    <row r="7145" spans="61:61" x14ac:dyDescent="0.25">
      <c r="BI7145" s="34">
        <v>2.91501588241488E-2</v>
      </c>
    </row>
    <row r="7146" spans="61:61" x14ac:dyDescent="0.25">
      <c r="BI7146" s="34">
        <v>0.13524343090244889</v>
      </c>
    </row>
    <row r="7147" spans="61:61" x14ac:dyDescent="0.25">
      <c r="BI7147" s="34">
        <v>-2.4379258801499801E-2</v>
      </c>
    </row>
    <row r="7148" spans="61:61" x14ac:dyDescent="0.25">
      <c r="BI7148" s="34">
        <v>-9.6329698898058799E-2</v>
      </c>
    </row>
    <row r="7149" spans="61:61" x14ac:dyDescent="0.25">
      <c r="BI7149" s="34">
        <v>0.1161253756994981</v>
      </c>
    </row>
    <row r="7150" spans="61:61" x14ac:dyDescent="0.25">
      <c r="BI7150" s="34">
        <v>6.0457175327785703E-2</v>
      </c>
    </row>
    <row r="7151" spans="61:61" x14ac:dyDescent="0.25">
      <c r="BI7151" s="34">
        <v>9.4118236820274301E-2</v>
      </c>
    </row>
    <row r="7152" spans="61:61" x14ac:dyDescent="0.25">
      <c r="BI7152" s="34">
        <v>-6.4501173211797103E-2</v>
      </c>
    </row>
    <row r="7153" spans="61:61" x14ac:dyDescent="0.25">
      <c r="BI7153" s="34">
        <v>0.187085328589775</v>
      </c>
    </row>
    <row r="7154" spans="61:61" x14ac:dyDescent="0.25">
      <c r="BI7154" s="34">
        <v>0.13646119029318041</v>
      </c>
    </row>
    <row r="7155" spans="61:61" x14ac:dyDescent="0.25">
      <c r="BI7155" s="34">
        <v>5.55943543349336E-2</v>
      </c>
    </row>
    <row r="7156" spans="61:61" x14ac:dyDescent="0.25">
      <c r="BI7156" s="34">
        <v>-0.18086955438749569</v>
      </c>
    </row>
    <row r="7157" spans="61:61" x14ac:dyDescent="0.25">
      <c r="BI7157" s="34">
        <v>0.15750375455663521</v>
      </c>
    </row>
    <row r="7158" spans="61:61" x14ac:dyDescent="0.25">
      <c r="BI7158" s="34">
        <v>-3.5454743831569498E-2</v>
      </c>
    </row>
    <row r="7159" spans="61:61" x14ac:dyDescent="0.25">
      <c r="BI7159" s="34">
        <v>6.4908143008032002E-3</v>
      </c>
    </row>
    <row r="7160" spans="61:61" x14ac:dyDescent="0.25">
      <c r="BI7160" s="34">
        <v>-0.16708218189092469</v>
      </c>
    </row>
    <row r="7161" spans="61:61" x14ac:dyDescent="0.25">
      <c r="BI7161" s="34">
        <v>0.2217722187481567</v>
      </c>
    </row>
    <row r="7162" spans="61:61" x14ac:dyDescent="0.25">
      <c r="BI7162" s="34">
        <v>7.10081487413107E-2</v>
      </c>
    </row>
    <row r="7163" spans="61:61" x14ac:dyDescent="0.25">
      <c r="BI7163" s="34">
        <v>0.103784665636406</v>
      </c>
    </row>
    <row r="7164" spans="61:61" x14ac:dyDescent="0.25">
      <c r="BI7164" s="34">
        <v>0.1296159507891258</v>
      </c>
    </row>
    <row r="7165" spans="61:61" x14ac:dyDescent="0.25">
      <c r="BI7165" s="34">
        <v>5.3471864080231503E-2</v>
      </c>
    </row>
    <row r="7166" spans="61:61" x14ac:dyDescent="0.25">
      <c r="BI7166" s="34">
        <v>-1.6702743654855998E-2</v>
      </c>
    </row>
    <row r="7167" spans="61:61" x14ac:dyDescent="0.25">
      <c r="BI7167" s="34">
        <v>5.9140360507828497E-2</v>
      </c>
    </row>
    <row r="7168" spans="61:61" x14ac:dyDescent="0.25">
      <c r="BI7168" s="34">
        <v>4.6003463990508801E-2</v>
      </c>
    </row>
    <row r="7169" spans="61:61" x14ac:dyDescent="0.25">
      <c r="BI7169" s="34">
        <v>2.89718485587485E-2</v>
      </c>
    </row>
    <row r="7170" spans="61:61" x14ac:dyDescent="0.25">
      <c r="BI7170" s="34">
        <v>-5.1512547441481003E-2</v>
      </c>
    </row>
    <row r="7171" spans="61:61" x14ac:dyDescent="0.25">
      <c r="BI7171" s="34">
        <v>8.7989330137434194E-2</v>
      </c>
    </row>
    <row r="7172" spans="61:61" x14ac:dyDescent="0.25">
      <c r="BI7172" s="34">
        <v>0.1149653262685216</v>
      </c>
    </row>
    <row r="7173" spans="61:61" x14ac:dyDescent="0.25">
      <c r="BI7173" s="34">
        <v>0.31444233973372249</v>
      </c>
    </row>
    <row r="7174" spans="61:61" x14ac:dyDescent="0.25">
      <c r="BI7174" s="34">
        <v>0.1644116583781422</v>
      </c>
    </row>
    <row r="7175" spans="61:61" x14ac:dyDescent="0.25">
      <c r="BI7175" s="34">
        <v>-2.5246086912449402E-2</v>
      </c>
    </row>
    <row r="7176" spans="61:61" x14ac:dyDescent="0.25">
      <c r="BI7176" s="34">
        <v>0.1532205011202504</v>
      </c>
    </row>
    <row r="7177" spans="61:61" x14ac:dyDescent="0.25">
      <c r="BI7177" s="34">
        <v>2.9497074521193399E-2</v>
      </c>
    </row>
    <row r="7178" spans="61:61" x14ac:dyDescent="0.25">
      <c r="BI7178" s="34">
        <v>0.1438581237305617</v>
      </c>
    </row>
    <row r="7179" spans="61:61" x14ac:dyDescent="0.25">
      <c r="BI7179" s="34">
        <v>0.28728874182852071</v>
      </c>
    </row>
    <row r="7180" spans="61:61" x14ac:dyDescent="0.25">
      <c r="BI7180" s="34">
        <v>0.26413765312513698</v>
      </c>
    </row>
    <row r="7181" spans="61:61" x14ac:dyDescent="0.25">
      <c r="BI7181" s="34">
        <v>7.8421399696904204E-2</v>
      </c>
    </row>
    <row r="7182" spans="61:61" x14ac:dyDescent="0.25">
      <c r="BI7182" s="34">
        <v>0.39476342159516659</v>
      </c>
    </row>
    <row r="7183" spans="61:61" x14ac:dyDescent="0.25">
      <c r="BI7183" s="34">
        <v>0.143552543057231</v>
      </c>
    </row>
    <row r="7184" spans="61:61" x14ac:dyDescent="0.25">
      <c r="BI7184" s="34">
        <v>0.30469479138999989</v>
      </c>
    </row>
    <row r="7185" spans="61:61" x14ac:dyDescent="0.25">
      <c r="BI7185" s="34">
        <v>1.2961920153865601E-2</v>
      </c>
    </row>
    <row r="7186" spans="61:61" x14ac:dyDescent="0.25">
      <c r="BI7186" s="34">
        <v>0.1832400309951753</v>
      </c>
    </row>
    <row r="7187" spans="61:61" x14ac:dyDescent="0.25">
      <c r="BI7187" s="34">
        <v>-0.13087256531123909</v>
      </c>
    </row>
    <row r="7188" spans="61:61" x14ac:dyDescent="0.25">
      <c r="BI7188" s="34">
        <v>9.0704613684688407E-2</v>
      </c>
    </row>
    <row r="7189" spans="61:61" x14ac:dyDescent="0.25">
      <c r="BI7189" s="34">
        <v>0.13325899180340339</v>
      </c>
    </row>
    <row r="7190" spans="61:61" x14ac:dyDescent="0.25">
      <c r="BI7190" s="34">
        <v>0.1223888079000789</v>
      </c>
    </row>
    <row r="7191" spans="61:61" x14ac:dyDescent="0.25">
      <c r="BI7191" s="34">
        <v>0.20496901412418589</v>
      </c>
    </row>
    <row r="7192" spans="61:61" x14ac:dyDescent="0.25">
      <c r="BI7192" s="34">
        <v>0.1188836006796373</v>
      </c>
    </row>
    <row r="7193" spans="61:61" x14ac:dyDescent="0.25">
      <c r="BI7193" s="34">
        <v>6.9494894118104306E-2</v>
      </c>
    </row>
    <row r="7194" spans="61:61" x14ac:dyDescent="0.25">
      <c r="BI7194" s="34">
        <v>7.4322483422165894E-2</v>
      </c>
    </row>
    <row r="7195" spans="61:61" x14ac:dyDescent="0.25">
      <c r="BI7195" s="34">
        <v>-7.0350587519290797E-2</v>
      </c>
    </row>
    <row r="7196" spans="61:61" x14ac:dyDescent="0.25">
      <c r="BI7196" s="34">
        <v>0.25266519813781552</v>
      </c>
    </row>
    <row r="7197" spans="61:61" x14ac:dyDescent="0.25">
      <c r="BI7197" s="34">
        <v>0.31357644231198339</v>
      </c>
    </row>
    <row r="7198" spans="61:61" x14ac:dyDescent="0.25">
      <c r="BI7198" s="34">
        <v>0.2032045174299118</v>
      </c>
    </row>
    <row r="7199" spans="61:61" x14ac:dyDescent="0.25">
      <c r="BI7199" s="34">
        <v>-8.38417033588192E-2</v>
      </c>
    </row>
    <row r="7200" spans="61:61" x14ac:dyDescent="0.25">
      <c r="BI7200" s="34">
        <v>0.108647404284962</v>
      </c>
    </row>
    <row r="7201" spans="61:61" x14ac:dyDescent="0.25">
      <c r="BI7201" s="34">
        <v>0.13010439783459959</v>
      </c>
    </row>
    <row r="7202" spans="61:61" x14ac:dyDescent="0.25">
      <c r="BI7202" s="34">
        <v>2.4650902565885299E-2</v>
      </c>
    </row>
    <row r="7203" spans="61:61" x14ac:dyDescent="0.25">
      <c r="BI7203" s="34">
        <v>0.79836058881562055</v>
      </c>
    </row>
    <row r="7204" spans="61:61" x14ac:dyDescent="0.25">
      <c r="BI7204" s="34">
        <v>-4.2748500909216898E-2</v>
      </c>
    </row>
    <row r="7205" spans="61:61" x14ac:dyDescent="0.25">
      <c r="BI7205" s="34">
        <v>-3.08234529988533E-2</v>
      </c>
    </row>
    <row r="7206" spans="61:61" x14ac:dyDescent="0.25">
      <c r="BI7206" s="34">
        <v>-6.2138456767373298E-2</v>
      </c>
    </row>
    <row r="7207" spans="61:61" x14ac:dyDescent="0.25">
      <c r="BI7207" s="34">
        <v>-0.1029590508377338</v>
      </c>
    </row>
    <row r="7208" spans="61:61" x14ac:dyDescent="0.25">
      <c r="BI7208" s="34">
        <v>8.3571616049040606E-2</v>
      </c>
    </row>
    <row r="7209" spans="61:61" x14ac:dyDescent="0.25">
      <c r="BI7209" s="34">
        <v>6.1371050066057996E-3</v>
      </c>
    </row>
    <row r="7210" spans="61:61" x14ac:dyDescent="0.25">
      <c r="BI7210" s="34">
        <v>0.15312703726715499</v>
      </c>
    </row>
    <row r="7211" spans="61:61" x14ac:dyDescent="0.25">
      <c r="BI7211" s="34">
        <v>-0.1221359693673847</v>
      </c>
    </row>
    <row r="7212" spans="61:61" x14ac:dyDescent="0.25">
      <c r="BI7212" s="34">
        <v>-1.35151203148675E-2</v>
      </c>
    </row>
    <row r="7213" spans="61:61" x14ac:dyDescent="0.25">
      <c r="BI7213" s="34">
        <v>0.16162416914362229</v>
      </c>
    </row>
    <row r="7214" spans="61:61" x14ac:dyDescent="0.25">
      <c r="BI7214" s="34">
        <v>9.0572946182527606E-2</v>
      </c>
    </row>
    <row r="7215" spans="61:61" x14ac:dyDescent="0.25">
      <c r="BI7215" s="34">
        <v>0.14264748061665941</v>
      </c>
    </row>
    <row r="7216" spans="61:61" x14ac:dyDescent="0.25">
      <c r="BI7216" s="34">
        <v>2.25822905321197E-2</v>
      </c>
    </row>
    <row r="7217" spans="61:61" x14ac:dyDescent="0.25">
      <c r="BI7217" s="34">
        <v>-8.99341661997234E-2</v>
      </c>
    </row>
    <row r="7218" spans="61:61" x14ac:dyDescent="0.25">
      <c r="BI7218" s="34">
        <v>-0.1044478180098722</v>
      </c>
    </row>
    <row r="7219" spans="61:61" x14ac:dyDescent="0.25">
      <c r="BI7219" s="34">
        <v>-9.1972508329219004E-3</v>
      </c>
    </row>
    <row r="7220" spans="61:61" x14ac:dyDescent="0.25">
      <c r="BI7220" s="34">
        <v>0.14902876959737901</v>
      </c>
    </row>
    <row r="7221" spans="61:61" x14ac:dyDescent="0.25">
      <c r="BI7221" s="34">
        <v>0.33130364796887318</v>
      </c>
    </row>
    <row r="7222" spans="61:61" x14ac:dyDescent="0.25">
      <c r="BI7222" s="34">
        <v>7.2839030087957904E-2</v>
      </c>
    </row>
    <row r="7223" spans="61:61" x14ac:dyDescent="0.25">
      <c r="BI7223" s="34">
        <v>-4.0640691053015203E-2</v>
      </c>
    </row>
    <row r="7224" spans="61:61" x14ac:dyDescent="0.25">
      <c r="BI7224" s="34">
        <v>2.2563302603484901E-2</v>
      </c>
    </row>
    <row r="7225" spans="61:61" x14ac:dyDescent="0.25">
      <c r="BI7225" s="34">
        <v>0.2370108643206249</v>
      </c>
    </row>
    <row r="7226" spans="61:61" x14ac:dyDescent="0.25">
      <c r="BI7226" s="34">
        <v>0.1100525542930571</v>
      </c>
    </row>
    <row r="7227" spans="61:61" x14ac:dyDescent="0.25">
      <c r="BI7227" s="34">
        <v>0.1706842475769613</v>
      </c>
    </row>
    <row r="7228" spans="61:61" x14ac:dyDescent="0.25">
      <c r="BI7228" s="34">
        <v>6.5888118097009996E-4</v>
      </c>
    </row>
    <row r="7229" spans="61:61" x14ac:dyDescent="0.25">
      <c r="BI7229" s="34">
        <v>-0.30707405553693878</v>
      </c>
    </row>
    <row r="7230" spans="61:61" x14ac:dyDescent="0.25">
      <c r="BI7230" s="34">
        <v>-8.9996458518052297E-2</v>
      </c>
    </row>
    <row r="7231" spans="61:61" x14ac:dyDescent="0.25">
      <c r="BI7231" s="34">
        <v>0.18708190860548521</v>
      </c>
    </row>
    <row r="7232" spans="61:61" x14ac:dyDescent="0.25">
      <c r="BI7232" s="34">
        <v>-0.16727074480337109</v>
      </c>
    </row>
    <row r="7233" spans="61:61" x14ac:dyDescent="0.25">
      <c r="BI7233" s="34">
        <v>4.2657462686567102E-2</v>
      </c>
    </row>
    <row r="7234" spans="61:61" x14ac:dyDescent="0.25">
      <c r="BI7234" s="34">
        <v>7.0634110518079093E-2</v>
      </c>
    </row>
    <row r="7235" spans="61:61" x14ac:dyDescent="0.25">
      <c r="BI7235" s="34">
        <v>4.2286960987602498E-2</v>
      </c>
    </row>
    <row r="7236" spans="61:61" x14ac:dyDescent="0.25">
      <c r="BI7236" s="34">
        <v>0.27003472125114791</v>
      </c>
    </row>
    <row r="7237" spans="61:61" x14ac:dyDescent="0.25">
      <c r="BI7237" s="34">
        <v>0.48659396960705792</v>
      </c>
    </row>
    <row r="7238" spans="61:61" x14ac:dyDescent="0.25">
      <c r="BI7238" s="34">
        <v>0.18733080191456949</v>
      </c>
    </row>
    <row r="7239" spans="61:61" x14ac:dyDescent="0.25">
      <c r="BI7239" s="34">
        <v>0.20344980620218911</v>
      </c>
    </row>
    <row r="7240" spans="61:61" x14ac:dyDescent="0.25">
      <c r="BI7240" s="34">
        <v>0.45038189533940859</v>
      </c>
    </row>
    <row r="7241" spans="61:61" x14ac:dyDescent="0.25">
      <c r="BI7241" s="34">
        <v>0.1876878022129308</v>
      </c>
    </row>
    <row r="7242" spans="61:61" x14ac:dyDescent="0.25">
      <c r="BI7242" s="34">
        <v>0.4346498768141841</v>
      </c>
    </row>
    <row r="7243" spans="61:61" x14ac:dyDescent="0.25">
      <c r="BI7243" s="34">
        <v>8.4622384245131604E-2</v>
      </c>
    </row>
    <row r="7244" spans="61:61" x14ac:dyDescent="0.25">
      <c r="BI7244" s="34">
        <v>1.16103605915251E-2</v>
      </c>
    </row>
    <row r="7245" spans="61:61" x14ac:dyDescent="0.25">
      <c r="BI7245" s="34">
        <v>0.1114623970259177</v>
      </c>
    </row>
    <row r="7246" spans="61:61" x14ac:dyDescent="0.25">
      <c r="BI7246" s="34">
        <v>8.1245204793935905E-2</v>
      </c>
    </row>
    <row r="7247" spans="61:61" x14ac:dyDescent="0.25">
      <c r="BI7247" s="34">
        <v>0.32184989427985922</v>
      </c>
    </row>
    <row r="7248" spans="61:61" x14ac:dyDescent="0.25">
      <c r="BI7248" s="34">
        <v>-9.3684532442612795E-2</v>
      </c>
    </row>
    <row r="7249" spans="61:61" x14ac:dyDescent="0.25">
      <c r="BI7249" s="34">
        <v>0.50775408263634059</v>
      </c>
    </row>
    <row r="7250" spans="61:61" x14ac:dyDescent="0.25">
      <c r="BI7250" s="34">
        <v>0.1023998107904483</v>
      </c>
    </row>
    <row r="7251" spans="61:61" x14ac:dyDescent="0.25">
      <c r="BI7251" s="34">
        <v>0.2276640356342759</v>
      </c>
    </row>
    <row r="7252" spans="61:61" x14ac:dyDescent="0.25">
      <c r="BI7252" s="34">
        <v>0.20322802142854349</v>
      </c>
    </row>
    <row r="7253" spans="61:61" x14ac:dyDescent="0.25">
      <c r="BI7253" s="34">
        <v>-0.1244749592404332</v>
      </c>
    </row>
    <row r="7254" spans="61:61" x14ac:dyDescent="0.25">
      <c r="BI7254" s="34">
        <v>0.3196585309839618</v>
      </c>
    </row>
    <row r="7255" spans="61:61" x14ac:dyDescent="0.25">
      <c r="BI7255" s="34">
        <v>9.6322363628227006E-2</v>
      </c>
    </row>
    <row r="7256" spans="61:61" x14ac:dyDescent="0.25">
      <c r="BI7256" s="34">
        <v>0.30299598619737</v>
      </c>
    </row>
    <row r="7257" spans="61:61" x14ac:dyDescent="0.25">
      <c r="BI7257" s="34">
        <v>-5.9162252119727102E-2</v>
      </c>
    </row>
    <row r="7258" spans="61:61" x14ac:dyDescent="0.25">
      <c r="BI7258" s="34">
        <v>0.15277052603350941</v>
      </c>
    </row>
    <row r="7259" spans="61:61" x14ac:dyDescent="0.25">
      <c r="BI7259" s="34">
        <v>0.17486151827345889</v>
      </c>
    </row>
    <row r="7260" spans="61:61" x14ac:dyDescent="0.25">
      <c r="BI7260" s="34">
        <v>-0.1005633849417375</v>
      </c>
    </row>
    <row r="7261" spans="61:61" x14ac:dyDescent="0.25">
      <c r="BI7261" s="34">
        <v>0.2995835426879066</v>
      </c>
    </row>
    <row r="7262" spans="61:61" x14ac:dyDescent="0.25">
      <c r="BI7262" s="34">
        <v>0.35398703723757469</v>
      </c>
    </row>
    <row r="7263" spans="61:61" x14ac:dyDescent="0.25">
      <c r="BI7263" s="34">
        <v>1.6639269889929E-2</v>
      </c>
    </row>
    <row r="7264" spans="61:61" x14ac:dyDescent="0.25">
      <c r="BI7264" s="34">
        <v>0.15978897688408869</v>
      </c>
    </row>
    <row r="7265" spans="61:61" x14ac:dyDescent="0.25">
      <c r="BI7265" s="34">
        <v>8.0995862497652994E-3</v>
      </c>
    </row>
    <row r="7266" spans="61:61" x14ac:dyDescent="0.25">
      <c r="BI7266" s="34">
        <v>0.4732306765168709</v>
      </c>
    </row>
    <row r="7267" spans="61:61" x14ac:dyDescent="0.25">
      <c r="BI7267" s="34">
        <v>-4.2994936061866197E-2</v>
      </c>
    </row>
    <row r="7268" spans="61:61" x14ac:dyDescent="0.25">
      <c r="BI7268" s="34">
        <v>-0.18327364640486249</v>
      </c>
    </row>
    <row r="7269" spans="61:61" x14ac:dyDescent="0.25">
      <c r="BI7269" s="34">
        <v>0.1091381221902675</v>
      </c>
    </row>
    <row r="7270" spans="61:61" x14ac:dyDescent="0.25">
      <c r="BI7270" s="34">
        <v>0.13823826957749541</v>
      </c>
    </row>
    <row r="7271" spans="61:61" x14ac:dyDescent="0.25">
      <c r="BI7271" s="34">
        <v>-6.8470487892752202E-2</v>
      </c>
    </row>
    <row r="7272" spans="61:61" x14ac:dyDescent="0.25">
      <c r="BI7272" s="34">
        <v>-3.7119804744271297E-2</v>
      </c>
    </row>
    <row r="7273" spans="61:61" x14ac:dyDescent="0.25">
      <c r="BI7273" s="34">
        <v>4.2076204390445E-3</v>
      </c>
    </row>
    <row r="7274" spans="61:61" x14ac:dyDescent="0.25">
      <c r="BI7274" s="34">
        <v>-0.122331437301416</v>
      </c>
    </row>
    <row r="7275" spans="61:61" x14ac:dyDescent="0.25">
      <c r="BI7275" s="34">
        <v>-6.8791458982650794E-2</v>
      </c>
    </row>
    <row r="7276" spans="61:61" x14ac:dyDescent="0.25">
      <c r="BI7276" s="34">
        <v>9.1169147790402999E-2</v>
      </c>
    </row>
    <row r="7277" spans="61:61" x14ac:dyDescent="0.25">
      <c r="BI7277" s="34">
        <v>3.1428057553956001E-3</v>
      </c>
    </row>
    <row r="7278" spans="61:61" x14ac:dyDescent="0.25">
      <c r="BI7278" s="34">
        <v>0.1128696464607063</v>
      </c>
    </row>
    <row r="7279" spans="61:61" x14ac:dyDescent="0.25">
      <c r="BI7279" s="34">
        <v>0.39513798760983448</v>
      </c>
    </row>
    <row r="7280" spans="61:61" x14ac:dyDescent="0.25">
      <c r="BI7280" s="34">
        <v>-5.3858115468159301E-2</v>
      </c>
    </row>
    <row r="7281" spans="61:61" x14ac:dyDescent="0.25">
      <c r="BI7281" s="34">
        <v>0.1128103105056578</v>
      </c>
    </row>
    <row r="7282" spans="61:61" x14ac:dyDescent="0.25">
      <c r="BI7282" s="34">
        <v>0.14259407207254499</v>
      </c>
    </row>
    <row r="7283" spans="61:61" x14ac:dyDescent="0.25">
      <c r="BI7283" s="34">
        <v>7.8020946799231494E-2</v>
      </c>
    </row>
    <row r="7284" spans="61:61" x14ac:dyDescent="0.25">
      <c r="BI7284" s="34">
        <v>-3.7934450489858197E-2</v>
      </c>
    </row>
    <row r="7285" spans="61:61" x14ac:dyDescent="0.25">
      <c r="BI7285" s="34">
        <v>-3.0998240352998301E-2</v>
      </c>
    </row>
    <row r="7286" spans="61:61" x14ac:dyDescent="0.25">
      <c r="BI7286" s="34">
        <v>0.29582065220751519</v>
      </c>
    </row>
    <row r="7287" spans="61:61" x14ac:dyDescent="0.25">
      <c r="BI7287" s="34">
        <v>8.4747546505386698E-2</v>
      </c>
    </row>
    <row r="7288" spans="61:61" x14ac:dyDescent="0.25">
      <c r="BI7288" s="34">
        <v>-0.15234290407461551</v>
      </c>
    </row>
    <row r="7289" spans="61:61" x14ac:dyDescent="0.25">
      <c r="BI7289" s="34">
        <v>0.16231463836635621</v>
      </c>
    </row>
    <row r="7290" spans="61:61" x14ac:dyDescent="0.25">
      <c r="BI7290" s="34">
        <v>0.1659954198352919</v>
      </c>
    </row>
    <row r="7291" spans="61:61" x14ac:dyDescent="0.25">
      <c r="BI7291" s="34">
        <v>0.60047613521614374</v>
      </c>
    </row>
    <row r="7292" spans="61:61" x14ac:dyDescent="0.25">
      <c r="BI7292" s="34">
        <v>0.45024128681769759</v>
      </c>
    </row>
    <row r="7293" spans="61:61" x14ac:dyDescent="0.25">
      <c r="BI7293" s="34">
        <v>6.3447997311513904E-2</v>
      </c>
    </row>
    <row r="7294" spans="61:61" x14ac:dyDescent="0.25">
      <c r="BI7294" s="34">
        <v>-3.2294677061226199E-2</v>
      </c>
    </row>
    <row r="7295" spans="61:61" x14ac:dyDescent="0.25">
      <c r="BI7295" s="34">
        <v>-2.06481031476538E-2</v>
      </c>
    </row>
    <row r="7296" spans="61:61" x14ac:dyDescent="0.25">
      <c r="BI7296" s="34">
        <v>0.12866190392143989</v>
      </c>
    </row>
    <row r="7297" spans="61:61" x14ac:dyDescent="0.25">
      <c r="BI7297" s="34">
        <v>0.101023181844062</v>
      </c>
    </row>
    <row r="7298" spans="61:61" x14ac:dyDescent="0.25">
      <c r="BI7298" s="34">
        <v>1.79570825931901E-2</v>
      </c>
    </row>
    <row r="7299" spans="61:61" x14ac:dyDescent="0.25">
      <c r="BI7299" s="34">
        <v>5.0984958081438402E-2</v>
      </c>
    </row>
    <row r="7300" spans="61:61" x14ac:dyDescent="0.25">
      <c r="BI7300" s="34">
        <v>0.20369973308900921</v>
      </c>
    </row>
    <row r="7301" spans="61:61" x14ac:dyDescent="0.25">
      <c r="BI7301" s="34">
        <v>-6.2869241527856404E-2</v>
      </c>
    </row>
    <row r="7302" spans="61:61" x14ac:dyDescent="0.25">
      <c r="BI7302" s="34">
        <v>-6.0290420691299203E-2</v>
      </c>
    </row>
    <row r="7303" spans="61:61" x14ac:dyDescent="0.25">
      <c r="BI7303" s="34">
        <v>-9.0584982134599798E-2</v>
      </c>
    </row>
    <row r="7304" spans="61:61" x14ac:dyDescent="0.25">
      <c r="BI7304" s="34">
        <v>0.1023906303440146</v>
      </c>
    </row>
    <row r="7305" spans="61:61" x14ac:dyDescent="0.25">
      <c r="BI7305" s="34">
        <v>0.16377344342182951</v>
      </c>
    </row>
    <row r="7306" spans="61:61" x14ac:dyDescent="0.25">
      <c r="BI7306" s="34">
        <v>-2.0820363751745601E-2</v>
      </c>
    </row>
    <row r="7307" spans="61:61" x14ac:dyDescent="0.25">
      <c r="BI7307" s="34">
        <v>6.0107993790961101E-2</v>
      </c>
    </row>
    <row r="7308" spans="61:61" x14ac:dyDescent="0.25">
      <c r="BI7308" s="34">
        <v>0.29150365876924839</v>
      </c>
    </row>
    <row r="7309" spans="61:61" x14ac:dyDescent="0.25">
      <c r="BI7309" s="34">
        <v>0.28632555512156538</v>
      </c>
    </row>
    <row r="7310" spans="61:61" x14ac:dyDescent="0.25">
      <c r="BI7310" s="34">
        <v>0.12046362981384739</v>
      </c>
    </row>
    <row r="7311" spans="61:61" x14ac:dyDescent="0.25">
      <c r="BI7311" s="34">
        <v>6.3025096996924504E-2</v>
      </c>
    </row>
    <row r="7312" spans="61:61" x14ac:dyDescent="0.25">
      <c r="BI7312" s="34">
        <v>5.6944600828449203E-2</v>
      </c>
    </row>
    <row r="7313" spans="61:61" x14ac:dyDescent="0.25">
      <c r="BI7313" s="34">
        <v>4.1816403571888101E-2</v>
      </c>
    </row>
    <row r="7314" spans="61:61" x14ac:dyDescent="0.25">
      <c r="BI7314" s="34">
        <v>-7.6495917382521497E-2</v>
      </c>
    </row>
    <row r="7315" spans="61:61" x14ac:dyDescent="0.25">
      <c r="BI7315" s="34">
        <v>6.6762732993912999E-3</v>
      </c>
    </row>
    <row r="7316" spans="61:61" x14ac:dyDescent="0.25">
      <c r="BI7316" s="34">
        <v>0.66019293669304135</v>
      </c>
    </row>
    <row r="7317" spans="61:61" x14ac:dyDescent="0.25">
      <c r="BI7317" s="34">
        <v>0.12535436458748031</v>
      </c>
    </row>
    <row r="7318" spans="61:61" x14ac:dyDescent="0.25">
      <c r="BI7318" s="34">
        <v>-1.6818739476264001E-3</v>
      </c>
    </row>
    <row r="7319" spans="61:61" x14ac:dyDescent="0.25">
      <c r="BI7319" s="34">
        <v>5.4286034505393398E-2</v>
      </c>
    </row>
    <row r="7320" spans="61:61" x14ac:dyDescent="0.25">
      <c r="BI7320" s="34">
        <v>0.1084288486946213</v>
      </c>
    </row>
    <row r="7321" spans="61:61" x14ac:dyDescent="0.25">
      <c r="BI7321" s="34">
        <v>0.18872480289640309</v>
      </c>
    </row>
    <row r="7322" spans="61:61" x14ac:dyDescent="0.25">
      <c r="BI7322" s="34">
        <v>0.10266475562549129</v>
      </c>
    </row>
    <row r="7323" spans="61:61" x14ac:dyDescent="0.25">
      <c r="BI7323" s="34">
        <v>-3.6338868207123003E-2</v>
      </c>
    </row>
    <row r="7324" spans="61:61" x14ac:dyDescent="0.25">
      <c r="BI7324" s="34">
        <v>-3.8117808039669999E-2</v>
      </c>
    </row>
    <row r="7325" spans="61:61" x14ac:dyDescent="0.25">
      <c r="BI7325" s="34">
        <v>-0.1174554873133514</v>
      </c>
    </row>
    <row r="7326" spans="61:61" x14ac:dyDescent="0.25">
      <c r="BI7326" s="34">
        <v>6.8895755884359394E-2</v>
      </c>
    </row>
    <row r="7327" spans="61:61" x14ac:dyDescent="0.25">
      <c r="BI7327" s="34">
        <v>3.09389262750271E-2</v>
      </c>
    </row>
    <row r="7328" spans="61:61" x14ac:dyDescent="0.25">
      <c r="BI7328" s="34">
        <v>-0.16913819817056261</v>
      </c>
    </row>
    <row r="7329" spans="61:61" x14ac:dyDescent="0.25">
      <c r="BI7329" s="34">
        <v>-0.11338302057211409</v>
      </c>
    </row>
    <row r="7330" spans="61:61" x14ac:dyDescent="0.25">
      <c r="BI7330" s="34">
        <v>0.17025837899225929</v>
      </c>
    </row>
    <row r="7331" spans="61:61" x14ac:dyDescent="0.25">
      <c r="BI7331" s="34">
        <v>-0.116988188069671</v>
      </c>
    </row>
    <row r="7332" spans="61:61" x14ac:dyDescent="0.25">
      <c r="BI7332" s="34">
        <v>-6.2745160206173003E-2</v>
      </c>
    </row>
    <row r="7333" spans="61:61" x14ac:dyDescent="0.25">
      <c r="BI7333" s="34">
        <v>3.4692856955008303E-2</v>
      </c>
    </row>
    <row r="7334" spans="61:61" x14ac:dyDescent="0.25">
      <c r="BI7334" s="34">
        <v>0.10946855046775519</v>
      </c>
    </row>
    <row r="7335" spans="61:61" x14ac:dyDescent="0.25">
      <c r="BI7335" s="34">
        <v>-3.8067310988936197E-2</v>
      </c>
    </row>
    <row r="7336" spans="61:61" x14ac:dyDescent="0.25">
      <c r="BI7336" s="34">
        <v>0.39478795507305831</v>
      </c>
    </row>
    <row r="7337" spans="61:61" x14ac:dyDescent="0.25">
      <c r="BI7337" s="34">
        <v>1.8769655310383899E-2</v>
      </c>
    </row>
    <row r="7338" spans="61:61" x14ac:dyDescent="0.25">
      <c r="BI7338" s="34">
        <v>-0.17422674356110979</v>
      </c>
    </row>
    <row r="7339" spans="61:61" x14ac:dyDescent="0.25">
      <c r="BI7339" s="34">
        <v>-0.1152916593393208</v>
      </c>
    </row>
    <row r="7340" spans="61:61" x14ac:dyDescent="0.25">
      <c r="BI7340" s="34">
        <v>-0.2041605245598323</v>
      </c>
    </row>
    <row r="7341" spans="61:61" x14ac:dyDescent="0.25">
      <c r="BI7341" s="34">
        <v>-0.30611212037201763</v>
      </c>
    </row>
    <row r="7342" spans="61:61" x14ac:dyDescent="0.25">
      <c r="BI7342" s="34">
        <v>3.7209580972698002E-3</v>
      </c>
    </row>
    <row r="7343" spans="61:61" x14ac:dyDescent="0.25">
      <c r="BI7343" s="34">
        <v>-0.1119432260117266</v>
      </c>
    </row>
    <row r="7344" spans="61:61" x14ac:dyDescent="0.25">
      <c r="BI7344" s="34">
        <v>4.7660965818211103E-2</v>
      </c>
    </row>
    <row r="7345" spans="61:61" x14ac:dyDescent="0.25">
      <c r="BI7345" s="34">
        <v>-6.0397522552312698E-2</v>
      </c>
    </row>
    <row r="7346" spans="61:61" x14ac:dyDescent="0.25">
      <c r="BI7346" s="34">
        <v>-1.3812460941057E-3</v>
      </c>
    </row>
    <row r="7347" spans="61:61" x14ac:dyDescent="0.25">
      <c r="BI7347" s="34">
        <v>0.103628572843412</v>
      </c>
    </row>
    <row r="7348" spans="61:61" x14ac:dyDescent="0.25">
      <c r="BI7348" s="34">
        <v>-0.1429414151411024</v>
      </c>
    </row>
    <row r="7349" spans="61:61" x14ac:dyDescent="0.25">
      <c r="BI7349" s="34">
        <v>-0.17584666671383489</v>
      </c>
    </row>
    <row r="7350" spans="61:61" x14ac:dyDescent="0.25">
      <c r="BI7350" s="34">
        <v>-0.17638700887549591</v>
      </c>
    </row>
    <row r="7351" spans="61:61" x14ac:dyDescent="0.25">
      <c r="BI7351" s="34">
        <v>-0.15844177326517581</v>
      </c>
    </row>
    <row r="7352" spans="61:61" x14ac:dyDescent="0.25">
      <c r="BI7352" s="34">
        <v>-2.4426455683494001E-2</v>
      </c>
    </row>
    <row r="7353" spans="61:61" x14ac:dyDescent="0.25">
      <c r="BI7353" s="34">
        <v>-3.4115535450923301E-2</v>
      </c>
    </row>
    <row r="7354" spans="61:61" x14ac:dyDescent="0.25">
      <c r="BI7354" s="34">
        <v>-0.3874585445464962</v>
      </c>
    </row>
    <row r="7355" spans="61:61" x14ac:dyDescent="0.25">
      <c r="BI7355" s="34">
        <v>-0.1749297530212435</v>
      </c>
    </row>
    <row r="7356" spans="61:61" x14ac:dyDescent="0.25">
      <c r="BI7356" s="34">
        <v>-0.1379716357916812</v>
      </c>
    </row>
    <row r="7357" spans="61:61" x14ac:dyDescent="0.25">
      <c r="BI7357" s="34">
        <v>-7.0148421729646901E-2</v>
      </c>
    </row>
    <row r="7358" spans="61:61" x14ac:dyDescent="0.25">
      <c r="BI7358" s="34">
        <v>-0.13785965757324739</v>
      </c>
    </row>
    <row r="7359" spans="61:61" x14ac:dyDescent="0.25">
      <c r="BI7359" s="34">
        <v>-2.1486286691986899E-2</v>
      </c>
    </row>
    <row r="7360" spans="61:61" x14ac:dyDescent="0.25">
      <c r="BI7360" s="34">
        <v>9.5968552536034396E-2</v>
      </c>
    </row>
    <row r="7361" spans="61:61" x14ac:dyDescent="0.25">
      <c r="BI7361" s="34">
        <v>1.5768654898158201E-2</v>
      </c>
    </row>
    <row r="7362" spans="61:61" x14ac:dyDescent="0.25">
      <c r="BI7362" s="34">
        <v>4.64968978221715E-2</v>
      </c>
    </row>
    <row r="7363" spans="61:61" x14ac:dyDescent="0.25">
      <c r="BI7363" s="34">
        <v>-0.1965727688470271</v>
      </c>
    </row>
    <row r="7364" spans="61:61" x14ac:dyDescent="0.25">
      <c r="BI7364" s="34">
        <v>-0.24749616607841901</v>
      </c>
    </row>
    <row r="7365" spans="61:61" x14ac:dyDescent="0.25">
      <c r="BI7365" s="34">
        <v>-0.217808288021964</v>
      </c>
    </row>
    <row r="7366" spans="61:61" x14ac:dyDescent="0.25">
      <c r="BI7366" s="34">
        <v>-0.2472907046349675</v>
      </c>
    </row>
    <row r="7367" spans="61:61" x14ac:dyDescent="0.25">
      <c r="BI7367" s="34">
        <v>-0.19172414299373711</v>
      </c>
    </row>
    <row r="7368" spans="61:61" x14ac:dyDescent="0.25">
      <c r="BI7368" s="34">
        <v>0.1200305189707821</v>
      </c>
    </row>
    <row r="7369" spans="61:61" x14ac:dyDescent="0.25">
      <c r="BI7369" s="34">
        <v>-0.1797133173042621</v>
      </c>
    </row>
    <row r="7370" spans="61:61" x14ac:dyDescent="0.25">
      <c r="BI7370" s="34">
        <v>-0.1933056933280648</v>
      </c>
    </row>
    <row r="7371" spans="61:61" x14ac:dyDescent="0.25">
      <c r="BI7371" s="34">
        <v>-0.1543657685295351</v>
      </c>
    </row>
    <row r="7372" spans="61:61" x14ac:dyDescent="0.25">
      <c r="BI7372" s="34">
        <v>-0.1166016277107939</v>
      </c>
    </row>
    <row r="7373" spans="61:61" x14ac:dyDescent="0.25">
      <c r="BI7373" s="34">
        <v>-0.222503069035696</v>
      </c>
    </row>
    <row r="7374" spans="61:61" x14ac:dyDescent="0.25">
      <c r="BI7374" s="34">
        <v>3.5296144624681898E-2</v>
      </c>
    </row>
    <row r="7375" spans="61:61" x14ac:dyDescent="0.25">
      <c r="BI7375" s="34">
        <v>-0.205114857484789</v>
      </c>
    </row>
    <row r="7376" spans="61:61" x14ac:dyDescent="0.25">
      <c r="BI7376" s="34">
        <v>2.8757015542346501E-2</v>
      </c>
    </row>
    <row r="7377" spans="61:61" x14ac:dyDescent="0.25">
      <c r="BI7377" s="34">
        <v>-0.16896717175370871</v>
      </c>
    </row>
    <row r="7378" spans="61:61" x14ac:dyDescent="0.25">
      <c r="BI7378" s="34">
        <v>-6.8504354038801202E-2</v>
      </c>
    </row>
    <row r="7379" spans="61:61" x14ac:dyDescent="0.25">
      <c r="BI7379" s="34">
        <v>-0.15828631583830849</v>
      </c>
    </row>
    <row r="7380" spans="61:61" x14ac:dyDescent="0.25">
      <c r="BI7380" s="34">
        <v>-2.1423776464121299E-2</v>
      </c>
    </row>
    <row r="7381" spans="61:61" x14ac:dyDescent="0.25">
      <c r="BI7381" s="34">
        <v>-0.1662142126186022</v>
      </c>
    </row>
    <row r="7382" spans="61:61" x14ac:dyDescent="0.25">
      <c r="BI7382" s="34">
        <v>2.9641263389843402E-2</v>
      </c>
    </row>
    <row r="7383" spans="61:61" x14ac:dyDescent="0.25">
      <c r="BI7383" s="34">
        <v>4.3080882557246701E-2</v>
      </c>
    </row>
    <row r="7384" spans="61:61" x14ac:dyDescent="0.25">
      <c r="BI7384" s="34">
        <v>8.6715891746759297E-2</v>
      </c>
    </row>
    <row r="7385" spans="61:61" x14ac:dyDescent="0.25">
      <c r="BI7385" s="34">
        <v>1.6694144131591201E-2</v>
      </c>
    </row>
    <row r="7386" spans="61:61" x14ac:dyDescent="0.25">
      <c r="BI7386" s="34">
        <v>2.90510539476601E-2</v>
      </c>
    </row>
    <row r="7387" spans="61:61" x14ac:dyDescent="0.25">
      <c r="BI7387" s="34">
        <v>-6.1286988676547E-3</v>
      </c>
    </row>
    <row r="7388" spans="61:61" x14ac:dyDescent="0.25">
      <c r="BI7388" s="34">
        <v>9.4670890861160997E-2</v>
      </c>
    </row>
    <row r="7389" spans="61:61" x14ac:dyDescent="0.25">
      <c r="BI7389" s="34">
        <v>6.9993638012843307E-2</v>
      </c>
    </row>
    <row r="7390" spans="61:61" x14ac:dyDescent="0.25">
      <c r="BI7390" s="34">
        <v>0.115657267864634</v>
      </c>
    </row>
    <row r="7391" spans="61:61" x14ac:dyDescent="0.25">
      <c r="BI7391" s="34">
        <v>-0.1506240331795746</v>
      </c>
    </row>
    <row r="7392" spans="61:61" x14ac:dyDescent="0.25">
      <c r="BI7392" s="34">
        <v>4.2014846130865202E-2</v>
      </c>
    </row>
    <row r="7393" spans="61:61" x14ac:dyDescent="0.25">
      <c r="BI7393" s="34">
        <v>0.1300679180034939</v>
      </c>
    </row>
    <row r="7394" spans="61:61" x14ac:dyDescent="0.25">
      <c r="BI7394" s="34">
        <v>-5.3496591639464998E-2</v>
      </c>
    </row>
    <row r="7395" spans="61:61" x14ac:dyDescent="0.25">
      <c r="BI7395" s="34">
        <v>-0.277515152611159</v>
      </c>
    </row>
    <row r="7396" spans="61:61" x14ac:dyDescent="0.25">
      <c r="BI7396" s="34">
        <v>-6.8610390475457195E-2</v>
      </c>
    </row>
    <row r="7397" spans="61:61" x14ac:dyDescent="0.25">
      <c r="BI7397" s="34">
        <v>4.0097625884190198E-2</v>
      </c>
    </row>
    <row r="7398" spans="61:61" x14ac:dyDescent="0.25">
      <c r="BI7398" s="34">
        <v>-0.272153837788217</v>
      </c>
    </row>
    <row r="7399" spans="61:61" x14ac:dyDescent="0.25">
      <c r="BI7399" s="34">
        <v>1.77295471031963E-2</v>
      </c>
    </row>
    <row r="7400" spans="61:61" x14ac:dyDescent="0.25">
      <c r="BI7400" s="34">
        <v>1.47750534133407E-2</v>
      </c>
    </row>
    <row r="7401" spans="61:61" x14ac:dyDescent="0.25">
      <c r="BI7401" s="34">
        <v>4.9705531650936101E-2</v>
      </c>
    </row>
    <row r="7402" spans="61:61" x14ac:dyDescent="0.25">
      <c r="BI7402" s="34">
        <v>-5.5216700193166497E-2</v>
      </c>
    </row>
    <row r="7403" spans="61:61" x14ac:dyDescent="0.25">
      <c r="BI7403" s="34">
        <v>4.2342633972945402E-2</v>
      </c>
    </row>
    <row r="7404" spans="61:61" x14ac:dyDescent="0.25">
      <c r="BI7404" s="34">
        <v>-9.7976360583888006E-2</v>
      </c>
    </row>
    <row r="7405" spans="61:61" x14ac:dyDescent="0.25">
      <c r="BI7405" s="34">
        <v>1.8972274569869999E-2</v>
      </c>
    </row>
    <row r="7406" spans="61:61" x14ac:dyDescent="0.25">
      <c r="BI7406" s="34">
        <v>0.1156116617659953</v>
      </c>
    </row>
    <row r="7407" spans="61:61" x14ac:dyDescent="0.25">
      <c r="BI7407" s="34">
        <v>0.15952767824786221</v>
      </c>
    </row>
    <row r="7408" spans="61:61" x14ac:dyDescent="0.25">
      <c r="BI7408" s="34">
        <v>1.4930003303299201E-2</v>
      </c>
    </row>
    <row r="7409" spans="61:61" x14ac:dyDescent="0.25">
      <c r="BI7409" s="34">
        <v>-5.5081550889341101E-2</v>
      </c>
    </row>
    <row r="7410" spans="61:61" x14ac:dyDescent="0.25">
      <c r="BI7410" s="34">
        <v>-0.11262087725024821</v>
      </c>
    </row>
    <row r="7411" spans="61:61" x14ac:dyDescent="0.25">
      <c r="BI7411" s="34">
        <v>-7.1344055142909799E-2</v>
      </c>
    </row>
    <row r="7412" spans="61:61" x14ac:dyDescent="0.25">
      <c r="BI7412" s="34">
        <v>-0.34374443920010711</v>
      </c>
    </row>
    <row r="7413" spans="61:61" x14ac:dyDescent="0.25">
      <c r="BI7413" s="34">
        <v>0.40323270976432879</v>
      </c>
    </row>
    <row r="7414" spans="61:61" x14ac:dyDescent="0.25">
      <c r="BI7414" s="34">
        <v>-5.9133182154019498E-2</v>
      </c>
    </row>
    <row r="7415" spans="61:61" x14ac:dyDescent="0.25">
      <c r="BI7415" s="34">
        <v>7.9681880266551999E-3</v>
      </c>
    </row>
    <row r="7416" spans="61:61" x14ac:dyDescent="0.25">
      <c r="BI7416" s="34">
        <v>0.1129072050685159</v>
      </c>
    </row>
    <row r="7417" spans="61:61" x14ac:dyDescent="0.25">
      <c r="BI7417" s="34">
        <v>0.31193794820109921</v>
      </c>
    </row>
    <row r="7418" spans="61:61" x14ac:dyDescent="0.25">
      <c r="BI7418" s="34">
        <v>3.3245576757681403E-2</v>
      </c>
    </row>
    <row r="7419" spans="61:61" x14ac:dyDescent="0.25">
      <c r="BI7419" s="34">
        <v>6.3147568194940995E-2</v>
      </c>
    </row>
    <row r="7420" spans="61:61" x14ac:dyDescent="0.25">
      <c r="BI7420" s="34">
        <v>7.4670647204130594E-2</v>
      </c>
    </row>
    <row r="7421" spans="61:61" x14ac:dyDescent="0.25">
      <c r="BI7421" s="34">
        <v>6.4455706475487901E-2</v>
      </c>
    </row>
    <row r="7422" spans="61:61" x14ac:dyDescent="0.25">
      <c r="BI7422" s="34">
        <v>-3.9683805852064401E-2</v>
      </c>
    </row>
    <row r="7423" spans="61:61" x14ac:dyDescent="0.25">
      <c r="BI7423" s="34">
        <v>0.1134490463882772</v>
      </c>
    </row>
    <row r="7424" spans="61:61" x14ac:dyDescent="0.25">
      <c r="BI7424" s="34">
        <v>9.2496882547106994E-3</v>
      </c>
    </row>
    <row r="7425" spans="61:61" x14ac:dyDescent="0.25">
      <c r="BI7425" s="34">
        <v>0.2103767235954333</v>
      </c>
    </row>
    <row r="7426" spans="61:61" x14ac:dyDescent="0.25">
      <c r="BI7426" s="34">
        <v>9.6490311776472507E-2</v>
      </c>
    </row>
    <row r="7427" spans="61:61" x14ac:dyDescent="0.25">
      <c r="BI7427" s="34">
        <v>-1.392912243712E-4</v>
      </c>
    </row>
    <row r="7428" spans="61:61" x14ac:dyDescent="0.25">
      <c r="BI7428" s="34">
        <v>1.6310916966152899E-2</v>
      </c>
    </row>
    <row r="7429" spans="61:61" x14ac:dyDescent="0.25">
      <c r="BI7429" s="34">
        <v>0.30173319871211218</v>
      </c>
    </row>
    <row r="7430" spans="61:61" x14ac:dyDescent="0.25">
      <c r="BI7430" s="34">
        <v>0.16302107451475659</v>
      </c>
    </row>
    <row r="7431" spans="61:61" x14ac:dyDescent="0.25">
      <c r="BI7431" s="34">
        <v>-8.0849994485902493E-2</v>
      </c>
    </row>
    <row r="7432" spans="61:61" x14ac:dyDescent="0.25">
      <c r="BI7432" s="34">
        <v>0.21938809523809519</v>
      </c>
    </row>
    <row r="7433" spans="61:61" x14ac:dyDescent="0.25">
      <c r="BI7433" s="34">
        <v>0.1425269495281288</v>
      </c>
    </row>
    <row r="7434" spans="61:61" x14ac:dyDescent="0.25">
      <c r="BI7434" s="34">
        <v>8.9978101276546693E-2</v>
      </c>
    </row>
    <row r="7435" spans="61:61" x14ac:dyDescent="0.25">
      <c r="BI7435" s="34">
        <v>-5.8992906086182503E-2</v>
      </c>
    </row>
    <row r="7436" spans="61:61" x14ac:dyDescent="0.25">
      <c r="BI7436" s="34">
        <v>-3.93053991865858E-2</v>
      </c>
    </row>
    <row r="7437" spans="61:61" x14ac:dyDescent="0.25">
      <c r="BI7437" s="34">
        <v>3.6379214264405602E-2</v>
      </c>
    </row>
    <row r="7438" spans="61:61" x14ac:dyDescent="0.25">
      <c r="BI7438" s="34">
        <v>9.8377515682793806E-2</v>
      </c>
    </row>
    <row r="7439" spans="61:61" x14ac:dyDescent="0.25">
      <c r="BI7439" s="34">
        <v>-0.18184047887857971</v>
      </c>
    </row>
    <row r="7440" spans="61:61" x14ac:dyDescent="0.25">
      <c r="BI7440" s="34">
        <v>-9.1720666246189506E-2</v>
      </c>
    </row>
    <row r="7441" spans="61:61" x14ac:dyDescent="0.25">
      <c r="BI7441" s="34">
        <v>-0.2115915912144678</v>
      </c>
    </row>
    <row r="7442" spans="61:61" x14ac:dyDescent="0.25">
      <c r="BI7442" s="34">
        <v>6.8849583938861994E-2</v>
      </c>
    </row>
    <row r="7443" spans="61:61" x14ac:dyDescent="0.25">
      <c r="BI7443" s="34">
        <v>-9.3117838969135995E-3</v>
      </c>
    </row>
    <row r="7444" spans="61:61" x14ac:dyDescent="0.25">
      <c r="BI7444" s="34">
        <v>-0.1059689503899105</v>
      </c>
    </row>
    <row r="7445" spans="61:61" x14ac:dyDescent="0.25">
      <c r="BI7445" s="34">
        <v>-3.45611123233215E-2</v>
      </c>
    </row>
    <row r="7446" spans="61:61" x14ac:dyDescent="0.25">
      <c r="BI7446" s="34">
        <v>-5.25539388677108E-2</v>
      </c>
    </row>
    <row r="7447" spans="61:61" x14ac:dyDescent="0.25">
      <c r="BI7447" s="34">
        <v>-6.1019822222065999E-2</v>
      </c>
    </row>
    <row r="7448" spans="61:61" x14ac:dyDescent="0.25">
      <c r="BI7448" s="34">
        <v>-6.9924995672931894E-2</v>
      </c>
    </row>
    <row r="7449" spans="61:61" x14ac:dyDescent="0.25">
      <c r="BI7449" s="34">
        <v>-3.4576896809369297E-2</v>
      </c>
    </row>
    <row r="7450" spans="61:61" x14ac:dyDescent="0.25">
      <c r="BI7450" s="34">
        <v>5.16865618290306E-2</v>
      </c>
    </row>
    <row r="7451" spans="61:61" x14ac:dyDescent="0.25">
      <c r="BI7451" s="34">
        <v>-0.15053774845889731</v>
      </c>
    </row>
    <row r="7452" spans="61:61" x14ac:dyDescent="0.25">
      <c r="BI7452" s="34">
        <v>0.1301436443766551</v>
      </c>
    </row>
    <row r="7453" spans="61:61" x14ac:dyDescent="0.25">
      <c r="BI7453" s="34">
        <v>-2.07353549527673E-2</v>
      </c>
    </row>
    <row r="7454" spans="61:61" x14ac:dyDescent="0.25">
      <c r="BI7454" s="34">
        <v>3.5022159838313201E-2</v>
      </c>
    </row>
    <row r="7455" spans="61:61" x14ac:dyDescent="0.25">
      <c r="BI7455" s="34">
        <v>-9.7356536025227799E-2</v>
      </c>
    </row>
    <row r="7456" spans="61:61" x14ac:dyDescent="0.25">
      <c r="BI7456" s="34">
        <v>2.5633755350007999E-2</v>
      </c>
    </row>
    <row r="7457" spans="61:61" x14ac:dyDescent="0.25">
      <c r="BI7457" s="34">
        <v>-1.39176917836194E-2</v>
      </c>
    </row>
    <row r="7458" spans="61:61" x14ac:dyDescent="0.25">
      <c r="BI7458" s="34">
        <v>0.1141722155753707</v>
      </c>
    </row>
    <row r="7459" spans="61:61" x14ac:dyDescent="0.25">
      <c r="BI7459" s="34">
        <v>7.1200541414687596E-2</v>
      </c>
    </row>
    <row r="7460" spans="61:61" x14ac:dyDescent="0.25">
      <c r="BI7460" s="34">
        <v>-2.88524968122893E-2</v>
      </c>
    </row>
    <row r="7461" spans="61:61" x14ac:dyDescent="0.25">
      <c r="BI7461" s="34">
        <v>0.1280348096417086</v>
      </c>
    </row>
    <row r="7462" spans="61:61" x14ac:dyDescent="0.25">
      <c r="BI7462" s="34">
        <v>0.2181725183962174</v>
      </c>
    </row>
    <row r="7463" spans="61:61" x14ac:dyDescent="0.25">
      <c r="BI7463" s="34">
        <v>8.4568620375282094E-2</v>
      </c>
    </row>
    <row r="7464" spans="61:61" x14ac:dyDescent="0.25">
      <c r="BI7464" s="34">
        <v>0.1479308746268381</v>
      </c>
    </row>
    <row r="7465" spans="61:61" x14ac:dyDescent="0.25">
      <c r="BI7465" s="34">
        <v>9.9406674277076994E-3</v>
      </c>
    </row>
    <row r="7466" spans="61:61" x14ac:dyDescent="0.25">
      <c r="BI7466" s="34">
        <v>-6.1240835819441598E-2</v>
      </c>
    </row>
    <row r="7467" spans="61:61" x14ac:dyDescent="0.25">
      <c r="BI7467" s="34">
        <v>0.13126396939429019</v>
      </c>
    </row>
    <row r="7468" spans="61:61" x14ac:dyDescent="0.25">
      <c r="BI7468" s="34">
        <v>-0.14097388139483111</v>
      </c>
    </row>
    <row r="7469" spans="61:61" x14ac:dyDescent="0.25">
      <c r="BI7469" s="34">
        <v>0.19622253547292601</v>
      </c>
    </row>
    <row r="7470" spans="61:61" x14ac:dyDescent="0.25">
      <c r="BI7470" s="34">
        <v>0.26199837301774143</v>
      </c>
    </row>
    <row r="7471" spans="61:61" x14ac:dyDescent="0.25">
      <c r="BI7471" s="34">
        <v>9.0678757376370001E-4</v>
      </c>
    </row>
    <row r="7472" spans="61:61" x14ac:dyDescent="0.25">
      <c r="BI7472" s="34">
        <v>5.65382880870876E-2</v>
      </c>
    </row>
    <row r="7473" spans="61:61" x14ac:dyDescent="0.25">
      <c r="BI7473" s="34">
        <v>-0.1916981920853241</v>
      </c>
    </row>
    <row r="7474" spans="61:61" x14ac:dyDescent="0.25">
      <c r="BI7474" s="34">
        <v>0.10436174410292839</v>
      </c>
    </row>
    <row r="7475" spans="61:61" x14ac:dyDescent="0.25">
      <c r="BI7475" s="34">
        <v>-2.2729170342072499E-2</v>
      </c>
    </row>
    <row r="7476" spans="61:61" x14ac:dyDescent="0.25">
      <c r="BI7476" s="34">
        <v>-4.3469821450940797E-2</v>
      </c>
    </row>
    <row r="7477" spans="61:61" x14ac:dyDescent="0.25">
      <c r="BI7477" s="34">
        <v>-0.21069317949489069</v>
      </c>
    </row>
    <row r="7478" spans="61:61" x14ac:dyDescent="0.25">
      <c r="BI7478" s="34">
        <v>-0.17033309149777179</v>
      </c>
    </row>
    <row r="7479" spans="61:61" x14ac:dyDescent="0.25">
      <c r="BI7479" s="34">
        <v>1.55399714405194E-2</v>
      </c>
    </row>
    <row r="7480" spans="61:61" x14ac:dyDescent="0.25">
      <c r="BI7480" s="34">
        <v>-8.8734654376484007E-3</v>
      </c>
    </row>
    <row r="7481" spans="61:61" x14ac:dyDescent="0.25">
      <c r="BI7481" s="34">
        <v>-0.1637969819491773</v>
      </c>
    </row>
    <row r="7482" spans="61:61" x14ac:dyDescent="0.25">
      <c r="BI7482" s="34">
        <v>3.4813510318014801E-2</v>
      </c>
    </row>
    <row r="7483" spans="61:61" x14ac:dyDescent="0.25">
      <c r="BI7483" s="34">
        <v>-7.13749487045372E-2</v>
      </c>
    </row>
    <row r="7484" spans="61:61" x14ac:dyDescent="0.25">
      <c r="BI7484" s="34">
        <v>-2.0097866545508301E-2</v>
      </c>
    </row>
    <row r="7485" spans="61:61" x14ac:dyDescent="0.25">
      <c r="BI7485" s="34">
        <v>-8.9367407605899896E-2</v>
      </c>
    </row>
    <row r="7486" spans="61:61" x14ac:dyDescent="0.25">
      <c r="BI7486" s="34">
        <v>3.2024495267030398E-2</v>
      </c>
    </row>
    <row r="7487" spans="61:61" x14ac:dyDescent="0.25">
      <c r="BI7487" s="34">
        <v>0.1100144878192087</v>
      </c>
    </row>
    <row r="7488" spans="61:61" x14ac:dyDescent="0.25">
      <c r="BI7488" s="34">
        <v>-7.5094986835660404E-2</v>
      </c>
    </row>
    <row r="7489" spans="61:61" x14ac:dyDescent="0.25">
      <c r="BI7489" s="34">
        <v>-0.1192396956324742</v>
      </c>
    </row>
    <row r="7490" spans="61:61" x14ac:dyDescent="0.25">
      <c r="BI7490" s="34">
        <v>-9.5164860155640796E-2</v>
      </c>
    </row>
    <row r="7491" spans="61:61" x14ac:dyDescent="0.25">
      <c r="BI7491" s="34">
        <v>8.67632404551585E-2</v>
      </c>
    </row>
    <row r="7492" spans="61:61" x14ac:dyDescent="0.25">
      <c r="BI7492" s="34">
        <v>-8.57669055620148E-2</v>
      </c>
    </row>
    <row r="7493" spans="61:61" x14ac:dyDescent="0.25">
      <c r="BI7493" s="34">
        <v>4.1609506446383997E-2</v>
      </c>
    </row>
    <row r="7494" spans="61:61" x14ac:dyDescent="0.25">
      <c r="BI7494" s="34">
        <v>0.1150843494848818</v>
      </c>
    </row>
    <row r="7495" spans="61:61" x14ac:dyDescent="0.25">
      <c r="BI7495" s="34">
        <v>-0.3673090098538308</v>
      </c>
    </row>
    <row r="7496" spans="61:61" x14ac:dyDescent="0.25">
      <c r="BI7496" s="34">
        <v>-0.15143874576079189</v>
      </c>
    </row>
    <row r="7497" spans="61:61" x14ac:dyDescent="0.25">
      <c r="BI7497" s="34">
        <v>0.33743619751407899</v>
      </c>
    </row>
    <row r="7498" spans="61:61" x14ac:dyDescent="0.25">
      <c r="BI7498" s="34">
        <v>-9.6359762910808194E-2</v>
      </c>
    </row>
    <row r="7499" spans="61:61" x14ac:dyDescent="0.25">
      <c r="BI7499" s="34">
        <v>7.5436534585484896E-2</v>
      </c>
    </row>
    <row r="7500" spans="61:61" x14ac:dyDescent="0.25">
      <c r="BI7500" s="34">
        <v>-0.28717679569707122</v>
      </c>
    </row>
    <row r="7501" spans="61:61" x14ac:dyDescent="0.25">
      <c r="BI7501" s="34">
        <v>-0.1919294597358106</v>
      </c>
    </row>
    <row r="7502" spans="61:61" x14ac:dyDescent="0.25">
      <c r="BI7502" s="34">
        <v>-0.2468916497124565</v>
      </c>
    </row>
    <row r="7503" spans="61:61" x14ac:dyDescent="0.25">
      <c r="BI7503" s="34">
        <v>-0.1530220353604734</v>
      </c>
    </row>
    <row r="7504" spans="61:61" x14ac:dyDescent="0.25">
      <c r="BI7504" s="34">
        <v>-0.15499906382006681</v>
      </c>
    </row>
    <row r="7505" spans="61:61" x14ac:dyDescent="0.25">
      <c r="BI7505" s="34">
        <v>6.1679159524500003E-3</v>
      </c>
    </row>
    <row r="7506" spans="61:61" x14ac:dyDescent="0.25">
      <c r="BI7506" s="34">
        <v>-2.346619904883E-3</v>
      </c>
    </row>
    <row r="7507" spans="61:61" x14ac:dyDescent="0.25">
      <c r="BI7507" s="34">
        <v>3.2867481986754397E-2</v>
      </c>
    </row>
    <row r="7508" spans="61:61" x14ac:dyDescent="0.25">
      <c r="BI7508" s="34">
        <v>6.5847214028358705E-2</v>
      </c>
    </row>
    <row r="7509" spans="61:61" x14ac:dyDescent="0.25">
      <c r="BI7509" s="34">
        <v>-0.26231621506345831</v>
      </c>
    </row>
    <row r="7510" spans="61:61" x14ac:dyDescent="0.25">
      <c r="BI7510" s="34">
        <v>4.4963529220024202E-2</v>
      </c>
    </row>
    <row r="7511" spans="61:61" x14ac:dyDescent="0.25">
      <c r="BI7511" s="34">
        <v>-0.18974715658975769</v>
      </c>
    </row>
    <row r="7512" spans="61:61" x14ac:dyDescent="0.25">
      <c r="BI7512" s="34">
        <v>-6.0922512454470799E-2</v>
      </c>
    </row>
    <row r="7513" spans="61:61" x14ac:dyDescent="0.25">
      <c r="BI7513" s="34">
        <v>0.18592954268292361</v>
      </c>
    </row>
    <row r="7514" spans="61:61" x14ac:dyDescent="0.25">
      <c r="BI7514" s="34">
        <v>0.1097326225762932</v>
      </c>
    </row>
    <row r="7515" spans="61:61" x14ac:dyDescent="0.25">
      <c r="BI7515" s="34">
        <v>0.1301750666860933</v>
      </c>
    </row>
    <row r="7516" spans="61:61" x14ac:dyDescent="0.25">
      <c r="BI7516" s="34">
        <v>-0.12686350628630791</v>
      </c>
    </row>
    <row r="7517" spans="61:61" x14ac:dyDescent="0.25">
      <c r="BI7517" s="34">
        <v>5.6490944517247302E-2</v>
      </c>
    </row>
    <row r="7518" spans="61:61" x14ac:dyDescent="0.25">
      <c r="BI7518" s="34">
        <v>0.17999789921685619</v>
      </c>
    </row>
    <row r="7519" spans="61:61" x14ac:dyDescent="0.25">
      <c r="BI7519" s="34">
        <v>-5.36369491496776E-2</v>
      </c>
    </row>
    <row r="7520" spans="61:61" x14ac:dyDescent="0.25">
      <c r="BI7520" s="34">
        <v>1.1046246879809001E-2</v>
      </c>
    </row>
    <row r="7521" spans="61:61" x14ac:dyDescent="0.25">
      <c r="BI7521" s="34">
        <v>0.13180673195236739</v>
      </c>
    </row>
    <row r="7522" spans="61:61" x14ac:dyDescent="0.25">
      <c r="BI7522" s="34">
        <v>-0.20285035950578681</v>
      </c>
    </row>
    <row r="7523" spans="61:61" x14ac:dyDescent="0.25">
      <c r="BI7523" s="34">
        <v>8.4566091509188202E-2</v>
      </c>
    </row>
    <row r="7524" spans="61:61" x14ac:dyDescent="0.25">
      <c r="BI7524" s="34">
        <v>-1.17107725295521E-2</v>
      </c>
    </row>
    <row r="7525" spans="61:61" x14ac:dyDescent="0.25">
      <c r="BI7525" s="34">
        <v>0.2009818610807948</v>
      </c>
    </row>
    <row r="7526" spans="61:61" x14ac:dyDescent="0.25">
      <c r="BI7526" s="34">
        <v>-1.24002017916584E-2</v>
      </c>
    </row>
    <row r="7527" spans="61:61" x14ac:dyDescent="0.25">
      <c r="BI7527" s="34">
        <v>2.8035396969546201E-2</v>
      </c>
    </row>
    <row r="7528" spans="61:61" x14ac:dyDescent="0.25">
      <c r="BI7528" s="34">
        <v>-5.7531947489270902E-2</v>
      </c>
    </row>
    <row r="7529" spans="61:61" x14ac:dyDescent="0.25">
      <c r="BI7529" s="34">
        <v>-2.60933930507471E-2</v>
      </c>
    </row>
    <row r="7530" spans="61:61" x14ac:dyDescent="0.25">
      <c r="BI7530" s="34">
        <v>-8.2503114705170702E-2</v>
      </c>
    </row>
    <row r="7531" spans="61:61" x14ac:dyDescent="0.25">
      <c r="BI7531" s="34">
        <v>-0.14601832534494269</v>
      </c>
    </row>
    <row r="7532" spans="61:61" x14ac:dyDescent="0.25">
      <c r="BI7532" s="34">
        <v>0.11255430726396259</v>
      </c>
    </row>
    <row r="7533" spans="61:61" x14ac:dyDescent="0.25">
      <c r="BI7533" s="34">
        <v>-0.19673920432086539</v>
      </c>
    </row>
    <row r="7534" spans="61:61" x14ac:dyDescent="0.25">
      <c r="BI7534" s="34">
        <v>0.3437253067237348</v>
      </c>
    </row>
    <row r="7535" spans="61:61" x14ac:dyDescent="0.25">
      <c r="BI7535" s="34">
        <v>0.2060415183173695</v>
      </c>
    </row>
    <row r="7536" spans="61:61" x14ac:dyDescent="0.25">
      <c r="BI7536" s="34">
        <v>0.197308479682344</v>
      </c>
    </row>
    <row r="7537" spans="61:61" x14ac:dyDescent="0.25">
      <c r="BI7537" s="34">
        <v>-5.0976353790613597E-2</v>
      </c>
    </row>
    <row r="7538" spans="61:61" x14ac:dyDescent="0.25">
      <c r="BI7538" s="34">
        <v>7.9483333333333198E-2</v>
      </c>
    </row>
    <row r="7539" spans="61:61" x14ac:dyDescent="0.25">
      <c r="BI7539" s="34">
        <v>9.6194402446755006E-2</v>
      </c>
    </row>
    <row r="7540" spans="61:61" x14ac:dyDescent="0.25">
      <c r="BI7540" s="34">
        <v>-5.0819047966077897E-2</v>
      </c>
    </row>
    <row r="7541" spans="61:61" x14ac:dyDescent="0.25">
      <c r="BI7541" s="34">
        <v>-4.8168014845735498E-2</v>
      </c>
    </row>
    <row r="7542" spans="61:61" x14ac:dyDescent="0.25">
      <c r="BI7542" s="34">
        <v>-0.128699564045965</v>
      </c>
    </row>
    <row r="7543" spans="61:61" x14ac:dyDescent="0.25">
      <c r="BI7543" s="34">
        <v>4.25492417684444E-2</v>
      </c>
    </row>
    <row r="7544" spans="61:61" x14ac:dyDescent="0.25">
      <c r="BI7544" s="34">
        <v>1.5139849755485E-2</v>
      </c>
    </row>
    <row r="7545" spans="61:61" x14ac:dyDescent="0.25">
      <c r="BI7545" s="34">
        <v>0.4003070818353317</v>
      </c>
    </row>
    <row r="7546" spans="61:61" x14ac:dyDescent="0.25">
      <c r="BI7546" s="34">
        <v>-2.59520747250633E-2</v>
      </c>
    </row>
    <row r="7547" spans="61:61" x14ac:dyDescent="0.25">
      <c r="BI7547" s="34">
        <v>1.7328618759616301E-2</v>
      </c>
    </row>
    <row r="7548" spans="61:61" x14ac:dyDescent="0.25">
      <c r="BI7548" s="34">
        <v>3.4149896802852901E-2</v>
      </c>
    </row>
    <row r="7549" spans="61:61" x14ac:dyDescent="0.25">
      <c r="BI7549" s="34">
        <v>-1.2909693927330001E-3</v>
      </c>
    </row>
    <row r="7550" spans="61:61" x14ac:dyDescent="0.25">
      <c r="BI7550" s="34">
        <v>0.13612407485029129</v>
      </c>
    </row>
    <row r="7551" spans="61:61" x14ac:dyDescent="0.25">
      <c r="BI7551" s="34">
        <v>6.1329324848666003E-2</v>
      </c>
    </row>
    <row r="7552" spans="61:61" x14ac:dyDescent="0.25">
      <c r="BI7552" s="34">
        <v>-9.5525489651518705E-2</v>
      </c>
    </row>
    <row r="7553" spans="61:61" x14ac:dyDescent="0.25">
      <c r="BI7553" s="34">
        <v>8.7536566478395902E-2</v>
      </c>
    </row>
    <row r="7554" spans="61:61" x14ac:dyDescent="0.25">
      <c r="BI7554" s="34">
        <v>8.6610856545649996E-4</v>
      </c>
    </row>
    <row r="7555" spans="61:61" x14ac:dyDescent="0.25">
      <c r="BI7555" s="34">
        <v>-0.1291473396598741</v>
      </c>
    </row>
    <row r="7556" spans="61:61" x14ac:dyDescent="0.25">
      <c r="BI7556" s="34">
        <v>5.4849544043201602E-2</v>
      </c>
    </row>
    <row r="7557" spans="61:61" x14ac:dyDescent="0.25">
      <c r="BI7557" s="34">
        <v>1.2297036396429999E-4</v>
      </c>
    </row>
    <row r="7558" spans="61:61" x14ac:dyDescent="0.25">
      <c r="BI7558" s="34">
        <v>0.1119581797100698</v>
      </c>
    </row>
    <row r="7559" spans="61:61" x14ac:dyDescent="0.25">
      <c r="BI7559" s="34">
        <v>-0.17088936286986339</v>
      </c>
    </row>
    <row r="7560" spans="61:61" x14ac:dyDescent="0.25">
      <c r="BI7560" s="34">
        <v>-0.1553470764023018</v>
      </c>
    </row>
    <row r="7561" spans="61:61" x14ac:dyDescent="0.25">
      <c r="BI7561" s="34">
        <v>0.1331800705149421</v>
      </c>
    </row>
    <row r="7562" spans="61:61" x14ac:dyDescent="0.25">
      <c r="BI7562" s="34">
        <v>-1.2068901518873E-2</v>
      </c>
    </row>
    <row r="7563" spans="61:61" x14ac:dyDescent="0.25">
      <c r="BI7563" s="34">
        <v>4.6838219661024902E-2</v>
      </c>
    </row>
    <row r="7564" spans="61:61" x14ac:dyDescent="0.25">
      <c r="BI7564" s="34">
        <v>-5.2447653673779897E-2</v>
      </c>
    </row>
    <row r="7565" spans="61:61" x14ac:dyDescent="0.25">
      <c r="BI7565" s="34">
        <v>0.383681989917113</v>
      </c>
    </row>
    <row r="7566" spans="61:61" x14ac:dyDescent="0.25">
      <c r="BI7566" s="34">
        <v>-0.16691970916924759</v>
      </c>
    </row>
    <row r="7567" spans="61:61" x14ac:dyDescent="0.25">
      <c r="BI7567" s="34">
        <v>7.1562841143488404E-2</v>
      </c>
    </row>
    <row r="7568" spans="61:61" x14ac:dyDescent="0.25">
      <c r="BI7568" s="34">
        <v>0.23402586705111689</v>
      </c>
    </row>
    <row r="7569" spans="61:61" x14ac:dyDescent="0.25">
      <c r="BI7569" s="34">
        <v>-0.1591538518255026</v>
      </c>
    </row>
    <row r="7570" spans="61:61" x14ac:dyDescent="0.25">
      <c r="BI7570" s="34">
        <v>-0.1055284668353775</v>
      </c>
    </row>
    <row r="7571" spans="61:61" x14ac:dyDescent="0.25">
      <c r="BI7571" s="34">
        <v>-6.1238771232667598E-2</v>
      </c>
    </row>
    <row r="7572" spans="61:61" x14ac:dyDescent="0.25">
      <c r="BI7572" s="34">
        <v>9.4080602512572095E-2</v>
      </c>
    </row>
    <row r="7573" spans="61:61" x14ac:dyDescent="0.25">
      <c r="BI7573" s="34">
        <v>-0.17584996919761781</v>
      </c>
    </row>
    <row r="7574" spans="61:61" x14ac:dyDescent="0.25">
      <c r="BI7574" s="34">
        <v>0.36203850147830591</v>
      </c>
    </row>
    <row r="7575" spans="61:61" x14ac:dyDescent="0.25">
      <c r="BI7575" s="34">
        <v>2.92818516489111E-2</v>
      </c>
    </row>
    <row r="7576" spans="61:61" x14ac:dyDescent="0.25">
      <c r="BI7576" s="34">
        <v>8.6570649772593003E-3</v>
      </c>
    </row>
    <row r="7577" spans="61:61" x14ac:dyDescent="0.25">
      <c r="BI7577" s="34">
        <v>0.13109333903906861</v>
      </c>
    </row>
    <row r="7578" spans="61:61" x14ac:dyDescent="0.25">
      <c r="BI7578" s="34">
        <v>-3.2069999962765897E-2</v>
      </c>
    </row>
    <row r="7579" spans="61:61" x14ac:dyDescent="0.25">
      <c r="BI7579" s="34">
        <v>-4.4306117753183397E-2</v>
      </c>
    </row>
    <row r="7580" spans="61:61" x14ac:dyDescent="0.25">
      <c r="BI7580" s="34">
        <v>-0.1786374961447246</v>
      </c>
    </row>
    <row r="7581" spans="61:61" x14ac:dyDescent="0.25">
      <c r="BI7581" s="34">
        <v>-1.4744586669469499E-2</v>
      </c>
    </row>
    <row r="7582" spans="61:61" x14ac:dyDescent="0.25">
      <c r="BI7582" s="34">
        <v>1.8029426050214601E-2</v>
      </c>
    </row>
    <row r="7583" spans="61:61" x14ac:dyDescent="0.25">
      <c r="BI7583" s="34">
        <v>3.2599032259540299E-2</v>
      </c>
    </row>
    <row r="7584" spans="61:61" x14ac:dyDescent="0.25">
      <c r="BI7584" s="34">
        <v>0.1074627904151907</v>
      </c>
    </row>
    <row r="7585" spans="61:61" x14ac:dyDescent="0.25">
      <c r="BI7585" s="34">
        <v>3.99058799314004E-2</v>
      </c>
    </row>
    <row r="7586" spans="61:61" x14ac:dyDescent="0.25">
      <c r="BI7586" s="34">
        <v>6.9782777334694499E-2</v>
      </c>
    </row>
    <row r="7587" spans="61:61" x14ac:dyDescent="0.25">
      <c r="BI7587" s="34">
        <v>9.9182764756452796E-2</v>
      </c>
    </row>
    <row r="7588" spans="61:61" x14ac:dyDescent="0.25">
      <c r="BI7588" s="34">
        <v>0.27541819120730421</v>
      </c>
    </row>
    <row r="7589" spans="61:61" x14ac:dyDescent="0.25">
      <c r="BI7589" s="34">
        <v>9.9230183293029697E-2</v>
      </c>
    </row>
    <row r="7590" spans="61:61" x14ac:dyDescent="0.25">
      <c r="BI7590" s="34">
        <v>0.215722894974642</v>
      </c>
    </row>
    <row r="7591" spans="61:61" x14ac:dyDescent="0.25">
      <c r="BI7591" s="34">
        <v>7.6636280946865004E-3</v>
      </c>
    </row>
    <row r="7592" spans="61:61" x14ac:dyDescent="0.25">
      <c r="BI7592" s="34">
        <v>0.88080435728928219</v>
      </c>
    </row>
    <row r="7593" spans="61:61" x14ac:dyDescent="0.25">
      <c r="BI7593" s="34">
        <v>-2.06406683613263E-2</v>
      </c>
    </row>
    <row r="7594" spans="61:61" x14ac:dyDescent="0.25">
      <c r="BI7594" s="34">
        <v>-0.19104549159125681</v>
      </c>
    </row>
    <row r="7595" spans="61:61" x14ac:dyDescent="0.25">
      <c r="BI7595" s="34">
        <v>4.4104087274291097E-2</v>
      </c>
    </row>
    <row r="7596" spans="61:61" x14ac:dyDescent="0.25">
      <c r="BI7596" s="34">
        <v>-2.9118201925796001E-3</v>
      </c>
    </row>
    <row r="7597" spans="61:61" x14ac:dyDescent="0.25">
      <c r="BI7597" s="34">
        <v>-7.9262601799947097E-2</v>
      </c>
    </row>
    <row r="7598" spans="61:61" x14ac:dyDescent="0.25">
      <c r="BI7598" s="34">
        <v>-2.6186610832355298E-2</v>
      </c>
    </row>
    <row r="7599" spans="61:61" x14ac:dyDescent="0.25">
      <c r="BI7599" s="34">
        <v>-9.1395154208526702E-2</v>
      </c>
    </row>
    <row r="7600" spans="61:61" x14ac:dyDescent="0.25">
      <c r="BI7600" s="34">
        <v>-2.7269359687233801E-2</v>
      </c>
    </row>
    <row r="7601" spans="61:61" x14ac:dyDescent="0.25">
      <c r="BI7601" s="34">
        <v>-1.0458305434977E-2</v>
      </c>
    </row>
    <row r="7602" spans="61:61" x14ac:dyDescent="0.25">
      <c r="BI7602" s="34">
        <v>0.27909543856767988</v>
      </c>
    </row>
    <row r="7603" spans="61:61" x14ac:dyDescent="0.25">
      <c r="BI7603" s="34">
        <v>-5.50166014593131E-2</v>
      </c>
    </row>
    <row r="7604" spans="61:61" x14ac:dyDescent="0.25">
      <c r="BI7604" s="34">
        <v>4.77005374797271E-2</v>
      </c>
    </row>
    <row r="7605" spans="61:61" x14ac:dyDescent="0.25">
      <c r="BI7605" s="34">
        <v>-4.76660695043103E-2</v>
      </c>
    </row>
    <row r="7606" spans="61:61" x14ac:dyDescent="0.25">
      <c r="BI7606" s="34">
        <v>-0.20035386221611701</v>
      </c>
    </row>
    <row r="7607" spans="61:61" x14ac:dyDescent="0.25">
      <c r="BI7607" s="34">
        <v>-0.12558336952270641</v>
      </c>
    </row>
    <row r="7608" spans="61:61" x14ac:dyDescent="0.25">
      <c r="BI7608" s="34">
        <v>-0.1139915358141535</v>
      </c>
    </row>
    <row r="7609" spans="61:61" x14ac:dyDescent="0.25">
      <c r="BI7609" s="34">
        <v>6.8380504555640806E-2</v>
      </c>
    </row>
    <row r="7610" spans="61:61" x14ac:dyDescent="0.25">
      <c r="BI7610" s="34">
        <v>2.9346561083718799E-2</v>
      </c>
    </row>
    <row r="7611" spans="61:61" x14ac:dyDescent="0.25">
      <c r="BI7611" s="34">
        <v>-4.7894185905063003E-2</v>
      </c>
    </row>
    <row r="7612" spans="61:61" x14ac:dyDescent="0.25">
      <c r="BI7612" s="34">
        <v>-0.1076715463287146</v>
      </c>
    </row>
    <row r="7613" spans="61:61" x14ac:dyDescent="0.25">
      <c r="BI7613" s="34">
        <v>-0.1160958856476596</v>
      </c>
    </row>
    <row r="7614" spans="61:61" x14ac:dyDescent="0.25">
      <c r="BI7614" s="34">
        <v>0.162668531720532</v>
      </c>
    </row>
    <row r="7615" spans="61:61" x14ac:dyDescent="0.25">
      <c r="BI7615" s="34">
        <v>0.17550392026232059</v>
      </c>
    </row>
    <row r="7616" spans="61:61" x14ac:dyDescent="0.25">
      <c r="BI7616" s="34">
        <v>3.8117497159903702E-2</v>
      </c>
    </row>
    <row r="7617" spans="61:61" x14ac:dyDescent="0.25">
      <c r="BI7617" s="34">
        <v>-3.6030395884714801E-2</v>
      </c>
    </row>
    <row r="7618" spans="61:61" x14ac:dyDescent="0.25">
      <c r="BI7618" s="34">
        <v>-0.16801223864828849</v>
      </c>
    </row>
    <row r="7619" spans="61:61" x14ac:dyDescent="0.25">
      <c r="BI7619" s="34">
        <v>-0.11208964784928151</v>
      </c>
    </row>
    <row r="7620" spans="61:61" x14ac:dyDescent="0.25">
      <c r="BI7620" s="34">
        <v>4.7213717410206399E-2</v>
      </c>
    </row>
    <row r="7621" spans="61:61" x14ac:dyDescent="0.25">
      <c r="BI7621" s="34">
        <v>3.3461970139157297E-2</v>
      </c>
    </row>
    <row r="7622" spans="61:61" x14ac:dyDescent="0.25">
      <c r="BI7622" s="34">
        <v>3.4714411693948698E-2</v>
      </c>
    </row>
    <row r="7623" spans="61:61" x14ac:dyDescent="0.25">
      <c r="BI7623" s="34">
        <v>-0.14948713090372259</v>
      </c>
    </row>
    <row r="7624" spans="61:61" x14ac:dyDescent="0.25">
      <c r="BI7624" s="34">
        <v>-5.7722885464676597E-2</v>
      </c>
    </row>
    <row r="7625" spans="61:61" x14ac:dyDescent="0.25">
      <c r="BI7625" s="34">
        <v>-3.1944326239042503E-2</v>
      </c>
    </row>
    <row r="7626" spans="61:61" x14ac:dyDescent="0.25">
      <c r="BI7626" s="34">
        <v>-3.0125410678262798E-2</v>
      </c>
    </row>
    <row r="7627" spans="61:61" x14ac:dyDescent="0.25">
      <c r="BI7627" s="34">
        <v>1.6816471274081798E-2</v>
      </c>
    </row>
    <row r="7628" spans="61:61" x14ac:dyDescent="0.25">
      <c r="BI7628" s="34">
        <v>-0.15389250431117621</v>
      </c>
    </row>
    <row r="7629" spans="61:61" x14ac:dyDescent="0.25">
      <c r="BI7629" s="34">
        <v>-0.1196757972033142</v>
      </c>
    </row>
    <row r="7630" spans="61:61" x14ac:dyDescent="0.25">
      <c r="BI7630" s="34">
        <v>-0.1127804726601368</v>
      </c>
    </row>
    <row r="7631" spans="61:61" x14ac:dyDescent="0.25">
      <c r="BI7631" s="34">
        <v>-0.16940832999172659</v>
      </c>
    </row>
    <row r="7632" spans="61:61" x14ac:dyDescent="0.25">
      <c r="BI7632" s="34">
        <v>-3.4248124503923498E-2</v>
      </c>
    </row>
    <row r="7633" spans="61:61" x14ac:dyDescent="0.25">
      <c r="BI7633" s="34">
        <v>-0.12834371670571679</v>
      </c>
    </row>
    <row r="7634" spans="61:61" x14ac:dyDescent="0.25">
      <c r="BI7634" s="34">
        <v>-0.31069868341684809</v>
      </c>
    </row>
    <row r="7635" spans="61:61" x14ac:dyDescent="0.25">
      <c r="BI7635" s="34">
        <v>-0.18969065167641611</v>
      </c>
    </row>
    <row r="7636" spans="61:61" x14ac:dyDescent="0.25">
      <c r="BI7636" s="34">
        <v>-0.29390684003774459</v>
      </c>
    </row>
    <row r="7637" spans="61:61" x14ac:dyDescent="0.25">
      <c r="BI7637" s="34">
        <v>0.25449727749536899</v>
      </c>
    </row>
    <row r="7638" spans="61:61" x14ac:dyDescent="0.25">
      <c r="BI7638" s="34">
        <v>-0.16980663956639561</v>
      </c>
    </row>
    <row r="7639" spans="61:61" x14ac:dyDescent="0.25">
      <c r="BI7639" s="34">
        <v>-0.18420072301118981</v>
      </c>
    </row>
    <row r="7640" spans="61:61" x14ac:dyDescent="0.25">
      <c r="BI7640" s="34">
        <v>-0.1644874528779954</v>
      </c>
    </row>
    <row r="7641" spans="61:61" x14ac:dyDescent="0.25">
      <c r="BI7641" s="34">
        <v>-1.3411550342344401E-2</v>
      </c>
    </row>
    <row r="7642" spans="61:61" x14ac:dyDescent="0.25">
      <c r="BI7642" s="34">
        <v>0.1027213923230744</v>
      </c>
    </row>
    <row r="7643" spans="61:61" x14ac:dyDescent="0.25">
      <c r="BI7643" s="34">
        <v>-0.117746098967315</v>
      </c>
    </row>
    <row r="7644" spans="61:61" x14ac:dyDescent="0.25">
      <c r="BI7644" s="34">
        <v>-8.1144337659101298E-2</v>
      </c>
    </row>
    <row r="7645" spans="61:61" x14ac:dyDescent="0.25">
      <c r="BI7645" s="34">
        <v>-1.1154312863608601E-2</v>
      </c>
    </row>
    <row r="7646" spans="61:61" x14ac:dyDescent="0.25">
      <c r="BI7646" s="34">
        <v>-0.17439976581194269</v>
      </c>
    </row>
    <row r="7647" spans="61:61" x14ac:dyDescent="0.25">
      <c r="BI7647" s="34">
        <v>-0.31185743331072308</v>
      </c>
    </row>
    <row r="7648" spans="61:61" x14ac:dyDescent="0.25">
      <c r="BI7648" s="34">
        <v>-0.1079529499480127</v>
      </c>
    </row>
    <row r="7649" spans="61:61" x14ac:dyDescent="0.25">
      <c r="BI7649" s="34">
        <v>-0.17221939224233049</v>
      </c>
    </row>
    <row r="7650" spans="61:61" x14ac:dyDescent="0.25">
      <c r="BI7650" s="34">
        <v>3.7745954394049798E-2</v>
      </c>
    </row>
    <row r="7651" spans="61:61" x14ac:dyDescent="0.25">
      <c r="BI7651" s="34">
        <v>-0.1376945641346782</v>
      </c>
    </row>
    <row r="7652" spans="61:61" x14ac:dyDescent="0.25">
      <c r="BI7652" s="34">
        <v>0.31868968409669579</v>
      </c>
    </row>
    <row r="7653" spans="61:61" x14ac:dyDescent="0.25">
      <c r="BI7653" s="34">
        <v>0.30127549644568369</v>
      </c>
    </row>
    <row r="7654" spans="61:61" x14ac:dyDescent="0.25">
      <c r="BI7654" s="34">
        <v>0.2479726166981312</v>
      </c>
    </row>
    <row r="7655" spans="61:61" x14ac:dyDescent="0.25">
      <c r="BI7655" s="34">
        <v>-1.9769222475078999E-3</v>
      </c>
    </row>
    <row r="7656" spans="61:61" x14ac:dyDescent="0.25">
      <c r="BI7656" s="34">
        <v>0.20410520019030909</v>
      </c>
    </row>
    <row r="7657" spans="61:61" x14ac:dyDescent="0.25">
      <c r="BI7657" s="34">
        <v>1.05365289768252E-2</v>
      </c>
    </row>
    <row r="7658" spans="61:61" x14ac:dyDescent="0.25">
      <c r="BI7658" s="34">
        <v>2.3002881739618002E-2</v>
      </c>
    </row>
    <row r="7659" spans="61:61" x14ac:dyDescent="0.25">
      <c r="BI7659" s="34">
        <v>-9.4928289064738297E-2</v>
      </c>
    </row>
    <row r="7660" spans="61:61" x14ac:dyDescent="0.25">
      <c r="BI7660" s="34">
        <v>0.1679176103227403</v>
      </c>
    </row>
    <row r="7661" spans="61:61" x14ac:dyDescent="0.25">
      <c r="BI7661" s="34">
        <v>2.8944683751310801E-2</v>
      </c>
    </row>
    <row r="7662" spans="61:61" x14ac:dyDescent="0.25">
      <c r="BI7662" s="34">
        <v>5.1179331855273201E-2</v>
      </c>
    </row>
    <row r="7663" spans="61:61" x14ac:dyDescent="0.25">
      <c r="BI7663" s="34">
        <v>0.17104880732177299</v>
      </c>
    </row>
    <row r="7664" spans="61:61" x14ac:dyDescent="0.25">
      <c r="BI7664" s="34">
        <v>3.4813398640356097E-2</v>
      </c>
    </row>
    <row r="7665" spans="61:61" x14ac:dyDescent="0.25">
      <c r="BI7665" s="34">
        <v>8.0234303321854005E-3</v>
      </c>
    </row>
    <row r="7666" spans="61:61" x14ac:dyDescent="0.25">
      <c r="BI7666" s="34">
        <v>0.2195298297628995</v>
      </c>
    </row>
    <row r="7667" spans="61:61" x14ac:dyDescent="0.25">
      <c r="BI7667" s="34">
        <v>0.2581879071483833</v>
      </c>
    </row>
    <row r="7668" spans="61:61" x14ac:dyDescent="0.25">
      <c r="BI7668" s="34">
        <v>0.1158733161921485</v>
      </c>
    </row>
    <row r="7669" spans="61:61" x14ac:dyDescent="0.25">
      <c r="BI7669" s="34">
        <v>-0.1137322298421312</v>
      </c>
    </row>
    <row r="7670" spans="61:61" x14ac:dyDescent="0.25">
      <c r="BI7670" s="34">
        <v>-3.9526381716621997E-2</v>
      </c>
    </row>
    <row r="7671" spans="61:61" x14ac:dyDescent="0.25">
      <c r="BI7671" s="34">
        <v>6.8196839320859695E-2</v>
      </c>
    </row>
    <row r="7672" spans="61:61" x14ac:dyDescent="0.25">
      <c r="BI7672" s="34">
        <v>-4.9217484152710997E-3</v>
      </c>
    </row>
    <row r="7673" spans="61:61" x14ac:dyDescent="0.25">
      <c r="BI7673" s="34">
        <v>4.6045217824859E-2</v>
      </c>
    </row>
    <row r="7674" spans="61:61" x14ac:dyDescent="0.25">
      <c r="BI7674" s="34">
        <v>-2.29828948423789E-2</v>
      </c>
    </row>
    <row r="7675" spans="61:61" x14ac:dyDescent="0.25">
      <c r="BI7675" s="34">
        <v>4.5342747765739003E-2</v>
      </c>
    </row>
    <row r="7676" spans="61:61" x14ac:dyDescent="0.25">
      <c r="BI7676" s="34">
        <v>-8.7795942554535503E-2</v>
      </c>
    </row>
    <row r="7677" spans="61:61" x14ac:dyDescent="0.25">
      <c r="BI7677" s="34">
        <v>-0.2043168373402969</v>
      </c>
    </row>
    <row r="7678" spans="61:61" x14ac:dyDescent="0.25">
      <c r="BI7678" s="34">
        <v>1.44445247323E-2</v>
      </c>
    </row>
    <row r="7679" spans="61:61" x14ac:dyDescent="0.25">
      <c r="BI7679" s="34">
        <v>3.8844486516377799E-2</v>
      </c>
    </row>
    <row r="7680" spans="61:61" x14ac:dyDescent="0.25">
      <c r="BI7680" s="34">
        <v>0.2250194969846705</v>
      </c>
    </row>
    <row r="7681" spans="61:61" x14ac:dyDescent="0.25">
      <c r="BI7681" s="34">
        <v>2.87251620470142E-2</v>
      </c>
    </row>
    <row r="7682" spans="61:61" x14ac:dyDescent="0.25">
      <c r="BI7682" s="34">
        <v>-1.7762823792960802E-2</v>
      </c>
    </row>
    <row r="7683" spans="61:61" x14ac:dyDescent="0.25">
      <c r="BI7683" s="34">
        <v>7.2690098364796105E-2</v>
      </c>
    </row>
    <row r="7684" spans="61:61" x14ac:dyDescent="0.25">
      <c r="BI7684" s="34">
        <v>0.11673208617767319</v>
      </c>
    </row>
    <row r="7685" spans="61:61" x14ac:dyDescent="0.25">
      <c r="BI7685" s="34">
        <v>-9.7736943982287397E-2</v>
      </c>
    </row>
    <row r="7686" spans="61:61" x14ac:dyDescent="0.25">
      <c r="BI7686" s="34">
        <v>7.7694711569050003E-3</v>
      </c>
    </row>
    <row r="7687" spans="61:61" x14ac:dyDescent="0.25">
      <c r="BI7687" s="34">
        <v>0.28003276040798541</v>
      </c>
    </row>
    <row r="7688" spans="61:61" x14ac:dyDescent="0.25">
      <c r="BI7688" s="34">
        <v>0.1147313990291981</v>
      </c>
    </row>
    <row r="7689" spans="61:61" x14ac:dyDescent="0.25">
      <c r="BI7689" s="34">
        <v>0.16716047832430159</v>
      </c>
    </row>
    <row r="7690" spans="61:61" x14ac:dyDescent="0.25">
      <c r="BI7690" s="34">
        <v>0.24419632177023731</v>
      </c>
    </row>
    <row r="7691" spans="61:61" x14ac:dyDescent="0.25">
      <c r="BI7691" s="34">
        <v>-7.1905128124483103E-2</v>
      </c>
    </row>
    <row r="7692" spans="61:61" x14ac:dyDescent="0.25">
      <c r="BI7692" s="34">
        <v>3.5455969278593701E-2</v>
      </c>
    </row>
    <row r="7693" spans="61:61" x14ac:dyDescent="0.25">
      <c r="BI7693" s="34">
        <v>0.1165092390058718</v>
      </c>
    </row>
    <row r="7694" spans="61:61" x14ac:dyDescent="0.25">
      <c r="BI7694" s="34">
        <v>-0.1867438760496169</v>
      </c>
    </row>
    <row r="7695" spans="61:61" x14ac:dyDescent="0.25">
      <c r="BI7695" s="34">
        <v>0.5685687855376288</v>
      </c>
    </row>
    <row r="7696" spans="61:61" x14ac:dyDescent="0.25">
      <c r="BI7696" s="34">
        <v>0.14918232722895311</v>
      </c>
    </row>
    <row r="7697" spans="61:61" x14ac:dyDescent="0.25">
      <c r="BI7697" s="34">
        <v>6.7858749695952097E-2</v>
      </c>
    </row>
    <row r="7698" spans="61:61" x14ac:dyDescent="0.25">
      <c r="BI7698" s="34">
        <v>0.14074198211588071</v>
      </c>
    </row>
    <row r="7699" spans="61:61" x14ac:dyDescent="0.25">
      <c r="BI7699" s="34">
        <v>-0.13814720618791879</v>
      </c>
    </row>
    <row r="7700" spans="61:61" x14ac:dyDescent="0.25">
      <c r="BI7700" s="34">
        <v>4.5361639229134797E-2</v>
      </c>
    </row>
    <row r="7701" spans="61:61" x14ac:dyDescent="0.25">
      <c r="BI7701" s="34">
        <v>-0.1234138134721235</v>
      </c>
    </row>
    <row r="7702" spans="61:61" x14ac:dyDescent="0.25">
      <c r="BI7702" s="34">
        <v>-0.1167804014589701</v>
      </c>
    </row>
    <row r="7703" spans="61:61" x14ac:dyDescent="0.25">
      <c r="BI7703" s="34">
        <v>0.1349711540991706</v>
      </c>
    </row>
    <row r="7704" spans="61:61" x14ac:dyDescent="0.25">
      <c r="BI7704" s="34">
        <v>-5.8747461868419698E-2</v>
      </c>
    </row>
    <row r="7705" spans="61:61" x14ac:dyDescent="0.25">
      <c r="BI7705" s="34">
        <v>-0.16295233911160839</v>
      </c>
    </row>
    <row r="7706" spans="61:61" x14ac:dyDescent="0.25">
      <c r="BI7706" s="34">
        <v>-0.107965443508826</v>
      </c>
    </row>
    <row r="7707" spans="61:61" x14ac:dyDescent="0.25">
      <c r="BI7707" s="34">
        <v>-0.1134618771529821</v>
      </c>
    </row>
    <row r="7708" spans="61:61" x14ac:dyDescent="0.25">
      <c r="BI7708" s="34">
        <v>-7.2717567734367605E-2</v>
      </c>
    </row>
    <row r="7709" spans="61:61" x14ac:dyDescent="0.25">
      <c r="BI7709" s="34">
        <v>2.3957667460448799E-2</v>
      </c>
    </row>
    <row r="7710" spans="61:61" x14ac:dyDescent="0.25">
      <c r="BI7710" s="34">
        <v>-6.7985960760059097E-2</v>
      </c>
    </row>
    <row r="7711" spans="61:61" x14ac:dyDescent="0.25">
      <c r="BI7711" s="34">
        <v>-9.7565257256720203E-2</v>
      </c>
    </row>
    <row r="7712" spans="61:61" x14ac:dyDescent="0.25">
      <c r="BI7712" s="34">
        <v>6.3452454624074103E-2</v>
      </c>
    </row>
    <row r="7713" spans="61:61" x14ac:dyDescent="0.25">
      <c r="BI7713" s="34">
        <v>-5.3713824315506998E-3</v>
      </c>
    </row>
    <row r="7714" spans="61:61" x14ac:dyDescent="0.25">
      <c r="BI7714" s="34">
        <v>0.1223642380459032</v>
      </c>
    </row>
    <row r="7715" spans="61:61" x14ac:dyDescent="0.25">
      <c r="BI7715" s="34">
        <v>-6.3048044350100793E-2</v>
      </c>
    </row>
    <row r="7716" spans="61:61" x14ac:dyDescent="0.25">
      <c r="BI7716" s="34">
        <v>-6.4328652745679393E-2</v>
      </c>
    </row>
    <row r="7717" spans="61:61" x14ac:dyDescent="0.25">
      <c r="BI7717" s="34">
        <v>-0.21810159763989889</v>
      </c>
    </row>
    <row r="7718" spans="61:61" x14ac:dyDescent="0.25">
      <c r="BI7718" s="34">
        <v>-0.24361463209095141</v>
      </c>
    </row>
    <row r="7719" spans="61:61" x14ac:dyDescent="0.25">
      <c r="BI7719" s="34">
        <v>6.8634713580875903E-2</v>
      </c>
    </row>
    <row r="7720" spans="61:61" x14ac:dyDescent="0.25">
      <c r="BI7720" s="34">
        <v>6.1089985477353101E-2</v>
      </c>
    </row>
    <row r="7721" spans="61:61" x14ac:dyDescent="0.25">
      <c r="BI7721" s="34">
        <v>-7.8424103495052799E-2</v>
      </c>
    </row>
    <row r="7722" spans="61:61" x14ac:dyDescent="0.25">
      <c r="BI7722" s="34">
        <v>0.12468015824710479</v>
      </c>
    </row>
    <row r="7723" spans="61:61" x14ac:dyDescent="0.25">
      <c r="BI7723" s="34">
        <v>-2.63923995701414E-2</v>
      </c>
    </row>
    <row r="7724" spans="61:61" x14ac:dyDescent="0.25">
      <c r="BI7724" s="34">
        <v>-1.1364039212114201E-2</v>
      </c>
    </row>
    <row r="7725" spans="61:61" x14ac:dyDescent="0.25">
      <c r="BI7725" s="34">
        <v>1.3310711621610301E-2</v>
      </c>
    </row>
    <row r="7726" spans="61:61" x14ac:dyDescent="0.25">
      <c r="BI7726" s="34">
        <v>-0.1107338131393901</v>
      </c>
    </row>
    <row r="7727" spans="61:61" x14ac:dyDescent="0.25">
      <c r="BI7727" s="34">
        <v>-8.7635014281863294E-2</v>
      </c>
    </row>
    <row r="7728" spans="61:61" x14ac:dyDescent="0.25">
      <c r="BI7728" s="34">
        <v>-6.1499908297624098E-2</v>
      </c>
    </row>
    <row r="7729" spans="61:61" x14ac:dyDescent="0.25">
      <c r="BI7729" s="34">
        <v>-2.1103823297826799E-2</v>
      </c>
    </row>
    <row r="7730" spans="61:61" x14ac:dyDescent="0.25">
      <c r="BI7730" s="34">
        <v>0.15789160827565751</v>
      </c>
    </row>
    <row r="7731" spans="61:61" x14ac:dyDescent="0.25">
      <c r="BI7731" s="34">
        <v>2.91501588241488E-2</v>
      </c>
    </row>
    <row r="7732" spans="61:61" x14ac:dyDescent="0.25">
      <c r="BI7732" s="34">
        <v>-2.4379258801499801E-2</v>
      </c>
    </row>
    <row r="7733" spans="61:61" x14ac:dyDescent="0.25">
      <c r="BI7733" s="34">
        <v>7.7686737220071897E-2</v>
      </c>
    </row>
    <row r="7734" spans="61:61" x14ac:dyDescent="0.25">
      <c r="BI7734" s="34">
        <v>0.25527004217807098</v>
      </c>
    </row>
    <row r="7735" spans="61:61" x14ac:dyDescent="0.25">
      <c r="BI7735" s="34">
        <v>9.4118236820274301E-2</v>
      </c>
    </row>
    <row r="7736" spans="61:61" x14ac:dyDescent="0.25">
      <c r="BI7736" s="34">
        <v>6.7274578379996702E-2</v>
      </c>
    </row>
    <row r="7737" spans="61:61" x14ac:dyDescent="0.25">
      <c r="BI7737" s="34">
        <v>9.9119543266621493E-2</v>
      </c>
    </row>
    <row r="7738" spans="61:61" x14ac:dyDescent="0.25">
      <c r="BI7738" s="34">
        <v>-6.6656113055562002E-3</v>
      </c>
    </row>
    <row r="7739" spans="61:61" x14ac:dyDescent="0.25">
      <c r="BI7739" s="34">
        <v>0.15377441314554</v>
      </c>
    </row>
    <row r="7740" spans="61:61" x14ac:dyDescent="0.25">
      <c r="BI7740" s="34">
        <v>-3.5454743831569498E-2</v>
      </c>
    </row>
    <row r="7741" spans="61:61" x14ac:dyDescent="0.25">
      <c r="BI7741" s="34">
        <v>0.1094382565709321</v>
      </c>
    </row>
    <row r="7742" spans="61:61" x14ac:dyDescent="0.25">
      <c r="BI7742" s="34">
        <v>1.10276855308305E-2</v>
      </c>
    </row>
    <row r="7743" spans="61:61" x14ac:dyDescent="0.25">
      <c r="BI7743" s="34">
        <v>-3.0066833066034099E-2</v>
      </c>
    </row>
    <row r="7744" spans="61:61" x14ac:dyDescent="0.25">
      <c r="BI7744" s="34">
        <v>-9.2980624837170206E-2</v>
      </c>
    </row>
    <row r="7745" spans="61:61" x14ac:dyDescent="0.25">
      <c r="BI7745" s="34">
        <v>0.2217722187481567</v>
      </c>
    </row>
    <row r="7746" spans="61:61" x14ac:dyDescent="0.25">
      <c r="BI7746" s="34">
        <v>-4.2963002757768799E-2</v>
      </c>
    </row>
    <row r="7747" spans="61:61" x14ac:dyDescent="0.25">
      <c r="BI7747" s="34">
        <v>0.103784665636406</v>
      </c>
    </row>
    <row r="7748" spans="61:61" x14ac:dyDescent="0.25">
      <c r="BI7748" s="34">
        <v>2.5589721327910001E-2</v>
      </c>
    </row>
    <row r="7749" spans="61:61" x14ac:dyDescent="0.25">
      <c r="BI7749" s="34">
        <v>5.9140360507828497E-2</v>
      </c>
    </row>
    <row r="7750" spans="61:61" x14ac:dyDescent="0.25">
      <c r="BI7750" s="34">
        <v>0.16107200784997619</v>
      </c>
    </row>
    <row r="7751" spans="61:61" x14ac:dyDescent="0.25">
      <c r="BI7751" s="34">
        <v>5.1850490086048903E-2</v>
      </c>
    </row>
    <row r="7752" spans="61:61" x14ac:dyDescent="0.25">
      <c r="BI7752" s="34">
        <v>-8.9183399282156101E-2</v>
      </c>
    </row>
    <row r="7753" spans="61:61" x14ac:dyDescent="0.25">
      <c r="BI7753" s="34">
        <v>0.34762196915428151</v>
      </c>
    </row>
    <row r="7754" spans="61:61" x14ac:dyDescent="0.25">
      <c r="BI7754" s="34">
        <v>-2.2631743276295298E-2</v>
      </c>
    </row>
    <row r="7755" spans="61:61" x14ac:dyDescent="0.25">
      <c r="BI7755" s="34">
        <v>-3.53701410082446E-2</v>
      </c>
    </row>
    <row r="7756" spans="61:61" x14ac:dyDescent="0.25">
      <c r="BI7756" s="34">
        <v>8.7989330137434194E-2</v>
      </c>
    </row>
    <row r="7757" spans="61:61" x14ac:dyDescent="0.25">
      <c r="BI7757" s="34">
        <v>-5.2093577138684198E-2</v>
      </c>
    </row>
    <row r="7758" spans="61:61" x14ac:dyDescent="0.25">
      <c r="BI7758" s="34">
        <v>0.1840673957257232</v>
      </c>
    </row>
    <row r="7759" spans="61:61" x14ac:dyDescent="0.25">
      <c r="BI7759" s="34">
        <v>0.1278407009234433</v>
      </c>
    </row>
    <row r="7760" spans="61:61" x14ac:dyDescent="0.25">
      <c r="BI7760" s="34">
        <v>0.129795061679434</v>
      </c>
    </row>
    <row r="7761" spans="61:61" x14ac:dyDescent="0.25">
      <c r="BI7761" s="34">
        <v>0.1438581237305617</v>
      </c>
    </row>
    <row r="7762" spans="61:61" x14ac:dyDescent="0.25">
      <c r="BI7762" s="34">
        <v>0.1455902789834104</v>
      </c>
    </row>
    <row r="7763" spans="61:61" x14ac:dyDescent="0.25">
      <c r="BI7763" s="34">
        <v>0.19285837323603591</v>
      </c>
    </row>
    <row r="7764" spans="61:61" x14ac:dyDescent="0.25">
      <c r="BI7764" s="34">
        <v>0.2269192530422596</v>
      </c>
    </row>
    <row r="7765" spans="61:61" x14ac:dyDescent="0.25">
      <c r="BI7765" s="34">
        <v>0.21667656473998079</v>
      </c>
    </row>
    <row r="7766" spans="61:61" x14ac:dyDescent="0.25">
      <c r="BI7766" s="34">
        <v>0.42803730781332311</v>
      </c>
    </row>
    <row r="7767" spans="61:61" x14ac:dyDescent="0.25">
      <c r="BI7767" s="34">
        <v>0.1189862251729413</v>
      </c>
    </row>
    <row r="7768" spans="61:61" x14ac:dyDescent="0.25">
      <c r="BI7768" s="34">
        <v>0.16275354302531919</v>
      </c>
    </row>
    <row r="7769" spans="61:61" x14ac:dyDescent="0.25">
      <c r="BI7769" s="34">
        <v>0.143552543057231</v>
      </c>
    </row>
    <row r="7770" spans="61:61" x14ac:dyDescent="0.25">
      <c r="BI7770" s="34">
        <v>0.22154366528882</v>
      </c>
    </row>
    <row r="7771" spans="61:61" x14ac:dyDescent="0.25">
      <c r="BI7771" s="34">
        <v>0.40583490110089249</v>
      </c>
    </row>
    <row r="7772" spans="61:61" x14ac:dyDescent="0.25">
      <c r="BI7772" s="34">
        <v>-4.9130013596611101E-2</v>
      </c>
    </row>
    <row r="7773" spans="61:61" x14ac:dyDescent="0.25">
      <c r="BI7773" s="34">
        <v>0.31573393280943118</v>
      </c>
    </row>
    <row r="7774" spans="61:61" x14ac:dyDescent="0.25">
      <c r="BI7774" s="34">
        <v>0.20496901412418589</v>
      </c>
    </row>
    <row r="7775" spans="61:61" x14ac:dyDescent="0.25">
      <c r="BI7775" s="34">
        <v>-0.13087256531123909</v>
      </c>
    </row>
    <row r="7776" spans="61:61" x14ac:dyDescent="0.25">
      <c r="BI7776" s="34">
        <v>-6.0287656115485297E-2</v>
      </c>
    </row>
    <row r="7777" spans="61:61" x14ac:dyDescent="0.25">
      <c r="BI7777" s="34">
        <v>-4.0252201542818403E-2</v>
      </c>
    </row>
    <row r="7778" spans="61:61" x14ac:dyDescent="0.25">
      <c r="BI7778" s="34">
        <v>2.53980409309832E-2</v>
      </c>
    </row>
    <row r="7779" spans="61:61" x14ac:dyDescent="0.25">
      <c r="BI7779" s="34">
        <v>0.38780803979832418</v>
      </c>
    </row>
    <row r="7780" spans="61:61" x14ac:dyDescent="0.25">
      <c r="BI7780" s="34">
        <v>0.1589808474180586</v>
      </c>
    </row>
    <row r="7781" spans="61:61" x14ac:dyDescent="0.25">
      <c r="BI7781" s="34">
        <v>0.1801175228439432</v>
      </c>
    </row>
    <row r="7782" spans="61:61" x14ac:dyDescent="0.25">
      <c r="BI7782" s="34">
        <v>5.2321010089242698E-2</v>
      </c>
    </row>
    <row r="7783" spans="61:61" x14ac:dyDescent="0.25">
      <c r="BI7783" s="34">
        <v>0.37038274059526299</v>
      </c>
    </row>
    <row r="7784" spans="61:61" x14ac:dyDescent="0.25">
      <c r="BI7784" s="34">
        <v>0.25690896139481639</v>
      </c>
    </row>
    <row r="7785" spans="61:61" x14ac:dyDescent="0.25">
      <c r="BI7785" s="34">
        <v>0.28689825284010639</v>
      </c>
    </row>
    <row r="7786" spans="61:61" x14ac:dyDescent="0.25">
      <c r="BI7786" s="34">
        <v>9.0862326921381201E-2</v>
      </c>
    </row>
    <row r="7787" spans="61:61" x14ac:dyDescent="0.25">
      <c r="BI7787" s="34">
        <v>4.2602317870643301E-2</v>
      </c>
    </row>
    <row r="7788" spans="61:61" x14ac:dyDescent="0.25">
      <c r="BI7788" s="34">
        <v>-4.2748500909216898E-2</v>
      </c>
    </row>
    <row r="7789" spans="61:61" x14ac:dyDescent="0.25">
      <c r="BI7789" s="34">
        <v>5.3396681985518599E-2</v>
      </c>
    </row>
    <row r="7790" spans="61:61" x14ac:dyDescent="0.25">
      <c r="BI7790" s="34">
        <v>-4.1805284366771998E-3</v>
      </c>
    </row>
    <row r="7791" spans="61:61" x14ac:dyDescent="0.25">
      <c r="BI7791" s="34">
        <v>0.11034038454592091</v>
      </c>
    </row>
    <row r="7792" spans="61:61" x14ac:dyDescent="0.25">
      <c r="BI7792" s="34">
        <v>6.2893346637681001E-3</v>
      </c>
    </row>
    <row r="7793" spans="61:61" x14ac:dyDescent="0.25">
      <c r="BI7793" s="34">
        <v>-9.1021543236207203E-2</v>
      </c>
    </row>
    <row r="7794" spans="61:61" x14ac:dyDescent="0.25">
      <c r="BI7794" s="34">
        <v>0.39386695740155442</v>
      </c>
    </row>
    <row r="7795" spans="61:61" x14ac:dyDescent="0.25">
      <c r="BI7795" s="34">
        <v>7.3933316143764E-2</v>
      </c>
    </row>
    <row r="7796" spans="61:61" x14ac:dyDescent="0.25">
      <c r="BI7796" s="34">
        <v>8.0736398402069101E-2</v>
      </c>
    </row>
    <row r="7797" spans="61:61" x14ac:dyDescent="0.25">
      <c r="BI7797" s="34">
        <v>0.48708419153116927</v>
      </c>
    </row>
    <row r="7798" spans="61:61" x14ac:dyDescent="0.25">
      <c r="BI7798" s="34">
        <v>0.28142845845007602</v>
      </c>
    </row>
    <row r="7799" spans="61:61" x14ac:dyDescent="0.25">
      <c r="BI7799" s="34">
        <v>9.0572946182527606E-2</v>
      </c>
    </row>
    <row r="7800" spans="61:61" x14ac:dyDescent="0.25">
      <c r="BI7800" s="34">
        <v>-1.35151203148675E-2</v>
      </c>
    </row>
    <row r="7801" spans="61:61" x14ac:dyDescent="0.25">
      <c r="BI7801" s="34">
        <v>-7.4123143906865793E-2</v>
      </c>
    </row>
    <row r="7802" spans="61:61" x14ac:dyDescent="0.25">
      <c r="BI7802" s="34">
        <v>-8.3300732548475101E-2</v>
      </c>
    </row>
    <row r="7803" spans="61:61" x14ac:dyDescent="0.25">
      <c r="BI7803" s="34">
        <v>-4.4564017116483001E-2</v>
      </c>
    </row>
    <row r="7804" spans="61:61" x14ac:dyDescent="0.25">
      <c r="BI7804" s="34">
        <v>0.36839081697487142</v>
      </c>
    </row>
    <row r="7805" spans="61:61" x14ac:dyDescent="0.25">
      <c r="BI7805" s="34">
        <v>0.37467822985411231</v>
      </c>
    </row>
    <row r="7806" spans="61:61" x14ac:dyDescent="0.25">
      <c r="BI7806" s="34">
        <v>4.9035391862218697E-2</v>
      </c>
    </row>
    <row r="7807" spans="61:61" x14ac:dyDescent="0.25">
      <c r="BI7807" s="34">
        <v>0.172219250711351</v>
      </c>
    </row>
    <row r="7808" spans="61:61" x14ac:dyDescent="0.25">
      <c r="BI7808" s="34">
        <v>9.0011251481387E-2</v>
      </c>
    </row>
    <row r="7809" spans="61:61" x14ac:dyDescent="0.25">
      <c r="BI7809" s="34">
        <v>0.1100525542930571</v>
      </c>
    </row>
    <row r="7810" spans="61:61" x14ac:dyDescent="0.25">
      <c r="BI7810" s="34">
        <v>-1.57927962651923E-2</v>
      </c>
    </row>
    <row r="7811" spans="61:61" x14ac:dyDescent="0.25">
      <c r="BI7811" s="34">
        <v>0.15032791597729159</v>
      </c>
    </row>
    <row r="7812" spans="61:61" x14ac:dyDescent="0.25">
      <c r="BI7812" s="34">
        <v>0.21635273278872411</v>
      </c>
    </row>
    <row r="7813" spans="61:61" x14ac:dyDescent="0.25">
      <c r="BI7813" s="34">
        <v>0.10221321066065089</v>
      </c>
    </row>
    <row r="7814" spans="61:61" x14ac:dyDescent="0.25">
      <c r="BI7814" s="34">
        <v>5.08541255602891E-2</v>
      </c>
    </row>
    <row r="7815" spans="61:61" x14ac:dyDescent="0.25">
      <c r="BI7815" s="34">
        <v>0.45385364950137969</v>
      </c>
    </row>
    <row r="7816" spans="61:61" x14ac:dyDescent="0.25">
      <c r="BI7816" s="34">
        <v>-5.0396894802627802E-2</v>
      </c>
    </row>
    <row r="7817" spans="61:61" x14ac:dyDescent="0.25">
      <c r="BI7817" s="34">
        <v>-1.4067074322884499E-2</v>
      </c>
    </row>
    <row r="7818" spans="61:61" x14ac:dyDescent="0.25">
      <c r="BI7818" s="34">
        <v>0.1936390835832095</v>
      </c>
    </row>
    <row r="7819" spans="61:61" x14ac:dyDescent="0.25">
      <c r="BI7819" s="34">
        <v>8.3826510899344897E-2</v>
      </c>
    </row>
    <row r="7820" spans="61:61" x14ac:dyDescent="0.25">
      <c r="BI7820" s="34">
        <v>8.7576262398323307E-2</v>
      </c>
    </row>
    <row r="7821" spans="61:61" x14ac:dyDescent="0.25">
      <c r="BI7821" s="34">
        <v>0.3000412200860002</v>
      </c>
    </row>
    <row r="7822" spans="61:61" x14ac:dyDescent="0.25">
      <c r="BI7822" s="34">
        <v>-9.4767227671985008E-3</v>
      </c>
    </row>
    <row r="7823" spans="61:61" x14ac:dyDescent="0.25">
      <c r="BI7823" s="34">
        <v>0.17644228553297781</v>
      </c>
    </row>
    <row r="7824" spans="61:61" x14ac:dyDescent="0.25">
      <c r="BI7824" s="34">
        <v>0.2767207859170005</v>
      </c>
    </row>
    <row r="7825" spans="61:61" x14ac:dyDescent="0.25">
      <c r="BI7825" s="34">
        <v>9.27522312236298E-2</v>
      </c>
    </row>
    <row r="7826" spans="61:61" x14ac:dyDescent="0.25">
      <c r="BI7826" s="34">
        <v>-9.8221735663089008E-3</v>
      </c>
    </row>
    <row r="7827" spans="61:61" x14ac:dyDescent="0.25">
      <c r="BI7827" s="34">
        <v>0.25467631976787991</v>
      </c>
    </row>
    <row r="7828" spans="61:61" x14ac:dyDescent="0.25">
      <c r="BI7828" s="34">
        <v>0.24545431327657569</v>
      </c>
    </row>
    <row r="7829" spans="61:61" x14ac:dyDescent="0.25">
      <c r="BI7829" s="34">
        <v>0.1851796208355819</v>
      </c>
    </row>
    <row r="7830" spans="61:61" x14ac:dyDescent="0.25">
      <c r="BI7830" s="34">
        <v>0.16758487525724811</v>
      </c>
    </row>
    <row r="7831" spans="61:61" x14ac:dyDescent="0.25">
      <c r="BI7831" s="34">
        <v>2.64445125994E-3</v>
      </c>
    </row>
    <row r="7832" spans="61:61" x14ac:dyDescent="0.25">
      <c r="BI7832" s="34">
        <v>0.193658618997853</v>
      </c>
    </row>
    <row r="7833" spans="61:61" x14ac:dyDescent="0.25">
      <c r="BI7833" s="34">
        <v>-6.7663298140797001E-3</v>
      </c>
    </row>
    <row r="7834" spans="61:61" x14ac:dyDescent="0.25">
      <c r="BI7834" s="34">
        <v>0.3987007243903572</v>
      </c>
    </row>
    <row r="7835" spans="61:61" x14ac:dyDescent="0.25">
      <c r="BI7835" s="34">
        <v>0.67449515962508111</v>
      </c>
    </row>
    <row r="7836" spans="61:61" x14ac:dyDescent="0.25">
      <c r="BI7836" s="34">
        <v>3.9106007248242397E-2</v>
      </c>
    </row>
    <row r="7837" spans="61:61" x14ac:dyDescent="0.25">
      <c r="BI7837" s="34">
        <v>-3.7799416886463801E-2</v>
      </c>
    </row>
    <row r="7838" spans="61:61" x14ac:dyDescent="0.25">
      <c r="BI7838" s="34">
        <v>-5.9162252119727102E-2</v>
      </c>
    </row>
    <row r="7839" spans="61:61" x14ac:dyDescent="0.25">
      <c r="BI7839" s="34">
        <v>2.1283402191599601E-2</v>
      </c>
    </row>
    <row r="7840" spans="61:61" x14ac:dyDescent="0.25">
      <c r="BI7840" s="34">
        <v>0.35237117446087401</v>
      </c>
    </row>
    <row r="7841" spans="61:61" x14ac:dyDescent="0.25">
      <c r="BI7841" s="34">
        <v>0.8642648682584374</v>
      </c>
    </row>
    <row r="7842" spans="61:61" x14ac:dyDescent="0.25">
      <c r="BI7842" s="34">
        <v>3.2750799474917297E-2</v>
      </c>
    </row>
    <row r="7843" spans="61:61" x14ac:dyDescent="0.25">
      <c r="BI7843" s="34">
        <v>0.54978832825400004</v>
      </c>
    </row>
    <row r="7844" spans="61:61" x14ac:dyDescent="0.25">
      <c r="BI7844" s="34">
        <v>0.39360056538720001</v>
      </c>
    </row>
    <row r="7845" spans="61:61" x14ac:dyDescent="0.25">
      <c r="BI7845" s="34">
        <v>0.15277052603350941</v>
      </c>
    </row>
    <row r="7846" spans="61:61" x14ac:dyDescent="0.25">
      <c r="BI7846" s="34">
        <v>0.18589914834618329</v>
      </c>
    </row>
    <row r="7847" spans="61:61" x14ac:dyDescent="0.25">
      <c r="BI7847" s="34">
        <v>0.16406427469482901</v>
      </c>
    </row>
    <row r="7848" spans="61:61" x14ac:dyDescent="0.25">
      <c r="BI7848" s="34">
        <v>0.20931960360295951</v>
      </c>
    </row>
    <row r="7849" spans="61:61" x14ac:dyDescent="0.25">
      <c r="BI7849" s="34">
        <v>0.32156938206400942</v>
      </c>
    </row>
    <row r="7850" spans="61:61" x14ac:dyDescent="0.25">
      <c r="BI7850" s="34">
        <v>8.0995862497652994E-3</v>
      </c>
    </row>
    <row r="7851" spans="61:61" x14ac:dyDescent="0.25">
      <c r="BI7851" s="34">
        <v>-8.8216610229247001E-3</v>
      </c>
    </row>
    <row r="7852" spans="61:61" x14ac:dyDescent="0.25">
      <c r="BI7852" s="34">
        <v>0.26148051590859522</v>
      </c>
    </row>
    <row r="7853" spans="61:61" x14ac:dyDescent="0.25">
      <c r="BI7853" s="34">
        <v>3.6863219027027098E-2</v>
      </c>
    </row>
    <row r="7854" spans="61:61" x14ac:dyDescent="0.25">
      <c r="BI7854" s="34">
        <v>0.26423769311868039</v>
      </c>
    </row>
    <row r="7855" spans="61:61" x14ac:dyDescent="0.25">
      <c r="BI7855" s="34">
        <v>-8.2531219960215299E-2</v>
      </c>
    </row>
    <row r="7856" spans="61:61" x14ac:dyDescent="0.25">
      <c r="BI7856" s="34">
        <v>1.5232768086007001E-2</v>
      </c>
    </row>
    <row r="7857" spans="61:61" x14ac:dyDescent="0.25">
      <c r="BI7857" s="34">
        <v>0.21192772880414559</v>
      </c>
    </row>
    <row r="7858" spans="61:61" x14ac:dyDescent="0.25">
      <c r="BI7858" s="34">
        <v>9.4351752059893407E-2</v>
      </c>
    </row>
    <row r="7859" spans="61:61" x14ac:dyDescent="0.25">
      <c r="BI7859" s="34">
        <v>4.2076204390445E-3</v>
      </c>
    </row>
    <row r="7860" spans="61:61" x14ac:dyDescent="0.25">
      <c r="BI7860" s="34">
        <v>-0.14264831141989351</v>
      </c>
    </row>
    <row r="7861" spans="61:61" x14ac:dyDescent="0.25">
      <c r="BI7861" s="34">
        <v>-0.10052345306358131</v>
      </c>
    </row>
    <row r="7862" spans="61:61" x14ac:dyDescent="0.25">
      <c r="BI7862" s="34">
        <v>-6.6339436245093794E-2</v>
      </c>
    </row>
    <row r="7863" spans="61:61" x14ac:dyDescent="0.25">
      <c r="BI7863" s="34">
        <v>-0.1869762918681572</v>
      </c>
    </row>
    <row r="7864" spans="61:61" x14ac:dyDescent="0.25">
      <c r="BI7864" s="34">
        <v>-1.6035421864169098E-2</v>
      </c>
    </row>
    <row r="7865" spans="61:61" x14ac:dyDescent="0.25">
      <c r="BI7865" s="34">
        <v>4.5176265297339799E-2</v>
      </c>
    </row>
    <row r="7866" spans="61:61" x14ac:dyDescent="0.25">
      <c r="BI7866" s="34">
        <v>6.0724377434941801E-2</v>
      </c>
    </row>
    <row r="7867" spans="61:61" x14ac:dyDescent="0.25">
      <c r="BI7867" s="34">
        <v>-6.59533173647774E-2</v>
      </c>
    </row>
    <row r="7868" spans="61:61" x14ac:dyDescent="0.25">
      <c r="BI7868" s="34">
        <v>0.16933430982579969</v>
      </c>
    </row>
    <row r="7869" spans="61:61" x14ac:dyDescent="0.25">
      <c r="BI7869" s="34">
        <v>0.24993813868836909</v>
      </c>
    </row>
    <row r="7870" spans="61:61" x14ac:dyDescent="0.25">
      <c r="BI7870" s="34">
        <v>3.5617339041531797E-2</v>
      </c>
    </row>
    <row r="7871" spans="61:61" x14ac:dyDescent="0.25">
      <c r="BI7871" s="34">
        <v>4.38576433548084E-2</v>
      </c>
    </row>
    <row r="7872" spans="61:61" x14ac:dyDescent="0.25">
      <c r="BI7872" s="34">
        <v>-0.1219064213173227</v>
      </c>
    </row>
    <row r="7873" spans="61:61" x14ac:dyDescent="0.25">
      <c r="BI7873" s="34">
        <v>-0.15234290407461551</v>
      </c>
    </row>
    <row r="7874" spans="61:61" x14ac:dyDescent="0.25">
      <c r="BI7874" s="34">
        <v>8.4747546505386698E-2</v>
      </c>
    </row>
    <row r="7875" spans="61:61" x14ac:dyDescent="0.25">
      <c r="BI7875" s="34">
        <v>8.94227812984974E-2</v>
      </c>
    </row>
    <row r="7876" spans="61:61" x14ac:dyDescent="0.25">
      <c r="BI7876" s="34">
        <v>-0.12569619883835709</v>
      </c>
    </row>
    <row r="7877" spans="61:61" x14ac:dyDescent="0.25">
      <c r="BI7877" s="34">
        <v>0.21110867827224319</v>
      </c>
    </row>
    <row r="7878" spans="61:61" x14ac:dyDescent="0.25">
      <c r="BI7878" s="34">
        <v>0.30807415762252333</v>
      </c>
    </row>
    <row r="7879" spans="61:61" x14ac:dyDescent="0.25">
      <c r="BI7879" s="34">
        <v>0.12861391363455529</v>
      </c>
    </row>
    <row r="7880" spans="61:61" x14ac:dyDescent="0.25">
      <c r="BI7880" s="34">
        <v>0.2109734211029409</v>
      </c>
    </row>
    <row r="7881" spans="61:61" x14ac:dyDescent="0.25">
      <c r="BI7881" s="34">
        <v>6.2431444298767298E-2</v>
      </c>
    </row>
    <row r="7882" spans="61:61" x14ac:dyDescent="0.25">
      <c r="BI7882" s="34">
        <v>0.26925154779835508</v>
      </c>
    </row>
    <row r="7883" spans="61:61" x14ac:dyDescent="0.25">
      <c r="BI7883" s="34">
        <v>0.1223338856234971</v>
      </c>
    </row>
    <row r="7884" spans="61:61" x14ac:dyDescent="0.25">
      <c r="BI7884" s="34">
        <v>0.2016906372773116</v>
      </c>
    </row>
    <row r="7885" spans="61:61" x14ac:dyDescent="0.25">
      <c r="BI7885" s="34">
        <v>9.4365724959806496E-2</v>
      </c>
    </row>
    <row r="7886" spans="61:61" x14ac:dyDescent="0.25">
      <c r="BI7886" s="34">
        <v>6.3735005351940002E-2</v>
      </c>
    </row>
    <row r="7887" spans="61:61" x14ac:dyDescent="0.25">
      <c r="BI7887" s="34">
        <v>0.3393375951674088</v>
      </c>
    </row>
    <row r="7888" spans="61:61" x14ac:dyDescent="0.25">
      <c r="BI7888" s="34">
        <v>-6.2869241527856404E-2</v>
      </c>
    </row>
    <row r="7889" spans="61:61" x14ac:dyDescent="0.25">
      <c r="BI7889" s="34">
        <v>0.2087939946877731</v>
      </c>
    </row>
    <row r="7890" spans="61:61" x14ac:dyDescent="0.25">
      <c r="BI7890" s="34">
        <v>0.10511505079632261</v>
      </c>
    </row>
    <row r="7891" spans="61:61" x14ac:dyDescent="0.25">
      <c r="BI7891" s="34">
        <v>8.0603366005142004E-3</v>
      </c>
    </row>
    <row r="7892" spans="61:61" x14ac:dyDescent="0.25">
      <c r="BI7892" s="34">
        <v>0.2429803896238672</v>
      </c>
    </row>
    <row r="7893" spans="61:61" x14ac:dyDescent="0.25">
      <c r="BI7893" s="34">
        <v>0.1214381939684373</v>
      </c>
    </row>
    <row r="7894" spans="61:61" x14ac:dyDescent="0.25">
      <c r="BI7894" s="34">
        <v>-0.14976602608040521</v>
      </c>
    </row>
    <row r="7895" spans="61:61" x14ac:dyDescent="0.25">
      <c r="BI7895" s="34">
        <v>0.46802918574088681</v>
      </c>
    </row>
    <row r="7896" spans="61:61" x14ac:dyDescent="0.25">
      <c r="BI7896" s="34">
        <v>6.09511347705965E-2</v>
      </c>
    </row>
    <row r="7897" spans="61:61" x14ac:dyDescent="0.25">
      <c r="BI7897" s="34">
        <v>0.13576580899660459</v>
      </c>
    </row>
    <row r="7898" spans="61:61" x14ac:dyDescent="0.25">
      <c r="BI7898" s="34">
        <v>6.3025096996924504E-2</v>
      </c>
    </row>
    <row r="7899" spans="61:61" x14ac:dyDescent="0.25">
      <c r="BI7899" s="34">
        <v>0.15293920403393449</v>
      </c>
    </row>
    <row r="7900" spans="61:61" x14ac:dyDescent="0.25">
      <c r="BI7900" s="34">
        <v>9.7725496002008097E-2</v>
      </c>
    </row>
    <row r="7901" spans="61:61" x14ac:dyDescent="0.25">
      <c r="BI7901" s="34">
        <v>9.9447011650684397E-2</v>
      </c>
    </row>
    <row r="7902" spans="61:61" x14ac:dyDescent="0.25">
      <c r="BI7902" s="34">
        <v>0.67868260781854939</v>
      </c>
    </row>
    <row r="7903" spans="61:61" x14ac:dyDescent="0.25">
      <c r="BI7903" s="34">
        <v>6.6762732993912999E-3</v>
      </c>
    </row>
    <row r="7904" spans="61:61" x14ac:dyDescent="0.25">
      <c r="BI7904" s="34">
        <v>0.2044934696126382</v>
      </c>
    </row>
    <row r="7905" spans="61:61" x14ac:dyDescent="0.25">
      <c r="BI7905" s="34">
        <v>-4.5792919068815802E-2</v>
      </c>
    </row>
    <row r="7906" spans="61:61" x14ac:dyDescent="0.25">
      <c r="BI7906" s="34">
        <v>-9.5184062653397E-3</v>
      </c>
    </row>
    <row r="7907" spans="61:61" x14ac:dyDescent="0.25">
      <c r="BI7907" s="34">
        <v>0.31110264170575458</v>
      </c>
    </row>
    <row r="7908" spans="61:61" x14ac:dyDescent="0.25">
      <c r="BI7908" s="34">
        <v>-7.0721859887134999E-3</v>
      </c>
    </row>
    <row r="7909" spans="61:61" x14ac:dyDescent="0.25">
      <c r="BI7909" s="34">
        <v>-7.7610206597466702E-2</v>
      </c>
    </row>
    <row r="7910" spans="61:61" x14ac:dyDescent="0.25">
      <c r="BI7910" s="34">
        <v>-0.2352127187274316</v>
      </c>
    </row>
    <row r="7911" spans="61:61" x14ac:dyDescent="0.25">
      <c r="BI7911" s="34">
        <v>-3.40292929131314E-2</v>
      </c>
    </row>
    <row r="7912" spans="61:61" x14ac:dyDescent="0.25">
      <c r="BI7912" s="34">
        <v>-0.16913819817056261</v>
      </c>
    </row>
    <row r="7913" spans="61:61" x14ac:dyDescent="0.25">
      <c r="BI7913" s="34">
        <v>-0.16678484716344669</v>
      </c>
    </row>
    <row r="7914" spans="61:61" x14ac:dyDescent="0.25">
      <c r="BI7914" s="34">
        <v>3.78652857891036E-2</v>
      </c>
    </row>
    <row r="7915" spans="61:61" x14ac:dyDescent="0.25">
      <c r="BI7915" s="34">
        <v>-5.9545054565091599E-2</v>
      </c>
    </row>
    <row r="7916" spans="61:61" x14ac:dyDescent="0.25">
      <c r="BI7916" s="34">
        <v>-7.4964191606568999E-3</v>
      </c>
    </row>
    <row r="7917" spans="61:61" x14ac:dyDescent="0.25">
      <c r="BI7917" s="34">
        <v>4.1457094351184803E-2</v>
      </c>
    </row>
    <row r="7918" spans="61:61" x14ac:dyDescent="0.25">
      <c r="BI7918" s="34">
        <v>-5.4866782840503399E-2</v>
      </c>
    </row>
    <row r="7919" spans="61:61" x14ac:dyDescent="0.25">
      <c r="BI7919" s="34">
        <v>2.1305676792694302E-2</v>
      </c>
    </row>
    <row r="7920" spans="61:61" x14ac:dyDescent="0.25">
      <c r="BI7920" s="34">
        <v>0.21013096810558371</v>
      </c>
    </row>
    <row r="7921" spans="61:61" x14ac:dyDescent="0.25">
      <c r="BI7921" s="34">
        <v>1.8654414343470899E-2</v>
      </c>
    </row>
    <row r="7922" spans="61:61" x14ac:dyDescent="0.25">
      <c r="BI7922" s="34">
        <v>3.7020431148004802E-2</v>
      </c>
    </row>
    <row r="7923" spans="61:61" x14ac:dyDescent="0.25">
      <c r="BI7923" s="34">
        <v>-7.0545684997586303E-2</v>
      </c>
    </row>
    <row r="7924" spans="61:61" x14ac:dyDescent="0.25">
      <c r="BI7924" s="34">
        <v>0.28924534175400429</v>
      </c>
    </row>
    <row r="7925" spans="61:61" x14ac:dyDescent="0.25">
      <c r="BI7925" s="34">
        <v>8.3915715453024703E-2</v>
      </c>
    </row>
    <row r="7926" spans="61:61" x14ac:dyDescent="0.25">
      <c r="BI7926" s="34">
        <v>2.3702504030508401E-2</v>
      </c>
    </row>
    <row r="7927" spans="61:61" x14ac:dyDescent="0.25">
      <c r="BI7927" s="34">
        <v>-0.21208203408290219</v>
      </c>
    </row>
    <row r="7928" spans="61:61" x14ac:dyDescent="0.25">
      <c r="BI7928" s="34">
        <v>-0.30611212037201763</v>
      </c>
    </row>
    <row r="7929" spans="61:61" x14ac:dyDescent="0.25">
      <c r="BI7929" s="34">
        <v>0.2175046348777952</v>
      </c>
    </row>
    <row r="7930" spans="61:61" x14ac:dyDescent="0.25">
      <c r="BI7930" s="34">
        <v>-7.6288426112786E-3</v>
      </c>
    </row>
    <row r="7931" spans="61:61" x14ac:dyDescent="0.25">
      <c r="BI7931" s="34">
        <v>-6.5963794257585001E-2</v>
      </c>
    </row>
    <row r="7932" spans="61:61" x14ac:dyDescent="0.25">
      <c r="BI7932" s="34">
        <v>0.1118715089823584</v>
      </c>
    </row>
    <row r="7933" spans="61:61" x14ac:dyDescent="0.25">
      <c r="BI7933" s="34">
        <v>-7.6650904562844402E-2</v>
      </c>
    </row>
    <row r="7934" spans="61:61" x14ac:dyDescent="0.25">
      <c r="BI7934" s="34">
        <v>0.103628572843412</v>
      </c>
    </row>
    <row r="7935" spans="61:61" x14ac:dyDescent="0.25">
      <c r="BI7935" s="34">
        <v>-6.0292857113958598E-2</v>
      </c>
    </row>
    <row r="7936" spans="61:61" x14ac:dyDescent="0.25">
      <c r="BI7936" s="34">
        <v>5.9001516196570299E-2</v>
      </c>
    </row>
    <row r="7937" spans="61:61" x14ac:dyDescent="0.25">
      <c r="BI7937" s="34">
        <v>-0.18175865383774351</v>
      </c>
    </row>
    <row r="7938" spans="61:61" x14ac:dyDescent="0.25">
      <c r="BI7938" s="34">
        <v>-0.17961598562936171</v>
      </c>
    </row>
    <row r="7939" spans="61:61" x14ac:dyDescent="0.25">
      <c r="BI7939" s="34">
        <v>2.98488950168255E-2</v>
      </c>
    </row>
    <row r="7940" spans="61:61" x14ac:dyDescent="0.25">
      <c r="BI7940" s="34">
        <v>0.15937623136509671</v>
      </c>
    </row>
    <row r="7941" spans="61:61" x14ac:dyDescent="0.25">
      <c r="BI7941" s="34">
        <v>-0.12517086812723591</v>
      </c>
    </row>
    <row r="7942" spans="61:61" x14ac:dyDescent="0.25">
      <c r="BI7942" s="34">
        <v>-0.13785965757324739</v>
      </c>
    </row>
    <row r="7943" spans="61:61" x14ac:dyDescent="0.25">
      <c r="BI7943" s="34">
        <v>-0.27777345125995601</v>
      </c>
    </row>
    <row r="7944" spans="61:61" x14ac:dyDescent="0.25">
      <c r="BI7944" s="34">
        <v>-8.5985569055414796E-2</v>
      </c>
    </row>
    <row r="7945" spans="61:61" x14ac:dyDescent="0.25">
      <c r="BI7945" s="34">
        <v>1.5488340299201099E-2</v>
      </c>
    </row>
    <row r="7946" spans="61:61" x14ac:dyDescent="0.25">
      <c r="BI7946" s="34">
        <v>9.3251329925019999E-2</v>
      </c>
    </row>
    <row r="7947" spans="61:61" x14ac:dyDescent="0.25">
      <c r="BI7947" s="34">
        <v>-3.6157307824032203E-2</v>
      </c>
    </row>
    <row r="7948" spans="61:61" x14ac:dyDescent="0.25">
      <c r="BI7948" s="34">
        <v>-0.12851947527971849</v>
      </c>
    </row>
    <row r="7949" spans="61:61" x14ac:dyDescent="0.25">
      <c r="BI7949" s="34">
        <v>-0.19179008374462389</v>
      </c>
    </row>
    <row r="7950" spans="61:61" x14ac:dyDescent="0.25">
      <c r="BI7950" s="34">
        <v>-0.14160535500817359</v>
      </c>
    </row>
    <row r="7951" spans="61:61" x14ac:dyDescent="0.25">
      <c r="BI7951" s="34">
        <v>-3.8129165720545498E-2</v>
      </c>
    </row>
    <row r="7952" spans="61:61" x14ac:dyDescent="0.25">
      <c r="BI7952" s="34">
        <v>-0.17288298825232509</v>
      </c>
    </row>
    <row r="7953" spans="61:61" x14ac:dyDescent="0.25">
      <c r="BI7953" s="34">
        <v>-8.4422859165758105E-2</v>
      </c>
    </row>
    <row r="7954" spans="61:61" x14ac:dyDescent="0.25">
      <c r="BI7954" s="34">
        <v>1.3969926848389399E-2</v>
      </c>
    </row>
    <row r="7955" spans="61:61" x14ac:dyDescent="0.25">
      <c r="BI7955" s="34">
        <v>-1.43533155812955E-2</v>
      </c>
    </row>
    <row r="7956" spans="61:61" x14ac:dyDescent="0.25">
      <c r="BI7956" s="34">
        <v>-0.2072221705524579</v>
      </c>
    </row>
    <row r="7957" spans="61:61" x14ac:dyDescent="0.25">
      <c r="BI7957" s="34">
        <v>-0.10630088118555719</v>
      </c>
    </row>
    <row r="7958" spans="61:61" x14ac:dyDescent="0.25">
      <c r="BI7958" s="34">
        <v>2.4625991582813599E-2</v>
      </c>
    </row>
    <row r="7959" spans="61:61" x14ac:dyDescent="0.25">
      <c r="BI7959" s="34">
        <v>-0.1543657685295351</v>
      </c>
    </row>
    <row r="7960" spans="61:61" x14ac:dyDescent="0.25">
      <c r="BI7960" s="34">
        <v>-6.7383778446917494E-2</v>
      </c>
    </row>
    <row r="7961" spans="61:61" x14ac:dyDescent="0.25">
      <c r="BI7961" s="34">
        <v>7.8656077057981694E-2</v>
      </c>
    </row>
    <row r="7962" spans="61:61" x14ac:dyDescent="0.25">
      <c r="BI7962" s="34">
        <v>-0.1144706178437324</v>
      </c>
    </row>
    <row r="7963" spans="61:61" x14ac:dyDescent="0.25">
      <c r="BI7963" s="34">
        <v>-2.8342067878216002E-3</v>
      </c>
    </row>
    <row r="7964" spans="61:61" x14ac:dyDescent="0.25">
      <c r="BI7964" s="34">
        <v>-9.3617917892463001E-2</v>
      </c>
    </row>
    <row r="7965" spans="61:61" x14ac:dyDescent="0.25">
      <c r="BI7965" s="34">
        <v>-7.0302913900151101E-2</v>
      </c>
    </row>
    <row r="7966" spans="61:61" x14ac:dyDescent="0.25">
      <c r="BI7966" s="34">
        <v>-5.9599774799189001E-2</v>
      </c>
    </row>
    <row r="7967" spans="61:61" x14ac:dyDescent="0.25">
      <c r="BI7967" s="34">
        <v>0.19776141599188909</v>
      </c>
    </row>
    <row r="7968" spans="61:61" x14ac:dyDescent="0.25">
      <c r="BI7968" s="34">
        <v>-0.28123673780637859</v>
      </c>
    </row>
    <row r="7969" spans="61:61" x14ac:dyDescent="0.25">
      <c r="BI7969" s="34">
        <v>-8.7711237246155302E-2</v>
      </c>
    </row>
    <row r="7970" spans="61:61" x14ac:dyDescent="0.25">
      <c r="BI7970" s="34">
        <v>2.90510539476601E-2</v>
      </c>
    </row>
    <row r="7971" spans="61:61" x14ac:dyDescent="0.25">
      <c r="BI7971" s="34">
        <v>-5.3596251589230703E-2</v>
      </c>
    </row>
    <row r="7972" spans="61:61" x14ac:dyDescent="0.25">
      <c r="BI7972" s="34">
        <v>-0.1106227884486894</v>
      </c>
    </row>
    <row r="7973" spans="61:61" x14ac:dyDescent="0.25">
      <c r="BI7973" s="34">
        <v>0.14675411236643229</v>
      </c>
    </row>
    <row r="7974" spans="61:61" x14ac:dyDescent="0.25">
      <c r="BI7974" s="34">
        <v>0.1132342776401575</v>
      </c>
    </row>
    <row r="7975" spans="61:61" x14ac:dyDescent="0.25">
      <c r="BI7975" s="34">
        <v>4.3777723957264203E-2</v>
      </c>
    </row>
    <row r="7976" spans="61:61" x14ac:dyDescent="0.25">
      <c r="BI7976" s="34">
        <v>0.1127072883942731</v>
      </c>
    </row>
    <row r="7977" spans="61:61" x14ac:dyDescent="0.25">
      <c r="BI7977" s="34">
        <v>5.2500759527504999E-2</v>
      </c>
    </row>
    <row r="7978" spans="61:61" x14ac:dyDescent="0.25">
      <c r="BI7978" s="34">
        <v>-2.15798262642257E-2</v>
      </c>
    </row>
    <row r="7979" spans="61:61" x14ac:dyDescent="0.25">
      <c r="BI7979" s="34">
        <v>-0.108087108150752</v>
      </c>
    </row>
    <row r="7980" spans="61:61" x14ac:dyDescent="0.25">
      <c r="BI7980" s="34">
        <v>-5.3496591639464998E-2</v>
      </c>
    </row>
    <row r="7981" spans="61:61" x14ac:dyDescent="0.25">
      <c r="BI7981" s="34">
        <v>-0.278039365311533</v>
      </c>
    </row>
    <row r="7982" spans="61:61" x14ac:dyDescent="0.25">
      <c r="BI7982" s="34">
        <v>-9.9673383117858005E-2</v>
      </c>
    </row>
    <row r="7983" spans="61:61" x14ac:dyDescent="0.25">
      <c r="BI7983" s="34">
        <v>3.1990130336823401E-2</v>
      </c>
    </row>
    <row r="7984" spans="61:61" x14ac:dyDescent="0.25">
      <c r="BI7984" s="34">
        <v>-0.15117594348208011</v>
      </c>
    </row>
    <row r="7985" spans="61:61" x14ac:dyDescent="0.25">
      <c r="BI7985" s="34">
        <v>0.17428419216956251</v>
      </c>
    </row>
    <row r="7986" spans="61:61" x14ac:dyDescent="0.25">
      <c r="BI7986" s="34">
        <v>-1.1633210320115901E-2</v>
      </c>
    </row>
    <row r="7987" spans="61:61" x14ac:dyDescent="0.25">
      <c r="BI7987" s="34">
        <v>0.1128686873864345</v>
      </c>
    </row>
    <row r="7988" spans="61:61" x14ac:dyDescent="0.25">
      <c r="BI7988" s="34">
        <v>-0.11826126260343831</v>
      </c>
    </row>
    <row r="7989" spans="61:61" x14ac:dyDescent="0.25">
      <c r="BI7989" s="34">
        <v>0.46276149182483911</v>
      </c>
    </row>
    <row r="7990" spans="61:61" x14ac:dyDescent="0.25">
      <c r="BI7990" s="34">
        <v>-5.4582160790956997E-3</v>
      </c>
    </row>
    <row r="7991" spans="61:61" x14ac:dyDescent="0.25">
      <c r="BI7991" s="34">
        <v>-5.5216700193166497E-2</v>
      </c>
    </row>
    <row r="7992" spans="61:61" x14ac:dyDescent="0.25">
      <c r="BI7992" s="34">
        <v>1.8972274569869999E-2</v>
      </c>
    </row>
    <row r="7993" spans="61:61" x14ac:dyDescent="0.25">
      <c r="BI7993" s="34">
        <v>-3.7675680895375298E-2</v>
      </c>
    </row>
    <row r="7994" spans="61:61" x14ac:dyDescent="0.25">
      <c r="BI7994" s="34">
        <v>1.5417772799336E-2</v>
      </c>
    </row>
    <row r="7995" spans="61:61" x14ac:dyDescent="0.25">
      <c r="BI7995" s="34">
        <v>0.2425914120055844</v>
      </c>
    </row>
    <row r="7996" spans="61:61" x14ac:dyDescent="0.25">
      <c r="BI7996" s="34">
        <v>2.7865357373988101E-2</v>
      </c>
    </row>
    <row r="7997" spans="61:61" x14ac:dyDescent="0.25">
      <c r="BI7997" s="34">
        <v>0.12645779477490071</v>
      </c>
    </row>
    <row r="7998" spans="61:61" x14ac:dyDescent="0.25">
      <c r="BI7998" s="34">
        <v>-5.9133182154019498E-2</v>
      </c>
    </row>
    <row r="7999" spans="61:61" x14ac:dyDescent="0.25">
      <c r="BI7999" s="34">
        <v>0.1685246685093012</v>
      </c>
    </row>
    <row r="8000" spans="61:61" x14ac:dyDescent="0.25">
      <c r="BI8000" s="34">
        <v>6.6408665783032603E-2</v>
      </c>
    </row>
    <row r="8001" spans="61:61" x14ac:dyDescent="0.25">
      <c r="BI8001" s="34">
        <v>6.3147568194940995E-2</v>
      </c>
    </row>
    <row r="8002" spans="61:61" x14ac:dyDescent="0.25">
      <c r="BI8002" s="34">
        <v>-1.05652395431445E-2</v>
      </c>
    </row>
    <row r="8003" spans="61:61" x14ac:dyDescent="0.25">
      <c r="BI8003" s="34">
        <v>0.15581507612210699</v>
      </c>
    </row>
    <row r="8004" spans="61:61" x14ac:dyDescent="0.25">
      <c r="BI8004" s="34">
        <v>-3.0323268282138799E-2</v>
      </c>
    </row>
    <row r="8005" spans="61:61" x14ac:dyDescent="0.25">
      <c r="BI8005" s="34">
        <v>8.6430313161877895E-2</v>
      </c>
    </row>
    <row r="8006" spans="61:61" x14ac:dyDescent="0.25">
      <c r="BI8006" s="34">
        <v>7.4926504759015397E-2</v>
      </c>
    </row>
    <row r="8007" spans="61:61" x14ac:dyDescent="0.25">
      <c r="BI8007" s="34">
        <v>6.7063197979558301E-2</v>
      </c>
    </row>
    <row r="8008" spans="61:61" x14ac:dyDescent="0.25">
      <c r="BI8008" s="34">
        <v>0.41393307576925309</v>
      </c>
    </row>
    <row r="8009" spans="61:61" x14ac:dyDescent="0.25">
      <c r="BI8009" s="34">
        <v>0.1492813709027517</v>
      </c>
    </row>
    <row r="8010" spans="61:61" x14ac:dyDescent="0.25">
      <c r="BI8010" s="34">
        <v>0.1371688173105782</v>
      </c>
    </row>
    <row r="8011" spans="61:61" x14ac:dyDescent="0.25">
      <c r="BI8011" s="34">
        <v>0.28613060105793908</v>
      </c>
    </row>
    <row r="8012" spans="61:61" x14ac:dyDescent="0.25">
      <c r="BI8012" s="34">
        <v>-2.8199576727232101E-2</v>
      </c>
    </row>
    <row r="8013" spans="61:61" x14ac:dyDescent="0.25">
      <c r="BI8013" s="34">
        <v>-5.4136612766912902E-2</v>
      </c>
    </row>
    <row r="8014" spans="61:61" x14ac:dyDescent="0.25">
      <c r="BI8014" s="34">
        <v>1.6310916966152899E-2</v>
      </c>
    </row>
    <row r="8015" spans="61:61" x14ac:dyDescent="0.25">
      <c r="BI8015" s="34">
        <v>1.6072573203394499E-2</v>
      </c>
    </row>
    <row r="8016" spans="61:61" x14ac:dyDescent="0.25">
      <c r="BI8016" s="34">
        <v>0.16302107451475659</v>
      </c>
    </row>
    <row r="8017" spans="61:61" x14ac:dyDescent="0.25">
      <c r="BI8017" s="34">
        <v>-2.0081856406631099E-2</v>
      </c>
    </row>
    <row r="8018" spans="61:61" x14ac:dyDescent="0.25">
      <c r="BI8018" s="34">
        <v>0.2206908497936321</v>
      </c>
    </row>
    <row r="8019" spans="61:61" x14ac:dyDescent="0.25">
      <c r="BI8019" s="34">
        <v>-4.0628713116290703E-2</v>
      </c>
    </row>
    <row r="8020" spans="61:61" x14ac:dyDescent="0.25">
      <c r="BI8020" s="34">
        <v>-0.10031581630958281</v>
      </c>
    </row>
    <row r="8021" spans="61:61" x14ac:dyDescent="0.25">
      <c r="BI8021" s="34">
        <v>-9.1815053919274706E-2</v>
      </c>
    </row>
    <row r="8022" spans="61:61" x14ac:dyDescent="0.25">
      <c r="BI8022" s="34">
        <v>0.1528996102253489</v>
      </c>
    </row>
    <row r="8023" spans="61:61" x14ac:dyDescent="0.25">
      <c r="BI8023" s="34">
        <v>8.9978101276546693E-2</v>
      </c>
    </row>
    <row r="8024" spans="61:61" x14ac:dyDescent="0.25">
      <c r="BI8024" s="34">
        <v>3.6379214264405602E-2</v>
      </c>
    </row>
    <row r="8025" spans="61:61" x14ac:dyDescent="0.25">
      <c r="BI8025" s="34">
        <v>7.6718813795707899E-2</v>
      </c>
    </row>
    <row r="8026" spans="61:61" x14ac:dyDescent="0.25">
      <c r="BI8026" s="34">
        <v>-0.1200556634504505</v>
      </c>
    </row>
    <row r="8027" spans="61:61" x14ac:dyDescent="0.25">
      <c r="BI8027" s="34">
        <v>1.5679506423885801E-2</v>
      </c>
    </row>
    <row r="8028" spans="61:61" x14ac:dyDescent="0.25">
      <c r="BI8028" s="34">
        <v>-2.2606745770428999E-2</v>
      </c>
    </row>
    <row r="8029" spans="61:61" x14ac:dyDescent="0.25">
      <c r="BI8029" s="34">
        <v>-6.7505146660733303E-2</v>
      </c>
    </row>
    <row r="8030" spans="61:61" x14ac:dyDescent="0.25">
      <c r="BI8030" s="34">
        <v>5.8040361918103398E-2</v>
      </c>
    </row>
    <row r="8031" spans="61:61" x14ac:dyDescent="0.25">
      <c r="BI8031" s="34">
        <v>-6.1019822222065999E-2</v>
      </c>
    </row>
    <row r="8032" spans="61:61" x14ac:dyDescent="0.25">
      <c r="BI8032" s="34">
        <v>-4.5510331110977E-3</v>
      </c>
    </row>
    <row r="8033" spans="61:61" x14ac:dyDescent="0.25">
      <c r="BI8033" s="34">
        <v>-1.1323580109745299E-2</v>
      </c>
    </row>
    <row r="8034" spans="61:61" x14ac:dyDescent="0.25">
      <c r="BI8034" s="34">
        <v>-5.1698895121765003E-2</v>
      </c>
    </row>
    <row r="8035" spans="61:61" x14ac:dyDescent="0.25">
      <c r="BI8035" s="34">
        <v>-1.5944645361749599E-2</v>
      </c>
    </row>
    <row r="8036" spans="61:61" x14ac:dyDescent="0.25">
      <c r="BI8036" s="34">
        <v>-2.1750591633146101E-2</v>
      </c>
    </row>
    <row r="8037" spans="61:61" x14ac:dyDescent="0.25">
      <c r="BI8037" s="34">
        <v>4.1797672154296004E-3</v>
      </c>
    </row>
    <row r="8038" spans="61:61" x14ac:dyDescent="0.25">
      <c r="BI8038" s="34">
        <v>-2.8903693703351E-2</v>
      </c>
    </row>
    <row r="8039" spans="61:61" x14ac:dyDescent="0.25">
      <c r="BI8039" s="34">
        <v>-1.0234551286754399E-2</v>
      </c>
    </row>
    <row r="8040" spans="61:61" x14ac:dyDescent="0.25">
      <c r="BI8040" s="34">
        <v>-3.99666991961906E-2</v>
      </c>
    </row>
    <row r="8041" spans="61:61" x14ac:dyDescent="0.25">
      <c r="BI8041" s="34">
        <v>-9.4837482138366305E-2</v>
      </c>
    </row>
    <row r="8042" spans="61:61" x14ac:dyDescent="0.25">
      <c r="BI8042" s="34">
        <v>7.1200541414687596E-2</v>
      </c>
    </row>
    <row r="8043" spans="61:61" x14ac:dyDescent="0.25">
      <c r="BI8043" s="34">
        <v>0.1280348096417086</v>
      </c>
    </row>
    <row r="8044" spans="61:61" x14ac:dyDescent="0.25">
      <c r="BI8044" s="34">
        <v>6.5754529419850799E-2</v>
      </c>
    </row>
    <row r="8045" spans="61:61" x14ac:dyDescent="0.25">
      <c r="BI8045" s="34">
        <v>1.1758619575936101E-2</v>
      </c>
    </row>
    <row r="8046" spans="61:61" x14ac:dyDescent="0.25">
      <c r="BI8046" s="34">
        <v>-0.1258342214960998</v>
      </c>
    </row>
    <row r="8047" spans="61:61" x14ac:dyDescent="0.25">
      <c r="BI8047" s="34">
        <v>-0.1031187439771475</v>
      </c>
    </row>
    <row r="8048" spans="61:61" x14ac:dyDescent="0.25">
      <c r="BI8048" s="34">
        <v>1.9354715529674E-3</v>
      </c>
    </row>
    <row r="8049" spans="61:61" x14ac:dyDescent="0.25">
      <c r="BI8049" s="34">
        <v>-7.48083547918105E-2</v>
      </c>
    </row>
    <row r="8050" spans="61:61" x14ac:dyDescent="0.25">
      <c r="BI8050" s="34">
        <v>1.951310970985E-4</v>
      </c>
    </row>
    <row r="8051" spans="61:61" x14ac:dyDescent="0.25">
      <c r="BI8051" s="34">
        <v>8.9168722774683698E-2</v>
      </c>
    </row>
    <row r="8052" spans="61:61" x14ac:dyDescent="0.25">
      <c r="BI8052" s="34">
        <v>-2.3612491091598499E-2</v>
      </c>
    </row>
    <row r="8053" spans="61:61" x14ac:dyDescent="0.25">
      <c r="BI8053" s="34">
        <v>0.2012206757813583</v>
      </c>
    </row>
    <row r="8054" spans="61:61" x14ac:dyDescent="0.25">
      <c r="BI8054" s="34">
        <v>-8.2103780634002699E-2</v>
      </c>
    </row>
    <row r="8055" spans="61:61" x14ac:dyDescent="0.25">
      <c r="BI8055" s="34">
        <v>9.0678757376370001E-4</v>
      </c>
    </row>
    <row r="8056" spans="61:61" x14ac:dyDescent="0.25">
      <c r="BI8056" s="34">
        <v>-3.8040284822709E-3</v>
      </c>
    </row>
    <row r="8057" spans="61:61" x14ac:dyDescent="0.25">
      <c r="BI8057" s="34">
        <v>-0.11479310941904181</v>
      </c>
    </row>
    <row r="8058" spans="61:61" x14ac:dyDescent="0.25">
      <c r="BI8058" s="34">
        <v>-4.17220811299059E-2</v>
      </c>
    </row>
    <row r="8059" spans="61:61" x14ac:dyDescent="0.25">
      <c r="BI8059" s="34">
        <v>-4.8670583761381898E-2</v>
      </c>
    </row>
    <row r="8060" spans="61:61" x14ac:dyDescent="0.25">
      <c r="BI8060" s="34">
        <v>-8.8077446543954704E-2</v>
      </c>
    </row>
    <row r="8061" spans="61:61" x14ac:dyDescent="0.25">
      <c r="BI8061" s="34">
        <v>-4.3469821450940797E-2</v>
      </c>
    </row>
    <row r="8062" spans="61:61" x14ac:dyDescent="0.25">
      <c r="BI8062" s="34">
        <v>-0.21069317949489069</v>
      </c>
    </row>
    <row r="8063" spans="61:61" x14ac:dyDescent="0.25">
      <c r="BI8063" s="34">
        <v>5.7614446896858497E-2</v>
      </c>
    </row>
    <row r="8064" spans="61:61" x14ac:dyDescent="0.25">
      <c r="BI8064" s="34">
        <v>-6.6761773291072996E-2</v>
      </c>
    </row>
    <row r="8065" spans="61:61" x14ac:dyDescent="0.25">
      <c r="BI8065" s="34">
        <v>-6.2087226748963401E-2</v>
      </c>
    </row>
    <row r="8066" spans="61:61" x14ac:dyDescent="0.25">
      <c r="BI8066" s="34">
        <v>-0.1715820400121249</v>
      </c>
    </row>
    <row r="8067" spans="61:61" x14ac:dyDescent="0.25">
      <c r="BI8067" s="34">
        <v>-0.17372017938201639</v>
      </c>
    </row>
    <row r="8068" spans="61:61" x14ac:dyDescent="0.25">
      <c r="BI8068" s="34">
        <v>-0.1446797194054083</v>
      </c>
    </row>
    <row r="8069" spans="61:61" x14ac:dyDescent="0.25">
      <c r="BI8069" s="34">
        <v>-7.5734799610708101E-2</v>
      </c>
    </row>
    <row r="8070" spans="61:61" x14ac:dyDescent="0.25">
      <c r="BI8070" s="34">
        <v>-8.4212272228951807E-2</v>
      </c>
    </row>
    <row r="8071" spans="61:61" x14ac:dyDescent="0.25">
      <c r="BI8071" s="34">
        <v>-9.6475500100145994E-2</v>
      </c>
    </row>
    <row r="8072" spans="61:61" x14ac:dyDescent="0.25">
      <c r="BI8072" s="34">
        <v>-8.9367407605899896E-2</v>
      </c>
    </row>
    <row r="8073" spans="61:61" x14ac:dyDescent="0.25">
      <c r="BI8073" s="34">
        <v>-9.5164860155640796E-2</v>
      </c>
    </row>
    <row r="8074" spans="61:61" x14ac:dyDescent="0.25">
      <c r="BI8074" s="34">
        <v>-0.13394558040029869</v>
      </c>
    </row>
    <row r="8075" spans="61:61" x14ac:dyDescent="0.25">
      <c r="BI8075" s="34">
        <v>0.52994533785473708</v>
      </c>
    </row>
    <row r="8076" spans="61:61" x14ac:dyDescent="0.25">
      <c r="BI8076" s="34">
        <v>-3.2685092284345303E-2</v>
      </c>
    </row>
    <row r="8077" spans="61:61" x14ac:dyDescent="0.25">
      <c r="BI8077" s="34">
        <v>-0.2162237470949431</v>
      </c>
    </row>
    <row r="8078" spans="61:61" x14ac:dyDescent="0.25">
      <c r="BI8078" s="34">
        <v>-4.5349292226875698E-2</v>
      </c>
    </row>
    <row r="8079" spans="61:61" x14ac:dyDescent="0.25">
      <c r="BI8079" s="34">
        <v>2.5977043810016899E-2</v>
      </c>
    </row>
    <row r="8080" spans="61:61" x14ac:dyDescent="0.25">
      <c r="BI8080" s="34">
        <v>-9.5542059619762504E-2</v>
      </c>
    </row>
    <row r="8081" spans="61:61" x14ac:dyDescent="0.25">
      <c r="BI8081" s="34">
        <v>-4.60650703747097E-2</v>
      </c>
    </row>
    <row r="8082" spans="61:61" x14ac:dyDescent="0.25">
      <c r="BI8082" s="34">
        <v>4.6857765687396198E-2</v>
      </c>
    </row>
    <row r="8083" spans="61:61" x14ac:dyDescent="0.25">
      <c r="BI8083" s="34">
        <v>0.65572275358410115</v>
      </c>
    </row>
    <row r="8084" spans="61:61" x14ac:dyDescent="0.25">
      <c r="BI8084" s="34">
        <v>-0.13676443743113359</v>
      </c>
    </row>
    <row r="8085" spans="61:61" x14ac:dyDescent="0.25">
      <c r="BI8085" s="34">
        <v>-8.7363971604235299E-2</v>
      </c>
    </row>
    <row r="8086" spans="61:61" x14ac:dyDescent="0.25">
      <c r="BI8086" s="34">
        <v>0.1501447750998425</v>
      </c>
    </row>
    <row r="8087" spans="61:61" x14ac:dyDescent="0.25">
      <c r="BI8087" s="34">
        <v>-0.15499906382006681</v>
      </c>
    </row>
    <row r="8088" spans="61:61" x14ac:dyDescent="0.25">
      <c r="BI8088" s="34">
        <v>0.36269752292175472</v>
      </c>
    </row>
    <row r="8089" spans="61:61" x14ac:dyDescent="0.25">
      <c r="BI8089" s="34">
        <v>-4.0300939949285901E-2</v>
      </c>
    </row>
    <row r="8090" spans="61:61" x14ac:dyDescent="0.25">
      <c r="BI8090" s="34">
        <v>0.18159048035089889</v>
      </c>
    </row>
    <row r="8091" spans="61:61" x14ac:dyDescent="0.25">
      <c r="BI8091" s="34">
        <v>-0.17518960457057881</v>
      </c>
    </row>
    <row r="8092" spans="61:61" x14ac:dyDescent="0.25">
      <c r="BI8092" s="34">
        <v>-2.346619904883E-3</v>
      </c>
    </row>
    <row r="8093" spans="61:61" x14ac:dyDescent="0.25">
      <c r="BI8093" s="34">
        <v>0.1113580695998765</v>
      </c>
    </row>
    <row r="8094" spans="61:61" x14ac:dyDescent="0.25">
      <c r="BI8094" s="34">
        <v>-0.1006890131754752</v>
      </c>
    </row>
    <row r="8095" spans="61:61" x14ac:dyDescent="0.25">
      <c r="BI8095" s="34">
        <v>-3.1483503913895601E-2</v>
      </c>
    </row>
    <row r="8096" spans="61:61" x14ac:dyDescent="0.25">
      <c r="BI8096" s="34">
        <v>5.8458723142252103E-2</v>
      </c>
    </row>
    <row r="8097" spans="61:61" x14ac:dyDescent="0.25">
      <c r="BI8097" s="34">
        <v>-0.40189251865838399</v>
      </c>
    </row>
    <row r="8098" spans="61:61" x14ac:dyDescent="0.25">
      <c r="BI8098" s="34">
        <v>-6.9427454418316006E-2</v>
      </c>
    </row>
    <row r="8099" spans="61:61" x14ac:dyDescent="0.25">
      <c r="BI8099" s="34">
        <v>-7.4495814124376197E-2</v>
      </c>
    </row>
    <row r="8100" spans="61:61" x14ac:dyDescent="0.25">
      <c r="BI8100" s="34">
        <v>9.5518575460591504E-2</v>
      </c>
    </row>
    <row r="8101" spans="61:61" x14ac:dyDescent="0.25">
      <c r="BI8101" s="34">
        <v>4.7809379109024497E-2</v>
      </c>
    </row>
    <row r="8102" spans="61:61" x14ac:dyDescent="0.25">
      <c r="BI8102" s="34">
        <v>7.4719643583067999E-2</v>
      </c>
    </row>
    <row r="8103" spans="61:61" x14ac:dyDescent="0.25">
      <c r="BI8103" s="34">
        <v>1.7272772365881999E-3</v>
      </c>
    </row>
    <row r="8104" spans="61:61" x14ac:dyDescent="0.25">
      <c r="BI8104" s="34">
        <v>1.054432993859064</v>
      </c>
    </row>
    <row r="8105" spans="61:61" x14ac:dyDescent="0.25">
      <c r="BI8105" s="34">
        <v>0.2123436191597366</v>
      </c>
    </row>
    <row r="8106" spans="61:61" x14ac:dyDescent="0.25">
      <c r="BI8106" s="34">
        <v>-1.24002017916584E-2</v>
      </c>
    </row>
    <row r="8107" spans="61:61" x14ac:dyDescent="0.25">
      <c r="BI8107" s="34">
        <v>-6.1317184402274998E-3</v>
      </c>
    </row>
    <row r="8108" spans="61:61" x14ac:dyDescent="0.25">
      <c r="BI8108" s="34">
        <v>2.11975958307145E-2</v>
      </c>
    </row>
    <row r="8109" spans="61:61" x14ac:dyDescent="0.25">
      <c r="BI8109" s="34">
        <v>-0.21366201379054481</v>
      </c>
    </row>
    <row r="8110" spans="61:61" x14ac:dyDescent="0.25">
      <c r="BI8110" s="34">
        <v>-8.2503114705170702E-2</v>
      </c>
    </row>
    <row r="8111" spans="61:61" x14ac:dyDescent="0.25">
      <c r="BI8111" s="34">
        <v>7.6075107202917394E-2</v>
      </c>
    </row>
    <row r="8112" spans="61:61" x14ac:dyDescent="0.25">
      <c r="BI8112" s="34">
        <v>0.40680719025265361</v>
      </c>
    </row>
    <row r="8113" spans="61:61" x14ac:dyDescent="0.25">
      <c r="BI8113" s="34">
        <v>-6.4491885729955706E-2</v>
      </c>
    </row>
    <row r="8114" spans="61:61" x14ac:dyDescent="0.25">
      <c r="BI8114" s="34">
        <v>-0.20675869667131769</v>
      </c>
    </row>
    <row r="8115" spans="61:61" x14ac:dyDescent="0.25">
      <c r="BI8115" s="34">
        <v>-7.62579019727814E-2</v>
      </c>
    </row>
    <row r="8116" spans="61:61" x14ac:dyDescent="0.25">
      <c r="BI8116" s="34">
        <v>0.20039114773797639</v>
      </c>
    </row>
    <row r="8117" spans="61:61" x14ac:dyDescent="0.25">
      <c r="BI8117" s="34">
        <v>0.2596678638347148</v>
      </c>
    </row>
    <row r="8118" spans="61:61" x14ac:dyDescent="0.25">
      <c r="BI8118" s="34">
        <v>-5.7171714946919798E-2</v>
      </c>
    </row>
    <row r="8119" spans="61:61" x14ac:dyDescent="0.25">
      <c r="BI8119" s="34">
        <v>-0.15601272971850971</v>
      </c>
    </row>
    <row r="8120" spans="61:61" x14ac:dyDescent="0.25">
      <c r="BI8120" s="34">
        <v>5.4364999007024802E-2</v>
      </c>
    </row>
    <row r="8121" spans="61:61" x14ac:dyDescent="0.25">
      <c r="BI8121" s="34">
        <v>-1.3578731719737201E-2</v>
      </c>
    </row>
    <row r="8122" spans="61:61" x14ac:dyDescent="0.25">
      <c r="BI8122" s="34">
        <v>0.10336034071611511</v>
      </c>
    </row>
    <row r="8123" spans="61:61" x14ac:dyDescent="0.25">
      <c r="BI8123" s="34">
        <v>-2.8592659250529499E-2</v>
      </c>
    </row>
    <row r="8124" spans="61:61" x14ac:dyDescent="0.25">
      <c r="BI8124" s="34">
        <v>7.9483333333333198E-2</v>
      </c>
    </row>
    <row r="8125" spans="61:61" x14ac:dyDescent="0.25">
      <c r="BI8125" s="34">
        <v>0.24659456594004911</v>
      </c>
    </row>
    <row r="8126" spans="61:61" x14ac:dyDescent="0.25">
      <c r="BI8126" s="34">
        <v>-0.13918337984236401</v>
      </c>
    </row>
    <row r="8127" spans="61:61" x14ac:dyDescent="0.25">
      <c r="BI8127" s="34">
        <v>0.4986436472815417</v>
      </c>
    </row>
    <row r="8128" spans="61:61" x14ac:dyDescent="0.25">
      <c r="BI8128" s="34">
        <v>-9.0482486045065993E-3</v>
      </c>
    </row>
    <row r="8129" spans="61:61" x14ac:dyDescent="0.25">
      <c r="BI8129" s="34">
        <v>-0.1072388051164231</v>
      </c>
    </row>
    <row r="8130" spans="61:61" x14ac:dyDescent="0.25">
      <c r="BI8130" s="34">
        <v>3.1995079671459001E-3</v>
      </c>
    </row>
    <row r="8131" spans="61:61" x14ac:dyDescent="0.25">
      <c r="BI8131" s="34">
        <v>1.85791798722637E-2</v>
      </c>
    </row>
    <row r="8132" spans="61:61" x14ac:dyDescent="0.25">
      <c r="BI8132" s="34">
        <v>0.1860857611118015</v>
      </c>
    </row>
    <row r="8133" spans="61:61" x14ac:dyDescent="0.25">
      <c r="BI8133" s="34">
        <v>3.3297770827339701E-2</v>
      </c>
    </row>
    <row r="8134" spans="61:61" x14ac:dyDescent="0.25">
      <c r="BI8134" s="34">
        <v>1.4690565293371E-2</v>
      </c>
    </row>
    <row r="8135" spans="61:61" x14ac:dyDescent="0.25">
      <c r="BI8135" s="34">
        <v>-6.5985872690755801E-2</v>
      </c>
    </row>
    <row r="8136" spans="61:61" x14ac:dyDescent="0.25">
      <c r="BI8136" s="34">
        <v>6.7429075109892406E-2</v>
      </c>
    </row>
    <row r="8137" spans="61:61" x14ac:dyDescent="0.25">
      <c r="BI8137" s="34">
        <v>0.1331800705149421</v>
      </c>
    </row>
    <row r="8138" spans="61:61" x14ac:dyDescent="0.25">
      <c r="BI8138" s="34">
        <v>-3.9170469727623197E-2</v>
      </c>
    </row>
    <row r="8139" spans="61:61" x14ac:dyDescent="0.25">
      <c r="BI8139" s="34">
        <v>-7.1518594393561799E-2</v>
      </c>
    </row>
    <row r="8140" spans="61:61" x14ac:dyDescent="0.25">
      <c r="BI8140" s="34">
        <v>0.1528892285929663</v>
      </c>
    </row>
    <row r="8141" spans="61:61" x14ac:dyDescent="0.25">
      <c r="BI8141" s="34">
        <v>-6.4847173372561698E-2</v>
      </c>
    </row>
    <row r="8142" spans="61:61" x14ac:dyDescent="0.25">
      <c r="BI8142" s="34">
        <v>8.2509066656017205E-2</v>
      </c>
    </row>
    <row r="8143" spans="61:61" x14ac:dyDescent="0.25">
      <c r="BI8143" s="34">
        <v>-8.2344120725636794E-2</v>
      </c>
    </row>
    <row r="8144" spans="61:61" x14ac:dyDescent="0.25">
      <c r="BI8144" s="34">
        <v>4.9715819701967701E-2</v>
      </c>
    </row>
    <row r="8145" spans="61:61" x14ac:dyDescent="0.25">
      <c r="BI8145" s="34">
        <v>-2.8992200945853801E-2</v>
      </c>
    </row>
    <row r="8146" spans="61:61" x14ac:dyDescent="0.25">
      <c r="BI8146" s="34">
        <v>-0.1499338548971588</v>
      </c>
    </row>
    <row r="8147" spans="61:61" x14ac:dyDescent="0.25">
      <c r="BI8147" s="34">
        <v>0.28515929079221769</v>
      </c>
    </row>
    <row r="8148" spans="61:61" x14ac:dyDescent="0.25">
      <c r="BI8148" s="34">
        <v>-5.8992270410709202E-2</v>
      </c>
    </row>
    <row r="8149" spans="61:61" x14ac:dyDescent="0.25">
      <c r="BI8149" s="34">
        <v>9.4167849103119594E-2</v>
      </c>
    </row>
    <row r="8150" spans="61:61" x14ac:dyDescent="0.25">
      <c r="BI8150" s="34">
        <v>0.41623909296988237</v>
      </c>
    </row>
    <row r="8151" spans="61:61" x14ac:dyDescent="0.25">
      <c r="BI8151" s="34">
        <v>9.4937777082529595E-2</v>
      </c>
    </row>
    <row r="8152" spans="61:61" x14ac:dyDescent="0.25">
      <c r="BI8152" s="34">
        <v>-6.1996575559349502E-2</v>
      </c>
    </row>
    <row r="8153" spans="61:61" x14ac:dyDescent="0.25">
      <c r="BI8153" s="34">
        <v>4.04278440578663E-2</v>
      </c>
    </row>
    <row r="8154" spans="61:61" x14ac:dyDescent="0.25">
      <c r="BI8154" s="34">
        <v>0.22033793544540811</v>
      </c>
    </row>
    <row r="8155" spans="61:61" x14ac:dyDescent="0.25">
      <c r="BI8155" s="34">
        <v>-1.6151975657064801E-2</v>
      </c>
    </row>
    <row r="8156" spans="61:61" x14ac:dyDescent="0.25">
      <c r="BI8156" s="34">
        <v>-0.1612371664522301</v>
      </c>
    </row>
    <row r="8157" spans="61:61" x14ac:dyDescent="0.25">
      <c r="BI8157" s="34">
        <v>4.7118759520729998E-4</v>
      </c>
    </row>
    <row r="8158" spans="61:61" x14ac:dyDescent="0.25">
      <c r="BI8158" s="34">
        <v>0.25836456312935902</v>
      </c>
    </row>
    <row r="8159" spans="61:61" x14ac:dyDescent="0.25">
      <c r="BI8159" s="34">
        <v>-0.1591538518255026</v>
      </c>
    </row>
    <row r="8160" spans="61:61" x14ac:dyDescent="0.25">
      <c r="BI8160" s="34">
        <v>-0.1055284668353775</v>
      </c>
    </row>
    <row r="8161" spans="61:61" x14ac:dyDescent="0.25">
      <c r="BI8161" s="34">
        <v>4.6448826003873199E-2</v>
      </c>
    </row>
    <row r="8162" spans="61:61" x14ac:dyDescent="0.25">
      <c r="BI8162" s="34">
        <v>-6.7040245039821394E-2</v>
      </c>
    </row>
    <row r="8163" spans="61:61" x14ac:dyDescent="0.25">
      <c r="BI8163" s="34">
        <v>6.4640683929930096E-2</v>
      </c>
    </row>
    <row r="8164" spans="61:61" x14ac:dyDescent="0.25">
      <c r="BI8164" s="34">
        <v>-0.13843073811445231</v>
      </c>
    </row>
    <row r="8165" spans="61:61" x14ac:dyDescent="0.25">
      <c r="BI8165" s="34">
        <v>2.5195136017970202E-2</v>
      </c>
    </row>
    <row r="8166" spans="61:61" x14ac:dyDescent="0.25">
      <c r="BI8166" s="34">
        <v>0.1622384071921078</v>
      </c>
    </row>
    <row r="8167" spans="61:61" x14ac:dyDescent="0.25">
      <c r="BI8167" s="34">
        <v>2.5286130965573299E-2</v>
      </c>
    </row>
    <row r="8168" spans="61:61" x14ac:dyDescent="0.25">
      <c r="BI8168" s="34">
        <v>-0.17584996919761781</v>
      </c>
    </row>
    <row r="8169" spans="61:61" x14ac:dyDescent="0.25">
      <c r="BI8169" s="34">
        <v>5.6322936625413697E-2</v>
      </c>
    </row>
    <row r="8170" spans="61:61" x14ac:dyDescent="0.25">
      <c r="BI8170" s="34">
        <v>-2.1184234192843401E-2</v>
      </c>
    </row>
    <row r="8171" spans="61:61" x14ac:dyDescent="0.25">
      <c r="BI8171" s="34">
        <v>0.13109333903906861</v>
      </c>
    </row>
    <row r="8172" spans="61:61" x14ac:dyDescent="0.25">
      <c r="BI8172" s="34">
        <v>3.5945427166015599E-2</v>
      </c>
    </row>
    <row r="8173" spans="61:61" x14ac:dyDescent="0.25">
      <c r="BI8173" s="34">
        <v>8.7776210680984595E-2</v>
      </c>
    </row>
    <row r="8174" spans="61:61" x14ac:dyDescent="0.25">
      <c r="BI8174" s="34">
        <v>-1.4744586669469499E-2</v>
      </c>
    </row>
    <row r="8175" spans="61:61" x14ac:dyDescent="0.25">
      <c r="BI8175" s="34">
        <v>-4.5462277205131303E-2</v>
      </c>
    </row>
    <row r="8176" spans="61:61" x14ac:dyDescent="0.25">
      <c r="BI8176" s="34">
        <v>-4.4997409127462397E-2</v>
      </c>
    </row>
    <row r="8177" spans="61:61" x14ac:dyDescent="0.25">
      <c r="BI8177" s="34">
        <v>-5.8888645383202903E-2</v>
      </c>
    </row>
    <row r="8178" spans="61:61" x14ac:dyDescent="0.25">
      <c r="BI8178" s="34">
        <v>0.1895163010679751</v>
      </c>
    </row>
    <row r="8179" spans="61:61" x14ac:dyDescent="0.25">
      <c r="BI8179" s="34">
        <v>-0.20743020839359569</v>
      </c>
    </row>
    <row r="8180" spans="61:61" x14ac:dyDescent="0.25">
      <c r="BI8180" s="34">
        <v>-0.32969655584066249</v>
      </c>
    </row>
    <row r="8181" spans="61:61" x14ac:dyDescent="0.25">
      <c r="BI8181" s="34">
        <v>-7.2442940457079802E-2</v>
      </c>
    </row>
    <row r="8182" spans="61:61" x14ac:dyDescent="0.25">
      <c r="BI8182" s="34">
        <v>-8.8704605229453004E-2</v>
      </c>
    </row>
    <row r="8183" spans="61:61" x14ac:dyDescent="0.25">
      <c r="BI8183" s="34">
        <v>-0.20706572363616851</v>
      </c>
    </row>
    <row r="8184" spans="61:61" x14ac:dyDescent="0.25">
      <c r="BI8184" s="34">
        <v>8.4270634228509694E-2</v>
      </c>
    </row>
    <row r="8185" spans="61:61" x14ac:dyDescent="0.25">
      <c r="BI8185" s="34">
        <v>-0.20794834985272431</v>
      </c>
    </row>
    <row r="8186" spans="61:61" x14ac:dyDescent="0.25">
      <c r="BI8186" s="34">
        <v>-2.8034139995403999E-3</v>
      </c>
    </row>
    <row r="8187" spans="61:61" x14ac:dyDescent="0.25">
      <c r="BI8187" s="34">
        <v>-6.19504226870028E-2</v>
      </c>
    </row>
    <row r="8188" spans="61:61" x14ac:dyDescent="0.25">
      <c r="BI8188" s="34">
        <v>-7.9262601799947097E-2</v>
      </c>
    </row>
    <row r="8189" spans="61:61" x14ac:dyDescent="0.25">
      <c r="BI8189" s="34">
        <v>-7.7734857348129696E-2</v>
      </c>
    </row>
    <row r="8190" spans="61:61" x14ac:dyDescent="0.25">
      <c r="BI8190" s="34">
        <v>-9.1395154208526702E-2</v>
      </c>
    </row>
    <row r="8191" spans="61:61" x14ac:dyDescent="0.25">
      <c r="BI8191" s="34">
        <v>-3.1777848706342003E-2</v>
      </c>
    </row>
    <row r="8192" spans="61:61" x14ac:dyDescent="0.25">
      <c r="BI8192" s="34">
        <v>-6.81816217520963E-2</v>
      </c>
    </row>
    <row r="8193" spans="61:61" x14ac:dyDescent="0.25">
      <c r="BI8193" s="34">
        <v>5.3192283288632798E-2</v>
      </c>
    </row>
    <row r="8194" spans="61:61" x14ac:dyDescent="0.25">
      <c r="BI8194" s="34">
        <v>-8.95939333982501E-2</v>
      </c>
    </row>
    <row r="8195" spans="61:61" x14ac:dyDescent="0.25">
      <c r="BI8195" s="34">
        <v>-2.21776212952224E-2</v>
      </c>
    </row>
    <row r="8196" spans="61:61" x14ac:dyDescent="0.25">
      <c r="BI8196" s="34">
        <v>-2.2315419738246E-3</v>
      </c>
    </row>
    <row r="8197" spans="61:61" x14ac:dyDescent="0.25">
      <c r="BI8197" s="34">
        <v>4.77005374797271E-2</v>
      </c>
    </row>
    <row r="8198" spans="61:61" x14ac:dyDescent="0.25">
      <c r="BI8198" s="34">
        <v>-9.7434729323237906E-2</v>
      </c>
    </row>
    <row r="8199" spans="61:61" x14ac:dyDescent="0.25">
      <c r="BI8199" s="34">
        <v>-0.42727741732257629</v>
      </c>
    </row>
    <row r="8200" spans="61:61" x14ac:dyDescent="0.25">
      <c r="BI8200" s="34">
        <v>-1.7591777101657199E-2</v>
      </c>
    </row>
    <row r="8201" spans="61:61" x14ac:dyDescent="0.25">
      <c r="BI8201" s="34">
        <v>-9.0842717429598596E-2</v>
      </c>
    </row>
    <row r="8202" spans="61:61" x14ac:dyDescent="0.25">
      <c r="BI8202" s="34">
        <v>-0.1139915358141535</v>
      </c>
    </row>
    <row r="8203" spans="61:61" x14ac:dyDescent="0.25">
      <c r="BI8203" s="34">
        <v>7.9162699645072804E-2</v>
      </c>
    </row>
    <row r="8204" spans="61:61" x14ac:dyDescent="0.25">
      <c r="BI8204" s="34">
        <v>-0.17180441100834959</v>
      </c>
    </row>
    <row r="8205" spans="61:61" x14ac:dyDescent="0.25">
      <c r="BI8205" s="34">
        <v>2.9346561083718799E-2</v>
      </c>
    </row>
    <row r="8206" spans="61:61" x14ac:dyDescent="0.25">
      <c r="BI8206" s="34">
        <v>3.73391361142415E-2</v>
      </c>
    </row>
    <row r="8207" spans="61:61" x14ac:dyDescent="0.25">
      <c r="BI8207" s="34">
        <v>0.14397278256030821</v>
      </c>
    </row>
    <row r="8208" spans="61:61" x14ac:dyDescent="0.25">
      <c r="BI8208" s="34">
        <v>3.1275887272991E-3</v>
      </c>
    </row>
    <row r="8209" spans="61:61" x14ac:dyDescent="0.25">
      <c r="BI8209" s="34">
        <v>-0.21934052037065571</v>
      </c>
    </row>
    <row r="8210" spans="61:61" x14ac:dyDescent="0.25">
      <c r="BI8210" s="34">
        <v>-3.1038238878396799E-2</v>
      </c>
    </row>
    <row r="8211" spans="61:61" x14ac:dyDescent="0.25">
      <c r="BI8211" s="34">
        <v>-0.23992002533287821</v>
      </c>
    </row>
    <row r="8212" spans="61:61" x14ac:dyDescent="0.25">
      <c r="BI8212" s="34">
        <v>-0.22390440058477459</v>
      </c>
    </row>
    <row r="8213" spans="61:61" x14ac:dyDescent="0.25">
      <c r="BI8213" s="34">
        <v>-0.32671094052586119</v>
      </c>
    </row>
    <row r="8214" spans="61:61" x14ac:dyDescent="0.25">
      <c r="BI8214" s="34">
        <v>-1.91310446124584E-2</v>
      </c>
    </row>
    <row r="8215" spans="61:61" x14ac:dyDescent="0.25">
      <c r="BI8215" s="34">
        <v>-0.115464318191485</v>
      </c>
    </row>
    <row r="8216" spans="61:61" x14ac:dyDescent="0.25">
      <c r="BI8216" s="34">
        <v>-0.31069868341684809</v>
      </c>
    </row>
    <row r="8217" spans="61:61" x14ac:dyDescent="0.25">
      <c r="BI8217" s="34">
        <v>-5.4310669176304199E-2</v>
      </c>
    </row>
    <row r="8218" spans="61:61" x14ac:dyDescent="0.25">
      <c r="BI8218" s="34">
        <v>6.2898613767871897E-2</v>
      </c>
    </row>
    <row r="8219" spans="61:61" x14ac:dyDescent="0.25">
      <c r="BI8219" s="34">
        <v>-0.1004025410574233</v>
      </c>
    </row>
    <row r="8220" spans="61:61" x14ac:dyDescent="0.25">
      <c r="BI8220" s="34">
        <v>-7.6860894951949796E-2</v>
      </c>
    </row>
    <row r="8221" spans="61:61" x14ac:dyDescent="0.25">
      <c r="BI8221" s="34">
        <v>-0.18969065167641611</v>
      </c>
    </row>
    <row r="8222" spans="61:61" x14ac:dyDescent="0.25">
      <c r="BI8222" s="34">
        <v>-0.20880466209932511</v>
      </c>
    </row>
    <row r="8223" spans="61:61" x14ac:dyDescent="0.25">
      <c r="BI8223" s="34">
        <v>-0.16409507405851961</v>
      </c>
    </row>
    <row r="8224" spans="61:61" x14ac:dyDescent="0.25">
      <c r="BI8224" s="34">
        <v>-6.1261573659683599E-2</v>
      </c>
    </row>
    <row r="8225" spans="61:61" x14ac:dyDescent="0.25">
      <c r="BI8225" s="34">
        <v>-7.2958119062281501E-2</v>
      </c>
    </row>
    <row r="8226" spans="61:61" x14ac:dyDescent="0.25">
      <c r="BI8226" s="34">
        <v>-0.1920975093221883</v>
      </c>
    </row>
    <row r="8227" spans="61:61" x14ac:dyDescent="0.25">
      <c r="BI8227" s="34">
        <v>0.36504802168397033</v>
      </c>
    </row>
    <row r="8228" spans="61:61" x14ac:dyDescent="0.25">
      <c r="BI8228" s="34">
        <v>-6.2927734155334897E-2</v>
      </c>
    </row>
    <row r="8229" spans="61:61" x14ac:dyDescent="0.25">
      <c r="BI8229" s="34">
        <v>-1.0259089766260001E-2</v>
      </c>
    </row>
    <row r="8230" spans="61:61" x14ac:dyDescent="0.25">
      <c r="BI8230" s="34">
        <v>-0.16980663956639561</v>
      </c>
    </row>
    <row r="8231" spans="61:61" x14ac:dyDescent="0.25">
      <c r="BI8231" s="34">
        <v>-0.1139383472849522</v>
      </c>
    </row>
    <row r="8232" spans="61:61" x14ac:dyDescent="0.25">
      <c r="BI8232" s="34">
        <v>-0.17193505862141259</v>
      </c>
    </row>
    <row r="8233" spans="61:61" x14ac:dyDescent="0.25">
      <c r="BI8233" s="34">
        <v>-7.7384528976829806E-2</v>
      </c>
    </row>
    <row r="8234" spans="61:61" x14ac:dyDescent="0.25">
      <c r="BI8234" s="34">
        <v>-0.117746098967315</v>
      </c>
    </row>
    <row r="8235" spans="61:61" x14ac:dyDescent="0.25">
      <c r="BI8235" s="34">
        <v>-1.02902637359542E-2</v>
      </c>
    </row>
    <row r="8236" spans="61:61" x14ac:dyDescent="0.25">
      <c r="BI8236" s="34">
        <v>-0.1079529499480127</v>
      </c>
    </row>
    <row r="8237" spans="61:61" x14ac:dyDescent="0.25">
      <c r="BI8237" s="34">
        <v>-1.8510750847598699E-2</v>
      </c>
    </row>
    <row r="8238" spans="61:61" x14ac:dyDescent="0.25">
      <c r="BI8238" s="34">
        <v>0.1162762449429412</v>
      </c>
    </row>
    <row r="8239" spans="61:61" x14ac:dyDescent="0.25">
      <c r="BI8239" s="34">
        <v>0.1112623564516933</v>
      </c>
    </row>
    <row r="8240" spans="61:61" x14ac:dyDescent="0.25">
      <c r="BI8240" s="34">
        <v>0.1382796554587914</v>
      </c>
    </row>
    <row r="8241" spans="61:61" x14ac:dyDescent="0.25">
      <c r="BI8241" s="34">
        <v>-9.4928289064738297E-2</v>
      </c>
    </row>
    <row r="8242" spans="61:61" x14ac:dyDescent="0.25">
      <c r="BI8242" s="34">
        <v>0.25204086608402021</v>
      </c>
    </row>
    <row r="8243" spans="61:61" x14ac:dyDescent="0.25">
      <c r="BI8243" s="34">
        <v>2.3002881739618002E-2</v>
      </c>
    </row>
    <row r="8244" spans="61:61" x14ac:dyDescent="0.25">
      <c r="BI8244" s="34">
        <v>2.8944683751310801E-2</v>
      </c>
    </row>
    <row r="8245" spans="61:61" x14ac:dyDescent="0.25">
      <c r="BI8245" s="34">
        <v>3.1787297418804802E-2</v>
      </c>
    </row>
    <row r="8246" spans="61:61" x14ac:dyDescent="0.25">
      <c r="BI8246" s="34">
        <v>0.1506905388575531</v>
      </c>
    </row>
    <row r="8247" spans="61:61" x14ac:dyDescent="0.25">
      <c r="BI8247" s="34">
        <v>0.1216135201352965</v>
      </c>
    </row>
    <row r="8248" spans="61:61" x14ac:dyDescent="0.25">
      <c r="BI8248" s="34">
        <v>0.17104880732177299</v>
      </c>
    </row>
    <row r="8249" spans="61:61" x14ac:dyDescent="0.25">
      <c r="BI8249" s="34">
        <v>0.2000250264037339</v>
      </c>
    </row>
    <row r="8250" spans="61:61" x14ac:dyDescent="0.25">
      <c r="BI8250" s="34">
        <v>5.8139662296770603E-2</v>
      </c>
    </row>
    <row r="8251" spans="61:61" x14ac:dyDescent="0.25">
      <c r="BI8251" s="34">
        <v>0.14260425358053641</v>
      </c>
    </row>
    <row r="8252" spans="61:61" x14ac:dyDescent="0.25">
      <c r="BI8252" s="34">
        <v>8.1309247620145395E-2</v>
      </c>
    </row>
    <row r="8253" spans="61:61" x14ac:dyDescent="0.25">
      <c r="BI8253" s="34">
        <v>0.15356644823429191</v>
      </c>
    </row>
    <row r="8254" spans="61:61" x14ac:dyDescent="0.25">
      <c r="BI8254" s="34">
        <v>0.16973755231564269</v>
      </c>
    </row>
    <row r="8255" spans="61:61" x14ac:dyDescent="0.25">
      <c r="BI8255" s="34">
        <v>0.37475569985836371</v>
      </c>
    </row>
    <row r="8256" spans="61:61" x14ac:dyDescent="0.25">
      <c r="BI8256" s="34">
        <v>2.6562321585204701E-2</v>
      </c>
    </row>
    <row r="8257" spans="61:61" x14ac:dyDescent="0.25">
      <c r="BI8257" s="34">
        <v>0.13148415504275929</v>
      </c>
    </row>
    <row r="8258" spans="61:61" x14ac:dyDescent="0.25">
      <c r="BI8258" s="34">
        <v>0.1208073950441996</v>
      </c>
    </row>
    <row r="8259" spans="61:61" x14ac:dyDescent="0.25">
      <c r="BI8259" s="34">
        <v>-0.1548604444226408</v>
      </c>
    </row>
    <row r="8260" spans="61:61" x14ac:dyDescent="0.25">
      <c r="BI8260" s="34">
        <v>-2.0353214171643002E-3</v>
      </c>
    </row>
    <row r="8261" spans="61:61" x14ac:dyDescent="0.25">
      <c r="BI8261" s="34">
        <v>0.22444535320994011</v>
      </c>
    </row>
    <row r="8262" spans="61:61" x14ac:dyDescent="0.25">
      <c r="BI8262" s="34">
        <v>-1.8841964855994299E-2</v>
      </c>
    </row>
    <row r="8263" spans="61:61" x14ac:dyDescent="0.25">
      <c r="BI8263" s="34">
        <v>-0.1137322298421312</v>
      </c>
    </row>
    <row r="8264" spans="61:61" x14ac:dyDescent="0.25">
      <c r="BI8264" s="34">
        <v>6.3675946054023002E-3</v>
      </c>
    </row>
    <row r="8265" spans="61:61" x14ac:dyDescent="0.25">
      <c r="BI8265" s="34">
        <v>4.1090206351936998E-2</v>
      </c>
    </row>
    <row r="8266" spans="61:61" x14ac:dyDescent="0.25">
      <c r="BI8266" s="34">
        <v>5.82930906520501E-2</v>
      </c>
    </row>
    <row r="8267" spans="61:61" x14ac:dyDescent="0.25">
      <c r="BI8267" s="34">
        <v>-1.7762823792960802E-2</v>
      </c>
    </row>
    <row r="8268" spans="61:61" x14ac:dyDescent="0.25">
      <c r="BI8268" s="34">
        <v>-6.6619452153156095E-2</v>
      </c>
    </row>
    <row r="8269" spans="61:61" x14ac:dyDescent="0.25">
      <c r="BI8269" s="34">
        <v>0.46456647595128781</v>
      </c>
    </row>
    <row r="8270" spans="61:61" x14ac:dyDescent="0.25">
      <c r="BI8270" s="34">
        <v>0.1237927256995613</v>
      </c>
    </row>
    <row r="8271" spans="61:61" x14ac:dyDescent="0.25">
      <c r="BI8271" s="34">
        <v>-0.1073031129421123</v>
      </c>
    </row>
    <row r="8272" spans="61:61" x14ac:dyDescent="0.25">
      <c r="BI8272" s="34">
        <v>4.2301990150072202E-2</v>
      </c>
    </row>
    <row r="8273" spans="61:61" x14ac:dyDescent="0.25">
      <c r="BI8273" s="34">
        <v>-3.4643365250771101E-2</v>
      </c>
    </row>
    <row r="8274" spans="61:61" x14ac:dyDescent="0.25">
      <c r="BI8274" s="34">
        <v>3.5455969278593701E-2</v>
      </c>
    </row>
    <row r="8275" spans="61:61" x14ac:dyDescent="0.25">
      <c r="BI8275" s="34">
        <v>-0.19746710261391109</v>
      </c>
    </row>
    <row r="8276" spans="61:61" x14ac:dyDescent="0.25">
      <c r="BI8276" s="34">
        <v>-5.6184568354974103E-2</v>
      </c>
    </row>
    <row r="8277" spans="61:61" x14ac:dyDescent="0.25">
      <c r="BI8277" s="34">
        <v>0.15054280949300361</v>
      </c>
    </row>
    <row r="8278" spans="61:61" x14ac:dyDescent="0.25">
      <c r="BI8278" s="34">
        <v>-6.1732845137587996E-3</v>
      </c>
    </row>
    <row r="8279" spans="61:61" x14ac:dyDescent="0.25">
      <c r="BI8279" s="34">
        <v>4.9705707688138298E-2</v>
      </c>
    </row>
    <row r="8280" spans="61:61" x14ac:dyDescent="0.25">
      <c r="BI8280" s="34">
        <v>-0.1192295563707423</v>
      </c>
    </row>
    <row r="8281" spans="61:61" x14ac:dyDescent="0.25">
      <c r="BI8281" s="34">
        <v>-3.5779132645707902E-2</v>
      </c>
    </row>
    <row r="8282" spans="61:61" x14ac:dyDescent="0.25">
      <c r="BI8282" s="34">
        <v>7.8466575313537304E-2</v>
      </c>
    </row>
    <row r="8283" spans="61:61" x14ac:dyDescent="0.25">
      <c r="BI8283" s="34">
        <v>-8.58705683860779E-2</v>
      </c>
    </row>
    <row r="8284" spans="61:61" x14ac:dyDescent="0.25">
      <c r="BI8284" s="34">
        <v>-2.4342156336211299E-2</v>
      </c>
    </row>
    <row r="8285" spans="61:61" x14ac:dyDescent="0.25">
      <c r="BI8285" s="34">
        <v>-0.19053030946867069</v>
      </c>
    </row>
    <row r="8286" spans="61:61" x14ac:dyDescent="0.25">
      <c r="BI8286" s="34">
        <v>6.0936883874440503E-2</v>
      </c>
    </row>
    <row r="8287" spans="61:61" x14ac:dyDescent="0.25">
      <c r="BI8287" s="34">
        <v>0.1224262726412971</v>
      </c>
    </row>
    <row r="8288" spans="61:61" x14ac:dyDescent="0.25">
      <c r="BI8288" s="34">
        <v>-0.1481298053155527</v>
      </c>
    </row>
    <row r="8289" spans="61:61" x14ac:dyDescent="0.25">
      <c r="BI8289" s="34">
        <v>0.16231290590511591</v>
      </c>
    </row>
    <row r="8290" spans="61:61" x14ac:dyDescent="0.25">
      <c r="BI8290" s="34">
        <v>-8.9628577024233297E-2</v>
      </c>
    </row>
    <row r="8291" spans="61:61" x14ac:dyDescent="0.25">
      <c r="BI8291" s="34">
        <v>2.85129813453887E-2</v>
      </c>
    </row>
    <row r="8292" spans="61:61" x14ac:dyDescent="0.25">
      <c r="BI8292" s="34">
        <v>4.9064811030078001E-3</v>
      </c>
    </row>
    <row r="8293" spans="61:61" x14ac:dyDescent="0.25">
      <c r="BI8293" s="34">
        <v>-3.1174614743860098E-2</v>
      </c>
    </row>
    <row r="8294" spans="61:61" x14ac:dyDescent="0.25">
      <c r="BI8294" s="34">
        <v>-5.8747461868419698E-2</v>
      </c>
    </row>
    <row r="8295" spans="61:61" x14ac:dyDescent="0.25">
      <c r="BI8295" s="34">
        <v>-2.8011203140694101E-2</v>
      </c>
    </row>
    <row r="8296" spans="61:61" x14ac:dyDescent="0.25">
      <c r="BI8296" s="34">
        <v>-0.1938610654524717</v>
      </c>
    </row>
    <row r="8297" spans="61:61" x14ac:dyDescent="0.25">
      <c r="BI8297" s="34">
        <v>2.3957667460448799E-2</v>
      </c>
    </row>
    <row r="8298" spans="61:61" x14ac:dyDescent="0.25">
      <c r="BI8298" s="34">
        <v>-0.1811313208120095</v>
      </c>
    </row>
    <row r="8299" spans="61:61" x14ac:dyDescent="0.25">
      <c r="BI8299" s="34">
        <v>-4.9136214696404501E-2</v>
      </c>
    </row>
    <row r="8300" spans="61:61" x14ac:dyDescent="0.25">
      <c r="BI8300" s="34">
        <v>5.9179579861010998E-3</v>
      </c>
    </row>
    <row r="8301" spans="61:61" x14ac:dyDescent="0.25">
      <c r="BI8301" s="34">
        <v>-0.1522934853507813</v>
      </c>
    </row>
    <row r="8302" spans="61:61" x14ac:dyDescent="0.25">
      <c r="BI8302" s="34">
        <v>-9.0234577824519199E-2</v>
      </c>
    </row>
    <row r="8303" spans="61:61" x14ac:dyDescent="0.25">
      <c r="BI8303" s="34">
        <v>-0.1316274632636073</v>
      </c>
    </row>
    <row r="8304" spans="61:61" x14ac:dyDescent="0.25">
      <c r="BI8304" s="34">
        <v>-0.14623761695812171</v>
      </c>
    </row>
    <row r="8305" spans="61:61" x14ac:dyDescent="0.25">
      <c r="BI8305" s="34">
        <v>-0.14315953305856349</v>
      </c>
    </row>
    <row r="8306" spans="61:61" x14ac:dyDescent="0.25">
      <c r="BI8306" s="34">
        <v>-0.12986948749201979</v>
      </c>
    </row>
    <row r="8307" spans="61:61" x14ac:dyDescent="0.25">
      <c r="BI8307" s="34">
        <v>-0.62191817072088063</v>
      </c>
    </row>
    <row r="8308" spans="61:61" x14ac:dyDescent="0.25">
      <c r="BI8308" s="34">
        <v>-7.4392209555738498E-2</v>
      </c>
    </row>
    <row r="8309" spans="61:61" x14ac:dyDescent="0.25">
      <c r="BI8309" s="34">
        <v>-4.5279769548259602E-2</v>
      </c>
    </row>
    <row r="8310" spans="61:61" x14ac:dyDescent="0.25">
      <c r="BI8310" s="34">
        <v>6.7173920267619494E-2</v>
      </c>
    </row>
    <row r="8311" spans="61:61" x14ac:dyDescent="0.25">
      <c r="BI8311" s="34">
        <v>0.29481763789875448</v>
      </c>
    </row>
    <row r="8312" spans="61:61" x14ac:dyDescent="0.25">
      <c r="BI8312" s="34">
        <v>9.3516791870328395E-2</v>
      </c>
    </row>
    <row r="8313" spans="61:61" x14ac:dyDescent="0.25">
      <c r="BI8313" s="34">
        <v>0.1860750870330129</v>
      </c>
    </row>
    <row r="8314" spans="61:61" x14ac:dyDescent="0.25">
      <c r="BI8314" s="34">
        <v>-0.10174130148805841</v>
      </c>
    </row>
    <row r="8315" spans="61:61" x14ac:dyDescent="0.25">
      <c r="BI8315" s="34">
        <v>1.4263481752797001E-3</v>
      </c>
    </row>
    <row r="8316" spans="61:61" x14ac:dyDescent="0.25">
      <c r="BI8316" s="34">
        <v>-6.1499908297624098E-2</v>
      </c>
    </row>
    <row r="8317" spans="61:61" x14ac:dyDescent="0.25">
      <c r="BI8317" s="34">
        <v>-2.1103823297826799E-2</v>
      </c>
    </row>
    <row r="8318" spans="61:61" x14ac:dyDescent="0.25">
      <c r="BI8318" s="34">
        <v>8.3789978145385594E-2</v>
      </c>
    </row>
    <row r="8319" spans="61:61" x14ac:dyDescent="0.25">
      <c r="BI8319" s="34">
        <v>9.7927273145851895E-2</v>
      </c>
    </row>
    <row r="8320" spans="61:61" x14ac:dyDescent="0.25">
      <c r="BI8320" s="34">
        <v>4.4981168064584097E-2</v>
      </c>
    </row>
    <row r="8321" spans="61:61" x14ac:dyDescent="0.25">
      <c r="BI8321" s="34">
        <v>-0.15375606322840321</v>
      </c>
    </row>
    <row r="8322" spans="61:61" x14ac:dyDescent="0.25">
      <c r="BI8322" s="34">
        <v>-2.1564293891578701E-2</v>
      </c>
    </row>
    <row r="8323" spans="61:61" x14ac:dyDescent="0.25">
      <c r="BI8323" s="34">
        <v>-1.43115384615384E-2</v>
      </c>
    </row>
    <row r="8324" spans="61:61" x14ac:dyDescent="0.25">
      <c r="BI8324" s="34">
        <v>-8.6520253124235998E-3</v>
      </c>
    </row>
    <row r="8325" spans="61:61" x14ac:dyDescent="0.25">
      <c r="BI8325" s="34">
        <v>1.5476501952145999E-2</v>
      </c>
    </row>
    <row r="8326" spans="61:61" x14ac:dyDescent="0.25">
      <c r="BI8326" s="34">
        <v>-8.0360676156583502E-2</v>
      </c>
    </row>
    <row r="8327" spans="61:61" x14ac:dyDescent="0.25">
      <c r="BI8327" s="34">
        <v>4.8217083473760601E-2</v>
      </c>
    </row>
    <row r="8328" spans="61:61" x14ac:dyDescent="0.25">
      <c r="BI8328" s="34">
        <v>0.103457210068017</v>
      </c>
    </row>
    <row r="8329" spans="61:61" x14ac:dyDescent="0.25">
      <c r="BI8329" s="34">
        <v>-0.1047935518772253</v>
      </c>
    </row>
    <row r="8330" spans="61:61" x14ac:dyDescent="0.25">
      <c r="BI8330" s="34">
        <v>6.0633566282156499E-2</v>
      </c>
    </row>
    <row r="8331" spans="61:61" x14ac:dyDescent="0.25">
      <c r="BI8331" s="34">
        <v>-0.15915646121795679</v>
      </c>
    </row>
    <row r="8332" spans="61:61" x14ac:dyDescent="0.25">
      <c r="BI8332" s="34">
        <v>-9.9427956453247798E-2</v>
      </c>
    </row>
    <row r="8333" spans="61:61" x14ac:dyDescent="0.25">
      <c r="BI8333" s="34">
        <v>0.28799680229983521</v>
      </c>
    </row>
    <row r="8334" spans="61:61" x14ac:dyDescent="0.25">
      <c r="BI8334" s="34">
        <v>-4.2963002757768799E-2</v>
      </c>
    </row>
    <row r="8335" spans="61:61" x14ac:dyDescent="0.25">
      <c r="BI8335" s="34">
        <v>-3.1870680037854898E-2</v>
      </c>
    </row>
    <row r="8336" spans="61:61" x14ac:dyDescent="0.25">
      <c r="BI8336" s="34">
        <v>-0.1357268165089289</v>
      </c>
    </row>
    <row r="8337" spans="61:61" x14ac:dyDescent="0.25">
      <c r="BI8337" s="34">
        <v>2.5589721327910001E-2</v>
      </c>
    </row>
    <row r="8338" spans="61:61" x14ac:dyDescent="0.25">
      <c r="BI8338" s="34">
        <v>-1.6702743654855998E-2</v>
      </c>
    </row>
    <row r="8339" spans="61:61" x14ac:dyDescent="0.25">
      <c r="BI8339" s="34">
        <v>0.1113264260928593</v>
      </c>
    </row>
    <row r="8340" spans="61:61" x14ac:dyDescent="0.25">
      <c r="BI8340" s="34">
        <v>3.14059608062323E-2</v>
      </c>
    </row>
    <row r="8341" spans="61:61" x14ac:dyDescent="0.25">
      <c r="BI8341" s="34">
        <v>2.7228622789598001E-3</v>
      </c>
    </row>
    <row r="8342" spans="61:61" x14ac:dyDescent="0.25">
      <c r="BI8342" s="34">
        <v>0.36766866956296967</v>
      </c>
    </row>
    <row r="8343" spans="61:61" x14ac:dyDescent="0.25">
      <c r="BI8343" s="34">
        <v>0.46212676420803678</v>
      </c>
    </row>
    <row r="8344" spans="61:61" x14ac:dyDescent="0.25">
      <c r="BI8344" s="34">
        <v>0.1190593382546322</v>
      </c>
    </row>
    <row r="8345" spans="61:61" x14ac:dyDescent="0.25">
      <c r="BI8345" s="34">
        <v>0.28577704700142609</v>
      </c>
    </row>
    <row r="8346" spans="61:61" x14ac:dyDescent="0.25">
      <c r="BI8346" s="34">
        <v>3.08530833313501E-2</v>
      </c>
    </row>
    <row r="8347" spans="61:61" x14ac:dyDescent="0.25">
      <c r="BI8347" s="34">
        <v>0.1840673957257232</v>
      </c>
    </row>
    <row r="8348" spans="61:61" x14ac:dyDescent="0.25">
      <c r="BI8348" s="34">
        <v>0.16841672354482359</v>
      </c>
    </row>
    <row r="8349" spans="61:61" x14ac:dyDescent="0.25">
      <c r="BI8349" s="34">
        <v>0.1206718656182722</v>
      </c>
    </row>
    <row r="8350" spans="61:61" x14ac:dyDescent="0.25">
      <c r="BI8350" s="34">
        <v>-3.9632888959898499E-2</v>
      </c>
    </row>
    <row r="8351" spans="61:61" x14ac:dyDescent="0.25">
      <c r="BI8351" s="34">
        <v>6.4142177211409093E-2</v>
      </c>
    </row>
    <row r="8352" spans="61:61" x14ac:dyDescent="0.25">
      <c r="BI8352" s="34">
        <v>0.1603692967656748</v>
      </c>
    </row>
    <row r="8353" spans="61:61" x14ac:dyDescent="0.25">
      <c r="BI8353" s="34">
        <v>0.1262971597375703</v>
      </c>
    </row>
    <row r="8354" spans="61:61" x14ac:dyDescent="0.25">
      <c r="BI8354" s="34">
        <v>0.28728874182852071</v>
      </c>
    </row>
    <row r="8355" spans="61:61" x14ac:dyDescent="0.25">
      <c r="BI8355" s="34">
        <v>0.26413765312513698</v>
      </c>
    </row>
    <row r="8356" spans="61:61" x14ac:dyDescent="0.25">
      <c r="BI8356" s="34">
        <v>0.19285837323603591</v>
      </c>
    </row>
    <row r="8357" spans="61:61" x14ac:dyDescent="0.25">
      <c r="BI8357" s="34">
        <v>0.42803730781332311</v>
      </c>
    </row>
    <row r="8358" spans="61:61" x14ac:dyDescent="0.25">
      <c r="BI8358" s="34">
        <v>-2.0438979683679501E-2</v>
      </c>
    </row>
    <row r="8359" spans="61:61" x14ac:dyDescent="0.25">
      <c r="BI8359" s="34">
        <v>-0.18410016069563481</v>
      </c>
    </row>
    <row r="8360" spans="61:61" x14ac:dyDescent="0.25">
      <c r="BI8360" s="34">
        <v>0.1082927613185086</v>
      </c>
    </row>
    <row r="8361" spans="61:61" x14ac:dyDescent="0.25">
      <c r="BI8361" s="34">
        <v>0.40583490110089249</v>
      </c>
    </row>
    <row r="8362" spans="61:61" x14ac:dyDescent="0.25">
      <c r="BI8362" s="34">
        <v>0.10295365485702231</v>
      </c>
    </row>
    <row r="8363" spans="61:61" x14ac:dyDescent="0.25">
      <c r="BI8363" s="34">
        <v>0.21649916248196691</v>
      </c>
    </row>
    <row r="8364" spans="61:61" x14ac:dyDescent="0.25">
      <c r="BI8364" s="34">
        <v>0.1769476270189142</v>
      </c>
    </row>
    <row r="8365" spans="61:61" x14ac:dyDescent="0.25">
      <c r="BI8365" s="34">
        <v>1.4812887608084699E-2</v>
      </c>
    </row>
    <row r="8366" spans="61:61" x14ac:dyDescent="0.25">
      <c r="BI8366" s="34">
        <v>0.1608354119149035</v>
      </c>
    </row>
    <row r="8367" spans="61:61" x14ac:dyDescent="0.25">
      <c r="BI8367" s="34">
        <v>-7.6924375462220307E-2</v>
      </c>
    </row>
    <row r="8368" spans="61:61" x14ac:dyDescent="0.25">
      <c r="BI8368" s="34">
        <v>6.9533313616017806E-2</v>
      </c>
    </row>
    <row r="8369" spans="61:61" x14ac:dyDescent="0.25">
      <c r="BI8369" s="34">
        <v>-0.1041827359281772</v>
      </c>
    </row>
    <row r="8370" spans="61:61" x14ac:dyDescent="0.25">
      <c r="BI8370" s="34">
        <v>0.25690896139481639</v>
      </c>
    </row>
    <row r="8371" spans="61:61" x14ac:dyDescent="0.25">
      <c r="BI8371" s="34">
        <v>0.13929896086959259</v>
      </c>
    </row>
    <row r="8372" spans="61:61" x14ac:dyDescent="0.25">
      <c r="BI8372" s="34">
        <v>-2.0176753496548201E-2</v>
      </c>
    </row>
    <row r="8373" spans="61:61" x14ac:dyDescent="0.25">
      <c r="BI8373" s="34">
        <v>6.9718167245327603E-2</v>
      </c>
    </row>
    <row r="8374" spans="61:61" x14ac:dyDescent="0.25">
      <c r="BI8374" s="34">
        <v>0.2634111100583475</v>
      </c>
    </row>
    <row r="8375" spans="61:61" x14ac:dyDescent="0.25">
      <c r="BI8375" s="34">
        <v>-0.15341870104708399</v>
      </c>
    </row>
    <row r="8376" spans="61:61" x14ac:dyDescent="0.25">
      <c r="BI8376" s="34">
        <v>-4.2748500909216898E-2</v>
      </c>
    </row>
    <row r="8377" spans="61:61" x14ac:dyDescent="0.25">
      <c r="BI8377" s="34">
        <v>-0.167582553051247</v>
      </c>
    </row>
    <row r="8378" spans="61:61" x14ac:dyDescent="0.25">
      <c r="BI8378" s="34">
        <v>5.3396681985518599E-2</v>
      </c>
    </row>
    <row r="8379" spans="61:61" x14ac:dyDescent="0.25">
      <c r="BI8379" s="34">
        <v>0.26789361654268268</v>
      </c>
    </row>
    <row r="8380" spans="61:61" x14ac:dyDescent="0.25">
      <c r="BI8380" s="34">
        <v>5.1170696691217397E-2</v>
      </c>
    </row>
    <row r="8381" spans="61:61" x14ac:dyDescent="0.25">
      <c r="BI8381" s="34">
        <v>0.116620895831378</v>
      </c>
    </row>
    <row r="8382" spans="61:61" x14ac:dyDescent="0.25">
      <c r="BI8382" s="34">
        <v>-6.8222663114875404E-2</v>
      </c>
    </row>
    <row r="8383" spans="61:61" x14ac:dyDescent="0.25">
      <c r="BI8383" s="34">
        <v>0.27098957550936109</v>
      </c>
    </row>
    <row r="8384" spans="61:61" x14ac:dyDescent="0.25">
      <c r="BI8384" s="34">
        <v>5.0126932039299098E-2</v>
      </c>
    </row>
    <row r="8385" spans="61:61" x14ac:dyDescent="0.25">
      <c r="BI8385" s="34">
        <v>9.1140477287612001E-2</v>
      </c>
    </row>
    <row r="8386" spans="61:61" x14ac:dyDescent="0.25">
      <c r="BI8386" s="34">
        <v>5.6578048417175002E-2</v>
      </c>
    </row>
    <row r="8387" spans="61:61" x14ac:dyDescent="0.25">
      <c r="BI8387" s="34">
        <v>0.15312703726715499</v>
      </c>
    </row>
    <row r="8388" spans="61:61" x14ac:dyDescent="0.25">
      <c r="BI8388" s="34">
        <v>6.6886924938751494E-2</v>
      </c>
    </row>
    <row r="8389" spans="61:61" x14ac:dyDescent="0.25">
      <c r="BI8389" s="34">
        <v>0.48708419153116927</v>
      </c>
    </row>
    <row r="8390" spans="61:61" x14ac:dyDescent="0.25">
      <c r="BI8390" s="34">
        <v>-8.3704145388036902E-2</v>
      </c>
    </row>
    <row r="8391" spans="61:61" x14ac:dyDescent="0.25">
      <c r="BI8391" s="34">
        <v>-1.35151203148675E-2</v>
      </c>
    </row>
    <row r="8392" spans="61:61" x14ac:dyDescent="0.25">
      <c r="BI8392" s="34">
        <v>-4.4564017116483001E-2</v>
      </c>
    </row>
    <row r="8393" spans="61:61" x14ac:dyDescent="0.25">
      <c r="BI8393" s="34">
        <v>2.25822905321197E-2</v>
      </c>
    </row>
    <row r="8394" spans="61:61" x14ac:dyDescent="0.25">
      <c r="BI8394" s="34">
        <v>0.1006549577536674</v>
      </c>
    </row>
    <row r="8395" spans="61:61" x14ac:dyDescent="0.25">
      <c r="BI8395" s="34">
        <v>0.14902876959737901</v>
      </c>
    </row>
    <row r="8396" spans="61:61" x14ac:dyDescent="0.25">
      <c r="BI8396" s="34">
        <v>1.7909208323228999E-3</v>
      </c>
    </row>
    <row r="8397" spans="61:61" x14ac:dyDescent="0.25">
      <c r="BI8397" s="34">
        <v>0.29201669384046208</v>
      </c>
    </row>
    <row r="8398" spans="61:61" x14ac:dyDescent="0.25">
      <c r="BI8398" s="34">
        <v>5.0671396472700699E-2</v>
      </c>
    </row>
    <row r="8399" spans="61:61" x14ac:dyDescent="0.25">
      <c r="BI8399" s="34">
        <v>9.0011251481387E-2</v>
      </c>
    </row>
    <row r="8400" spans="61:61" x14ac:dyDescent="0.25">
      <c r="BI8400" s="34">
        <v>0.45385364950137969</v>
      </c>
    </row>
    <row r="8401" spans="61:61" x14ac:dyDescent="0.25">
      <c r="BI8401" s="34">
        <v>-1.4067074322884499E-2</v>
      </c>
    </row>
    <row r="8402" spans="61:61" x14ac:dyDescent="0.25">
      <c r="BI8402" s="34">
        <v>-7.2540959379354994E-2</v>
      </c>
    </row>
    <row r="8403" spans="61:61" x14ac:dyDescent="0.25">
      <c r="BI8403" s="34">
        <v>0.1348697299529068</v>
      </c>
    </row>
    <row r="8404" spans="61:61" x14ac:dyDescent="0.25">
      <c r="BI8404" s="34">
        <v>0.1141051255243023</v>
      </c>
    </row>
    <row r="8405" spans="61:61" x14ac:dyDescent="0.25">
      <c r="BI8405" s="34">
        <v>7.0634110518079093E-2</v>
      </c>
    </row>
    <row r="8406" spans="61:61" x14ac:dyDescent="0.25">
      <c r="BI8406" s="34">
        <v>6.3770663693350299E-2</v>
      </c>
    </row>
    <row r="8407" spans="61:61" x14ac:dyDescent="0.25">
      <c r="BI8407" s="34">
        <v>0.18344580592594081</v>
      </c>
    </row>
    <row r="8408" spans="61:61" x14ac:dyDescent="0.25">
      <c r="BI8408" s="34">
        <v>0.32079431977665079</v>
      </c>
    </row>
    <row r="8409" spans="61:61" x14ac:dyDescent="0.25">
      <c r="BI8409" s="34">
        <v>0.1798807109617088</v>
      </c>
    </row>
    <row r="8410" spans="61:61" x14ac:dyDescent="0.25">
      <c r="BI8410" s="34">
        <v>0.1558732400208781</v>
      </c>
    </row>
    <row r="8411" spans="61:61" x14ac:dyDescent="0.25">
      <c r="BI8411" s="34">
        <v>1.9734415920061501E-2</v>
      </c>
    </row>
    <row r="8412" spans="61:61" x14ac:dyDescent="0.25">
      <c r="BI8412" s="34">
        <v>0.50992579719397357</v>
      </c>
    </row>
    <row r="8413" spans="61:61" x14ac:dyDescent="0.25">
      <c r="BI8413" s="34">
        <v>0.20344980620218911</v>
      </c>
    </row>
    <row r="8414" spans="61:61" x14ac:dyDescent="0.25">
      <c r="BI8414" s="34">
        <v>8.6275407054764497E-2</v>
      </c>
    </row>
    <row r="8415" spans="61:61" x14ac:dyDescent="0.25">
      <c r="BI8415" s="34">
        <v>0.67123276294445378</v>
      </c>
    </row>
    <row r="8416" spans="61:61" x14ac:dyDescent="0.25">
      <c r="BI8416" s="34">
        <v>0.1519012636755134</v>
      </c>
    </row>
    <row r="8417" spans="61:61" x14ac:dyDescent="0.25">
      <c r="BI8417" s="34">
        <v>0.1944308997997804</v>
      </c>
    </row>
    <row r="8418" spans="61:61" x14ac:dyDescent="0.25">
      <c r="BI8418" s="34">
        <v>0.25916677286569439</v>
      </c>
    </row>
    <row r="8419" spans="61:61" x14ac:dyDescent="0.25">
      <c r="BI8419" s="34">
        <v>2.64445125994E-3</v>
      </c>
    </row>
    <row r="8420" spans="61:61" x14ac:dyDescent="0.25">
      <c r="BI8420" s="34">
        <v>0.31814069360553943</v>
      </c>
    </row>
    <row r="8421" spans="61:61" x14ac:dyDescent="0.25">
      <c r="BI8421" s="34">
        <v>0.16758487525724811</v>
      </c>
    </row>
    <row r="8422" spans="61:61" x14ac:dyDescent="0.25">
      <c r="BI8422" s="34">
        <v>0.20801082075005381</v>
      </c>
    </row>
    <row r="8423" spans="61:61" x14ac:dyDescent="0.25">
      <c r="BI8423" s="34">
        <v>0.50573836170790087</v>
      </c>
    </row>
    <row r="8424" spans="61:61" x14ac:dyDescent="0.25">
      <c r="BI8424" s="34">
        <v>0.1114623970259177</v>
      </c>
    </row>
    <row r="8425" spans="61:61" x14ac:dyDescent="0.25">
      <c r="BI8425" s="34">
        <v>5.3570588488093002E-3</v>
      </c>
    </row>
    <row r="8426" spans="61:61" x14ac:dyDescent="0.25">
      <c r="BI8426" s="34">
        <v>0.30367846621651429</v>
      </c>
    </row>
    <row r="8427" spans="61:61" x14ac:dyDescent="0.25">
      <c r="BI8427" s="34">
        <v>0.15490137009021679</v>
      </c>
    </row>
    <row r="8428" spans="61:61" x14ac:dyDescent="0.25">
      <c r="BI8428" s="34">
        <v>-5.2793917080937801E-2</v>
      </c>
    </row>
    <row r="8429" spans="61:61" x14ac:dyDescent="0.25">
      <c r="BI8429" s="34">
        <v>0.3196585309839618</v>
      </c>
    </row>
    <row r="8430" spans="61:61" x14ac:dyDescent="0.25">
      <c r="BI8430" s="34">
        <v>0.2520094351215359</v>
      </c>
    </row>
    <row r="8431" spans="61:61" x14ac:dyDescent="0.25">
      <c r="BI8431" s="34">
        <v>0.26375792959050909</v>
      </c>
    </row>
    <row r="8432" spans="61:61" x14ac:dyDescent="0.25">
      <c r="BI8432" s="34">
        <v>6.6865150420059805E-2</v>
      </c>
    </row>
    <row r="8433" spans="61:61" x14ac:dyDescent="0.25">
      <c r="BI8433" s="34">
        <v>-7.4428669896289198E-2</v>
      </c>
    </row>
    <row r="8434" spans="61:61" x14ac:dyDescent="0.25">
      <c r="BI8434" s="34">
        <v>-0.13666435903979041</v>
      </c>
    </row>
    <row r="8435" spans="61:61" x14ac:dyDescent="0.25">
      <c r="BI8435" s="34">
        <v>1.6639269889929E-2</v>
      </c>
    </row>
    <row r="8436" spans="61:61" x14ac:dyDescent="0.25">
      <c r="BI8436" s="34">
        <v>-1.1227060874214399E-2</v>
      </c>
    </row>
    <row r="8437" spans="61:61" x14ac:dyDescent="0.25">
      <c r="BI8437" s="34">
        <v>9.6357732786453001E-2</v>
      </c>
    </row>
    <row r="8438" spans="61:61" x14ac:dyDescent="0.25">
      <c r="BI8438" s="34">
        <v>0.22414293471844751</v>
      </c>
    </row>
    <row r="8439" spans="61:61" x14ac:dyDescent="0.25">
      <c r="BI8439" s="34">
        <v>0.26148051590859522</v>
      </c>
    </row>
    <row r="8440" spans="61:61" x14ac:dyDescent="0.25">
      <c r="BI8440" s="34">
        <v>6.1398366100964101E-2</v>
      </c>
    </row>
    <row r="8441" spans="61:61" x14ac:dyDescent="0.25">
      <c r="BI8441" s="34">
        <v>0.1887496562165342</v>
      </c>
    </row>
    <row r="8442" spans="61:61" x14ac:dyDescent="0.25">
      <c r="BI8442" s="34">
        <v>0.21642849715947801</v>
      </c>
    </row>
    <row r="8443" spans="61:61" x14ac:dyDescent="0.25">
      <c r="BI8443" s="34">
        <v>2.03381448237102E-2</v>
      </c>
    </row>
    <row r="8444" spans="61:61" x14ac:dyDescent="0.25">
      <c r="BI8444" s="34">
        <v>0.24716205073464889</v>
      </c>
    </row>
    <row r="8445" spans="61:61" x14ac:dyDescent="0.25">
      <c r="BI8445" s="34">
        <v>5.86378499964001E-2</v>
      </c>
    </row>
    <row r="8446" spans="61:61" x14ac:dyDescent="0.25">
      <c r="BI8446" s="34">
        <v>-1.1299364710931899E-2</v>
      </c>
    </row>
    <row r="8447" spans="61:61" x14ac:dyDescent="0.25">
      <c r="BI8447" s="34">
        <v>1.5232768086007001E-2</v>
      </c>
    </row>
    <row r="8448" spans="61:61" x14ac:dyDescent="0.25">
      <c r="BI8448" s="34">
        <v>-9.3647619047618993E-2</v>
      </c>
    </row>
    <row r="8449" spans="61:61" x14ac:dyDescent="0.25">
      <c r="BI8449" s="34">
        <v>-5.9305401390768002E-3</v>
      </c>
    </row>
    <row r="8450" spans="61:61" x14ac:dyDescent="0.25">
      <c r="BI8450" s="34">
        <v>-0.14527798011373469</v>
      </c>
    </row>
    <row r="8451" spans="61:61" x14ac:dyDescent="0.25">
      <c r="BI8451" s="34">
        <v>0.24874105067958521</v>
      </c>
    </row>
    <row r="8452" spans="61:61" x14ac:dyDescent="0.25">
      <c r="BI8452" s="34">
        <v>0.35300485368978241</v>
      </c>
    </row>
    <row r="8453" spans="61:61" x14ac:dyDescent="0.25">
      <c r="BI8453" s="34">
        <v>-0.122331437301416</v>
      </c>
    </row>
    <row r="8454" spans="61:61" x14ac:dyDescent="0.25">
      <c r="BI8454" s="34">
        <v>-9.2374841059794502E-2</v>
      </c>
    </row>
    <row r="8455" spans="61:61" x14ac:dyDescent="0.25">
      <c r="BI8455" s="34">
        <v>-0.43401713235448941</v>
      </c>
    </row>
    <row r="8456" spans="61:61" x14ac:dyDescent="0.25">
      <c r="BI8456" s="34">
        <v>4.5888071710428101E-2</v>
      </c>
    </row>
    <row r="8457" spans="61:61" x14ac:dyDescent="0.25">
      <c r="BI8457" s="34">
        <v>3.8394919434422102E-2</v>
      </c>
    </row>
    <row r="8458" spans="61:61" x14ac:dyDescent="0.25">
      <c r="BI8458" s="34">
        <v>3.9690322828109199E-2</v>
      </c>
    </row>
    <row r="8459" spans="61:61" x14ac:dyDescent="0.25">
      <c r="BI8459" s="34">
        <v>0.1128103105056578</v>
      </c>
    </row>
    <row r="8460" spans="61:61" x14ac:dyDescent="0.25">
      <c r="BI8460" s="34">
        <v>3.1428057553956001E-3</v>
      </c>
    </row>
    <row r="8461" spans="61:61" x14ac:dyDescent="0.25">
      <c r="BI8461" s="34">
        <v>0.16231463836635621</v>
      </c>
    </row>
    <row r="8462" spans="61:61" x14ac:dyDescent="0.25">
      <c r="BI8462" s="34">
        <v>0.1331086206723236</v>
      </c>
    </row>
    <row r="8463" spans="61:61" x14ac:dyDescent="0.25">
      <c r="BI8463" s="34">
        <v>7.7697638527379403E-2</v>
      </c>
    </row>
    <row r="8464" spans="61:61" x14ac:dyDescent="0.25">
      <c r="BI8464" s="34">
        <v>3.98913249211355E-2</v>
      </c>
    </row>
    <row r="8465" spans="61:61" x14ac:dyDescent="0.25">
      <c r="BI8465" s="34">
        <v>0.2859810435528774</v>
      </c>
    </row>
    <row r="8466" spans="61:61" x14ac:dyDescent="0.25">
      <c r="BI8466" s="34">
        <v>0.5931964151870136</v>
      </c>
    </row>
    <row r="8467" spans="61:61" x14ac:dyDescent="0.25">
      <c r="BI8467" s="34">
        <v>6.3447997311513904E-2</v>
      </c>
    </row>
    <row r="8468" spans="61:61" x14ac:dyDescent="0.25">
      <c r="BI8468" s="34">
        <v>0.2052423325864853</v>
      </c>
    </row>
    <row r="8469" spans="61:61" x14ac:dyDescent="0.25">
      <c r="BI8469" s="34">
        <v>-9.9051069038776501E-2</v>
      </c>
    </row>
    <row r="8470" spans="61:61" x14ac:dyDescent="0.25">
      <c r="BI8470" s="34">
        <v>-6.2869241527856404E-2</v>
      </c>
    </row>
    <row r="8471" spans="61:61" x14ac:dyDescent="0.25">
      <c r="BI8471" s="34">
        <v>0.3393375951674088</v>
      </c>
    </row>
    <row r="8472" spans="61:61" x14ac:dyDescent="0.25">
      <c r="BI8472" s="34">
        <v>8.9667811581912199E-2</v>
      </c>
    </row>
    <row r="8473" spans="61:61" x14ac:dyDescent="0.25">
      <c r="BI8473" s="34">
        <v>0.24189992266791399</v>
      </c>
    </row>
    <row r="8474" spans="61:61" x14ac:dyDescent="0.25">
      <c r="BI8474" s="34">
        <v>0.1147215516934886</v>
      </c>
    </row>
    <row r="8475" spans="61:61" x14ac:dyDescent="0.25">
      <c r="BI8475" s="34">
        <v>0.2087939946877731</v>
      </c>
    </row>
    <row r="8476" spans="61:61" x14ac:dyDescent="0.25">
      <c r="BI8476" s="34">
        <v>0.2429803896238672</v>
      </c>
    </row>
    <row r="8477" spans="61:61" x14ac:dyDescent="0.25">
      <c r="BI8477" s="34">
        <v>8.49716448737899E-2</v>
      </c>
    </row>
    <row r="8478" spans="61:61" x14ac:dyDescent="0.25">
      <c r="BI8478" s="34">
        <v>0.1918318265401199</v>
      </c>
    </row>
    <row r="8479" spans="61:61" x14ac:dyDescent="0.25">
      <c r="BI8479" s="34">
        <v>0.20554886424112551</v>
      </c>
    </row>
    <row r="8480" spans="61:61" x14ac:dyDescent="0.25">
      <c r="BI8480" s="34">
        <v>5.8851290003864298E-2</v>
      </c>
    </row>
    <row r="8481" spans="61:61" x14ac:dyDescent="0.25">
      <c r="BI8481" s="34">
        <v>0.13718204495106581</v>
      </c>
    </row>
    <row r="8482" spans="61:61" x14ac:dyDescent="0.25">
      <c r="BI8482" s="34">
        <v>7.6796373403388601E-2</v>
      </c>
    </row>
    <row r="8483" spans="61:61" x14ac:dyDescent="0.25">
      <c r="BI8483" s="34">
        <v>9.0394051860223396E-2</v>
      </c>
    </row>
    <row r="8484" spans="61:61" x14ac:dyDescent="0.25">
      <c r="BI8484" s="34">
        <v>3.01459515616707E-2</v>
      </c>
    </row>
    <row r="8485" spans="61:61" x14ac:dyDescent="0.25">
      <c r="BI8485" s="34">
        <v>8.9135617726868996E-2</v>
      </c>
    </row>
    <row r="8486" spans="61:61" x14ac:dyDescent="0.25">
      <c r="BI8486" s="34">
        <v>0.2049124216514891</v>
      </c>
    </row>
    <row r="8487" spans="61:61" x14ac:dyDescent="0.25">
      <c r="BI8487" s="34">
        <v>0.31455590412092188</v>
      </c>
    </row>
    <row r="8488" spans="61:61" x14ac:dyDescent="0.25">
      <c r="BI8488" s="34">
        <v>3.3235246224608703E-2</v>
      </c>
    </row>
    <row r="8489" spans="61:61" x14ac:dyDescent="0.25">
      <c r="BI8489" s="34">
        <v>-0.12225471512770129</v>
      </c>
    </row>
    <row r="8490" spans="61:61" x14ac:dyDescent="0.25">
      <c r="BI8490" s="34">
        <v>0.14933948800833041</v>
      </c>
    </row>
    <row r="8491" spans="61:61" x14ac:dyDescent="0.25">
      <c r="BI8491" s="34">
        <v>0.2044934696126382</v>
      </c>
    </row>
    <row r="8492" spans="61:61" x14ac:dyDescent="0.25">
      <c r="BI8492" s="34">
        <v>-1.6818739476264001E-3</v>
      </c>
    </row>
    <row r="8493" spans="61:61" x14ac:dyDescent="0.25">
      <c r="BI8493" s="34">
        <v>3.4996424919076903E-2</v>
      </c>
    </row>
    <row r="8494" spans="61:61" x14ac:dyDescent="0.25">
      <c r="BI8494" s="34">
        <v>-5.45467845873637E-2</v>
      </c>
    </row>
    <row r="8495" spans="61:61" x14ac:dyDescent="0.25">
      <c r="BI8495" s="34">
        <v>-3.6338868207123003E-2</v>
      </c>
    </row>
    <row r="8496" spans="61:61" x14ac:dyDescent="0.25">
      <c r="BI8496" s="34">
        <v>-0.1055252993071203</v>
      </c>
    </row>
    <row r="8497" spans="61:61" x14ac:dyDescent="0.25">
      <c r="BI8497" s="34">
        <v>-6.7089422099158094E-2</v>
      </c>
    </row>
    <row r="8498" spans="61:61" x14ac:dyDescent="0.25">
      <c r="BI8498" s="34">
        <v>0.41385045286257383</v>
      </c>
    </row>
    <row r="8499" spans="61:61" x14ac:dyDescent="0.25">
      <c r="BI8499" s="34">
        <v>0.1208037730918764</v>
      </c>
    </row>
    <row r="8500" spans="61:61" x14ac:dyDescent="0.25">
      <c r="BI8500" s="34">
        <v>-5.4866782840503399E-2</v>
      </c>
    </row>
    <row r="8501" spans="61:61" x14ac:dyDescent="0.25">
      <c r="BI8501" s="34">
        <v>0.21353910677157889</v>
      </c>
    </row>
    <row r="8502" spans="61:61" x14ac:dyDescent="0.25">
      <c r="BI8502" s="34">
        <v>-5.4394614066721999E-3</v>
      </c>
    </row>
    <row r="8503" spans="61:61" x14ac:dyDescent="0.25">
      <c r="BI8503" s="34">
        <v>-7.3045217764068804E-2</v>
      </c>
    </row>
    <row r="8504" spans="61:61" x14ac:dyDescent="0.25">
      <c r="BI8504" s="34">
        <v>-3.9538670462005703E-2</v>
      </c>
    </row>
    <row r="8505" spans="61:61" x14ac:dyDescent="0.25">
      <c r="BI8505" s="34">
        <v>-2.8926950694640598E-2</v>
      </c>
    </row>
    <row r="8506" spans="61:61" x14ac:dyDescent="0.25">
      <c r="BI8506" s="34">
        <v>-1.38960084680069E-2</v>
      </c>
    </row>
    <row r="8507" spans="61:61" x14ac:dyDescent="0.25">
      <c r="BI8507" s="34">
        <v>3.7020431148004802E-2</v>
      </c>
    </row>
    <row r="8508" spans="61:61" x14ac:dyDescent="0.25">
      <c r="BI8508" s="34">
        <v>1.8654414343470899E-2</v>
      </c>
    </row>
    <row r="8509" spans="61:61" x14ac:dyDescent="0.25">
      <c r="BI8509" s="34">
        <v>0.26465740007875571</v>
      </c>
    </row>
    <row r="8510" spans="61:61" x14ac:dyDescent="0.25">
      <c r="BI8510" s="34">
        <v>0.28924534175400429</v>
      </c>
    </row>
    <row r="8511" spans="61:61" x14ac:dyDescent="0.25">
      <c r="BI8511" s="34">
        <v>-0.16474908137743341</v>
      </c>
    </row>
    <row r="8512" spans="61:61" x14ac:dyDescent="0.25">
      <c r="BI8512" s="34">
        <v>-1.4802341431532201E-2</v>
      </c>
    </row>
    <row r="8513" spans="61:61" x14ac:dyDescent="0.25">
      <c r="BI8513" s="34">
        <v>-5.8794936615795802E-2</v>
      </c>
    </row>
    <row r="8514" spans="61:61" x14ac:dyDescent="0.25">
      <c r="BI8514" s="34">
        <v>-7.6640089851083698E-2</v>
      </c>
    </row>
    <row r="8515" spans="61:61" x14ac:dyDescent="0.25">
      <c r="BI8515" s="34">
        <v>0.11702439436732</v>
      </c>
    </row>
    <row r="8516" spans="61:61" x14ac:dyDescent="0.25">
      <c r="BI8516" s="34">
        <v>-3.0323092780119E-2</v>
      </c>
    </row>
    <row r="8517" spans="61:61" x14ac:dyDescent="0.25">
      <c r="BI8517" s="34">
        <v>-2.8257217875927901E-2</v>
      </c>
    </row>
    <row r="8518" spans="61:61" x14ac:dyDescent="0.25">
      <c r="BI8518" s="34">
        <v>-0.35520499409544221</v>
      </c>
    </row>
    <row r="8519" spans="61:61" x14ac:dyDescent="0.25">
      <c r="BI8519" s="34">
        <v>2.6428909145627E-3</v>
      </c>
    </row>
    <row r="8520" spans="61:61" x14ac:dyDescent="0.25">
      <c r="BI8520" s="34">
        <v>-0.12909523839849621</v>
      </c>
    </row>
    <row r="8521" spans="61:61" x14ac:dyDescent="0.25">
      <c r="BI8521" s="34">
        <v>5.1640362619245997E-2</v>
      </c>
    </row>
    <row r="8522" spans="61:61" x14ac:dyDescent="0.25">
      <c r="BI8522" s="34">
        <v>3.4083332911070699E-2</v>
      </c>
    </row>
    <row r="8523" spans="61:61" x14ac:dyDescent="0.25">
      <c r="BI8523" s="34">
        <v>-0.1658230433466486</v>
      </c>
    </row>
    <row r="8524" spans="61:61" x14ac:dyDescent="0.25">
      <c r="BI8524" s="34">
        <v>-7.4284650385880502E-2</v>
      </c>
    </row>
    <row r="8525" spans="61:61" x14ac:dyDescent="0.25">
      <c r="BI8525" s="34">
        <v>-9.9282286821823898E-2</v>
      </c>
    </row>
    <row r="8526" spans="61:61" x14ac:dyDescent="0.25">
      <c r="BI8526" s="34">
        <v>-0.194531320568538</v>
      </c>
    </row>
    <row r="8527" spans="61:61" x14ac:dyDescent="0.25">
      <c r="BI8527" s="34">
        <v>3.2107240538733602E-2</v>
      </c>
    </row>
    <row r="8528" spans="61:61" x14ac:dyDescent="0.25">
      <c r="BI8528" s="34">
        <v>-6.3699817483712201E-2</v>
      </c>
    </row>
    <row r="8529" spans="61:61" x14ac:dyDescent="0.25">
      <c r="BI8529" s="34">
        <v>-3.6157307824032203E-2</v>
      </c>
    </row>
    <row r="8530" spans="61:61" x14ac:dyDescent="0.25">
      <c r="BI8530" s="34">
        <v>-0.21835770368318691</v>
      </c>
    </row>
    <row r="8531" spans="61:61" x14ac:dyDescent="0.25">
      <c r="BI8531" s="34">
        <v>-5.1534145160857803E-2</v>
      </c>
    </row>
    <row r="8532" spans="61:61" x14ac:dyDescent="0.25">
      <c r="BI8532" s="34">
        <v>-0.2002036327245727</v>
      </c>
    </row>
    <row r="8533" spans="61:61" x14ac:dyDescent="0.25">
      <c r="BI8533" s="34">
        <v>-0.1965727688470271</v>
      </c>
    </row>
    <row r="8534" spans="61:61" x14ac:dyDescent="0.25">
      <c r="BI8534" s="34">
        <v>-9.3524400543605002E-2</v>
      </c>
    </row>
    <row r="8535" spans="61:61" x14ac:dyDescent="0.25">
      <c r="BI8535" s="34">
        <v>1.3969926848389399E-2</v>
      </c>
    </row>
    <row r="8536" spans="61:61" x14ac:dyDescent="0.25">
      <c r="BI8536" s="34">
        <v>-0.217808288021964</v>
      </c>
    </row>
    <row r="8537" spans="61:61" x14ac:dyDescent="0.25">
      <c r="BI8537" s="34">
        <v>9.3625000082429299E-2</v>
      </c>
    </row>
    <row r="8538" spans="61:61" x14ac:dyDescent="0.25">
      <c r="BI8538" s="34">
        <v>9.9780509013001395E-2</v>
      </c>
    </row>
    <row r="8539" spans="61:61" x14ac:dyDescent="0.25">
      <c r="BI8539" s="34">
        <v>-0.1144706178437324</v>
      </c>
    </row>
    <row r="8540" spans="61:61" x14ac:dyDescent="0.25">
      <c r="BI8540" s="34">
        <v>-0.15473736004086641</v>
      </c>
    </row>
    <row r="8541" spans="61:61" x14ac:dyDescent="0.25">
      <c r="BI8541" s="34">
        <v>-0.14529674026268399</v>
      </c>
    </row>
    <row r="8542" spans="61:61" x14ac:dyDescent="0.25">
      <c r="BI8542" s="34">
        <v>-6.5741312808390795E-2</v>
      </c>
    </row>
    <row r="8543" spans="61:61" x14ac:dyDescent="0.25">
      <c r="BI8543" s="34">
        <v>-0.205114857484789</v>
      </c>
    </row>
    <row r="8544" spans="61:61" x14ac:dyDescent="0.25">
      <c r="BI8544" s="34">
        <v>8.80119044090589E-2</v>
      </c>
    </row>
    <row r="8545" spans="61:61" x14ac:dyDescent="0.25">
      <c r="BI8545" s="34">
        <v>5.7265121029028802E-2</v>
      </c>
    </row>
    <row r="8546" spans="61:61" x14ac:dyDescent="0.25">
      <c r="BI8546" s="34">
        <v>-0.1463967109578817</v>
      </c>
    </row>
    <row r="8547" spans="61:61" x14ac:dyDescent="0.25">
      <c r="BI8547" s="34">
        <v>-0.16896717175370871</v>
      </c>
    </row>
    <row r="8548" spans="61:61" x14ac:dyDescent="0.25">
      <c r="BI8548" s="34">
        <v>3.5909851943336603E-2</v>
      </c>
    </row>
    <row r="8549" spans="61:61" x14ac:dyDescent="0.25">
      <c r="BI8549" s="34">
        <v>2.8757015542346501E-2</v>
      </c>
    </row>
    <row r="8550" spans="61:61" x14ac:dyDescent="0.25">
      <c r="BI8550" s="34">
        <v>-2.8342067878216002E-3</v>
      </c>
    </row>
    <row r="8551" spans="61:61" x14ac:dyDescent="0.25">
      <c r="BI8551" s="34">
        <v>-0.43470614665715868</v>
      </c>
    </row>
    <row r="8552" spans="61:61" x14ac:dyDescent="0.25">
      <c r="BI8552" s="34">
        <v>-2.7926527616116401E-2</v>
      </c>
    </row>
    <row r="8553" spans="61:61" x14ac:dyDescent="0.25">
      <c r="BI8553" s="34">
        <v>-0.21594886302928329</v>
      </c>
    </row>
    <row r="8554" spans="61:61" x14ac:dyDescent="0.25">
      <c r="BI8554" s="34">
        <v>-2.14274970823751E-2</v>
      </c>
    </row>
    <row r="8555" spans="61:61" x14ac:dyDescent="0.25">
      <c r="BI8555" s="34">
        <v>-0.18386253278301959</v>
      </c>
    </row>
    <row r="8556" spans="61:61" x14ac:dyDescent="0.25">
      <c r="BI8556" s="34">
        <v>-0.11615369402520689</v>
      </c>
    </row>
    <row r="8557" spans="61:61" x14ac:dyDescent="0.25">
      <c r="BI8557" s="34">
        <v>-0.1849917654827698</v>
      </c>
    </row>
    <row r="8558" spans="61:61" x14ac:dyDescent="0.25">
      <c r="BI8558" s="34">
        <v>7.4555412326199003E-3</v>
      </c>
    </row>
    <row r="8559" spans="61:61" x14ac:dyDescent="0.25">
      <c r="BI8559" s="34">
        <v>0.1107610562089681</v>
      </c>
    </row>
    <row r="8560" spans="61:61" x14ac:dyDescent="0.25">
      <c r="BI8560" s="34">
        <v>-6.1873594736700899E-2</v>
      </c>
    </row>
    <row r="8561" spans="61:61" x14ac:dyDescent="0.25">
      <c r="BI8561" s="34">
        <v>-7.6826196335486902E-2</v>
      </c>
    </row>
    <row r="8562" spans="61:61" x14ac:dyDescent="0.25">
      <c r="BI8562" s="34">
        <v>0.1127072883942731</v>
      </c>
    </row>
    <row r="8563" spans="61:61" x14ac:dyDescent="0.25">
      <c r="BI8563" s="34">
        <v>-5.9178794058155598E-2</v>
      </c>
    </row>
    <row r="8564" spans="61:61" x14ac:dyDescent="0.25">
      <c r="BI8564" s="34">
        <v>-5.2947774018747298E-2</v>
      </c>
    </row>
    <row r="8565" spans="61:61" x14ac:dyDescent="0.25">
      <c r="BI8565" s="34">
        <v>0.210050421969976</v>
      </c>
    </row>
    <row r="8566" spans="61:61" x14ac:dyDescent="0.25">
      <c r="BI8566" s="34">
        <v>8.11961225160346E-2</v>
      </c>
    </row>
    <row r="8567" spans="61:61" x14ac:dyDescent="0.25">
      <c r="BI8567" s="34">
        <v>3.3459547220983897E-2</v>
      </c>
    </row>
    <row r="8568" spans="61:61" x14ac:dyDescent="0.25">
      <c r="BI8568" s="34">
        <v>9.7840089927826293E-2</v>
      </c>
    </row>
    <row r="8569" spans="61:61" x14ac:dyDescent="0.25">
      <c r="BI8569" s="34">
        <v>8.1677911481202597E-2</v>
      </c>
    </row>
    <row r="8570" spans="61:61" x14ac:dyDescent="0.25">
      <c r="BI8570" s="34">
        <v>-7.85066033103336E-2</v>
      </c>
    </row>
    <row r="8571" spans="61:61" x14ac:dyDescent="0.25">
      <c r="BI8571" s="34">
        <v>4.0356277248118397E-2</v>
      </c>
    </row>
    <row r="8572" spans="61:61" x14ac:dyDescent="0.25">
      <c r="BI8572" s="34">
        <v>3.3686742701321701E-2</v>
      </c>
    </row>
    <row r="8573" spans="61:61" x14ac:dyDescent="0.25">
      <c r="BI8573" s="34">
        <v>-0.20725218512854029</v>
      </c>
    </row>
    <row r="8574" spans="61:61" x14ac:dyDescent="0.25">
      <c r="BI8574" s="34">
        <v>1.76399067490088E-2</v>
      </c>
    </row>
    <row r="8575" spans="61:61" x14ac:dyDescent="0.25">
      <c r="BI8575" s="34">
        <v>0.24522097955875441</v>
      </c>
    </row>
    <row r="8576" spans="61:61" x14ac:dyDescent="0.25">
      <c r="BI8576" s="34">
        <v>-9.6451195014579494E-2</v>
      </c>
    </row>
    <row r="8577" spans="61:61" x14ac:dyDescent="0.25">
      <c r="BI8577" s="34">
        <v>-0.11262087725024821</v>
      </c>
    </row>
    <row r="8578" spans="61:61" x14ac:dyDescent="0.25">
      <c r="BI8578" s="34">
        <v>0.1071803280012696</v>
      </c>
    </row>
    <row r="8579" spans="61:61" x14ac:dyDescent="0.25">
      <c r="BI8579" s="34">
        <v>4.82332283210581E-2</v>
      </c>
    </row>
    <row r="8580" spans="61:61" x14ac:dyDescent="0.25">
      <c r="BI8580" s="34">
        <v>9.6714102564102594E-2</v>
      </c>
    </row>
    <row r="8581" spans="61:61" x14ac:dyDescent="0.25">
      <c r="BI8581" s="34">
        <v>0.10050652609345639</v>
      </c>
    </row>
    <row r="8582" spans="61:61" x14ac:dyDescent="0.25">
      <c r="BI8582" s="34">
        <v>-3.0053261663949098E-2</v>
      </c>
    </row>
    <row r="8583" spans="61:61" x14ac:dyDescent="0.25">
      <c r="BI8583" s="34">
        <v>0.18840843077846869</v>
      </c>
    </row>
    <row r="8584" spans="61:61" x14ac:dyDescent="0.25">
      <c r="BI8584" s="34">
        <v>0.1148725223902255</v>
      </c>
    </row>
    <row r="8585" spans="61:61" x14ac:dyDescent="0.25">
      <c r="BI8585" s="34">
        <v>-6.6639391818235305E-2</v>
      </c>
    </row>
    <row r="8586" spans="61:61" x14ac:dyDescent="0.25">
      <c r="BI8586" s="34">
        <v>-4.1251064316194699E-2</v>
      </c>
    </row>
    <row r="8587" spans="61:61" x14ac:dyDescent="0.25">
      <c r="BI8587" s="34">
        <v>-5.9133182154019498E-2</v>
      </c>
    </row>
    <row r="8588" spans="61:61" x14ac:dyDescent="0.25">
      <c r="BI8588" s="34">
        <v>0.1371729048719757</v>
      </c>
    </row>
    <row r="8589" spans="61:61" x14ac:dyDescent="0.25">
      <c r="BI8589" s="34">
        <v>1.52201377011801E-2</v>
      </c>
    </row>
    <row r="8590" spans="61:61" x14ac:dyDescent="0.25">
      <c r="BI8590" s="34">
        <v>0.15542737902049331</v>
      </c>
    </row>
    <row r="8591" spans="61:61" x14ac:dyDescent="0.25">
      <c r="BI8591" s="34">
        <v>-2.4389065222794101E-2</v>
      </c>
    </row>
    <row r="8592" spans="61:61" x14ac:dyDescent="0.25">
      <c r="BI8592" s="34">
        <v>-8.7138638886307906E-2</v>
      </c>
    </row>
    <row r="8593" spans="61:61" x14ac:dyDescent="0.25">
      <c r="BI8593" s="34">
        <v>-0.31030075454479561</v>
      </c>
    </row>
    <row r="8594" spans="61:61" x14ac:dyDescent="0.25">
      <c r="BI8594" s="34">
        <v>0.2237565595395358</v>
      </c>
    </row>
    <row r="8595" spans="61:61" x14ac:dyDescent="0.25">
      <c r="BI8595" s="34">
        <v>-1.68264349785902E-2</v>
      </c>
    </row>
    <row r="8596" spans="61:61" x14ac:dyDescent="0.25">
      <c r="BI8596" s="34">
        <v>-0.10031581630958281</v>
      </c>
    </row>
    <row r="8597" spans="61:61" x14ac:dyDescent="0.25">
      <c r="BI8597" s="34">
        <v>9.7132139546746696E-2</v>
      </c>
    </row>
    <row r="8598" spans="61:61" x14ac:dyDescent="0.25">
      <c r="BI8598" s="34">
        <v>2.1282109634964E-3</v>
      </c>
    </row>
    <row r="8599" spans="61:61" x14ac:dyDescent="0.25">
      <c r="BI8599" s="34">
        <v>-7.6846397692907395E-2</v>
      </c>
    </row>
    <row r="8600" spans="61:61" x14ac:dyDescent="0.25">
      <c r="BI8600" s="34">
        <v>-4.8369438180426799E-2</v>
      </c>
    </row>
    <row r="8601" spans="61:61" x14ac:dyDescent="0.25">
      <c r="BI8601" s="34">
        <v>-3.93053991865858E-2</v>
      </c>
    </row>
    <row r="8602" spans="61:61" x14ac:dyDescent="0.25">
      <c r="BI8602" s="34">
        <v>9.8377515682793806E-2</v>
      </c>
    </row>
    <row r="8603" spans="61:61" x14ac:dyDescent="0.25">
      <c r="BI8603" s="34">
        <v>-9.4770662167268399E-2</v>
      </c>
    </row>
    <row r="8604" spans="61:61" x14ac:dyDescent="0.25">
      <c r="BI8604" s="34">
        <v>-6.0898551862262902E-2</v>
      </c>
    </row>
    <row r="8605" spans="61:61" x14ac:dyDescent="0.25">
      <c r="BI8605" s="34">
        <v>-4.8231807718093302E-2</v>
      </c>
    </row>
    <row r="8606" spans="61:61" x14ac:dyDescent="0.25">
      <c r="BI8606" s="34">
        <v>-0.1268521484721096</v>
      </c>
    </row>
    <row r="8607" spans="61:61" x14ac:dyDescent="0.25">
      <c r="BI8607" s="34">
        <v>0.12680430571709059</v>
      </c>
    </row>
    <row r="8608" spans="61:61" x14ac:dyDescent="0.25">
      <c r="BI8608" s="34">
        <v>9.2889882499348597E-2</v>
      </c>
    </row>
    <row r="8609" spans="61:61" x14ac:dyDescent="0.25">
      <c r="BI8609" s="34">
        <v>-5.63181942494188E-2</v>
      </c>
    </row>
    <row r="8610" spans="61:61" x14ac:dyDescent="0.25">
      <c r="BI8610" s="34">
        <v>1.6825998382823899E-2</v>
      </c>
    </row>
    <row r="8611" spans="61:61" x14ac:dyDescent="0.25">
      <c r="BI8611" s="34">
        <v>5.3975648904248101E-2</v>
      </c>
    </row>
    <row r="8612" spans="61:61" x14ac:dyDescent="0.25">
      <c r="BI8612" s="34">
        <v>9.8129139536979104E-2</v>
      </c>
    </row>
    <row r="8613" spans="61:61" x14ac:dyDescent="0.25">
      <c r="BI8613" s="34">
        <v>5.3583402252348797E-2</v>
      </c>
    </row>
    <row r="8614" spans="61:61" x14ac:dyDescent="0.25">
      <c r="BI8614" s="34">
        <v>-0.24732293473285949</v>
      </c>
    </row>
    <row r="8615" spans="61:61" x14ac:dyDescent="0.25">
      <c r="BI8615" s="34">
        <v>0.1142155055879174</v>
      </c>
    </row>
    <row r="8616" spans="61:61" x14ac:dyDescent="0.25">
      <c r="BI8616" s="34">
        <v>-0.1059689503899105</v>
      </c>
    </row>
    <row r="8617" spans="61:61" x14ac:dyDescent="0.25">
      <c r="BI8617" s="34">
        <v>-6.7505146660733303E-2</v>
      </c>
    </row>
    <row r="8618" spans="61:61" x14ac:dyDescent="0.25">
      <c r="BI8618" s="34">
        <v>5.8040361918103398E-2</v>
      </c>
    </row>
    <row r="8619" spans="61:61" x14ac:dyDescent="0.25">
      <c r="BI8619" s="34">
        <v>-0.1193336295353853</v>
      </c>
    </row>
    <row r="8620" spans="61:61" x14ac:dyDescent="0.25">
      <c r="BI8620" s="34">
        <v>-0.13639308914203871</v>
      </c>
    </row>
    <row r="8621" spans="61:61" x14ac:dyDescent="0.25">
      <c r="BI8621" s="34">
        <v>1.746160245743E-3</v>
      </c>
    </row>
    <row r="8622" spans="61:61" x14ac:dyDescent="0.25">
      <c r="BI8622" s="34">
        <v>-0.16456787705517981</v>
      </c>
    </row>
    <row r="8623" spans="61:61" x14ac:dyDescent="0.25">
      <c r="BI8623" s="34">
        <v>0.1985944469513409</v>
      </c>
    </row>
    <row r="8624" spans="61:61" x14ac:dyDescent="0.25">
      <c r="BI8624" s="34">
        <v>-3.99666991961906E-2</v>
      </c>
    </row>
    <row r="8625" spans="61:61" x14ac:dyDescent="0.25">
      <c r="BI8625" s="34">
        <v>0.16409680412852809</v>
      </c>
    </row>
    <row r="8626" spans="61:61" x14ac:dyDescent="0.25">
      <c r="BI8626" s="34">
        <v>0.1280348096417086</v>
      </c>
    </row>
    <row r="8627" spans="61:61" x14ac:dyDescent="0.25">
      <c r="BI8627" s="34">
        <v>7.0412304255699498E-2</v>
      </c>
    </row>
    <row r="8628" spans="61:61" x14ac:dyDescent="0.25">
      <c r="BI8628" s="34">
        <v>-0.1258342214960998</v>
      </c>
    </row>
    <row r="8629" spans="61:61" x14ac:dyDescent="0.25">
      <c r="BI8629" s="34">
        <v>-0.14915942442985189</v>
      </c>
    </row>
    <row r="8630" spans="61:61" x14ac:dyDescent="0.25">
      <c r="BI8630" s="34">
        <v>-0.1054645500179334</v>
      </c>
    </row>
    <row r="8631" spans="61:61" x14ac:dyDescent="0.25">
      <c r="BI8631" s="34">
        <v>1.9354715529674E-3</v>
      </c>
    </row>
    <row r="8632" spans="61:61" x14ac:dyDescent="0.25">
      <c r="BI8632" s="34">
        <v>-2.3166717981338299E-2</v>
      </c>
    </row>
    <row r="8633" spans="61:61" x14ac:dyDescent="0.25">
      <c r="BI8633" s="34">
        <v>-9.5940090090089997E-2</v>
      </c>
    </row>
    <row r="8634" spans="61:61" x14ac:dyDescent="0.25">
      <c r="BI8634" s="34">
        <v>-9.2158304771646396E-2</v>
      </c>
    </row>
    <row r="8635" spans="61:61" x14ac:dyDescent="0.25">
      <c r="BI8635" s="34">
        <v>4.7257263768215901E-2</v>
      </c>
    </row>
    <row r="8636" spans="61:61" x14ac:dyDescent="0.25">
      <c r="BI8636" s="34">
        <v>-9.55287089349795E-2</v>
      </c>
    </row>
    <row r="8637" spans="61:61" x14ac:dyDescent="0.25">
      <c r="BI8637" s="34">
        <v>-3.5643285631213398E-2</v>
      </c>
    </row>
    <row r="8638" spans="61:61" x14ac:dyDescent="0.25">
      <c r="BI8638" s="34">
        <v>0.22673189630713439</v>
      </c>
    </row>
    <row r="8639" spans="61:61" x14ac:dyDescent="0.25">
      <c r="BI8639" s="34">
        <v>0.21955473981957549</v>
      </c>
    </row>
    <row r="8640" spans="61:61" x14ac:dyDescent="0.25">
      <c r="BI8640" s="34">
        <v>-3.3024441495997599E-2</v>
      </c>
    </row>
    <row r="8641" spans="61:61" x14ac:dyDescent="0.25">
      <c r="BI8641" s="34">
        <v>6.3337659184935197E-2</v>
      </c>
    </row>
    <row r="8642" spans="61:61" x14ac:dyDescent="0.25">
      <c r="BI8642" s="34">
        <v>-6.4819810322618604E-2</v>
      </c>
    </row>
    <row r="8643" spans="61:61" x14ac:dyDescent="0.25">
      <c r="BI8643" s="34">
        <v>4.4957766601167397E-2</v>
      </c>
    </row>
    <row r="8644" spans="61:61" x14ac:dyDescent="0.25">
      <c r="BI8644" s="34">
        <v>-2.75224296917073E-2</v>
      </c>
    </row>
    <row r="8645" spans="61:61" x14ac:dyDescent="0.25">
      <c r="BI8645" s="34">
        <v>-5.1756086357751502E-2</v>
      </c>
    </row>
    <row r="8646" spans="61:61" x14ac:dyDescent="0.25">
      <c r="BI8646" s="34">
        <v>-0.1198835873816145</v>
      </c>
    </row>
    <row r="8647" spans="61:61" x14ac:dyDescent="0.25">
      <c r="BI8647" s="34">
        <v>-3.1962154079032697E-2</v>
      </c>
    </row>
    <row r="8648" spans="61:61" x14ac:dyDescent="0.25">
      <c r="BI8648" s="34">
        <v>-0.32636278045825129</v>
      </c>
    </row>
    <row r="8649" spans="61:61" x14ac:dyDescent="0.25">
      <c r="BI8649" s="34">
        <v>-8.5695170509995602E-2</v>
      </c>
    </row>
    <row r="8650" spans="61:61" x14ac:dyDescent="0.25">
      <c r="BI8650" s="34">
        <v>-0.21607830535630509</v>
      </c>
    </row>
    <row r="8651" spans="61:61" x14ac:dyDescent="0.25">
      <c r="BI8651" s="34">
        <v>-0.1533247496386699</v>
      </c>
    </row>
    <row r="8652" spans="61:61" x14ac:dyDescent="0.25">
      <c r="BI8652" s="34">
        <v>-0.33624721553189763</v>
      </c>
    </row>
    <row r="8653" spans="61:61" x14ac:dyDescent="0.25">
      <c r="BI8653" s="34">
        <v>-0.2122424644739565</v>
      </c>
    </row>
    <row r="8654" spans="61:61" x14ac:dyDescent="0.25">
      <c r="BI8654" s="34">
        <v>-4.2315858168275999E-3</v>
      </c>
    </row>
    <row r="8655" spans="61:61" x14ac:dyDescent="0.25">
      <c r="BI8655" s="34">
        <v>-0.13394558040029869</v>
      </c>
    </row>
    <row r="8656" spans="61:61" x14ac:dyDescent="0.25">
      <c r="BI8656" s="34">
        <v>-2.2296779823622998E-3</v>
      </c>
    </row>
    <row r="8657" spans="61:61" x14ac:dyDescent="0.25">
      <c r="BI8657" s="34">
        <v>-0.20004952872146189</v>
      </c>
    </row>
    <row r="8658" spans="61:61" x14ac:dyDescent="0.25">
      <c r="BI8658" s="34">
        <v>0.15872000329851729</v>
      </c>
    </row>
    <row r="8659" spans="61:61" x14ac:dyDescent="0.25">
      <c r="BI8659" s="34">
        <v>0.1748052269928512</v>
      </c>
    </row>
    <row r="8660" spans="61:61" x14ac:dyDescent="0.25">
      <c r="BI8660" s="34">
        <v>0.1084275180732234</v>
      </c>
    </row>
    <row r="8661" spans="61:61" x14ac:dyDescent="0.25">
      <c r="BI8661" s="34">
        <v>-0.1829487203710323</v>
      </c>
    </row>
    <row r="8662" spans="61:61" x14ac:dyDescent="0.25">
      <c r="BI8662" s="34">
        <v>-0.3673090098538308</v>
      </c>
    </row>
    <row r="8663" spans="61:61" x14ac:dyDescent="0.25">
      <c r="BI8663" s="34">
        <v>-9.5976659317320398E-2</v>
      </c>
    </row>
    <row r="8664" spans="61:61" x14ac:dyDescent="0.25">
      <c r="BI8664" s="34">
        <v>-0.1224905799992107</v>
      </c>
    </row>
    <row r="8665" spans="61:61" x14ac:dyDescent="0.25">
      <c r="BI8665" s="34">
        <v>-0.19213276016465819</v>
      </c>
    </row>
    <row r="8666" spans="61:61" x14ac:dyDescent="0.25">
      <c r="BI8666" s="34">
        <v>-3.7546801683465802E-2</v>
      </c>
    </row>
    <row r="8667" spans="61:61" x14ac:dyDescent="0.25">
      <c r="BI8667" s="34">
        <v>-8.7363971604235299E-2</v>
      </c>
    </row>
    <row r="8668" spans="61:61" x14ac:dyDescent="0.25">
      <c r="BI8668" s="34">
        <v>-5.5798583581645599E-2</v>
      </c>
    </row>
    <row r="8669" spans="61:61" x14ac:dyDescent="0.25">
      <c r="BI8669" s="34">
        <v>-4.0257429099923601E-2</v>
      </c>
    </row>
    <row r="8670" spans="61:61" x14ac:dyDescent="0.25">
      <c r="BI8670" s="34">
        <v>0.16353936217363929</v>
      </c>
    </row>
    <row r="8671" spans="61:61" x14ac:dyDescent="0.25">
      <c r="BI8671" s="34">
        <v>-0.13519480793088809</v>
      </c>
    </row>
    <row r="8672" spans="61:61" x14ac:dyDescent="0.25">
      <c r="BI8672" s="34">
        <v>2.9767035239134002E-2</v>
      </c>
    </row>
    <row r="8673" spans="61:61" x14ac:dyDescent="0.25">
      <c r="BI8673" s="34">
        <v>-7.1845985473023002E-3</v>
      </c>
    </row>
    <row r="8674" spans="61:61" x14ac:dyDescent="0.25">
      <c r="BI8674" s="34">
        <v>-0.15499906382006681</v>
      </c>
    </row>
    <row r="8675" spans="61:61" x14ac:dyDescent="0.25">
      <c r="BI8675" s="34">
        <v>-7.5073948206575702E-2</v>
      </c>
    </row>
    <row r="8676" spans="61:61" x14ac:dyDescent="0.25">
      <c r="BI8676" s="34">
        <v>0.18159048035089889</v>
      </c>
    </row>
    <row r="8677" spans="61:61" x14ac:dyDescent="0.25">
      <c r="BI8677" s="34">
        <v>6.1679159524500003E-3</v>
      </c>
    </row>
    <row r="8678" spans="61:61" x14ac:dyDescent="0.25">
      <c r="BI8678" s="34">
        <v>7.9109306226747902E-2</v>
      </c>
    </row>
    <row r="8679" spans="61:61" x14ac:dyDescent="0.25">
      <c r="BI8679" s="34">
        <v>-0.2540082210719895</v>
      </c>
    </row>
    <row r="8680" spans="61:61" x14ac:dyDescent="0.25">
      <c r="BI8680" s="34">
        <v>0.26202338546402598</v>
      </c>
    </row>
    <row r="8681" spans="61:61" x14ac:dyDescent="0.25">
      <c r="BI8681" s="34">
        <v>3.2867481986754397E-2</v>
      </c>
    </row>
    <row r="8682" spans="61:61" x14ac:dyDescent="0.25">
      <c r="BI8682" s="34">
        <v>-0.13907433798407329</v>
      </c>
    </row>
    <row r="8683" spans="61:61" x14ac:dyDescent="0.25">
      <c r="BI8683" s="34">
        <v>0.70317257933652499</v>
      </c>
    </row>
    <row r="8684" spans="61:61" x14ac:dyDescent="0.25">
      <c r="BI8684" s="34">
        <v>0.18592954268292361</v>
      </c>
    </row>
    <row r="8685" spans="61:61" x14ac:dyDescent="0.25">
      <c r="BI8685" s="34">
        <v>-0.1224702815414651</v>
      </c>
    </row>
    <row r="8686" spans="61:61" x14ac:dyDescent="0.25">
      <c r="BI8686" s="34">
        <v>7.4719643583067999E-2</v>
      </c>
    </row>
    <row r="8687" spans="61:61" x14ac:dyDescent="0.25">
      <c r="BI8687" s="34">
        <v>-1.41758235981861E-2</v>
      </c>
    </row>
    <row r="8688" spans="61:61" x14ac:dyDescent="0.25">
      <c r="BI8688" s="34">
        <v>-1.08470972274356E-2</v>
      </c>
    </row>
    <row r="8689" spans="61:61" x14ac:dyDescent="0.25">
      <c r="BI8689" s="34">
        <v>2.8548706916886501E-2</v>
      </c>
    </row>
    <row r="8690" spans="61:61" x14ac:dyDescent="0.25">
      <c r="BI8690" s="34">
        <v>-0.1238229988633245</v>
      </c>
    </row>
    <row r="8691" spans="61:61" x14ac:dyDescent="0.25">
      <c r="BI8691" s="34">
        <v>-0.10787901936750791</v>
      </c>
    </row>
    <row r="8692" spans="61:61" x14ac:dyDescent="0.25">
      <c r="BI8692" s="34">
        <v>3.0235766405875102E-2</v>
      </c>
    </row>
    <row r="8693" spans="61:61" x14ac:dyDescent="0.25">
      <c r="BI8693" s="34">
        <v>0.2009818610807948</v>
      </c>
    </row>
    <row r="8694" spans="61:61" x14ac:dyDescent="0.25">
      <c r="BI8694" s="34">
        <v>-0.32593928118715498</v>
      </c>
    </row>
    <row r="8695" spans="61:61" x14ac:dyDescent="0.25">
      <c r="BI8695" s="34">
        <v>-6.4067871847882193E-2</v>
      </c>
    </row>
    <row r="8696" spans="61:61" x14ac:dyDescent="0.25">
      <c r="BI8696" s="34">
        <v>7.5276390585257702E-2</v>
      </c>
    </row>
    <row r="8697" spans="61:61" x14ac:dyDescent="0.25">
      <c r="BI8697" s="34">
        <v>-5.4780875043111701E-2</v>
      </c>
    </row>
    <row r="8698" spans="61:61" x14ac:dyDescent="0.25">
      <c r="BI8698" s="34">
        <v>-0.18985863288235191</v>
      </c>
    </row>
    <row r="8699" spans="61:61" x14ac:dyDescent="0.25">
      <c r="BI8699" s="34">
        <v>3.0962750751462799E-2</v>
      </c>
    </row>
    <row r="8700" spans="61:61" x14ac:dyDescent="0.25">
      <c r="BI8700" s="34">
        <v>7.4717182309289004E-2</v>
      </c>
    </row>
    <row r="8701" spans="61:61" x14ac:dyDescent="0.25">
      <c r="BI8701" s="34">
        <v>-0.1669147706165586</v>
      </c>
    </row>
    <row r="8702" spans="61:61" x14ac:dyDescent="0.25">
      <c r="BI8702" s="34">
        <v>-9.8445225348450294E-2</v>
      </c>
    </row>
    <row r="8703" spans="61:61" x14ac:dyDescent="0.25">
      <c r="BI8703" s="34">
        <v>0.2596678638347148</v>
      </c>
    </row>
    <row r="8704" spans="61:61" x14ac:dyDescent="0.25">
      <c r="BI8704" s="34">
        <v>0.3437253067237348</v>
      </c>
    </row>
    <row r="8705" spans="61:61" x14ac:dyDescent="0.25">
      <c r="BI8705" s="34">
        <v>-6.1892443655222402E-2</v>
      </c>
    </row>
    <row r="8706" spans="61:61" x14ac:dyDescent="0.25">
      <c r="BI8706" s="34">
        <v>-5.7171714946919798E-2</v>
      </c>
    </row>
    <row r="8707" spans="61:61" x14ac:dyDescent="0.25">
      <c r="BI8707" s="34">
        <v>-0.15601272971850971</v>
      </c>
    </row>
    <row r="8708" spans="61:61" x14ac:dyDescent="0.25">
      <c r="BI8708" s="34">
        <v>-2.5325232894497E-2</v>
      </c>
    </row>
    <row r="8709" spans="61:61" x14ac:dyDescent="0.25">
      <c r="BI8709" s="34">
        <v>0.12723522599937151</v>
      </c>
    </row>
    <row r="8710" spans="61:61" x14ac:dyDescent="0.25">
      <c r="BI8710" s="34">
        <v>0.197308479682344</v>
      </c>
    </row>
    <row r="8711" spans="61:61" x14ac:dyDescent="0.25">
      <c r="BI8711" s="34">
        <v>-3.10297694084859E-2</v>
      </c>
    </row>
    <row r="8712" spans="61:61" x14ac:dyDescent="0.25">
      <c r="BI8712" s="34">
        <v>-8.0653199258735098E-2</v>
      </c>
    </row>
    <row r="8713" spans="61:61" x14ac:dyDescent="0.25">
      <c r="BI8713" s="34">
        <v>0.1975362763713541</v>
      </c>
    </row>
    <row r="8714" spans="61:61" x14ac:dyDescent="0.25">
      <c r="BI8714" s="34">
        <v>0.1276660890461388</v>
      </c>
    </row>
    <row r="8715" spans="61:61" x14ac:dyDescent="0.25">
      <c r="BI8715" s="34">
        <v>0.1054793105615711</v>
      </c>
    </row>
    <row r="8716" spans="61:61" x14ac:dyDescent="0.25">
      <c r="BI8716" s="34">
        <v>-0.1054499755859373</v>
      </c>
    </row>
    <row r="8717" spans="61:61" x14ac:dyDescent="0.25">
      <c r="BI8717" s="34">
        <v>1.7328618759616301E-2</v>
      </c>
    </row>
    <row r="8718" spans="61:61" x14ac:dyDescent="0.25">
      <c r="BI8718" s="34">
        <v>-8.31282642126739E-2</v>
      </c>
    </row>
    <row r="8719" spans="61:61" x14ac:dyDescent="0.25">
      <c r="BI8719" s="34">
        <v>-0.1291473396598741</v>
      </c>
    </row>
    <row r="8720" spans="61:61" x14ac:dyDescent="0.25">
      <c r="BI8720" s="34">
        <v>-5.8783115767238402E-2</v>
      </c>
    </row>
    <row r="8721" spans="61:61" x14ac:dyDescent="0.25">
      <c r="BI8721" s="34">
        <v>0.1164105961388876</v>
      </c>
    </row>
    <row r="8722" spans="61:61" x14ac:dyDescent="0.25">
      <c r="BI8722" s="34">
        <v>2.3941452335590401E-2</v>
      </c>
    </row>
    <row r="8723" spans="61:61" x14ac:dyDescent="0.25">
      <c r="BI8723" s="34">
        <v>6.7429075109892406E-2</v>
      </c>
    </row>
    <row r="8724" spans="61:61" x14ac:dyDescent="0.25">
      <c r="BI8724" s="34">
        <v>-5.99058215203081E-2</v>
      </c>
    </row>
    <row r="8725" spans="61:61" x14ac:dyDescent="0.25">
      <c r="BI8725" s="34">
        <v>3.8262655112030697E-2</v>
      </c>
    </row>
    <row r="8726" spans="61:61" x14ac:dyDescent="0.25">
      <c r="BI8726" s="34">
        <v>-8.2344120725636794E-2</v>
      </c>
    </row>
    <row r="8727" spans="61:61" x14ac:dyDescent="0.25">
      <c r="BI8727" s="34">
        <v>-2.8992200945853801E-2</v>
      </c>
    </row>
    <row r="8728" spans="61:61" x14ac:dyDescent="0.25">
      <c r="BI8728" s="34">
        <v>8.2509066656017205E-2</v>
      </c>
    </row>
    <row r="8729" spans="61:61" x14ac:dyDescent="0.25">
      <c r="BI8729" s="34">
        <v>-0.15476363083363801</v>
      </c>
    </row>
    <row r="8730" spans="61:61" x14ac:dyDescent="0.25">
      <c r="BI8730" s="34">
        <v>7.4362752959924297E-2</v>
      </c>
    </row>
    <row r="8731" spans="61:61" x14ac:dyDescent="0.25">
      <c r="BI8731" s="34">
        <v>5.1659402088129198E-2</v>
      </c>
    </row>
    <row r="8732" spans="61:61" x14ac:dyDescent="0.25">
      <c r="BI8732" s="34">
        <v>-0.1032431933381607</v>
      </c>
    </row>
    <row r="8733" spans="61:61" x14ac:dyDescent="0.25">
      <c r="BI8733" s="34">
        <v>0.21697232802459149</v>
      </c>
    </row>
    <row r="8734" spans="61:61" x14ac:dyDescent="0.25">
      <c r="BI8734" s="34">
        <v>-7.5187377346117704E-2</v>
      </c>
    </row>
    <row r="8735" spans="61:61" x14ac:dyDescent="0.25">
      <c r="BI8735" s="34">
        <v>0.60430631463512186</v>
      </c>
    </row>
    <row r="8736" spans="61:61" x14ac:dyDescent="0.25">
      <c r="BI8736" s="34">
        <v>-1.8142367130892E-3</v>
      </c>
    </row>
    <row r="8737" spans="61:61" x14ac:dyDescent="0.25">
      <c r="BI8737" s="34">
        <v>9.4937777082529595E-2</v>
      </c>
    </row>
    <row r="8738" spans="61:61" x14ac:dyDescent="0.25">
      <c r="BI8738" s="34">
        <v>-6.1996575559349502E-2</v>
      </c>
    </row>
    <row r="8739" spans="61:61" x14ac:dyDescent="0.25">
      <c r="BI8739" s="34">
        <v>0.18018379479545329</v>
      </c>
    </row>
    <row r="8740" spans="61:61" x14ac:dyDescent="0.25">
      <c r="BI8740" s="34">
        <v>0.12299976185611131</v>
      </c>
    </row>
    <row r="8741" spans="61:61" x14ac:dyDescent="0.25">
      <c r="BI8741" s="34">
        <v>0.36481804196696499</v>
      </c>
    </row>
    <row r="8742" spans="61:61" x14ac:dyDescent="0.25">
      <c r="BI8742" s="34">
        <v>4.7118759520729998E-4</v>
      </c>
    </row>
    <row r="8743" spans="61:61" x14ac:dyDescent="0.25">
      <c r="BI8743" s="34">
        <v>0.2204911633480556</v>
      </c>
    </row>
    <row r="8744" spans="61:61" x14ac:dyDescent="0.25">
      <c r="BI8744" s="34">
        <v>3.1987271246311497E-2</v>
      </c>
    </row>
    <row r="8745" spans="61:61" x14ac:dyDescent="0.25">
      <c r="BI8745" s="34">
        <v>0.10571549030536349</v>
      </c>
    </row>
    <row r="8746" spans="61:61" x14ac:dyDescent="0.25">
      <c r="BI8746" s="34">
        <v>0.1032696229801514</v>
      </c>
    </row>
    <row r="8747" spans="61:61" x14ac:dyDescent="0.25">
      <c r="BI8747" s="34">
        <v>-0.1055284668353775</v>
      </c>
    </row>
    <row r="8748" spans="61:61" x14ac:dyDescent="0.25">
      <c r="BI8748" s="34">
        <v>0.31735268108554082</v>
      </c>
    </row>
    <row r="8749" spans="61:61" x14ac:dyDescent="0.25">
      <c r="BI8749" s="34">
        <v>0.23402586705111689</v>
      </c>
    </row>
    <row r="8750" spans="61:61" x14ac:dyDescent="0.25">
      <c r="BI8750" s="34">
        <v>0.28910215931775862</v>
      </c>
    </row>
    <row r="8751" spans="61:61" x14ac:dyDescent="0.25">
      <c r="BI8751" s="34">
        <v>6.4640683929930096E-2</v>
      </c>
    </row>
    <row r="8752" spans="61:61" x14ac:dyDescent="0.25">
      <c r="BI8752" s="34">
        <v>0.25836456312935902</v>
      </c>
    </row>
    <row r="8753" spans="61:61" x14ac:dyDescent="0.25">
      <c r="BI8753" s="34">
        <v>9.3339121330291999E-2</v>
      </c>
    </row>
    <row r="8754" spans="61:61" x14ac:dyDescent="0.25">
      <c r="BI8754" s="34">
        <v>0.62058446099536735</v>
      </c>
    </row>
    <row r="8755" spans="61:61" x14ac:dyDescent="0.25">
      <c r="BI8755" s="34">
        <v>2.5286130965573299E-2</v>
      </c>
    </row>
    <row r="8756" spans="61:61" x14ac:dyDescent="0.25">
      <c r="BI8756" s="34">
        <v>6.7756443619163206E-2</v>
      </c>
    </row>
    <row r="8757" spans="61:61" x14ac:dyDescent="0.25">
      <c r="BI8757" s="34">
        <v>-2.1184234192843401E-2</v>
      </c>
    </row>
    <row r="8758" spans="61:61" x14ac:dyDescent="0.25">
      <c r="BI8758" s="34">
        <v>0.36002300912848911</v>
      </c>
    </row>
    <row r="8759" spans="61:61" x14ac:dyDescent="0.25">
      <c r="BI8759" s="34">
        <v>0.1784515764068651</v>
      </c>
    </row>
    <row r="8760" spans="61:61" x14ac:dyDescent="0.25">
      <c r="BI8760" s="34">
        <v>1.6263984851914499E-2</v>
      </c>
    </row>
    <row r="8761" spans="61:61" x14ac:dyDescent="0.25">
      <c r="BI8761" s="34">
        <v>-6.7745565100906804E-2</v>
      </c>
    </row>
    <row r="8762" spans="61:61" x14ac:dyDescent="0.25">
      <c r="BI8762" s="34">
        <v>1.8029426050214601E-2</v>
      </c>
    </row>
    <row r="8763" spans="61:61" x14ac:dyDescent="0.25">
      <c r="BI8763" s="34">
        <v>-2.0978247830329699E-2</v>
      </c>
    </row>
    <row r="8764" spans="61:61" x14ac:dyDescent="0.25">
      <c r="BI8764" s="34">
        <v>-0.19104549159125681</v>
      </c>
    </row>
    <row r="8765" spans="61:61" x14ac:dyDescent="0.25">
      <c r="BI8765" s="34">
        <v>-0.32969655584066249</v>
      </c>
    </row>
    <row r="8766" spans="61:61" x14ac:dyDescent="0.25">
      <c r="BI8766" s="34">
        <v>-0.14742969106175979</v>
      </c>
    </row>
    <row r="8767" spans="61:61" x14ac:dyDescent="0.25">
      <c r="BI8767" s="34">
        <v>0.1895163010679751</v>
      </c>
    </row>
    <row r="8768" spans="61:61" x14ac:dyDescent="0.25">
      <c r="BI8768" s="34">
        <v>-7.2442940457079802E-2</v>
      </c>
    </row>
    <row r="8769" spans="61:61" x14ac:dyDescent="0.25">
      <c r="BI8769" s="34">
        <v>0.1489221671147552</v>
      </c>
    </row>
    <row r="8770" spans="61:61" x14ac:dyDescent="0.25">
      <c r="BI8770" s="34">
        <v>-2.8034139995403999E-3</v>
      </c>
    </row>
    <row r="8771" spans="61:61" x14ac:dyDescent="0.25">
      <c r="BI8771" s="34">
        <v>-0.20794834985272431</v>
      </c>
    </row>
    <row r="8772" spans="61:61" x14ac:dyDescent="0.25">
      <c r="BI8772" s="34">
        <v>-4.7317303162593E-3</v>
      </c>
    </row>
    <row r="8773" spans="61:61" x14ac:dyDescent="0.25">
      <c r="BI8773" s="34">
        <v>-0.1201407551832904</v>
      </c>
    </row>
    <row r="8774" spans="61:61" x14ac:dyDescent="0.25">
      <c r="BI8774" s="34">
        <v>-0.1038594228747934</v>
      </c>
    </row>
    <row r="8775" spans="61:61" x14ac:dyDescent="0.25">
      <c r="BI8775" s="34">
        <v>-2.21776212952224E-2</v>
      </c>
    </row>
    <row r="8776" spans="61:61" x14ac:dyDescent="0.25">
      <c r="BI8776" s="34">
        <v>-6.6860418311887104E-2</v>
      </c>
    </row>
    <row r="8777" spans="61:61" x14ac:dyDescent="0.25">
      <c r="BI8777" s="34">
        <v>0.10311639379140509</v>
      </c>
    </row>
    <row r="8778" spans="61:61" x14ac:dyDescent="0.25">
      <c r="BI8778" s="34">
        <v>-8.45320841061344E-2</v>
      </c>
    </row>
    <row r="8779" spans="61:61" x14ac:dyDescent="0.25">
      <c r="BI8779" s="34">
        <v>9.4214810391394302E-2</v>
      </c>
    </row>
    <row r="8780" spans="61:61" x14ac:dyDescent="0.25">
      <c r="BI8780" s="34">
        <v>-1.7591777101657199E-2</v>
      </c>
    </row>
    <row r="8781" spans="61:61" x14ac:dyDescent="0.25">
      <c r="BI8781" s="34">
        <v>-0.19046208927483069</v>
      </c>
    </row>
    <row r="8782" spans="61:61" x14ac:dyDescent="0.25">
      <c r="BI8782" s="34">
        <v>-0.1359641420397962</v>
      </c>
    </row>
    <row r="8783" spans="61:61" x14ac:dyDescent="0.25">
      <c r="BI8783" s="34">
        <v>-7.6758637354160997E-2</v>
      </c>
    </row>
    <row r="8784" spans="61:61" x14ac:dyDescent="0.25">
      <c r="BI8784" s="34">
        <v>-8.0850022777965505E-2</v>
      </c>
    </row>
    <row r="8785" spans="61:61" x14ac:dyDescent="0.25">
      <c r="BI8785" s="34">
        <v>-0.13682241369535089</v>
      </c>
    </row>
    <row r="8786" spans="61:61" x14ac:dyDescent="0.25">
      <c r="BI8786" s="34">
        <v>6.8380504555640806E-2</v>
      </c>
    </row>
    <row r="8787" spans="61:61" x14ac:dyDescent="0.25">
      <c r="BI8787" s="34">
        <v>0.10558618516754251</v>
      </c>
    </row>
    <row r="8788" spans="61:61" x14ac:dyDescent="0.25">
      <c r="BI8788" s="34">
        <v>6.0395859122709498E-2</v>
      </c>
    </row>
    <row r="8789" spans="61:61" x14ac:dyDescent="0.25">
      <c r="BI8789" s="34">
        <v>-4.7894185905063003E-2</v>
      </c>
    </row>
    <row r="8790" spans="61:61" x14ac:dyDescent="0.25">
      <c r="BI8790" s="34">
        <v>-7.3083933812056204E-2</v>
      </c>
    </row>
    <row r="8791" spans="61:61" x14ac:dyDescent="0.25">
      <c r="BI8791" s="34">
        <v>0.162668531720532</v>
      </c>
    </row>
    <row r="8792" spans="61:61" x14ac:dyDescent="0.25">
      <c r="BI8792" s="34">
        <v>-6.6950045030162705E-2</v>
      </c>
    </row>
    <row r="8793" spans="61:61" x14ac:dyDescent="0.25">
      <c r="BI8793" s="34">
        <v>-1.8897771990948799E-2</v>
      </c>
    </row>
    <row r="8794" spans="61:61" x14ac:dyDescent="0.25">
      <c r="BI8794" s="34">
        <v>-0.1715758156084318</v>
      </c>
    </row>
    <row r="8795" spans="61:61" x14ac:dyDescent="0.25">
      <c r="BI8795" s="34">
        <v>-5.1732839742605299E-2</v>
      </c>
    </row>
    <row r="8796" spans="61:61" x14ac:dyDescent="0.25">
      <c r="BI8796" s="34">
        <v>-0.13443141839016551</v>
      </c>
    </row>
    <row r="8797" spans="61:61" x14ac:dyDescent="0.25">
      <c r="BI8797" s="34">
        <v>-0.22926970915032471</v>
      </c>
    </row>
    <row r="8798" spans="61:61" x14ac:dyDescent="0.25">
      <c r="BI8798" s="34">
        <v>-6.10449384764346E-2</v>
      </c>
    </row>
    <row r="8799" spans="61:61" x14ac:dyDescent="0.25">
      <c r="BI8799" s="34">
        <v>-0.22390440058477459</v>
      </c>
    </row>
    <row r="8800" spans="61:61" x14ac:dyDescent="0.25">
      <c r="BI8800" s="34">
        <v>-0.19639888068258579</v>
      </c>
    </row>
    <row r="8801" spans="61:61" x14ac:dyDescent="0.25">
      <c r="BI8801" s="34">
        <v>-0.1380795755615572</v>
      </c>
    </row>
    <row r="8802" spans="61:61" x14ac:dyDescent="0.25">
      <c r="BI8802" s="34">
        <v>-0.1127804726601368</v>
      </c>
    </row>
    <row r="8803" spans="61:61" x14ac:dyDescent="0.25">
      <c r="BI8803" s="34">
        <v>-9.9082108599239896E-2</v>
      </c>
    </row>
    <row r="8804" spans="61:61" x14ac:dyDescent="0.25">
      <c r="BI8804" s="34">
        <v>-3.61231070491983E-2</v>
      </c>
    </row>
    <row r="8805" spans="61:61" x14ac:dyDescent="0.25">
      <c r="BI8805" s="34">
        <v>-0.1004025410574233</v>
      </c>
    </row>
    <row r="8806" spans="61:61" x14ac:dyDescent="0.25">
      <c r="BI8806" s="34">
        <v>-7.5597161898924903E-2</v>
      </c>
    </row>
    <row r="8807" spans="61:61" x14ac:dyDescent="0.25">
      <c r="BI8807" s="34">
        <v>6.2898613767871897E-2</v>
      </c>
    </row>
    <row r="8808" spans="61:61" x14ac:dyDescent="0.25">
      <c r="BI8808" s="34">
        <v>-3.4248124503923498E-2</v>
      </c>
    </row>
    <row r="8809" spans="61:61" x14ac:dyDescent="0.25">
      <c r="BI8809" s="34">
        <v>-0.1127160865367987</v>
      </c>
    </row>
    <row r="8810" spans="61:61" x14ac:dyDescent="0.25">
      <c r="BI8810" s="34">
        <v>-6.1261573659683599E-2</v>
      </c>
    </row>
    <row r="8811" spans="61:61" x14ac:dyDescent="0.25">
      <c r="BI8811" s="34">
        <v>0.25449727749536899</v>
      </c>
    </row>
    <row r="8812" spans="61:61" x14ac:dyDescent="0.25">
      <c r="BI8812" s="34">
        <v>-0.1139383472849522</v>
      </c>
    </row>
    <row r="8813" spans="61:61" x14ac:dyDescent="0.25">
      <c r="BI8813" s="34">
        <v>-0.1644874528779954</v>
      </c>
    </row>
    <row r="8814" spans="61:61" x14ac:dyDescent="0.25">
      <c r="BI8814" s="34">
        <v>0.1027213923230744</v>
      </c>
    </row>
    <row r="8815" spans="61:61" x14ac:dyDescent="0.25">
      <c r="BI8815" s="34">
        <v>4.3439280692187401E-2</v>
      </c>
    </row>
    <row r="8816" spans="61:61" x14ac:dyDescent="0.25">
      <c r="BI8816" s="34">
        <v>-0.18435057127094051</v>
      </c>
    </row>
    <row r="8817" spans="61:61" x14ac:dyDescent="0.25">
      <c r="BI8817" s="34">
        <v>6.7570759230121003E-3</v>
      </c>
    </row>
    <row r="8818" spans="61:61" x14ac:dyDescent="0.25">
      <c r="BI8818" s="34">
        <v>0.1259277673523661</v>
      </c>
    </row>
    <row r="8819" spans="61:61" x14ac:dyDescent="0.25">
      <c r="BI8819" s="34">
        <v>-0.1376945641346782</v>
      </c>
    </row>
    <row r="8820" spans="61:61" x14ac:dyDescent="0.25">
      <c r="BI8820" s="34">
        <v>-4.9907377049180301E-2</v>
      </c>
    </row>
    <row r="8821" spans="61:61" x14ac:dyDescent="0.25">
      <c r="BI8821" s="34">
        <v>0.14842903121680251</v>
      </c>
    </row>
    <row r="8822" spans="61:61" x14ac:dyDescent="0.25">
      <c r="BI8822" s="34">
        <v>8.8356104257515007E-3</v>
      </c>
    </row>
    <row r="8823" spans="61:61" x14ac:dyDescent="0.25">
      <c r="BI8823" s="34">
        <v>0.12924366563769199</v>
      </c>
    </row>
    <row r="8824" spans="61:61" x14ac:dyDescent="0.25">
      <c r="BI8824" s="34">
        <v>2.9427215834425001E-2</v>
      </c>
    </row>
    <row r="8825" spans="61:61" x14ac:dyDescent="0.25">
      <c r="BI8825" s="34">
        <v>-1.7496005597206502E-2</v>
      </c>
    </row>
    <row r="8826" spans="61:61" x14ac:dyDescent="0.25">
      <c r="BI8826" s="34">
        <v>0.13391752277197341</v>
      </c>
    </row>
    <row r="8827" spans="61:61" x14ac:dyDescent="0.25">
      <c r="BI8827" s="34">
        <v>0.1466376320750106</v>
      </c>
    </row>
    <row r="8828" spans="61:61" x14ac:dyDescent="0.25">
      <c r="BI8828" s="34">
        <v>0.20738977598602959</v>
      </c>
    </row>
    <row r="8829" spans="61:61" x14ac:dyDescent="0.25">
      <c r="BI8829" s="34">
        <v>0.25204086608402021</v>
      </c>
    </row>
    <row r="8830" spans="61:61" x14ac:dyDescent="0.25">
      <c r="BI8830" s="34">
        <v>-9.4928289064738297E-2</v>
      </c>
    </row>
    <row r="8831" spans="61:61" x14ac:dyDescent="0.25">
      <c r="BI8831" s="34">
        <v>-9.7359715164854102E-2</v>
      </c>
    </row>
    <row r="8832" spans="61:61" x14ac:dyDescent="0.25">
      <c r="BI8832" s="34">
        <v>0.34823357907238811</v>
      </c>
    </row>
    <row r="8833" spans="61:61" x14ac:dyDescent="0.25">
      <c r="BI8833" s="34">
        <v>-1.07139697582481E-2</v>
      </c>
    </row>
    <row r="8834" spans="61:61" x14ac:dyDescent="0.25">
      <c r="BI8834" s="34">
        <v>7.6212840546659902E-2</v>
      </c>
    </row>
    <row r="8835" spans="61:61" x14ac:dyDescent="0.25">
      <c r="BI8835" s="34">
        <v>0.149514891258446</v>
      </c>
    </row>
    <row r="8836" spans="61:61" x14ac:dyDescent="0.25">
      <c r="BI8836" s="34">
        <v>0.1193058089292148</v>
      </c>
    </row>
    <row r="8837" spans="61:61" x14ac:dyDescent="0.25">
      <c r="BI8837" s="34">
        <v>-5.71366432391225E-2</v>
      </c>
    </row>
    <row r="8838" spans="61:61" x14ac:dyDescent="0.25">
      <c r="BI8838" s="34">
        <v>0.1081267941920508</v>
      </c>
    </row>
    <row r="8839" spans="61:61" x14ac:dyDescent="0.25">
      <c r="BI8839" s="34">
        <v>-1.55494228043949E-2</v>
      </c>
    </row>
    <row r="8840" spans="61:61" x14ac:dyDescent="0.25">
      <c r="BI8840" s="34">
        <v>-6.7127713962025604E-2</v>
      </c>
    </row>
    <row r="8841" spans="61:61" x14ac:dyDescent="0.25">
      <c r="BI8841" s="34">
        <v>0.2652791237950281</v>
      </c>
    </row>
    <row r="8842" spans="61:61" x14ac:dyDescent="0.25">
      <c r="BI8842" s="34">
        <v>0.11167829895085631</v>
      </c>
    </row>
    <row r="8843" spans="61:61" x14ac:dyDescent="0.25">
      <c r="BI8843" s="34">
        <v>-0.20385389743613189</v>
      </c>
    </row>
    <row r="8844" spans="61:61" x14ac:dyDescent="0.25">
      <c r="BI8844" s="34">
        <v>-2.29828948423789E-2</v>
      </c>
    </row>
    <row r="8845" spans="61:61" x14ac:dyDescent="0.25">
      <c r="BI8845" s="34">
        <v>-0.1057290059102602</v>
      </c>
    </row>
    <row r="8846" spans="61:61" x14ac:dyDescent="0.25">
      <c r="BI8846" s="34">
        <v>-2.78161094923692E-2</v>
      </c>
    </row>
    <row r="8847" spans="61:61" x14ac:dyDescent="0.25">
      <c r="BI8847" s="34">
        <v>-0.2043168373402969</v>
      </c>
    </row>
    <row r="8848" spans="61:61" x14ac:dyDescent="0.25">
      <c r="BI8848" s="34">
        <v>4.7054020244829999E-2</v>
      </c>
    </row>
    <row r="8849" spans="61:61" x14ac:dyDescent="0.25">
      <c r="BI8849" s="34">
        <v>3.7857233320530599E-2</v>
      </c>
    </row>
    <row r="8850" spans="61:61" x14ac:dyDescent="0.25">
      <c r="BI8850" s="34">
        <v>0.2550699080096096</v>
      </c>
    </row>
    <row r="8851" spans="61:61" x14ac:dyDescent="0.25">
      <c r="BI8851" s="34">
        <v>-1.7932554158136899E-2</v>
      </c>
    </row>
    <row r="8852" spans="61:61" x14ac:dyDescent="0.25">
      <c r="BI8852" s="34">
        <v>0.1013739231678227</v>
      </c>
    </row>
    <row r="8853" spans="61:61" x14ac:dyDescent="0.25">
      <c r="BI8853" s="34">
        <v>-0.1297055055459142</v>
      </c>
    </row>
    <row r="8854" spans="61:61" x14ac:dyDescent="0.25">
      <c r="BI8854" s="34">
        <v>0.1137863163554268</v>
      </c>
    </row>
    <row r="8855" spans="61:61" x14ac:dyDescent="0.25">
      <c r="BI8855" s="34">
        <v>-3.4643365250771101E-2</v>
      </c>
    </row>
    <row r="8856" spans="61:61" x14ac:dyDescent="0.25">
      <c r="BI8856" s="34">
        <v>0.1147313990291981</v>
      </c>
    </row>
    <row r="8857" spans="61:61" x14ac:dyDescent="0.25">
      <c r="BI8857" s="34">
        <v>4.2301990150072202E-2</v>
      </c>
    </row>
    <row r="8858" spans="61:61" x14ac:dyDescent="0.25">
      <c r="BI8858" s="34">
        <v>-9.1275820090147203E-2</v>
      </c>
    </row>
    <row r="8859" spans="61:61" x14ac:dyDescent="0.25">
      <c r="BI8859" s="34">
        <v>-0.17128214443025139</v>
      </c>
    </row>
    <row r="8860" spans="61:61" x14ac:dyDescent="0.25">
      <c r="BI8860" s="34">
        <v>9.2054604598212797E-2</v>
      </c>
    </row>
    <row r="8861" spans="61:61" x14ac:dyDescent="0.25">
      <c r="BI8861" s="34">
        <v>0.35684803808930848</v>
      </c>
    </row>
    <row r="8862" spans="61:61" x14ac:dyDescent="0.25">
      <c r="BI8862" s="34">
        <v>-8.1688396744436204E-2</v>
      </c>
    </row>
    <row r="8863" spans="61:61" x14ac:dyDescent="0.25">
      <c r="BI8863" s="34">
        <v>3.2829408892661102E-2</v>
      </c>
    </row>
    <row r="8864" spans="61:61" x14ac:dyDescent="0.25">
      <c r="BI8864" s="34">
        <v>6.3512714152488603E-2</v>
      </c>
    </row>
    <row r="8865" spans="61:61" x14ac:dyDescent="0.25">
      <c r="BI8865" s="34">
        <v>3.00871577679181E-2</v>
      </c>
    </row>
    <row r="8866" spans="61:61" x14ac:dyDescent="0.25">
      <c r="BI8866" s="34">
        <v>-0.1711550539054161</v>
      </c>
    </row>
    <row r="8867" spans="61:61" x14ac:dyDescent="0.25">
      <c r="BI8867" s="34">
        <v>-0.1949260842537805</v>
      </c>
    </row>
    <row r="8868" spans="61:61" x14ac:dyDescent="0.25">
      <c r="BI8868" s="34">
        <v>0.18585559521813921</v>
      </c>
    </row>
    <row r="8869" spans="61:61" x14ac:dyDescent="0.25">
      <c r="BI8869" s="34">
        <v>-0.1552433697720213</v>
      </c>
    </row>
    <row r="8870" spans="61:61" x14ac:dyDescent="0.25">
      <c r="BI8870" s="34">
        <v>0.18877290559814669</v>
      </c>
    </row>
    <row r="8871" spans="61:61" x14ac:dyDescent="0.25">
      <c r="BI8871" s="34">
        <v>-6.6635501310430998E-3</v>
      </c>
    </row>
    <row r="8872" spans="61:61" x14ac:dyDescent="0.25">
      <c r="BI8872" s="34">
        <v>-2.4342156336211299E-2</v>
      </c>
    </row>
    <row r="8873" spans="61:61" x14ac:dyDescent="0.25">
      <c r="BI8873" s="34">
        <v>-4.6830016702133603E-2</v>
      </c>
    </row>
    <row r="8874" spans="61:61" x14ac:dyDescent="0.25">
      <c r="BI8874" s="34">
        <v>2.0251101825595402E-2</v>
      </c>
    </row>
    <row r="8875" spans="61:61" x14ac:dyDescent="0.25">
      <c r="BI8875" s="34">
        <v>-2.8011203140694101E-2</v>
      </c>
    </row>
    <row r="8876" spans="61:61" x14ac:dyDescent="0.25">
      <c r="BI8876" s="34">
        <v>-0.29257567010198049</v>
      </c>
    </row>
    <row r="8877" spans="61:61" x14ac:dyDescent="0.25">
      <c r="BI8877" s="34">
        <v>-5.8676839094634198E-2</v>
      </c>
    </row>
    <row r="8878" spans="61:61" x14ac:dyDescent="0.25">
      <c r="BI8878" s="34">
        <v>6.5628781958193202E-2</v>
      </c>
    </row>
    <row r="8879" spans="61:61" x14ac:dyDescent="0.25">
      <c r="BI8879" s="34">
        <v>-0.1241816820940847</v>
      </c>
    </row>
    <row r="8880" spans="61:61" x14ac:dyDescent="0.25">
      <c r="BI8880" s="34">
        <v>-1.62062059198688E-2</v>
      </c>
    </row>
    <row r="8881" spans="61:61" x14ac:dyDescent="0.25">
      <c r="BI8881" s="34">
        <v>-8.8479841652026006E-2</v>
      </c>
    </row>
    <row r="8882" spans="61:61" x14ac:dyDescent="0.25">
      <c r="BI8882" s="34">
        <v>-0.2822136200621787</v>
      </c>
    </row>
    <row r="8883" spans="61:61" x14ac:dyDescent="0.25">
      <c r="BI8883" s="34">
        <v>-0.1722999888289122</v>
      </c>
    </row>
    <row r="8884" spans="61:61" x14ac:dyDescent="0.25">
      <c r="BI8884" s="34">
        <v>-0.10682829605294231</v>
      </c>
    </row>
    <row r="8885" spans="61:61" x14ac:dyDescent="0.25">
      <c r="BI8885" s="34">
        <v>-0.17041526705881721</v>
      </c>
    </row>
    <row r="8886" spans="61:61" x14ac:dyDescent="0.25">
      <c r="BI8886" s="34">
        <v>-0.13611869481948941</v>
      </c>
    </row>
    <row r="8887" spans="61:61" x14ac:dyDescent="0.25">
      <c r="BI8887" s="34">
        <v>6.1252060117126299E-2</v>
      </c>
    </row>
    <row r="8888" spans="61:61" x14ac:dyDescent="0.25">
      <c r="BI8888" s="34">
        <v>2.0654661043655001E-2</v>
      </c>
    </row>
    <row r="8889" spans="61:61" x14ac:dyDescent="0.25">
      <c r="BI8889" s="34">
        <v>-9.0234577824519199E-2</v>
      </c>
    </row>
    <row r="8890" spans="61:61" x14ac:dyDescent="0.25">
      <c r="BI8890" s="34">
        <v>1.4424253540812599E-2</v>
      </c>
    </row>
    <row r="8891" spans="61:61" x14ac:dyDescent="0.25">
      <c r="BI8891" s="34">
        <v>-0.14528576516756239</v>
      </c>
    </row>
    <row r="8892" spans="61:61" x14ac:dyDescent="0.25">
      <c r="BI8892" s="34">
        <v>-7.0243255272281993E-2</v>
      </c>
    </row>
    <row r="8893" spans="61:61" x14ac:dyDescent="0.25">
      <c r="BI8893" s="34">
        <v>-0.10034117616127</v>
      </c>
    </row>
    <row r="8894" spans="61:61" x14ac:dyDescent="0.25">
      <c r="BI8894" s="34">
        <v>5.4472423378539497E-2</v>
      </c>
    </row>
    <row r="8895" spans="61:61" x14ac:dyDescent="0.25">
      <c r="BI8895" s="34">
        <v>-0.13419229973230781</v>
      </c>
    </row>
    <row r="8896" spans="61:61" x14ac:dyDescent="0.25">
      <c r="BI8896" s="34">
        <v>8.4066807525458601E-2</v>
      </c>
    </row>
    <row r="8897" spans="61:61" x14ac:dyDescent="0.25">
      <c r="BI8897" s="34">
        <v>-0.14918335028754329</v>
      </c>
    </row>
    <row r="8898" spans="61:61" x14ac:dyDescent="0.25">
      <c r="BI8898" s="34">
        <v>-0.17908300798026661</v>
      </c>
    </row>
    <row r="8899" spans="61:61" x14ac:dyDescent="0.25">
      <c r="BI8899" s="34">
        <v>4.7418236451383003E-2</v>
      </c>
    </row>
    <row r="8900" spans="61:61" x14ac:dyDescent="0.25">
      <c r="BI8900" s="34">
        <v>-0.24829002202268349</v>
      </c>
    </row>
    <row r="8901" spans="61:61" x14ac:dyDescent="0.25">
      <c r="BI8901" s="34">
        <v>9.7927273145851895E-2</v>
      </c>
    </row>
    <row r="8902" spans="61:61" x14ac:dyDescent="0.25">
      <c r="BI8902" s="34">
        <v>8.3789978145385594E-2</v>
      </c>
    </row>
    <row r="8903" spans="61:61" x14ac:dyDescent="0.25">
      <c r="BI8903" s="34">
        <v>2.91501588241488E-2</v>
      </c>
    </row>
    <row r="8904" spans="61:61" x14ac:dyDescent="0.25">
      <c r="BI8904" s="34">
        <v>-8.05174848297176E-2</v>
      </c>
    </row>
    <row r="8905" spans="61:61" x14ac:dyDescent="0.25">
      <c r="BI8905" s="34">
        <v>-2.5124769033954501E-2</v>
      </c>
    </row>
    <row r="8906" spans="61:61" x14ac:dyDescent="0.25">
      <c r="BI8906" s="34">
        <v>-9.3867245924626697E-2</v>
      </c>
    </row>
    <row r="8907" spans="61:61" x14ac:dyDescent="0.25">
      <c r="BI8907" s="34">
        <v>0.1826917884101901</v>
      </c>
    </row>
    <row r="8908" spans="61:61" x14ac:dyDescent="0.25">
      <c r="BI8908" s="34">
        <v>-8.0360676156583502E-2</v>
      </c>
    </row>
    <row r="8909" spans="61:61" x14ac:dyDescent="0.25">
      <c r="BI8909" s="34">
        <v>-6.2631356728104104E-2</v>
      </c>
    </row>
    <row r="8910" spans="61:61" x14ac:dyDescent="0.25">
      <c r="BI8910" s="34">
        <v>4.4704569171541399E-2</v>
      </c>
    </row>
    <row r="8911" spans="61:61" x14ac:dyDescent="0.25">
      <c r="BI8911" s="34">
        <v>5.6422896193884901E-2</v>
      </c>
    </row>
    <row r="8912" spans="61:61" x14ac:dyDescent="0.25">
      <c r="BI8912" s="34">
        <v>-9.2687531152582894E-2</v>
      </c>
    </row>
    <row r="8913" spans="61:61" x14ac:dyDescent="0.25">
      <c r="BI8913" s="34">
        <v>-1.1068601811382099E-2</v>
      </c>
    </row>
    <row r="8914" spans="61:61" x14ac:dyDescent="0.25">
      <c r="BI8914" s="34">
        <v>4.4249687310349999E-4</v>
      </c>
    </row>
    <row r="8915" spans="61:61" x14ac:dyDescent="0.25">
      <c r="BI8915" s="34">
        <v>0.1094382565709321</v>
      </c>
    </row>
    <row r="8916" spans="61:61" x14ac:dyDescent="0.25">
      <c r="BI8916" s="34">
        <v>0.14981325012077079</v>
      </c>
    </row>
    <row r="8917" spans="61:61" x14ac:dyDescent="0.25">
      <c r="BI8917" s="34">
        <v>0.1149014000684877</v>
      </c>
    </row>
    <row r="8918" spans="61:61" x14ac:dyDescent="0.25">
      <c r="BI8918" s="34">
        <v>0.21213452074725059</v>
      </c>
    </row>
    <row r="8919" spans="61:61" x14ac:dyDescent="0.25">
      <c r="BI8919" s="34">
        <v>-9.9427956453247798E-2</v>
      </c>
    </row>
    <row r="8920" spans="61:61" x14ac:dyDescent="0.25">
      <c r="BI8920" s="34">
        <v>0.12027836406220239</v>
      </c>
    </row>
    <row r="8921" spans="61:61" x14ac:dyDescent="0.25">
      <c r="BI8921" s="34">
        <v>6.8377000553523901E-2</v>
      </c>
    </row>
    <row r="8922" spans="61:61" x14ac:dyDescent="0.25">
      <c r="BI8922" s="34">
        <v>0.28799680229983521</v>
      </c>
    </row>
    <row r="8923" spans="61:61" x14ac:dyDescent="0.25">
      <c r="BI8923" s="34">
        <v>0.1117677974262804</v>
      </c>
    </row>
    <row r="8924" spans="61:61" x14ac:dyDescent="0.25">
      <c r="BI8924" s="34">
        <v>0.1571913476829031</v>
      </c>
    </row>
    <row r="8925" spans="61:61" x14ac:dyDescent="0.25">
      <c r="BI8925" s="34">
        <v>7.8805989055707001E-2</v>
      </c>
    </row>
    <row r="8926" spans="61:61" x14ac:dyDescent="0.25">
      <c r="BI8926" s="34">
        <v>5.6512637353555897E-2</v>
      </c>
    </row>
    <row r="8927" spans="61:61" x14ac:dyDescent="0.25">
      <c r="BI8927" s="34">
        <v>0.1030932224877229</v>
      </c>
    </row>
    <row r="8928" spans="61:61" x14ac:dyDescent="0.25">
      <c r="BI8928" s="34">
        <v>-0.1526296919633382</v>
      </c>
    </row>
    <row r="8929" spans="61:61" x14ac:dyDescent="0.25">
      <c r="BI8929" s="34">
        <v>4.6003463990508801E-2</v>
      </c>
    </row>
    <row r="8930" spans="61:61" x14ac:dyDescent="0.25">
      <c r="BI8930" s="34">
        <v>-8.9183399282156101E-2</v>
      </c>
    </row>
    <row r="8931" spans="61:61" x14ac:dyDescent="0.25">
      <c r="BI8931" s="34">
        <v>-2.5246086912449402E-2</v>
      </c>
    </row>
    <row r="8932" spans="61:61" x14ac:dyDescent="0.25">
      <c r="BI8932" s="34">
        <v>0.1125166177634985</v>
      </c>
    </row>
    <row r="8933" spans="61:61" x14ac:dyDescent="0.25">
      <c r="BI8933" s="34">
        <v>0.18845767352764431</v>
      </c>
    </row>
    <row r="8934" spans="61:61" x14ac:dyDescent="0.25">
      <c r="BI8934" s="34">
        <v>0.1438581237305617</v>
      </c>
    </row>
    <row r="8935" spans="61:61" x14ac:dyDescent="0.25">
      <c r="BI8935" s="34">
        <v>4.2447498842429397E-2</v>
      </c>
    </row>
    <row r="8936" spans="61:61" x14ac:dyDescent="0.25">
      <c r="BI8936" s="34">
        <v>0.1007595865221938</v>
      </c>
    </row>
    <row r="8937" spans="61:61" x14ac:dyDescent="0.25">
      <c r="BI8937" s="34">
        <v>0.2079031757568913</v>
      </c>
    </row>
    <row r="8938" spans="61:61" x14ac:dyDescent="0.25">
      <c r="BI8938" s="34">
        <v>0.1690681949902052</v>
      </c>
    </row>
    <row r="8939" spans="61:61" x14ac:dyDescent="0.25">
      <c r="BI8939" s="34">
        <v>8.4902114485990401E-2</v>
      </c>
    </row>
    <row r="8940" spans="61:61" x14ac:dyDescent="0.25">
      <c r="BI8940" s="34">
        <v>0.1189862251729413</v>
      </c>
    </row>
    <row r="8941" spans="61:61" x14ac:dyDescent="0.25">
      <c r="BI8941" s="34">
        <v>0.30501536428491099</v>
      </c>
    </row>
    <row r="8942" spans="61:61" x14ac:dyDescent="0.25">
      <c r="BI8942" s="34">
        <v>-4.9130013596611101E-2</v>
      </c>
    </row>
    <row r="8943" spans="61:61" x14ac:dyDescent="0.25">
      <c r="BI8943" s="34">
        <v>0.29855129798341162</v>
      </c>
    </row>
    <row r="8944" spans="61:61" x14ac:dyDescent="0.25">
      <c r="BI8944" s="34">
        <v>-2.6059726113719799E-2</v>
      </c>
    </row>
    <row r="8945" spans="61:61" x14ac:dyDescent="0.25">
      <c r="BI8945" s="34">
        <v>0.31573393280943118</v>
      </c>
    </row>
    <row r="8946" spans="61:61" x14ac:dyDescent="0.25">
      <c r="BI8946" s="34">
        <v>5.0643725168730697E-2</v>
      </c>
    </row>
    <row r="8947" spans="61:61" x14ac:dyDescent="0.25">
      <c r="BI8947" s="34">
        <v>0.2427300171535077</v>
      </c>
    </row>
    <row r="8948" spans="61:61" x14ac:dyDescent="0.25">
      <c r="BI8948" s="34">
        <v>-4.0252201542818403E-2</v>
      </c>
    </row>
    <row r="8949" spans="61:61" x14ac:dyDescent="0.25">
      <c r="BI8949" s="34">
        <v>-7.6924375462220307E-2</v>
      </c>
    </row>
    <row r="8950" spans="61:61" x14ac:dyDescent="0.25">
      <c r="BI8950" s="34">
        <v>0.23317110783655851</v>
      </c>
    </row>
    <row r="8951" spans="61:61" x14ac:dyDescent="0.25">
      <c r="BI8951" s="34">
        <v>0.38780803979832418</v>
      </c>
    </row>
    <row r="8952" spans="61:61" x14ac:dyDescent="0.25">
      <c r="BI8952" s="34">
        <v>5.2321010089242698E-2</v>
      </c>
    </row>
    <row r="8953" spans="61:61" x14ac:dyDescent="0.25">
      <c r="BI8953" s="34">
        <v>2.53980409309832E-2</v>
      </c>
    </row>
    <row r="8954" spans="61:61" x14ac:dyDescent="0.25">
      <c r="BI8954" s="34">
        <v>0.27605771588433231</v>
      </c>
    </row>
    <row r="8955" spans="61:61" x14ac:dyDescent="0.25">
      <c r="BI8955" s="34">
        <v>0.25266519813781552</v>
      </c>
    </row>
    <row r="8956" spans="61:61" x14ac:dyDescent="0.25">
      <c r="BI8956" s="34">
        <v>0.22237030575432681</v>
      </c>
    </row>
    <row r="8957" spans="61:61" x14ac:dyDescent="0.25">
      <c r="BI8957" s="34">
        <v>0.43671435335862357</v>
      </c>
    </row>
    <row r="8958" spans="61:61" x14ac:dyDescent="0.25">
      <c r="BI8958" s="34">
        <v>7.8149966380439806E-2</v>
      </c>
    </row>
    <row r="8959" spans="61:61" x14ac:dyDescent="0.25">
      <c r="BI8959" s="34">
        <v>0.108647404284962</v>
      </c>
    </row>
    <row r="8960" spans="61:61" x14ac:dyDescent="0.25">
      <c r="BI8960" s="34">
        <v>0.12934537269865409</v>
      </c>
    </row>
    <row r="8961" spans="61:61" x14ac:dyDescent="0.25">
      <c r="BI8961" s="34">
        <v>-1.6903880823714301E-2</v>
      </c>
    </row>
    <row r="8962" spans="61:61" x14ac:dyDescent="0.25">
      <c r="BI8962" s="34">
        <v>5.3396681985518599E-2</v>
      </c>
    </row>
    <row r="8963" spans="61:61" x14ac:dyDescent="0.25">
      <c r="BI8963" s="34">
        <v>-0.1029590508377338</v>
      </c>
    </row>
    <row r="8964" spans="61:61" x14ac:dyDescent="0.25">
      <c r="BI8964" s="34">
        <v>0.116620895831378</v>
      </c>
    </row>
    <row r="8965" spans="61:61" x14ac:dyDescent="0.25">
      <c r="BI8965" s="34">
        <v>6.2893346637681001E-3</v>
      </c>
    </row>
    <row r="8966" spans="61:61" x14ac:dyDescent="0.25">
      <c r="BI8966" s="34">
        <v>3.8791692038285999E-3</v>
      </c>
    </row>
    <row r="8967" spans="61:61" x14ac:dyDescent="0.25">
      <c r="BI8967" s="34">
        <v>3.7360995748240498E-2</v>
      </c>
    </row>
    <row r="8968" spans="61:61" x14ac:dyDescent="0.25">
      <c r="BI8968" s="34">
        <v>-0.1671655249180658</v>
      </c>
    </row>
    <row r="8969" spans="61:61" x14ac:dyDescent="0.25">
      <c r="BI8969" s="34">
        <v>-1.33250882813503E-2</v>
      </c>
    </row>
    <row r="8970" spans="61:61" x14ac:dyDescent="0.25">
      <c r="BI8970" s="34">
        <v>1.190071483183049</v>
      </c>
    </row>
    <row r="8971" spans="61:61" x14ac:dyDescent="0.25">
      <c r="BI8971" s="34">
        <v>6.6886924938751494E-2</v>
      </c>
    </row>
    <row r="8972" spans="61:61" x14ac:dyDescent="0.25">
      <c r="BI8972" s="34">
        <v>-1.27667285101612E-2</v>
      </c>
    </row>
    <row r="8973" spans="61:61" x14ac:dyDescent="0.25">
      <c r="BI8973" s="34">
        <v>0.26534303054683211</v>
      </c>
    </row>
    <row r="8974" spans="61:61" x14ac:dyDescent="0.25">
      <c r="BI8974" s="34">
        <v>0.13482361760996209</v>
      </c>
    </row>
    <row r="8975" spans="61:61" x14ac:dyDescent="0.25">
      <c r="BI8975" s="34">
        <v>6.9794576915142806E-2</v>
      </c>
    </row>
    <row r="8976" spans="61:61" x14ac:dyDescent="0.25">
      <c r="BI8976" s="34">
        <v>-9.1972508329219004E-3</v>
      </c>
    </row>
    <row r="8977" spans="61:61" x14ac:dyDescent="0.25">
      <c r="BI8977" s="34">
        <v>0.1938085497693452</v>
      </c>
    </row>
    <row r="8978" spans="61:61" x14ac:dyDescent="0.25">
      <c r="BI8978" s="34">
        <v>0.172219250711351</v>
      </c>
    </row>
    <row r="8979" spans="61:61" x14ac:dyDescent="0.25">
      <c r="BI8979" s="34">
        <v>4.1298953122712201E-2</v>
      </c>
    </row>
    <row r="8980" spans="61:61" x14ac:dyDescent="0.25">
      <c r="BI8980" s="34">
        <v>5.7919865430393E-2</v>
      </c>
    </row>
    <row r="8981" spans="61:61" x14ac:dyDescent="0.25">
      <c r="BI8981" s="34">
        <v>9.0011251481387E-2</v>
      </c>
    </row>
    <row r="8982" spans="61:61" x14ac:dyDescent="0.25">
      <c r="BI8982" s="34">
        <v>2.6558444984087999E-2</v>
      </c>
    </row>
    <row r="8983" spans="61:61" x14ac:dyDescent="0.25">
      <c r="BI8983" s="34">
        <v>0.10221321066065089</v>
      </c>
    </row>
    <row r="8984" spans="61:61" x14ac:dyDescent="0.25">
      <c r="BI8984" s="34">
        <v>0.1220135221924764</v>
      </c>
    </row>
    <row r="8985" spans="61:61" x14ac:dyDescent="0.25">
      <c r="BI8985" s="34">
        <v>0.1706842475769613</v>
      </c>
    </row>
    <row r="8986" spans="61:61" x14ac:dyDescent="0.25">
      <c r="BI8986" s="34">
        <v>-6.6088109529841399E-2</v>
      </c>
    </row>
    <row r="8987" spans="61:61" x14ac:dyDescent="0.25">
      <c r="BI8987" s="34">
        <v>0.18708190860548521</v>
      </c>
    </row>
    <row r="8988" spans="61:61" x14ac:dyDescent="0.25">
      <c r="BI8988" s="34">
        <v>-0.30707405553693878</v>
      </c>
    </row>
    <row r="8989" spans="61:61" x14ac:dyDescent="0.25">
      <c r="BI8989" s="34">
        <v>6.5888118097009996E-4</v>
      </c>
    </row>
    <row r="8990" spans="61:61" x14ac:dyDescent="0.25">
      <c r="BI8990" s="34">
        <v>6.3171735469366705E-2</v>
      </c>
    </row>
    <row r="8991" spans="61:61" x14ac:dyDescent="0.25">
      <c r="BI8991" s="34">
        <v>0.29741015026598988</v>
      </c>
    </row>
    <row r="8992" spans="61:61" x14ac:dyDescent="0.25">
      <c r="BI8992" s="34">
        <v>8.3826510899344897E-2</v>
      </c>
    </row>
    <row r="8993" spans="61:61" x14ac:dyDescent="0.25">
      <c r="BI8993" s="34">
        <v>0.3000412200860002</v>
      </c>
    </row>
    <row r="8994" spans="61:61" x14ac:dyDescent="0.25">
      <c r="BI8994" s="34">
        <v>4.7437085088725399E-2</v>
      </c>
    </row>
    <row r="8995" spans="61:61" x14ac:dyDescent="0.25">
      <c r="BI8995" s="34">
        <v>0.31314476971429472</v>
      </c>
    </row>
    <row r="8996" spans="61:61" x14ac:dyDescent="0.25">
      <c r="BI8996" s="34">
        <v>6.8411372825208802E-2</v>
      </c>
    </row>
    <row r="8997" spans="61:61" x14ac:dyDescent="0.25">
      <c r="BI8997" s="34">
        <v>6.7569993535626996E-2</v>
      </c>
    </row>
    <row r="8998" spans="61:61" x14ac:dyDescent="0.25">
      <c r="BI8998" s="34">
        <v>-4.8302422823777398E-2</v>
      </c>
    </row>
    <row r="8999" spans="61:61" x14ac:dyDescent="0.25">
      <c r="BI8999" s="34">
        <v>0.45038189533940859</v>
      </c>
    </row>
    <row r="9000" spans="61:61" x14ac:dyDescent="0.25">
      <c r="BI9000" s="34">
        <v>0.67123276294445378</v>
      </c>
    </row>
    <row r="9001" spans="61:61" x14ac:dyDescent="0.25">
      <c r="BI9001" s="34">
        <v>-7.0186080198288998E-3</v>
      </c>
    </row>
    <row r="9002" spans="61:61" x14ac:dyDescent="0.25">
      <c r="BI9002" s="34">
        <v>0.31814069360553943</v>
      </c>
    </row>
    <row r="9003" spans="61:61" x14ac:dyDescent="0.25">
      <c r="BI9003" s="34">
        <v>-7.4599868517999907E-2</v>
      </c>
    </row>
    <row r="9004" spans="61:61" x14ac:dyDescent="0.25">
      <c r="BI9004" s="34">
        <v>0.12968092294380459</v>
      </c>
    </row>
    <row r="9005" spans="61:61" x14ac:dyDescent="0.25">
      <c r="BI9005" s="34">
        <v>1.21914960289034E-2</v>
      </c>
    </row>
    <row r="9006" spans="61:61" x14ac:dyDescent="0.25">
      <c r="BI9006" s="34">
        <v>-3.7964272501198998E-3</v>
      </c>
    </row>
    <row r="9007" spans="61:61" x14ac:dyDescent="0.25">
      <c r="BI9007" s="34">
        <v>-4.8593480166458897E-2</v>
      </c>
    </row>
    <row r="9008" spans="61:61" x14ac:dyDescent="0.25">
      <c r="BI9008" s="34">
        <v>0.1566922338209297</v>
      </c>
    </row>
    <row r="9009" spans="61:61" x14ac:dyDescent="0.25">
      <c r="BI9009" s="34">
        <v>-3.7799416886463801E-2</v>
      </c>
    </row>
    <row r="9010" spans="61:61" x14ac:dyDescent="0.25">
      <c r="BI9010" s="34">
        <v>0.2800842512192171</v>
      </c>
    </row>
    <row r="9011" spans="61:61" x14ac:dyDescent="0.25">
      <c r="BI9011" s="34">
        <v>0.13233438148074189</v>
      </c>
    </row>
    <row r="9012" spans="61:61" x14ac:dyDescent="0.25">
      <c r="BI9012" s="34">
        <v>-5.2793917080937801E-2</v>
      </c>
    </row>
    <row r="9013" spans="61:61" x14ac:dyDescent="0.25">
      <c r="BI9013" s="34">
        <v>0.2171409766260447</v>
      </c>
    </row>
    <row r="9014" spans="61:61" x14ac:dyDescent="0.25">
      <c r="BI9014" s="34">
        <v>0.25390718772796511</v>
      </c>
    </row>
    <row r="9015" spans="61:61" x14ac:dyDescent="0.25">
      <c r="BI9015" s="34">
        <v>-5.9162252119727102E-2</v>
      </c>
    </row>
    <row r="9016" spans="61:61" x14ac:dyDescent="0.25">
      <c r="BI9016" s="34">
        <v>0.2037055160984847</v>
      </c>
    </row>
    <row r="9017" spans="61:61" x14ac:dyDescent="0.25">
      <c r="BI9017" s="34">
        <v>0.35398703723757469</v>
      </c>
    </row>
    <row r="9018" spans="61:61" x14ac:dyDescent="0.25">
      <c r="BI9018" s="34">
        <v>0.13121544047672681</v>
      </c>
    </row>
    <row r="9019" spans="61:61" x14ac:dyDescent="0.25">
      <c r="BI9019" s="34">
        <v>0.19640031132387539</v>
      </c>
    </row>
    <row r="9020" spans="61:61" x14ac:dyDescent="0.25">
      <c r="BI9020" s="34">
        <v>0.39360056538720001</v>
      </c>
    </row>
    <row r="9021" spans="61:61" x14ac:dyDescent="0.25">
      <c r="BI9021" s="34">
        <v>1.6639269889929E-2</v>
      </c>
    </row>
    <row r="9022" spans="61:61" x14ac:dyDescent="0.25">
      <c r="BI9022" s="34">
        <v>-7.1658243909617905E-2</v>
      </c>
    </row>
    <row r="9023" spans="61:61" x14ac:dyDescent="0.25">
      <c r="BI9023" s="34">
        <v>8.3585705124245596E-2</v>
      </c>
    </row>
    <row r="9024" spans="61:61" x14ac:dyDescent="0.25">
      <c r="BI9024" s="34">
        <v>3.6395604999543002E-3</v>
      </c>
    </row>
    <row r="9025" spans="61:61" x14ac:dyDescent="0.25">
      <c r="BI9025" s="34">
        <v>0.22303966865761959</v>
      </c>
    </row>
    <row r="9026" spans="61:61" x14ac:dyDescent="0.25">
      <c r="BI9026" s="34">
        <v>-0.10260003745009499</v>
      </c>
    </row>
    <row r="9027" spans="61:61" x14ac:dyDescent="0.25">
      <c r="BI9027" s="34">
        <v>0.1639927598364293</v>
      </c>
    </row>
    <row r="9028" spans="61:61" x14ac:dyDescent="0.25">
      <c r="BI9028" s="34">
        <v>0.43280874457821839</v>
      </c>
    </row>
    <row r="9029" spans="61:61" x14ac:dyDescent="0.25">
      <c r="BI9029" s="34">
        <v>0.10264295944324089</v>
      </c>
    </row>
    <row r="9030" spans="61:61" x14ac:dyDescent="0.25">
      <c r="BI9030" s="34">
        <v>-0.1600961567989983</v>
      </c>
    </row>
    <row r="9031" spans="61:61" x14ac:dyDescent="0.25">
      <c r="BI9031" s="34">
        <v>-0.13864670000801749</v>
      </c>
    </row>
    <row r="9032" spans="61:61" x14ac:dyDescent="0.25">
      <c r="BI9032" s="34">
        <v>-0.14264831141989351</v>
      </c>
    </row>
    <row r="9033" spans="61:61" x14ac:dyDescent="0.25">
      <c r="BI9033" s="34">
        <v>-0.14527798011373469</v>
      </c>
    </row>
    <row r="9034" spans="61:61" x14ac:dyDescent="0.25">
      <c r="BI9034" s="34">
        <v>0.2428145882391394</v>
      </c>
    </row>
    <row r="9035" spans="61:61" x14ac:dyDescent="0.25">
      <c r="BI9035" s="34">
        <v>0.25144633813669348</v>
      </c>
    </row>
    <row r="9036" spans="61:61" x14ac:dyDescent="0.25">
      <c r="BI9036" s="34">
        <v>4.5176265297339799E-2</v>
      </c>
    </row>
    <row r="9037" spans="61:61" x14ac:dyDescent="0.25">
      <c r="BI9037" s="34">
        <v>5.6146737844463002E-3</v>
      </c>
    </row>
    <row r="9038" spans="61:61" x14ac:dyDescent="0.25">
      <c r="BI9038" s="34">
        <v>-5.5386163099010399E-2</v>
      </c>
    </row>
    <row r="9039" spans="61:61" x14ac:dyDescent="0.25">
      <c r="BI9039" s="34">
        <v>-3.75680089928766E-2</v>
      </c>
    </row>
    <row r="9040" spans="61:61" x14ac:dyDescent="0.25">
      <c r="BI9040" s="34">
        <v>4.5888071710428101E-2</v>
      </c>
    </row>
    <row r="9041" spans="61:61" x14ac:dyDescent="0.25">
      <c r="BI9041" s="34">
        <v>3.5199357204548698E-2</v>
      </c>
    </row>
    <row r="9042" spans="61:61" x14ac:dyDescent="0.25">
      <c r="BI9042" s="34">
        <v>-3.4516744972148197E-2</v>
      </c>
    </row>
    <row r="9043" spans="61:61" x14ac:dyDescent="0.25">
      <c r="BI9043" s="34">
        <v>8.9276996526303304E-2</v>
      </c>
    </row>
    <row r="9044" spans="61:61" x14ac:dyDescent="0.25">
      <c r="BI9044" s="34">
        <v>0.14259407207254499</v>
      </c>
    </row>
    <row r="9045" spans="61:61" x14ac:dyDescent="0.25">
      <c r="BI9045" s="34">
        <v>0.1128696464607063</v>
      </c>
    </row>
    <row r="9046" spans="61:61" x14ac:dyDescent="0.25">
      <c r="BI9046" s="34">
        <v>0.16532629118580081</v>
      </c>
    </row>
    <row r="9047" spans="61:61" x14ac:dyDescent="0.25">
      <c r="BI9047" s="34">
        <v>0.29582065220751519</v>
      </c>
    </row>
    <row r="9048" spans="61:61" x14ac:dyDescent="0.25">
      <c r="BI9048" s="34">
        <v>7.8020946799231494E-2</v>
      </c>
    </row>
    <row r="9049" spans="61:61" x14ac:dyDescent="0.25">
      <c r="BI9049" s="34">
        <v>-2.6912803229865299E-2</v>
      </c>
    </row>
    <row r="9050" spans="61:61" x14ac:dyDescent="0.25">
      <c r="BI9050" s="34">
        <v>6.2600426304845705E-2</v>
      </c>
    </row>
    <row r="9051" spans="61:61" x14ac:dyDescent="0.25">
      <c r="BI9051" s="34">
        <v>0.2859810435528774</v>
      </c>
    </row>
    <row r="9052" spans="61:61" x14ac:dyDescent="0.25">
      <c r="BI9052" s="34">
        <v>0.21177825213081039</v>
      </c>
    </row>
    <row r="9053" spans="61:61" x14ac:dyDescent="0.25">
      <c r="BI9053" s="34">
        <v>2.1507026896781301E-2</v>
      </c>
    </row>
    <row r="9054" spans="61:61" x14ac:dyDescent="0.25">
      <c r="BI9054" s="34">
        <v>0.218790939065132</v>
      </c>
    </row>
    <row r="9055" spans="61:61" x14ac:dyDescent="0.25">
      <c r="BI9055" s="34">
        <v>0.1380118553797301</v>
      </c>
    </row>
    <row r="9056" spans="61:61" x14ac:dyDescent="0.25">
      <c r="BI9056" s="34">
        <v>0.25080483973189172</v>
      </c>
    </row>
    <row r="9057" spans="61:61" x14ac:dyDescent="0.25">
      <c r="BI9057" s="34">
        <v>2.8794295534600002E-4</v>
      </c>
    </row>
    <row r="9058" spans="61:61" x14ac:dyDescent="0.25">
      <c r="BI9058" s="34">
        <v>0.1146459974691339</v>
      </c>
    </row>
    <row r="9059" spans="61:61" x14ac:dyDescent="0.25">
      <c r="BI9059" s="34">
        <v>0.3393375951674088</v>
      </c>
    </row>
    <row r="9060" spans="61:61" x14ac:dyDescent="0.25">
      <c r="BI9060" s="34">
        <v>8.9667811581912199E-2</v>
      </c>
    </row>
    <row r="9061" spans="61:61" x14ac:dyDescent="0.25">
      <c r="BI9061" s="34">
        <v>0.111024951031132</v>
      </c>
    </row>
    <row r="9062" spans="61:61" x14ac:dyDescent="0.25">
      <c r="BI9062" s="34">
        <v>7.1952167155623498E-2</v>
      </c>
    </row>
    <row r="9063" spans="61:61" x14ac:dyDescent="0.25">
      <c r="BI9063" s="34">
        <v>0.1918318265401199</v>
      </c>
    </row>
    <row r="9064" spans="61:61" x14ac:dyDescent="0.25">
      <c r="BI9064" s="34">
        <v>9.6691025221120705E-2</v>
      </c>
    </row>
    <row r="9065" spans="61:61" x14ac:dyDescent="0.25">
      <c r="BI9065" s="34">
        <v>0.2319144330268009</v>
      </c>
    </row>
    <row r="9066" spans="61:61" x14ac:dyDescent="0.25">
      <c r="BI9066" s="34">
        <v>9.4765558835460006E-2</v>
      </c>
    </row>
    <row r="9067" spans="61:61" x14ac:dyDescent="0.25">
      <c r="BI9067" s="34">
        <v>0.3310039767590936</v>
      </c>
    </row>
    <row r="9068" spans="61:61" x14ac:dyDescent="0.25">
      <c r="BI9068" s="34">
        <v>0.2341769873141229</v>
      </c>
    </row>
    <row r="9069" spans="61:61" x14ac:dyDescent="0.25">
      <c r="BI9069" s="34">
        <v>8.9135617726868996E-2</v>
      </c>
    </row>
    <row r="9070" spans="61:61" x14ac:dyDescent="0.25">
      <c r="BI9070" s="34">
        <v>-8.9387126403560502E-2</v>
      </c>
    </row>
    <row r="9071" spans="61:61" x14ac:dyDescent="0.25">
      <c r="BI9071" s="34">
        <v>0.3951428047455946</v>
      </c>
    </row>
    <row r="9072" spans="61:61" x14ac:dyDescent="0.25">
      <c r="BI9072" s="34">
        <v>0.29150365876924839</v>
      </c>
    </row>
    <row r="9073" spans="61:61" x14ac:dyDescent="0.25">
      <c r="BI9073" s="34">
        <v>0.28632555512156538</v>
      </c>
    </row>
    <row r="9074" spans="61:61" x14ac:dyDescent="0.25">
      <c r="BI9074" s="34">
        <v>0.21159789527996101</v>
      </c>
    </row>
    <row r="9075" spans="61:61" x14ac:dyDescent="0.25">
      <c r="BI9075" s="34">
        <v>-6.6798865351591102E-2</v>
      </c>
    </row>
    <row r="9076" spans="61:61" x14ac:dyDescent="0.25">
      <c r="BI9076" s="34">
        <v>0.15293920403393449</v>
      </c>
    </row>
    <row r="9077" spans="61:61" x14ac:dyDescent="0.25">
      <c r="BI9077" s="34">
        <v>0.13576580899660459</v>
      </c>
    </row>
    <row r="9078" spans="61:61" x14ac:dyDescent="0.25">
      <c r="BI9078" s="34">
        <v>-7.5657512188772993E-2</v>
      </c>
    </row>
    <row r="9079" spans="61:61" x14ac:dyDescent="0.25">
      <c r="BI9079" s="34">
        <v>-4.3904996657839999E-3</v>
      </c>
    </row>
    <row r="9080" spans="61:61" x14ac:dyDescent="0.25">
      <c r="BI9080" s="34">
        <v>0.28628138301009037</v>
      </c>
    </row>
    <row r="9081" spans="61:61" x14ac:dyDescent="0.25">
      <c r="BI9081" s="34">
        <v>-8.8345850258379099E-2</v>
      </c>
    </row>
    <row r="9082" spans="61:61" x14ac:dyDescent="0.25">
      <c r="BI9082" s="34">
        <v>-7.7610206597466702E-2</v>
      </c>
    </row>
    <row r="9083" spans="61:61" x14ac:dyDescent="0.25">
      <c r="BI9083" s="34">
        <v>-0.1048590711324832</v>
      </c>
    </row>
    <row r="9084" spans="61:61" x14ac:dyDescent="0.25">
      <c r="BI9084" s="34">
        <v>-0.1275866994402938</v>
      </c>
    </row>
    <row r="9085" spans="61:61" x14ac:dyDescent="0.25">
      <c r="BI9085" s="34">
        <v>-5.4888502958893998E-2</v>
      </c>
    </row>
    <row r="9086" spans="61:61" x14ac:dyDescent="0.25">
      <c r="BI9086" s="34">
        <v>-4.8355004891143603E-2</v>
      </c>
    </row>
    <row r="9087" spans="61:61" x14ac:dyDescent="0.25">
      <c r="BI9087" s="34">
        <v>3.78652857891036E-2</v>
      </c>
    </row>
    <row r="9088" spans="61:61" x14ac:dyDescent="0.25">
      <c r="BI9088" s="34">
        <v>1.7486771937785001E-2</v>
      </c>
    </row>
    <row r="9089" spans="61:61" x14ac:dyDescent="0.25">
      <c r="BI9089" s="34">
        <v>6.7831210090410696E-2</v>
      </c>
    </row>
    <row r="9090" spans="61:61" x14ac:dyDescent="0.25">
      <c r="BI9090" s="34">
        <v>-0.2588742463152357</v>
      </c>
    </row>
    <row r="9091" spans="61:61" x14ac:dyDescent="0.25">
      <c r="BI9091" s="34">
        <v>0.13132602747635139</v>
      </c>
    </row>
    <row r="9092" spans="61:61" x14ac:dyDescent="0.25">
      <c r="BI9092" s="34">
        <v>0.21353910677157889</v>
      </c>
    </row>
    <row r="9093" spans="61:61" x14ac:dyDescent="0.25">
      <c r="BI9093" s="34">
        <v>-1.27313285442314E-2</v>
      </c>
    </row>
    <row r="9094" spans="61:61" x14ac:dyDescent="0.25">
      <c r="BI9094" s="34">
        <v>9.0222020786806002E-3</v>
      </c>
    </row>
    <row r="9095" spans="61:61" x14ac:dyDescent="0.25">
      <c r="BI9095" s="34">
        <v>0.15336688681146179</v>
      </c>
    </row>
    <row r="9096" spans="61:61" x14ac:dyDescent="0.25">
      <c r="BI9096" s="34">
        <v>-3.8251199886810798E-2</v>
      </c>
    </row>
    <row r="9097" spans="61:61" x14ac:dyDescent="0.25">
      <c r="BI9097" s="34">
        <v>7.7518426292105494E-2</v>
      </c>
    </row>
    <row r="9098" spans="61:61" x14ac:dyDescent="0.25">
      <c r="BI9098" s="34">
        <v>4.0101859956236198E-2</v>
      </c>
    </row>
    <row r="9099" spans="61:61" x14ac:dyDescent="0.25">
      <c r="BI9099" s="34">
        <v>-1.2392612689841299E-2</v>
      </c>
    </row>
    <row r="9100" spans="61:61" x14ac:dyDescent="0.25">
      <c r="BI9100" s="34">
        <v>-3.9869377245547302E-2</v>
      </c>
    </row>
    <row r="9101" spans="61:61" x14ac:dyDescent="0.25">
      <c r="BI9101" s="34">
        <v>-0.1079996749675151</v>
      </c>
    </row>
    <row r="9102" spans="61:61" x14ac:dyDescent="0.25">
      <c r="BI9102" s="34">
        <v>-2.8257217875927901E-2</v>
      </c>
    </row>
    <row r="9103" spans="61:61" x14ac:dyDescent="0.25">
      <c r="BI9103" s="34">
        <v>6.5635050059674405E-2</v>
      </c>
    </row>
    <row r="9104" spans="61:61" x14ac:dyDescent="0.25">
      <c r="BI9104" s="34">
        <v>0.1751758204733328</v>
      </c>
    </row>
    <row r="9105" spans="61:61" x14ac:dyDescent="0.25">
      <c r="BI9105" s="34">
        <v>2.6428909145627E-3</v>
      </c>
    </row>
    <row r="9106" spans="61:61" x14ac:dyDescent="0.25">
      <c r="BI9106" s="34">
        <v>8.8778553546620204E-2</v>
      </c>
    </row>
    <row r="9107" spans="61:61" x14ac:dyDescent="0.25">
      <c r="BI9107" s="34">
        <v>-8.9797789065563294E-2</v>
      </c>
    </row>
    <row r="9108" spans="61:61" x14ac:dyDescent="0.25">
      <c r="BI9108" s="34">
        <v>0.17099209014609121</v>
      </c>
    </row>
    <row r="9109" spans="61:61" x14ac:dyDescent="0.25">
      <c r="BI9109" s="34">
        <v>-0.1408174298720162</v>
      </c>
    </row>
    <row r="9110" spans="61:61" x14ac:dyDescent="0.25">
      <c r="BI9110" s="34">
        <v>-0.1248691308556299</v>
      </c>
    </row>
    <row r="9111" spans="61:61" x14ac:dyDescent="0.25">
      <c r="BI9111" s="34">
        <v>-8.4349997452342701E-2</v>
      </c>
    </row>
    <row r="9112" spans="61:61" x14ac:dyDescent="0.25">
      <c r="BI9112" s="34">
        <v>0.15937623136509671</v>
      </c>
    </row>
    <row r="9113" spans="61:61" x14ac:dyDescent="0.25">
      <c r="BI9113" s="34">
        <v>-0.2574456771635566</v>
      </c>
    </row>
    <row r="9114" spans="61:61" x14ac:dyDescent="0.25">
      <c r="BI9114" s="34">
        <v>-0.58684996733527117</v>
      </c>
    </row>
    <row r="9115" spans="61:61" x14ac:dyDescent="0.25">
      <c r="BI9115" s="34">
        <v>-0.13785965757324739</v>
      </c>
    </row>
    <row r="9116" spans="61:61" x14ac:dyDescent="0.25">
      <c r="BI9116" s="34">
        <v>-7.28786420252793E-2</v>
      </c>
    </row>
    <row r="9117" spans="61:61" x14ac:dyDescent="0.25">
      <c r="BI9117" s="34">
        <v>-0.20747849997894069</v>
      </c>
    </row>
    <row r="9118" spans="61:61" x14ac:dyDescent="0.25">
      <c r="BI9118" s="34">
        <v>-0.16643514503483089</v>
      </c>
    </row>
    <row r="9119" spans="61:61" x14ac:dyDescent="0.25">
      <c r="BI9119" s="34">
        <v>-0.2382800458044019</v>
      </c>
    </row>
    <row r="9120" spans="61:61" x14ac:dyDescent="0.25">
      <c r="BI9120" s="34">
        <v>-0.1291643844782264</v>
      </c>
    </row>
    <row r="9121" spans="61:61" x14ac:dyDescent="0.25">
      <c r="BI9121" s="34">
        <v>0.1190709014506835</v>
      </c>
    </row>
    <row r="9122" spans="61:61" x14ac:dyDescent="0.25">
      <c r="BI9122" s="34">
        <v>-5.1534145160857803E-2</v>
      </c>
    </row>
    <row r="9123" spans="61:61" x14ac:dyDescent="0.25">
      <c r="BI9123" s="34">
        <v>-0.1544024043734665</v>
      </c>
    </row>
    <row r="9124" spans="61:61" x14ac:dyDescent="0.25">
      <c r="BI9124" s="34">
        <v>-3.8129165720545498E-2</v>
      </c>
    </row>
    <row r="9125" spans="61:61" x14ac:dyDescent="0.25">
      <c r="BI9125" s="34">
        <v>-0.217808288021964</v>
      </c>
    </row>
    <row r="9126" spans="61:61" x14ac:dyDescent="0.25">
      <c r="BI9126" s="34">
        <v>1.3969926848389399E-2</v>
      </c>
    </row>
    <row r="9127" spans="61:61" x14ac:dyDescent="0.25">
      <c r="BI9127" s="34">
        <v>-9.3524400543605002E-2</v>
      </c>
    </row>
    <row r="9128" spans="61:61" x14ac:dyDescent="0.25">
      <c r="BI9128" s="34">
        <v>-0.2280491035177335</v>
      </c>
    </row>
    <row r="9129" spans="61:61" x14ac:dyDescent="0.25">
      <c r="BI9129" s="34">
        <v>-0.13022457970204521</v>
      </c>
    </row>
    <row r="9130" spans="61:61" x14ac:dyDescent="0.25">
      <c r="BI9130" s="34">
        <v>-0.1213500035529973</v>
      </c>
    </row>
    <row r="9131" spans="61:61" x14ac:dyDescent="0.25">
      <c r="BI9131" s="34">
        <v>7.8656077057981694E-2</v>
      </c>
    </row>
    <row r="9132" spans="61:61" x14ac:dyDescent="0.25">
      <c r="BI9132" s="34">
        <v>9.3625000082429299E-2</v>
      </c>
    </row>
    <row r="9133" spans="61:61" x14ac:dyDescent="0.25">
      <c r="BI9133" s="34">
        <v>-8.2659068084397394E-2</v>
      </c>
    </row>
    <row r="9134" spans="61:61" x14ac:dyDescent="0.25">
      <c r="BI9134" s="34">
        <v>-0.1166016277107939</v>
      </c>
    </row>
    <row r="9135" spans="61:61" x14ac:dyDescent="0.25">
      <c r="BI9135" s="34">
        <v>2.8757015542346501E-2</v>
      </c>
    </row>
    <row r="9136" spans="61:61" x14ac:dyDescent="0.25">
      <c r="BI9136" s="34">
        <v>3.5909851943336603E-2</v>
      </c>
    </row>
    <row r="9137" spans="61:61" x14ac:dyDescent="0.25">
      <c r="BI9137" s="34">
        <v>3.1698053747517998E-3</v>
      </c>
    </row>
    <row r="9138" spans="61:61" x14ac:dyDescent="0.25">
      <c r="BI9138" s="34">
        <v>0.1587393572258852</v>
      </c>
    </row>
    <row r="9139" spans="61:61" x14ac:dyDescent="0.25">
      <c r="BI9139" s="34">
        <v>-9.3617917892463001E-2</v>
      </c>
    </row>
    <row r="9140" spans="61:61" x14ac:dyDescent="0.25">
      <c r="BI9140" s="34">
        <v>-0.18034242829485131</v>
      </c>
    </row>
    <row r="9141" spans="61:61" x14ac:dyDescent="0.25">
      <c r="BI9141" s="34">
        <v>-0.21615834573595119</v>
      </c>
    </row>
    <row r="9142" spans="61:61" x14ac:dyDescent="0.25">
      <c r="BI9142" s="34">
        <v>-0.1849917654827698</v>
      </c>
    </row>
    <row r="9143" spans="61:61" x14ac:dyDescent="0.25">
      <c r="BI9143" s="34">
        <v>-6.3403298207407102E-2</v>
      </c>
    </row>
    <row r="9144" spans="61:61" x14ac:dyDescent="0.25">
      <c r="BI9144" s="34">
        <v>-0.1106227884486894</v>
      </c>
    </row>
    <row r="9145" spans="61:61" x14ac:dyDescent="0.25">
      <c r="BI9145" s="34">
        <v>0.115657267864634</v>
      </c>
    </row>
    <row r="9146" spans="61:61" x14ac:dyDescent="0.25">
      <c r="BI9146" s="34">
        <v>-9.9335326048188999E-3</v>
      </c>
    </row>
    <row r="9147" spans="61:61" x14ac:dyDescent="0.25">
      <c r="BI9147" s="34">
        <v>7.1033465030424597E-2</v>
      </c>
    </row>
    <row r="9148" spans="61:61" x14ac:dyDescent="0.25">
      <c r="BI9148" s="34">
        <v>4.3777723957264203E-2</v>
      </c>
    </row>
    <row r="9149" spans="61:61" x14ac:dyDescent="0.25">
      <c r="BI9149" s="34">
        <v>0.1132342776401575</v>
      </c>
    </row>
    <row r="9150" spans="61:61" x14ac:dyDescent="0.25">
      <c r="BI9150" s="34">
        <v>7.8907648729001606E-2</v>
      </c>
    </row>
    <row r="9151" spans="61:61" x14ac:dyDescent="0.25">
      <c r="BI9151" s="34">
        <v>7.5819558436655804E-2</v>
      </c>
    </row>
    <row r="9152" spans="61:61" x14ac:dyDescent="0.25">
      <c r="BI9152" s="34">
        <v>-0.41086813390331201</v>
      </c>
    </row>
    <row r="9153" spans="61:61" x14ac:dyDescent="0.25">
      <c r="BI9153" s="34">
        <v>-0.108087108150752</v>
      </c>
    </row>
    <row r="9154" spans="61:61" x14ac:dyDescent="0.25">
      <c r="BI9154" s="34">
        <v>-0.2658499345269541</v>
      </c>
    </row>
    <row r="9155" spans="61:61" x14ac:dyDescent="0.25">
      <c r="BI9155" s="34">
        <v>-0.272153837788217</v>
      </c>
    </row>
    <row r="9156" spans="61:61" x14ac:dyDescent="0.25">
      <c r="BI9156" s="34">
        <v>0.39051639187973708</v>
      </c>
    </row>
    <row r="9157" spans="61:61" x14ac:dyDescent="0.25">
      <c r="BI9157" s="34">
        <v>-0.15117594348208011</v>
      </c>
    </row>
    <row r="9158" spans="61:61" x14ac:dyDescent="0.25">
      <c r="BI9158" s="34">
        <v>1.47750534133407E-2</v>
      </c>
    </row>
    <row r="9159" spans="61:61" x14ac:dyDescent="0.25">
      <c r="BI9159" s="34">
        <v>4.9705531650936101E-2</v>
      </c>
    </row>
    <row r="9160" spans="61:61" x14ac:dyDescent="0.25">
      <c r="BI9160" s="34">
        <v>-9.7976360583888006E-2</v>
      </c>
    </row>
    <row r="9161" spans="61:61" x14ac:dyDescent="0.25">
      <c r="BI9161" s="34">
        <v>1.76399067490088E-2</v>
      </c>
    </row>
    <row r="9162" spans="61:61" x14ac:dyDescent="0.25">
      <c r="BI9162" s="34">
        <v>-2.3798775582413001E-2</v>
      </c>
    </row>
    <row r="9163" spans="61:61" x14ac:dyDescent="0.25">
      <c r="BI9163" s="34">
        <v>-0.22346042387795581</v>
      </c>
    </row>
    <row r="9164" spans="61:61" x14ac:dyDescent="0.25">
      <c r="BI9164" s="34">
        <v>1.4930003303299201E-2</v>
      </c>
    </row>
    <row r="9165" spans="61:61" x14ac:dyDescent="0.25">
      <c r="BI9165" s="34">
        <v>2.7865357373988101E-2</v>
      </c>
    </row>
    <row r="9166" spans="61:61" x14ac:dyDescent="0.25">
      <c r="BI9166" s="34">
        <v>7.1768657023606602E-2</v>
      </c>
    </row>
    <row r="9167" spans="61:61" x14ac:dyDescent="0.25">
      <c r="BI9167" s="34">
        <v>7.8111109978539497E-2</v>
      </c>
    </row>
    <row r="9168" spans="61:61" x14ac:dyDescent="0.25">
      <c r="BI9168" s="34">
        <v>-0.11262087725024821</v>
      </c>
    </row>
    <row r="9169" spans="61:61" x14ac:dyDescent="0.25">
      <c r="BI9169" s="34">
        <v>0.1526391185349171</v>
      </c>
    </row>
    <row r="9170" spans="61:61" x14ac:dyDescent="0.25">
      <c r="BI9170" s="34">
        <v>4.9029915656835503E-2</v>
      </c>
    </row>
    <row r="9171" spans="61:61" x14ac:dyDescent="0.25">
      <c r="BI9171" s="34">
        <v>0.18840843077846869</v>
      </c>
    </row>
    <row r="9172" spans="61:61" x14ac:dyDescent="0.25">
      <c r="BI9172" s="34">
        <v>-4.1251064316194699E-2</v>
      </c>
    </row>
    <row r="9173" spans="61:61" x14ac:dyDescent="0.25">
      <c r="BI9173" s="34">
        <v>2.4123608395501999E-3</v>
      </c>
    </row>
    <row r="9174" spans="61:61" x14ac:dyDescent="0.25">
      <c r="BI9174" s="34">
        <v>0.14095247553404641</v>
      </c>
    </row>
    <row r="9175" spans="61:61" x14ac:dyDescent="0.25">
      <c r="BI9175" s="34">
        <v>0.1388701828455961</v>
      </c>
    </row>
    <row r="9176" spans="61:61" x14ac:dyDescent="0.25">
      <c r="BI9176" s="34">
        <v>-3.0323268282138799E-2</v>
      </c>
    </row>
    <row r="9177" spans="61:61" x14ac:dyDescent="0.25">
      <c r="BI9177" s="34">
        <v>8.5179442254108007E-2</v>
      </c>
    </row>
    <row r="9178" spans="61:61" x14ac:dyDescent="0.25">
      <c r="BI9178" s="34">
        <v>6.3023630816759602E-2</v>
      </c>
    </row>
    <row r="9179" spans="61:61" x14ac:dyDescent="0.25">
      <c r="BI9179" s="34">
        <v>-9.1905667953597295E-2</v>
      </c>
    </row>
    <row r="9180" spans="61:61" x14ac:dyDescent="0.25">
      <c r="BI9180" s="34">
        <v>-8.7138638886307906E-2</v>
      </c>
    </row>
    <row r="9181" spans="61:61" x14ac:dyDescent="0.25">
      <c r="BI9181" s="34">
        <v>-3.5084161216915599E-2</v>
      </c>
    </row>
    <row r="9182" spans="61:61" x14ac:dyDescent="0.25">
      <c r="BI9182" s="34">
        <v>3.3180656843806097E-2</v>
      </c>
    </row>
    <row r="9183" spans="61:61" x14ac:dyDescent="0.25">
      <c r="BI9183" s="34">
        <v>4.2896839912340501E-2</v>
      </c>
    </row>
    <row r="9184" spans="61:61" x14ac:dyDescent="0.25">
      <c r="BI9184" s="34">
        <v>0.15905913246267009</v>
      </c>
    </row>
    <row r="9185" spans="61:61" x14ac:dyDescent="0.25">
      <c r="BI9185" s="34">
        <v>0.2237565595395358</v>
      </c>
    </row>
    <row r="9186" spans="61:61" x14ac:dyDescent="0.25">
      <c r="BI9186" s="34">
        <v>-5.4136612766912902E-2</v>
      </c>
    </row>
    <row r="9187" spans="61:61" x14ac:dyDescent="0.25">
      <c r="BI9187" s="34">
        <v>0.2103767235954333</v>
      </c>
    </row>
    <row r="9188" spans="61:61" x14ac:dyDescent="0.25">
      <c r="BI9188" s="34">
        <v>-7.9565764074246495E-2</v>
      </c>
    </row>
    <row r="9189" spans="61:61" x14ac:dyDescent="0.25">
      <c r="BI9189" s="34">
        <v>0.30173319871211218</v>
      </c>
    </row>
    <row r="9190" spans="61:61" x14ac:dyDescent="0.25">
      <c r="BI9190" s="34">
        <v>1.0488521524914699E-2</v>
      </c>
    </row>
    <row r="9191" spans="61:61" x14ac:dyDescent="0.25">
      <c r="BI9191" s="34">
        <v>-9.1815053919274706E-2</v>
      </c>
    </row>
    <row r="9192" spans="61:61" x14ac:dyDescent="0.25">
      <c r="BI9192" s="34">
        <v>0.32580682279146622</v>
      </c>
    </row>
    <row r="9193" spans="61:61" x14ac:dyDescent="0.25">
      <c r="BI9193" s="34">
        <v>-5.8992906086182503E-2</v>
      </c>
    </row>
    <row r="9194" spans="61:61" x14ac:dyDescent="0.25">
      <c r="BI9194" s="34">
        <v>-3.93053991865858E-2</v>
      </c>
    </row>
    <row r="9195" spans="61:61" x14ac:dyDescent="0.25">
      <c r="BI9195" s="34">
        <v>-9.1720666246189506E-2</v>
      </c>
    </row>
    <row r="9196" spans="61:61" x14ac:dyDescent="0.25">
      <c r="BI9196" s="34">
        <v>-4.8231807718093302E-2</v>
      </c>
    </row>
    <row r="9197" spans="61:61" x14ac:dyDescent="0.25">
      <c r="BI9197" s="34">
        <v>-6.0898551862262902E-2</v>
      </c>
    </row>
    <row r="9198" spans="61:61" x14ac:dyDescent="0.25">
      <c r="BI9198" s="34">
        <v>-0.10632820022133491</v>
      </c>
    </row>
    <row r="9199" spans="61:61" x14ac:dyDescent="0.25">
      <c r="BI9199" s="34">
        <v>-0.12864003516809561</v>
      </c>
    </row>
    <row r="9200" spans="61:61" x14ac:dyDescent="0.25">
      <c r="BI9200" s="34">
        <v>-3.4686922990390397E-2</v>
      </c>
    </row>
    <row r="9201" spans="61:61" x14ac:dyDescent="0.25">
      <c r="BI9201" s="34">
        <v>-7.8323035414736494E-2</v>
      </c>
    </row>
    <row r="9202" spans="61:61" x14ac:dyDescent="0.25">
      <c r="BI9202" s="34">
        <v>-3.6371348022946198E-2</v>
      </c>
    </row>
    <row r="9203" spans="61:61" x14ac:dyDescent="0.25">
      <c r="BI9203" s="34">
        <v>-3.3920202287220903E-2</v>
      </c>
    </row>
    <row r="9204" spans="61:61" x14ac:dyDescent="0.25">
      <c r="BI9204" s="34">
        <v>-6.1661193019306101E-2</v>
      </c>
    </row>
    <row r="9205" spans="61:61" x14ac:dyDescent="0.25">
      <c r="BI9205" s="34">
        <v>-0.13639308914203871</v>
      </c>
    </row>
    <row r="9206" spans="61:61" x14ac:dyDescent="0.25">
      <c r="BI9206" s="34">
        <v>-1.5944645361749599E-2</v>
      </c>
    </row>
    <row r="9207" spans="61:61" x14ac:dyDescent="0.25">
      <c r="BI9207" s="34">
        <v>7.2848484551141596E-2</v>
      </c>
    </row>
    <row r="9208" spans="61:61" x14ac:dyDescent="0.25">
      <c r="BI9208" s="34">
        <v>-0.15053774845889731</v>
      </c>
    </row>
    <row r="9209" spans="61:61" x14ac:dyDescent="0.25">
      <c r="BI9209" s="34">
        <v>-2.4980864205083799E-2</v>
      </c>
    </row>
    <row r="9210" spans="61:61" x14ac:dyDescent="0.25">
      <c r="BI9210" s="34">
        <v>-3.0976891595898E-3</v>
      </c>
    </row>
    <row r="9211" spans="61:61" x14ac:dyDescent="0.25">
      <c r="BI9211" s="34">
        <v>-3.9330301163086397E-2</v>
      </c>
    </row>
    <row r="9212" spans="61:61" x14ac:dyDescent="0.25">
      <c r="BI9212" s="34">
        <v>0.1614394274080618</v>
      </c>
    </row>
    <row r="9213" spans="61:61" x14ac:dyDescent="0.25">
      <c r="BI9213" s="34">
        <v>-2.0427178182203E-3</v>
      </c>
    </row>
    <row r="9214" spans="61:61" x14ac:dyDescent="0.25">
      <c r="BI9214" s="34">
        <v>-0.15923747739686481</v>
      </c>
    </row>
    <row r="9215" spans="61:61" x14ac:dyDescent="0.25">
      <c r="BI9215" s="34">
        <v>0.16583564302614021</v>
      </c>
    </row>
    <row r="9216" spans="61:61" x14ac:dyDescent="0.25">
      <c r="BI9216" s="34">
        <v>0.33601636671650598</v>
      </c>
    </row>
    <row r="9217" spans="61:61" x14ac:dyDescent="0.25">
      <c r="BI9217" s="34">
        <v>-5.8958112232105099E-2</v>
      </c>
    </row>
    <row r="9218" spans="61:61" x14ac:dyDescent="0.25">
      <c r="BI9218" s="34">
        <v>-7.1282080569072898E-2</v>
      </c>
    </row>
    <row r="9219" spans="61:61" x14ac:dyDescent="0.25">
      <c r="BI9219" s="34">
        <v>-0.1916061339945945</v>
      </c>
    </row>
    <row r="9220" spans="61:61" x14ac:dyDescent="0.25">
      <c r="BI9220" s="34">
        <v>-4.0290991436264301E-2</v>
      </c>
    </row>
    <row r="9221" spans="61:61" x14ac:dyDescent="0.25">
      <c r="BI9221" s="34">
        <v>0.1539302672333859</v>
      </c>
    </row>
    <row r="9222" spans="61:61" x14ac:dyDescent="0.25">
      <c r="BI9222" s="34">
        <v>-0.55100008466015737</v>
      </c>
    </row>
    <row r="9223" spans="61:61" x14ac:dyDescent="0.25">
      <c r="BI9223" s="34">
        <v>-6.1240835819441598E-2</v>
      </c>
    </row>
    <row r="9224" spans="61:61" x14ac:dyDescent="0.25">
      <c r="BI9224" s="34">
        <v>1.9354715529674E-3</v>
      </c>
    </row>
    <row r="9225" spans="61:61" x14ac:dyDescent="0.25">
      <c r="BI9225" s="34">
        <v>0.37634188649790368</v>
      </c>
    </row>
    <row r="9226" spans="61:61" x14ac:dyDescent="0.25">
      <c r="BI9226" s="34">
        <v>5.4236253593513299E-2</v>
      </c>
    </row>
    <row r="9227" spans="61:61" x14ac:dyDescent="0.25">
      <c r="BI9227" s="34">
        <v>-3.8040284822709E-3</v>
      </c>
    </row>
    <row r="9228" spans="61:61" x14ac:dyDescent="0.25">
      <c r="BI9228" s="34">
        <v>-3.5643285631213398E-2</v>
      </c>
    </row>
    <row r="9229" spans="61:61" x14ac:dyDescent="0.25">
      <c r="BI9229" s="34">
        <v>9.0678757376370001E-4</v>
      </c>
    </row>
    <row r="9230" spans="61:61" x14ac:dyDescent="0.25">
      <c r="BI9230" s="34">
        <v>4.7257263768215901E-2</v>
      </c>
    </row>
    <row r="9231" spans="61:61" x14ac:dyDescent="0.25">
      <c r="BI9231" s="34">
        <v>0.125234505508308</v>
      </c>
    </row>
    <row r="9232" spans="61:61" x14ac:dyDescent="0.25">
      <c r="BI9232" s="34">
        <v>-0.2030513270985729</v>
      </c>
    </row>
    <row r="9233" spans="61:61" x14ac:dyDescent="0.25">
      <c r="BI9233" s="34">
        <v>-4.8373910482713701E-2</v>
      </c>
    </row>
    <row r="9234" spans="61:61" x14ac:dyDescent="0.25">
      <c r="BI9234" s="34">
        <v>7.3893604281774897E-2</v>
      </c>
    </row>
    <row r="9235" spans="61:61" x14ac:dyDescent="0.25">
      <c r="BI9235" s="34">
        <v>-0.10156810587605521</v>
      </c>
    </row>
    <row r="9236" spans="61:61" x14ac:dyDescent="0.25">
      <c r="BI9236" s="34">
        <v>-0.1533247496386699</v>
      </c>
    </row>
    <row r="9237" spans="61:61" x14ac:dyDescent="0.25">
      <c r="BI9237" s="34">
        <v>5.0727115504878802E-2</v>
      </c>
    </row>
    <row r="9238" spans="61:61" x14ac:dyDescent="0.25">
      <c r="BI9238" s="34">
        <v>-0.21607830535630509</v>
      </c>
    </row>
    <row r="9239" spans="61:61" x14ac:dyDescent="0.25">
      <c r="BI9239" s="34">
        <v>-0.13410896794938751</v>
      </c>
    </row>
    <row r="9240" spans="61:61" x14ac:dyDescent="0.25">
      <c r="BI9240" s="34">
        <v>-6.6761773291072996E-2</v>
      </c>
    </row>
    <row r="9241" spans="61:61" x14ac:dyDescent="0.25">
      <c r="BI9241" s="34">
        <v>0.1139381894990202</v>
      </c>
    </row>
    <row r="9242" spans="61:61" x14ac:dyDescent="0.25">
      <c r="BI9242" s="34">
        <v>0.14406319602154491</v>
      </c>
    </row>
    <row r="9243" spans="61:61" x14ac:dyDescent="0.25">
      <c r="BI9243" s="34">
        <v>-0.25404588710388942</v>
      </c>
    </row>
    <row r="9244" spans="61:61" x14ac:dyDescent="0.25">
      <c r="BI9244" s="34">
        <v>5.9973220913843397E-2</v>
      </c>
    </row>
    <row r="9245" spans="61:61" x14ac:dyDescent="0.25">
      <c r="BI9245" s="34">
        <v>-4.2315858168275999E-3</v>
      </c>
    </row>
    <row r="9246" spans="61:61" x14ac:dyDescent="0.25">
      <c r="BI9246" s="34">
        <v>3.4813510318014801E-2</v>
      </c>
    </row>
    <row r="9247" spans="61:61" x14ac:dyDescent="0.25">
      <c r="BI9247" s="34">
        <v>-0.1311707512092597</v>
      </c>
    </row>
    <row r="9248" spans="61:61" x14ac:dyDescent="0.25">
      <c r="BI9248" s="34">
        <v>-2.4950716757984898E-2</v>
      </c>
    </row>
    <row r="9249" spans="61:61" x14ac:dyDescent="0.25">
      <c r="BI9249" s="34">
        <v>-0.1109252040187293</v>
      </c>
    </row>
    <row r="9250" spans="61:61" x14ac:dyDescent="0.25">
      <c r="BI9250" s="34">
        <v>-1.9586905840875302E-2</v>
      </c>
    </row>
    <row r="9251" spans="61:61" x14ac:dyDescent="0.25">
      <c r="BI9251" s="34">
        <v>-9.0497559505084008E-3</v>
      </c>
    </row>
    <row r="9252" spans="61:61" x14ac:dyDescent="0.25">
      <c r="BI9252" s="34">
        <v>-1.6974872978822102E-2</v>
      </c>
    </row>
    <row r="9253" spans="61:61" x14ac:dyDescent="0.25">
      <c r="BI9253" s="34">
        <v>-9.5976659317320398E-2</v>
      </c>
    </row>
    <row r="9254" spans="61:61" x14ac:dyDescent="0.25">
      <c r="BI9254" s="34">
        <v>-4.3522059556867901E-2</v>
      </c>
    </row>
    <row r="9255" spans="61:61" x14ac:dyDescent="0.25">
      <c r="BI9255" s="34">
        <v>0.1700500268189146</v>
      </c>
    </row>
    <row r="9256" spans="61:61" x14ac:dyDescent="0.25">
      <c r="BI9256" s="34">
        <v>-0.15478543011275051</v>
      </c>
    </row>
    <row r="9257" spans="61:61" x14ac:dyDescent="0.25">
      <c r="BI9257" s="34">
        <v>-0.13676443743113359</v>
      </c>
    </row>
    <row r="9258" spans="61:61" x14ac:dyDescent="0.25">
      <c r="BI9258" s="34">
        <v>0.33743619751407899</v>
      </c>
    </row>
    <row r="9259" spans="61:61" x14ac:dyDescent="0.25">
      <c r="BI9259" s="34">
        <v>-0.1164536023777569</v>
      </c>
    </row>
    <row r="9260" spans="61:61" x14ac:dyDescent="0.25">
      <c r="BI9260" s="34">
        <v>3.8479477912305299E-2</v>
      </c>
    </row>
    <row r="9261" spans="61:61" x14ac:dyDescent="0.25">
      <c r="BI9261" s="34">
        <v>-7.1845985473023002E-3</v>
      </c>
    </row>
    <row r="9262" spans="61:61" x14ac:dyDescent="0.25">
      <c r="BI9262" s="34">
        <v>7.7438375758801595E-2</v>
      </c>
    </row>
    <row r="9263" spans="61:61" x14ac:dyDescent="0.25">
      <c r="BI9263" s="34">
        <v>-0.12003608289485999</v>
      </c>
    </row>
    <row r="9264" spans="61:61" x14ac:dyDescent="0.25">
      <c r="BI9264" s="34">
        <v>-0.17518960457057881</v>
      </c>
    </row>
    <row r="9265" spans="61:61" x14ac:dyDescent="0.25">
      <c r="BI9265" s="34">
        <v>3.2867481986754397E-2</v>
      </c>
    </row>
    <row r="9266" spans="61:61" x14ac:dyDescent="0.25">
      <c r="BI9266" s="34">
        <v>-7.3321775678806003E-2</v>
      </c>
    </row>
    <row r="9267" spans="61:61" x14ac:dyDescent="0.25">
      <c r="BI9267" s="34">
        <v>-3.2643544203820297E-2</v>
      </c>
    </row>
    <row r="9268" spans="61:61" x14ac:dyDescent="0.25">
      <c r="BI9268" s="34">
        <v>3.5376312870355101E-2</v>
      </c>
    </row>
    <row r="9269" spans="61:61" x14ac:dyDescent="0.25">
      <c r="BI9269" s="34">
        <v>-0.40189251865838399</v>
      </c>
    </row>
    <row r="9270" spans="61:61" x14ac:dyDescent="0.25">
      <c r="BI9270" s="34">
        <v>-1.2054141610653501E-2</v>
      </c>
    </row>
    <row r="9271" spans="61:61" x14ac:dyDescent="0.25">
      <c r="BI9271" s="34">
        <v>-0.18974715658975769</v>
      </c>
    </row>
    <row r="9272" spans="61:61" x14ac:dyDescent="0.25">
      <c r="BI9272" s="34">
        <v>5.4655589711043999E-2</v>
      </c>
    </row>
    <row r="9273" spans="61:61" x14ac:dyDescent="0.25">
      <c r="BI9273" s="34">
        <v>-1.022222818983E-4</v>
      </c>
    </row>
    <row r="9274" spans="61:61" x14ac:dyDescent="0.25">
      <c r="BI9274" s="34">
        <v>0.2351789233631324</v>
      </c>
    </row>
    <row r="9275" spans="61:61" x14ac:dyDescent="0.25">
      <c r="BI9275" s="34">
        <v>0.24724689115717199</v>
      </c>
    </row>
    <row r="9276" spans="61:61" x14ac:dyDescent="0.25">
      <c r="BI9276" s="34">
        <v>0.2562189872541244</v>
      </c>
    </row>
    <row r="9277" spans="61:61" x14ac:dyDescent="0.25">
      <c r="BI9277" s="34">
        <v>0.1952747184446734</v>
      </c>
    </row>
    <row r="9278" spans="61:61" x14ac:dyDescent="0.25">
      <c r="BI9278" s="34">
        <v>0.1168540988495313</v>
      </c>
    </row>
    <row r="9279" spans="61:61" x14ac:dyDescent="0.25">
      <c r="BI9279" s="34">
        <v>1.054432993859064</v>
      </c>
    </row>
    <row r="9280" spans="61:61" x14ac:dyDescent="0.25">
      <c r="BI9280" s="34">
        <v>5.6490944517247302E-2</v>
      </c>
    </row>
    <row r="9281" spans="61:61" x14ac:dyDescent="0.25">
      <c r="BI9281" s="34">
        <v>-0.1876647644699786</v>
      </c>
    </row>
    <row r="9282" spans="61:61" x14ac:dyDescent="0.25">
      <c r="BI9282" s="34">
        <v>-0.20285035950578681</v>
      </c>
    </row>
    <row r="9283" spans="61:61" x14ac:dyDescent="0.25">
      <c r="BI9283" s="34">
        <v>8.4798306415198393E-2</v>
      </c>
    </row>
    <row r="9284" spans="61:61" x14ac:dyDescent="0.25">
      <c r="BI9284" s="34">
        <v>-4.56624587171836E-2</v>
      </c>
    </row>
    <row r="9285" spans="61:61" x14ac:dyDescent="0.25">
      <c r="BI9285" s="34">
        <v>-1.24002017916584E-2</v>
      </c>
    </row>
    <row r="9286" spans="61:61" x14ac:dyDescent="0.25">
      <c r="BI9286" s="34">
        <v>-6.4067871847882193E-2</v>
      </c>
    </row>
    <row r="9287" spans="61:61" x14ac:dyDescent="0.25">
      <c r="BI9287" s="34">
        <v>-0.1562850081681641</v>
      </c>
    </row>
    <row r="9288" spans="61:61" x14ac:dyDescent="0.25">
      <c r="BI9288" s="34">
        <v>-8.0247066313374998E-2</v>
      </c>
    </row>
    <row r="9289" spans="61:61" x14ac:dyDescent="0.25">
      <c r="BI9289" s="34">
        <v>-1.8807183295780901E-2</v>
      </c>
    </row>
    <row r="9290" spans="61:61" x14ac:dyDescent="0.25">
      <c r="BI9290" s="34">
        <v>0.1211529372247125</v>
      </c>
    </row>
    <row r="9291" spans="61:61" x14ac:dyDescent="0.25">
      <c r="BI9291" s="34">
        <v>-0.19673920432086539</v>
      </c>
    </row>
    <row r="9292" spans="61:61" x14ac:dyDescent="0.25">
      <c r="BI9292" s="34">
        <v>-0.12596176188193289</v>
      </c>
    </row>
    <row r="9293" spans="61:61" x14ac:dyDescent="0.25">
      <c r="BI9293" s="34">
        <v>-0.14469063269422819</v>
      </c>
    </row>
    <row r="9294" spans="61:61" x14ac:dyDescent="0.25">
      <c r="BI9294" s="34">
        <v>-5.7171714946919798E-2</v>
      </c>
    </row>
    <row r="9295" spans="61:61" x14ac:dyDescent="0.25">
      <c r="BI9295" s="34">
        <v>4.5010342686920703E-2</v>
      </c>
    </row>
    <row r="9296" spans="61:61" x14ac:dyDescent="0.25">
      <c r="BI9296" s="34">
        <v>-2.5325232894497E-2</v>
      </c>
    </row>
    <row r="9297" spans="61:61" x14ac:dyDescent="0.25">
      <c r="BI9297" s="34">
        <v>-0.1240552129992516</v>
      </c>
    </row>
    <row r="9298" spans="61:61" x14ac:dyDescent="0.25">
      <c r="BI9298" s="34">
        <v>-6.6298411334255999E-2</v>
      </c>
    </row>
    <row r="9299" spans="61:61" x14ac:dyDescent="0.25">
      <c r="BI9299" s="34">
        <v>-0.14958961768832599</v>
      </c>
    </row>
    <row r="9300" spans="61:61" x14ac:dyDescent="0.25">
      <c r="BI9300" s="34">
        <v>0.45994370075450119</v>
      </c>
    </row>
    <row r="9301" spans="61:61" x14ac:dyDescent="0.25">
      <c r="BI9301" s="34">
        <v>-1.5909766060496999E-2</v>
      </c>
    </row>
    <row r="9302" spans="61:61" x14ac:dyDescent="0.25">
      <c r="BI9302" s="34">
        <v>-9.0482486045065993E-3</v>
      </c>
    </row>
    <row r="9303" spans="61:61" x14ac:dyDescent="0.25">
      <c r="BI9303" s="34">
        <v>-6.61480173128733E-2</v>
      </c>
    </row>
    <row r="9304" spans="61:61" x14ac:dyDescent="0.25">
      <c r="BI9304" s="34">
        <v>-0.24955454097244051</v>
      </c>
    </row>
    <row r="9305" spans="61:61" x14ac:dyDescent="0.25">
      <c r="BI9305" s="34">
        <v>7.4907903099399403E-2</v>
      </c>
    </row>
    <row r="9306" spans="61:61" x14ac:dyDescent="0.25">
      <c r="BI9306" s="34">
        <v>-0.128699564045965</v>
      </c>
    </row>
    <row r="9307" spans="61:61" x14ac:dyDescent="0.25">
      <c r="BI9307" s="34">
        <v>0.15485562356591209</v>
      </c>
    </row>
    <row r="9308" spans="61:61" x14ac:dyDescent="0.25">
      <c r="BI9308" s="34">
        <v>0.1054793105615711</v>
      </c>
    </row>
    <row r="9309" spans="61:61" x14ac:dyDescent="0.25">
      <c r="BI9309" s="34">
        <v>0.4727918515011259</v>
      </c>
    </row>
    <row r="9310" spans="61:61" x14ac:dyDescent="0.25">
      <c r="BI9310" s="34">
        <v>-2.0658362369338001E-2</v>
      </c>
    </row>
    <row r="9311" spans="61:61" x14ac:dyDescent="0.25">
      <c r="BI9311" s="34">
        <v>-0.1291473396598741</v>
      </c>
    </row>
    <row r="9312" spans="61:61" x14ac:dyDescent="0.25">
      <c r="BI9312" s="34">
        <v>9.7596052726549504E-2</v>
      </c>
    </row>
    <row r="9313" spans="61:61" x14ac:dyDescent="0.25">
      <c r="BI9313" s="34">
        <v>-0.14650301358020251</v>
      </c>
    </row>
    <row r="9314" spans="61:61" x14ac:dyDescent="0.25">
      <c r="BI9314" s="34">
        <v>-0.10823551567996589</v>
      </c>
    </row>
    <row r="9315" spans="61:61" x14ac:dyDescent="0.25">
      <c r="BI9315" s="34">
        <v>0.1164105961388876</v>
      </c>
    </row>
    <row r="9316" spans="61:61" x14ac:dyDescent="0.25">
      <c r="BI9316" s="34">
        <v>0.1399499867889028</v>
      </c>
    </row>
    <row r="9317" spans="61:61" x14ac:dyDescent="0.25">
      <c r="BI9317" s="34">
        <v>0.1018971602876016</v>
      </c>
    </row>
    <row r="9318" spans="61:61" x14ac:dyDescent="0.25">
      <c r="BI9318" s="34">
        <v>0.138008984529188</v>
      </c>
    </row>
    <row r="9319" spans="61:61" x14ac:dyDescent="0.25">
      <c r="BI9319" s="34">
        <v>0.1119581797100698</v>
      </c>
    </row>
    <row r="9320" spans="61:61" x14ac:dyDescent="0.25">
      <c r="BI9320" s="34">
        <v>-0.1099758895372934</v>
      </c>
    </row>
    <row r="9321" spans="61:61" x14ac:dyDescent="0.25">
      <c r="BI9321" s="34">
        <v>0.16052710943279039</v>
      </c>
    </row>
    <row r="9322" spans="61:61" x14ac:dyDescent="0.25">
      <c r="BI9322" s="34">
        <v>-1.2068901518873E-2</v>
      </c>
    </row>
    <row r="9323" spans="61:61" x14ac:dyDescent="0.25">
      <c r="BI9323" s="34">
        <v>0.60430631463512186</v>
      </c>
    </row>
    <row r="9324" spans="61:61" x14ac:dyDescent="0.25">
      <c r="BI9324" s="34">
        <v>0.37143837475455449</v>
      </c>
    </row>
    <row r="9325" spans="61:61" x14ac:dyDescent="0.25">
      <c r="BI9325" s="34">
        <v>-6.1996575559349502E-2</v>
      </c>
    </row>
    <row r="9326" spans="61:61" x14ac:dyDescent="0.25">
      <c r="BI9326" s="34">
        <v>0.23583969173584149</v>
      </c>
    </row>
    <row r="9327" spans="61:61" x14ac:dyDescent="0.25">
      <c r="BI9327" s="34">
        <v>9.4937777082529595E-2</v>
      </c>
    </row>
    <row r="9328" spans="61:61" x14ac:dyDescent="0.25">
      <c r="BI9328" s="34">
        <v>-5.6557310488404101E-2</v>
      </c>
    </row>
    <row r="9329" spans="61:61" x14ac:dyDescent="0.25">
      <c r="BI9329" s="34">
        <v>3.1987271246311497E-2</v>
      </c>
    </row>
    <row r="9330" spans="61:61" x14ac:dyDescent="0.25">
      <c r="BI9330" s="34">
        <v>0.2204911633480556</v>
      </c>
    </row>
    <row r="9331" spans="61:61" x14ac:dyDescent="0.25">
      <c r="BI9331" s="34">
        <v>5.46400064160125E-2</v>
      </c>
    </row>
    <row r="9332" spans="61:61" x14ac:dyDescent="0.25">
      <c r="BI9332" s="34">
        <v>0.2856464827340589</v>
      </c>
    </row>
    <row r="9333" spans="61:61" x14ac:dyDescent="0.25">
      <c r="BI9333" s="34">
        <v>9.7530683393410103E-2</v>
      </c>
    </row>
    <row r="9334" spans="61:61" x14ac:dyDescent="0.25">
      <c r="BI9334" s="34">
        <v>-0.1055284668353775</v>
      </c>
    </row>
    <row r="9335" spans="61:61" x14ac:dyDescent="0.25">
      <c r="BI9335" s="34">
        <v>0.28910215931775862</v>
      </c>
    </row>
    <row r="9336" spans="61:61" x14ac:dyDescent="0.25">
      <c r="BI9336" s="34">
        <v>2.5195136017970202E-2</v>
      </c>
    </row>
    <row r="9337" spans="61:61" x14ac:dyDescent="0.25">
      <c r="BI9337" s="34">
        <v>6.4640683929930096E-2</v>
      </c>
    </row>
    <row r="9338" spans="61:61" x14ac:dyDescent="0.25">
      <c r="BI9338" s="34">
        <v>6.0320787025148002E-2</v>
      </c>
    </row>
    <row r="9339" spans="61:61" x14ac:dyDescent="0.25">
      <c r="BI9339" s="34">
        <v>5.6322936625413697E-2</v>
      </c>
    </row>
    <row r="9340" spans="61:61" x14ac:dyDescent="0.25">
      <c r="BI9340" s="34">
        <v>-0.11077061274926051</v>
      </c>
    </row>
    <row r="9341" spans="61:61" x14ac:dyDescent="0.25">
      <c r="BI9341" s="34">
        <v>6.7756443619163206E-2</v>
      </c>
    </row>
    <row r="9342" spans="61:61" x14ac:dyDescent="0.25">
      <c r="BI9342" s="34">
        <v>0.44355821535299761</v>
      </c>
    </row>
    <row r="9343" spans="61:61" x14ac:dyDescent="0.25">
      <c r="BI9343" s="34">
        <v>-0.1786374961447246</v>
      </c>
    </row>
    <row r="9344" spans="61:61" x14ac:dyDescent="0.25">
      <c r="BI9344" s="34">
        <v>7.3100640409944906E-2</v>
      </c>
    </row>
    <row r="9345" spans="61:61" x14ac:dyDescent="0.25">
      <c r="BI9345" s="34">
        <v>-6.9169110738515102E-2</v>
      </c>
    </row>
    <row r="9346" spans="61:61" x14ac:dyDescent="0.25">
      <c r="BI9346" s="34">
        <v>3.00323888442094E-2</v>
      </c>
    </row>
    <row r="9347" spans="61:61" x14ac:dyDescent="0.25">
      <c r="BI9347" s="34">
        <v>-2.9565472810077799E-2</v>
      </c>
    </row>
    <row r="9348" spans="61:61" x14ac:dyDescent="0.25">
      <c r="BI9348" s="34">
        <v>-6.9728423388729394E-2</v>
      </c>
    </row>
    <row r="9349" spans="61:61" x14ac:dyDescent="0.25">
      <c r="BI9349" s="34">
        <v>9.3374016704439303E-2</v>
      </c>
    </row>
    <row r="9350" spans="61:61" x14ac:dyDescent="0.25">
      <c r="BI9350" s="34">
        <v>6.9782777334694499E-2</v>
      </c>
    </row>
    <row r="9351" spans="61:61" x14ac:dyDescent="0.25">
      <c r="BI9351" s="34">
        <v>-0.1284915661020426</v>
      </c>
    </row>
    <row r="9352" spans="61:61" x14ac:dyDescent="0.25">
      <c r="BI9352" s="34">
        <v>0.1895163010679751</v>
      </c>
    </row>
    <row r="9353" spans="61:61" x14ac:dyDescent="0.25">
      <c r="BI9353" s="34">
        <v>-0.1329328738505971</v>
      </c>
    </row>
    <row r="9354" spans="61:61" x14ac:dyDescent="0.25">
      <c r="BI9354" s="34">
        <v>-2.63681110513263E-2</v>
      </c>
    </row>
    <row r="9355" spans="61:61" x14ac:dyDescent="0.25">
      <c r="BI9355" s="34">
        <v>-3.32807243370088E-2</v>
      </c>
    </row>
    <row r="9356" spans="61:61" x14ac:dyDescent="0.25">
      <c r="BI9356" s="34">
        <v>-9.1395154208526702E-2</v>
      </c>
    </row>
    <row r="9357" spans="61:61" x14ac:dyDescent="0.25">
      <c r="BI9357" s="34">
        <v>-0.1769667376210334</v>
      </c>
    </row>
    <row r="9358" spans="61:61" x14ac:dyDescent="0.25">
      <c r="BI9358" s="34">
        <v>-2.7269359687233801E-2</v>
      </c>
    </row>
    <row r="9359" spans="61:61" x14ac:dyDescent="0.25">
      <c r="BI9359" s="34">
        <v>-6.19504226870028E-2</v>
      </c>
    </row>
    <row r="9360" spans="61:61" x14ac:dyDescent="0.25">
      <c r="BI9360" s="34">
        <v>8.5443811393525002E-3</v>
      </c>
    </row>
    <row r="9361" spans="61:61" x14ac:dyDescent="0.25">
      <c r="BI9361" s="34">
        <v>5.3192283288632798E-2</v>
      </c>
    </row>
    <row r="9362" spans="61:61" x14ac:dyDescent="0.25">
      <c r="BI9362" s="34">
        <v>3.5052600823822E-2</v>
      </c>
    </row>
    <row r="9363" spans="61:61" x14ac:dyDescent="0.25">
      <c r="BI9363" s="34">
        <v>-1.0458305434977E-2</v>
      </c>
    </row>
    <row r="9364" spans="61:61" x14ac:dyDescent="0.25">
      <c r="BI9364" s="34">
        <v>0.10311639379140509</v>
      </c>
    </row>
    <row r="9365" spans="61:61" x14ac:dyDescent="0.25">
      <c r="BI9365" s="34">
        <v>-2.2315419738246E-3</v>
      </c>
    </row>
    <row r="9366" spans="61:61" x14ac:dyDescent="0.25">
      <c r="BI9366" s="34">
        <v>-6.6438305818424401E-2</v>
      </c>
    </row>
    <row r="9367" spans="61:61" x14ac:dyDescent="0.25">
      <c r="BI9367" s="34">
        <v>-4.3130954939131397E-2</v>
      </c>
    </row>
    <row r="9368" spans="61:61" x14ac:dyDescent="0.25">
      <c r="BI9368" s="34">
        <v>-8.2222636746773506E-2</v>
      </c>
    </row>
    <row r="9369" spans="61:61" x14ac:dyDescent="0.25">
      <c r="BI9369" s="34">
        <v>0.17550392026232059</v>
      </c>
    </row>
    <row r="9370" spans="61:61" x14ac:dyDescent="0.25">
      <c r="BI9370" s="34">
        <v>3.8117497159903702E-2</v>
      </c>
    </row>
    <row r="9371" spans="61:61" x14ac:dyDescent="0.25">
      <c r="BI9371" s="34">
        <v>-0.12480163491773889</v>
      </c>
    </row>
    <row r="9372" spans="61:61" x14ac:dyDescent="0.25">
      <c r="BI9372" s="34">
        <v>0.157375900369291</v>
      </c>
    </row>
    <row r="9373" spans="61:61" x14ac:dyDescent="0.25">
      <c r="BI9373" s="34">
        <v>-0.1160958856476596</v>
      </c>
    </row>
    <row r="9374" spans="61:61" x14ac:dyDescent="0.25">
      <c r="BI9374" s="34">
        <v>-9.9629077069479294E-2</v>
      </c>
    </row>
    <row r="9375" spans="61:61" x14ac:dyDescent="0.25">
      <c r="BI9375" s="34">
        <v>1.2107134948327601E-2</v>
      </c>
    </row>
    <row r="9376" spans="61:61" x14ac:dyDescent="0.25">
      <c r="BI9376" s="34">
        <v>0.22485801210422349</v>
      </c>
    </row>
    <row r="9377" spans="61:61" x14ac:dyDescent="0.25">
      <c r="BI9377" s="34">
        <v>-0.1089597810565934</v>
      </c>
    </row>
    <row r="9378" spans="61:61" x14ac:dyDescent="0.25">
      <c r="BI9378" s="34">
        <v>-7.4542468257058998E-3</v>
      </c>
    </row>
    <row r="9379" spans="61:61" x14ac:dyDescent="0.25">
      <c r="BI9379" s="34">
        <v>3.0585169152455099E-2</v>
      </c>
    </row>
    <row r="9380" spans="61:61" x14ac:dyDescent="0.25">
      <c r="BI9380" s="34">
        <v>-0.25798954162386828</v>
      </c>
    </row>
    <row r="9381" spans="61:61" x14ac:dyDescent="0.25">
      <c r="BI9381" s="34">
        <v>5.8844725408377999E-2</v>
      </c>
    </row>
    <row r="9382" spans="61:61" x14ac:dyDescent="0.25">
      <c r="BI9382" s="34">
        <v>3.1275887272991E-3</v>
      </c>
    </row>
    <row r="9383" spans="61:61" x14ac:dyDescent="0.25">
      <c r="BI9383" s="34">
        <v>-3.1944326239042503E-2</v>
      </c>
    </row>
    <row r="9384" spans="61:61" x14ac:dyDescent="0.25">
      <c r="BI9384" s="34">
        <v>9.97033109746433E-2</v>
      </c>
    </row>
    <row r="9385" spans="61:61" x14ac:dyDescent="0.25">
      <c r="BI9385" s="34">
        <v>-0.20850788130716619</v>
      </c>
    </row>
    <row r="9386" spans="61:61" x14ac:dyDescent="0.25">
      <c r="BI9386" s="34">
        <v>-0.19639888068258579</v>
      </c>
    </row>
    <row r="9387" spans="61:61" x14ac:dyDescent="0.25">
      <c r="BI9387" s="34">
        <v>0.14955233445154889</v>
      </c>
    </row>
    <row r="9388" spans="61:61" x14ac:dyDescent="0.25">
      <c r="BI9388" s="34">
        <v>7.1678561612185193E-2</v>
      </c>
    </row>
    <row r="9389" spans="61:61" x14ac:dyDescent="0.25">
      <c r="BI9389" s="34">
        <v>-0.18969065167641611</v>
      </c>
    </row>
    <row r="9390" spans="61:61" x14ac:dyDescent="0.25">
      <c r="BI9390" s="34">
        <v>6.8509162585024097E-2</v>
      </c>
    </row>
    <row r="9391" spans="61:61" x14ac:dyDescent="0.25">
      <c r="BI9391" s="34">
        <v>-0.1127160865367987</v>
      </c>
    </row>
    <row r="9392" spans="61:61" x14ac:dyDescent="0.25">
      <c r="BI9392" s="34">
        <v>-0.12834371670571679</v>
      </c>
    </row>
    <row r="9393" spans="61:61" x14ac:dyDescent="0.25">
      <c r="BI9393" s="34">
        <v>-3.4248124503923498E-2</v>
      </c>
    </row>
    <row r="9394" spans="61:61" x14ac:dyDescent="0.25">
      <c r="BI9394" s="34">
        <v>-5.4310669176304199E-2</v>
      </c>
    </row>
    <row r="9395" spans="61:61" x14ac:dyDescent="0.25">
      <c r="BI9395" s="34">
        <v>-0.2151418111646021</v>
      </c>
    </row>
    <row r="9396" spans="61:61" x14ac:dyDescent="0.25">
      <c r="BI9396" s="34">
        <v>1.6534672461500401E-2</v>
      </c>
    </row>
    <row r="9397" spans="61:61" x14ac:dyDescent="0.25">
      <c r="BI9397" s="34">
        <v>-1.1154312863608601E-2</v>
      </c>
    </row>
    <row r="9398" spans="61:61" x14ac:dyDescent="0.25">
      <c r="BI9398" s="34">
        <v>5.6959213657101201E-2</v>
      </c>
    </row>
    <row r="9399" spans="61:61" x14ac:dyDescent="0.25">
      <c r="BI9399" s="34">
        <v>-8.1144337659101298E-2</v>
      </c>
    </row>
    <row r="9400" spans="61:61" x14ac:dyDescent="0.25">
      <c r="BI9400" s="34">
        <v>1.6572492697236E-3</v>
      </c>
    </row>
    <row r="9401" spans="61:61" x14ac:dyDescent="0.25">
      <c r="BI9401" s="34">
        <v>0.1234358046783223</v>
      </c>
    </row>
    <row r="9402" spans="61:61" x14ac:dyDescent="0.25">
      <c r="BI9402" s="34">
        <v>-0.17221939224233049</v>
      </c>
    </row>
    <row r="9403" spans="61:61" x14ac:dyDescent="0.25">
      <c r="BI9403" s="34">
        <v>6.7570759230121003E-3</v>
      </c>
    </row>
    <row r="9404" spans="61:61" x14ac:dyDescent="0.25">
      <c r="BI9404" s="34">
        <v>0.2115484842085576</v>
      </c>
    </row>
    <row r="9405" spans="61:61" x14ac:dyDescent="0.25">
      <c r="BI9405" s="34">
        <v>-4.2236294058210201E-2</v>
      </c>
    </row>
    <row r="9406" spans="61:61" x14ac:dyDescent="0.25">
      <c r="BI9406" s="34">
        <v>-0.1853094567099092</v>
      </c>
    </row>
    <row r="9407" spans="61:61" x14ac:dyDescent="0.25">
      <c r="BI9407" s="34">
        <v>-6.8961676838454E-2</v>
      </c>
    </row>
    <row r="9408" spans="61:61" x14ac:dyDescent="0.25">
      <c r="BI9408" s="34">
        <v>8.8356104257515007E-3</v>
      </c>
    </row>
    <row r="9409" spans="61:61" x14ac:dyDescent="0.25">
      <c r="BI9409" s="34">
        <v>-1.1289413500445E-2</v>
      </c>
    </row>
    <row r="9410" spans="61:61" x14ac:dyDescent="0.25">
      <c r="BI9410" s="34">
        <v>8.7928834156913896E-2</v>
      </c>
    </row>
    <row r="9411" spans="61:61" x14ac:dyDescent="0.25">
      <c r="BI9411" s="34">
        <v>8.8184827366613802E-2</v>
      </c>
    </row>
    <row r="9412" spans="61:61" x14ac:dyDescent="0.25">
      <c r="BI9412" s="34">
        <v>-8.0584360930475399E-2</v>
      </c>
    </row>
    <row r="9413" spans="61:61" x14ac:dyDescent="0.25">
      <c r="BI9413" s="34">
        <v>0.20410520019030909</v>
      </c>
    </row>
    <row r="9414" spans="61:61" x14ac:dyDescent="0.25">
      <c r="BI9414" s="34">
        <v>0.39357494100576501</v>
      </c>
    </row>
    <row r="9415" spans="61:61" x14ac:dyDescent="0.25">
      <c r="BI9415" s="34">
        <v>0.46109002700061558</v>
      </c>
    </row>
    <row r="9416" spans="61:61" x14ac:dyDescent="0.25">
      <c r="BI9416" s="34">
        <v>1.1303801154998501E-2</v>
      </c>
    </row>
    <row r="9417" spans="61:61" x14ac:dyDescent="0.25">
      <c r="BI9417" s="34">
        <v>0.1157894614784877</v>
      </c>
    </row>
    <row r="9418" spans="61:61" x14ac:dyDescent="0.25">
      <c r="BI9418" s="34">
        <v>4.8747736911913198E-2</v>
      </c>
    </row>
    <row r="9419" spans="61:61" x14ac:dyDescent="0.25">
      <c r="BI9419" s="34">
        <v>0.17104880732177299</v>
      </c>
    </row>
    <row r="9420" spans="61:61" x14ac:dyDescent="0.25">
      <c r="BI9420" s="34">
        <v>-3.25694873920939E-2</v>
      </c>
    </row>
    <row r="9421" spans="61:61" x14ac:dyDescent="0.25">
      <c r="BI9421" s="34">
        <v>0.20439076181020091</v>
      </c>
    </row>
    <row r="9422" spans="61:61" x14ac:dyDescent="0.25">
      <c r="BI9422" s="34">
        <v>0.20052025496294981</v>
      </c>
    </row>
    <row r="9423" spans="61:61" x14ac:dyDescent="0.25">
      <c r="BI9423" s="34">
        <v>0.2000250264037339</v>
      </c>
    </row>
    <row r="9424" spans="61:61" x14ac:dyDescent="0.25">
      <c r="BI9424" s="34">
        <v>8.8447909448553602E-2</v>
      </c>
    </row>
    <row r="9425" spans="61:61" x14ac:dyDescent="0.25">
      <c r="BI9425" s="34">
        <v>1.68339517150074E-2</v>
      </c>
    </row>
    <row r="9426" spans="61:61" x14ac:dyDescent="0.25">
      <c r="BI9426" s="34">
        <v>4.6045217824859E-2</v>
      </c>
    </row>
    <row r="9427" spans="61:61" x14ac:dyDescent="0.25">
      <c r="BI9427" s="34">
        <v>6.3675946054023002E-3</v>
      </c>
    </row>
    <row r="9428" spans="61:61" x14ac:dyDescent="0.25">
      <c r="BI9428" s="34">
        <v>0.37026902212749502</v>
      </c>
    </row>
    <row r="9429" spans="61:61" x14ac:dyDescent="0.25">
      <c r="BI9429" s="34">
        <v>0.22737029760328401</v>
      </c>
    </row>
    <row r="9430" spans="61:61" x14ac:dyDescent="0.25">
      <c r="BI9430" s="34">
        <v>0.16331330443942291</v>
      </c>
    </row>
    <row r="9431" spans="61:61" x14ac:dyDescent="0.25">
      <c r="BI9431" s="34">
        <v>-2.78161094923692E-2</v>
      </c>
    </row>
    <row r="9432" spans="61:61" x14ac:dyDescent="0.25">
      <c r="BI9432" s="34">
        <v>4.7054020244829999E-2</v>
      </c>
    </row>
    <row r="9433" spans="61:61" x14ac:dyDescent="0.25">
      <c r="BI9433" s="34">
        <v>2.41379373873086E-2</v>
      </c>
    </row>
    <row r="9434" spans="61:61" x14ac:dyDescent="0.25">
      <c r="BI9434" s="34">
        <v>2.87251620470142E-2</v>
      </c>
    </row>
    <row r="9435" spans="61:61" x14ac:dyDescent="0.25">
      <c r="BI9435" s="34">
        <v>-5.5829641728538097E-2</v>
      </c>
    </row>
    <row r="9436" spans="61:61" x14ac:dyDescent="0.25">
      <c r="BI9436" s="34">
        <v>6.5143611384344796E-2</v>
      </c>
    </row>
    <row r="9437" spans="61:61" x14ac:dyDescent="0.25">
      <c r="BI9437" s="34">
        <v>0.1375026984107118</v>
      </c>
    </row>
    <row r="9438" spans="61:61" x14ac:dyDescent="0.25">
      <c r="BI9438" s="34">
        <v>0.1021607414211233</v>
      </c>
    </row>
    <row r="9439" spans="61:61" x14ac:dyDescent="0.25">
      <c r="BI9439" s="34">
        <v>-0.27544463891894938</v>
      </c>
    </row>
    <row r="9440" spans="61:61" x14ac:dyDescent="0.25">
      <c r="BI9440" s="34">
        <v>-6.5453787929400003E-3</v>
      </c>
    </row>
    <row r="9441" spans="61:61" x14ac:dyDescent="0.25">
      <c r="BI9441" s="34">
        <v>1.7389405498128101E-2</v>
      </c>
    </row>
    <row r="9442" spans="61:61" x14ac:dyDescent="0.25">
      <c r="BI9442" s="34">
        <v>0.40458085260183069</v>
      </c>
    </row>
    <row r="9443" spans="61:61" x14ac:dyDescent="0.25">
      <c r="BI9443" s="34">
        <v>0.20037493138019491</v>
      </c>
    </row>
    <row r="9444" spans="61:61" x14ac:dyDescent="0.25">
      <c r="BI9444" s="34">
        <v>0.1545305554011939</v>
      </c>
    </row>
    <row r="9445" spans="61:61" x14ac:dyDescent="0.25">
      <c r="BI9445" s="34">
        <v>-3.9856126539455097E-2</v>
      </c>
    </row>
    <row r="9446" spans="61:61" x14ac:dyDescent="0.25">
      <c r="BI9446" s="34">
        <v>-0.17128214443025139</v>
      </c>
    </row>
    <row r="9447" spans="61:61" x14ac:dyDescent="0.25">
      <c r="BI9447" s="34">
        <v>2.8713825498725001E-2</v>
      </c>
    </row>
    <row r="9448" spans="61:61" x14ac:dyDescent="0.25">
      <c r="BI9448" s="34">
        <v>-8.1688396744436204E-2</v>
      </c>
    </row>
    <row r="9449" spans="61:61" x14ac:dyDescent="0.25">
      <c r="BI9449" s="34">
        <v>-0.1636931222953048</v>
      </c>
    </row>
    <row r="9450" spans="61:61" x14ac:dyDescent="0.25">
      <c r="BI9450" s="34">
        <v>6.3512714152488603E-2</v>
      </c>
    </row>
    <row r="9451" spans="61:61" x14ac:dyDescent="0.25">
      <c r="BI9451" s="34">
        <v>0.29560980312864321</v>
      </c>
    </row>
    <row r="9452" spans="61:61" x14ac:dyDescent="0.25">
      <c r="BI9452" s="34">
        <v>-6.0171906151888901E-2</v>
      </c>
    </row>
    <row r="9453" spans="61:61" x14ac:dyDescent="0.25">
      <c r="BI9453" s="34">
        <v>1.3728326898685099E-2</v>
      </c>
    </row>
    <row r="9454" spans="61:61" x14ac:dyDescent="0.25">
      <c r="BI9454" s="34">
        <v>-3.4625282343487801E-2</v>
      </c>
    </row>
    <row r="9455" spans="61:61" x14ac:dyDescent="0.25">
      <c r="BI9455" s="34">
        <v>-2.69212623413288E-2</v>
      </c>
    </row>
    <row r="9456" spans="61:61" x14ac:dyDescent="0.25">
      <c r="BI9456" s="34">
        <v>6.5628781958193202E-2</v>
      </c>
    </row>
    <row r="9457" spans="61:61" x14ac:dyDescent="0.25">
      <c r="BI9457" s="34">
        <v>5.4719680292290102E-2</v>
      </c>
    </row>
    <row r="9458" spans="61:61" x14ac:dyDescent="0.25">
      <c r="BI9458" s="34">
        <v>7.5065646641862299E-2</v>
      </c>
    </row>
    <row r="9459" spans="61:61" x14ac:dyDescent="0.25">
      <c r="BI9459" s="34">
        <v>0.1300220488834222</v>
      </c>
    </row>
    <row r="9460" spans="61:61" x14ac:dyDescent="0.25">
      <c r="BI9460" s="34">
        <v>0.17576916885224589</v>
      </c>
    </row>
    <row r="9461" spans="61:61" x14ac:dyDescent="0.25">
      <c r="BI9461" s="34">
        <v>3.3555842804505798E-2</v>
      </c>
    </row>
    <row r="9462" spans="61:61" x14ac:dyDescent="0.25">
      <c r="BI9462" s="34">
        <v>-0.2822136200621787</v>
      </c>
    </row>
    <row r="9463" spans="61:61" x14ac:dyDescent="0.25">
      <c r="BI9463" s="34">
        <v>5.1273979244669803E-2</v>
      </c>
    </row>
    <row r="9464" spans="61:61" x14ac:dyDescent="0.25">
      <c r="BI9464" s="34">
        <v>-7.9337008097821599E-2</v>
      </c>
    </row>
    <row r="9465" spans="61:61" x14ac:dyDescent="0.25">
      <c r="BI9465" s="34">
        <v>-1.00995365287721E-2</v>
      </c>
    </row>
    <row r="9466" spans="61:61" x14ac:dyDescent="0.25">
      <c r="BI9466" s="34">
        <v>0.1878860449598328</v>
      </c>
    </row>
    <row r="9467" spans="61:61" x14ac:dyDescent="0.25">
      <c r="BI9467" s="34">
        <v>0.1223642380459032</v>
      </c>
    </row>
    <row r="9468" spans="61:61" x14ac:dyDescent="0.25">
      <c r="BI9468" s="34">
        <v>2.6188115618788501E-2</v>
      </c>
    </row>
    <row r="9469" spans="61:61" x14ac:dyDescent="0.25">
      <c r="BI9469" s="34">
        <v>-3.1131526449283999E-3</v>
      </c>
    </row>
    <row r="9470" spans="61:61" x14ac:dyDescent="0.25">
      <c r="BI9470" s="34">
        <v>-0.1789059409890289</v>
      </c>
    </row>
    <row r="9471" spans="61:61" x14ac:dyDescent="0.25">
      <c r="BI9471" s="34">
        <v>-0.1316274632636073</v>
      </c>
    </row>
    <row r="9472" spans="61:61" x14ac:dyDescent="0.25">
      <c r="BI9472" s="34">
        <v>-0.2232794820099771</v>
      </c>
    </row>
    <row r="9473" spans="61:61" x14ac:dyDescent="0.25">
      <c r="BI9473" s="34">
        <v>-2.75001754645951E-2</v>
      </c>
    </row>
    <row r="9474" spans="61:61" x14ac:dyDescent="0.25">
      <c r="BI9474" s="34">
        <v>-0.1837973317586104</v>
      </c>
    </row>
    <row r="9475" spans="61:61" x14ac:dyDescent="0.25">
      <c r="BI9475" s="34">
        <v>-3.8249991694151698E-2</v>
      </c>
    </row>
    <row r="9476" spans="61:61" x14ac:dyDescent="0.25">
      <c r="BI9476" s="34">
        <v>6.7570833291483806E-2</v>
      </c>
    </row>
    <row r="9477" spans="61:61" x14ac:dyDescent="0.25">
      <c r="BI9477" s="34">
        <v>-0.12986948749201979</v>
      </c>
    </row>
    <row r="9478" spans="61:61" x14ac:dyDescent="0.25">
      <c r="BI9478" s="34">
        <v>5.8168807013407701E-2</v>
      </c>
    </row>
    <row r="9479" spans="61:61" x14ac:dyDescent="0.25">
      <c r="BI9479" s="34">
        <v>-7.2301897289258593E-2</v>
      </c>
    </row>
    <row r="9480" spans="61:61" x14ac:dyDescent="0.25">
      <c r="BI9480" s="34">
        <v>-0.18104444337743261</v>
      </c>
    </row>
    <row r="9481" spans="61:61" x14ac:dyDescent="0.25">
      <c r="BI9481" s="34">
        <v>-0.1107338131393901</v>
      </c>
    </row>
    <row r="9482" spans="61:61" x14ac:dyDescent="0.25">
      <c r="BI9482" s="34">
        <v>-0.100286892833666</v>
      </c>
    </row>
    <row r="9483" spans="61:61" x14ac:dyDescent="0.25">
      <c r="BI9483" s="34">
        <v>-5.9162236896422499E-2</v>
      </c>
    </row>
    <row r="9484" spans="61:61" x14ac:dyDescent="0.25">
      <c r="BI9484" s="34">
        <v>-0.17184339798236919</v>
      </c>
    </row>
    <row r="9485" spans="61:61" x14ac:dyDescent="0.25">
      <c r="BI9485" s="34">
        <v>-0.10174130148805841</v>
      </c>
    </row>
    <row r="9486" spans="61:61" x14ac:dyDescent="0.25">
      <c r="BI9486" s="34">
        <v>-2.5124769033954501E-2</v>
      </c>
    </row>
    <row r="9487" spans="61:61" x14ac:dyDescent="0.25">
      <c r="BI9487" s="34">
        <v>-6.2631356728104104E-2</v>
      </c>
    </row>
    <row r="9488" spans="61:61" x14ac:dyDescent="0.25">
      <c r="BI9488" s="34">
        <v>-0.1201093361317781</v>
      </c>
    </row>
    <row r="9489" spans="61:61" x14ac:dyDescent="0.25">
      <c r="BI9489" s="34">
        <v>6.9003289141754298E-2</v>
      </c>
    </row>
    <row r="9490" spans="61:61" x14ac:dyDescent="0.25">
      <c r="BI9490" s="34">
        <v>-0.13763814193439039</v>
      </c>
    </row>
    <row r="9491" spans="61:61" x14ac:dyDescent="0.25">
      <c r="BI9491" s="34">
        <v>-9.4113866951939504E-2</v>
      </c>
    </row>
    <row r="9492" spans="61:61" x14ac:dyDescent="0.25">
      <c r="BI9492" s="34">
        <v>-0.15516680007878139</v>
      </c>
    </row>
    <row r="9493" spans="61:61" x14ac:dyDescent="0.25">
      <c r="BI9493" s="34">
        <v>9.9003209211316806E-2</v>
      </c>
    </row>
    <row r="9494" spans="61:61" x14ac:dyDescent="0.25">
      <c r="BI9494" s="34">
        <v>4.4704569171541399E-2</v>
      </c>
    </row>
    <row r="9495" spans="61:61" x14ac:dyDescent="0.25">
      <c r="BI9495" s="34">
        <v>6.2312202400425801E-2</v>
      </c>
    </row>
    <row r="9496" spans="61:61" x14ac:dyDescent="0.25">
      <c r="BI9496" s="34">
        <v>-4.8292013726664203E-2</v>
      </c>
    </row>
    <row r="9497" spans="61:61" x14ac:dyDescent="0.25">
      <c r="BI9497" s="34">
        <v>5.55943543349336E-2</v>
      </c>
    </row>
    <row r="9498" spans="61:61" x14ac:dyDescent="0.25">
      <c r="BI9498" s="34">
        <v>0.14981325012077079</v>
      </c>
    </row>
    <row r="9499" spans="61:61" x14ac:dyDescent="0.25">
      <c r="BI9499" s="34">
        <v>4.4249687310349999E-4</v>
      </c>
    </row>
    <row r="9500" spans="61:61" x14ac:dyDescent="0.25">
      <c r="BI9500" s="34">
        <v>-1.5598673431043601E-2</v>
      </c>
    </row>
    <row r="9501" spans="61:61" x14ac:dyDescent="0.25">
      <c r="BI9501" s="34">
        <v>-9.9427956453247798E-2</v>
      </c>
    </row>
    <row r="9502" spans="61:61" x14ac:dyDescent="0.25">
      <c r="BI9502" s="34">
        <v>7.10081487413107E-2</v>
      </c>
    </row>
    <row r="9503" spans="61:61" x14ac:dyDescent="0.25">
      <c r="BI9503" s="34">
        <v>1.75826372121369E-2</v>
      </c>
    </row>
    <row r="9504" spans="61:61" x14ac:dyDescent="0.25">
      <c r="BI9504" s="34">
        <v>-3.0066833066034099E-2</v>
      </c>
    </row>
    <row r="9505" spans="61:61" x14ac:dyDescent="0.25">
      <c r="BI9505" s="34">
        <v>5.7802094679633702E-2</v>
      </c>
    </row>
    <row r="9506" spans="61:61" x14ac:dyDescent="0.25">
      <c r="BI9506" s="34">
        <v>-4.2963002757768799E-2</v>
      </c>
    </row>
    <row r="9507" spans="61:61" x14ac:dyDescent="0.25">
      <c r="BI9507" s="34">
        <v>5.9760163857491902E-2</v>
      </c>
    </row>
    <row r="9508" spans="61:61" x14ac:dyDescent="0.25">
      <c r="BI9508" s="34">
        <v>5.6512637353555897E-2</v>
      </c>
    </row>
    <row r="9509" spans="61:61" x14ac:dyDescent="0.25">
      <c r="BI9509" s="34">
        <v>9.7133871693250495E-2</v>
      </c>
    </row>
    <row r="9510" spans="61:61" x14ac:dyDescent="0.25">
      <c r="BI9510" s="34">
        <v>0.1113264260928593</v>
      </c>
    </row>
    <row r="9511" spans="61:61" x14ac:dyDescent="0.25">
      <c r="BI9511" s="34">
        <v>3.14059608062323E-2</v>
      </c>
    </row>
    <row r="9512" spans="61:61" x14ac:dyDescent="0.25">
      <c r="BI9512" s="34">
        <v>0.2229818378194893</v>
      </c>
    </row>
    <row r="9513" spans="61:61" x14ac:dyDescent="0.25">
      <c r="BI9513" s="34">
        <v>-2.2631743276295298E-2</v>
      </c>
    </row>
    <row r="9514" spans="61:61" x14ac:dyDescent="0.25">
      <c r="BI9514" s="34">
        <v>0.1185370538391243</v>
      </c>
    </row>
    <row r="9515" spans="61:61" x14ac:dyDescent="0.25">
      <c r="BI9515" s="34">
        <v>0.1999057363779205</v>
      </c>
    </row>
    <row r="9516" spans="61:61" x14ac:dyDescent="0.25">
      <c r="BI9516" s="34">
        <v>0.10577178745306021</v>
      </c>
    </row>
    <row r="9517" spans="61:61" x14ac:dyDescent="0.25">
      <c r="BI9517" s="34">
        <v>6.4142177211409093E-2</v>
      </c>
    </row>
    <row r="9518" spans="61:61" x14ac:dyDescent="0.25">
      <c r="BI9518" s="34">
        <v>0.1603692967656748</v>
      </c>
    </row>
    <row r="9519" spans="61:61" x14ac:dyDescent="0.25">
      <c r="BI9519" s="34">
        <v>0.2079031757568913</v>
      </c>
    </row>
    <row r="9520" spans="61:61" x14ac:dyDescent="0.25">
      <c r="BI9520" s="34">
        <v>8.9285698844028399E-2</v>
      </c>
    </row>
    <row r="9521" spans="61:61" x14ac:dyDescent="0.25">
      <c r="BI9521" s="34">
        <v>0.13938214948258321</v>
      </c>
    </row>
    <row r="9522" spans="61:61" x14ac:dyDescent="0.25">
      <c r="BI9522" s="34">
        <v>0.28728874182852071</v>
      </c>
    </row>
    <row r="9523" spans="61:61" x14ac:dyDescent="0.25">
      <c r="BI9523" s="34">
        <v>0.21834922195352449</v>
      </c>
    </row>
    <row r="9524" spans="61:61" x14ac:dyDescent="0.25">
      <c r="BI9524" s="34">
        <v>0.39476342159516659</v>
      </c>
    </row>
    <row r="9525" spans="61:61" x14ac:dyDescent="0.25">
      <c r="BI9525" s="34">
        <v>0.1690681949902052</v>
      </c>
    </row>
    <row r="9526" spans="61:61" x14ac:dyDescent="0.25">
      <c r="BI9526" s="34">
        <v>-0.18410016069563481</v>
      </c>
    </row>
    <row r="9527" spans="61:61" x14ac:dyDescent="0.25">
      <c r="BI9527" s="34">
        <v>0.30501536428491099</v>
      </c>
    </row>
    <row r="9528" spans="61:61" x14ac:dyDescent="0.25">
      <c r="BI9528" s="34">
        <v>0.22154366528882</v>
      </c>
    </row>
    <row r="9529" spans="61:61" x14ac:dyDescent="0.25">
      <c r="BI9529" s="34">
        <v>4.1951725057403397E-2</v>
      </c>
    </row>
    <row r="9530" spans="61:61" x14ac:dyDescent="0.25">
      <c r="BI9530" s="34">
        <v>0.1223888079000789</v>
      </c>
    </row>
    <row r="9531" spans="61:61" x14ac:dyDescent="0.25">
      <c r="BI9531" s="34">
        <v>0.2427300171535077</v>
      </c>
    </row>
    <row r="9532" spans="61:61" x14ac:dyDescent="0.25">
      <c r="BI9532" s="34">
        <v>-6.0287656115485297E-2</v>
      </c>
    </row>
    <row r="9533" spans="61:61" x14ac:dyDescent="0.25">
      <c r="BI9533" s="34">
        <v>0.19357013539520609</v>
      </c>
    </row>
    <row r="9534" spans="61:61" x14ac:dyDescent="0.25">
      <c r="BI9534" s="34">
        <v>0.1608354119149035</v>
      </c>
    </row>
    <row r="9535" spans="61:61" x14ac:dyDescent="0.25">
      <c r="BI9535" s="34">
        <v>6.9494894118104306E-2</v>
      </c>
    </row>
    <row r="9536" spans="61:61" x14ac:dyDescent="0.25">
      <c r="BI9536" s="34">
        <v>-4.0252201542818403E-2</v>
      </c>
    </row>
    <row r="9537" spans="61:61" x14ac:dyDescent="0.25">
      <c r="BI9537" s="34">
        <v>0.25690896139481639</v>
      </c>
    </row>
    <row r="9538" spans="61:61" x14ac:dyDescent="0.25">
      <c r="BI9538" s="34">
        <v>2.53980409309832E-2</v>
      </c>
    </row>
    <row r="9539" spans="61:61" x14ac:dyDescent="0.25">
      <c r="BI9539" s="34">
        <v>1.0168269184820699E-2</v>
      </c>
    </row>
    <row r="9540" spans="61:61" x14ac:dyDescent="0.25">
      <c r="BI9540" s="34">
        <v>0.28689825284010639</v>
      </c>
    </row>
    <row r="9541" spans="61:61" x14ac:dyDescent="0.25">
      <c r="BI9541" s="34">
        <v>0.13010439783459959</v>
      </c>
    </row>
    <row r="9542" spans="61:61" x14ac:dyDescent="0.25">
      <c r="BI9542" s="34">
        <v>0.108647404284962</v>
      </c>
    </row>
    <row r="9543" spans="61:61" x14ac:dyDescent="0.25">
      <c r="BI9543" s="34">
        <v>0.1388126843013516</v>
      </c>
    </row>
    <row r="9544" spans="61:61" x14ac:dyDescent="0.25">
      <c r="BI9544" s="34">
        <v>0.2634111100583475</v>
      </c>
    </row>
    <row r="9545" spans="61:61" x14ac:dyDescent="0.25">
      <c r="BI9545" s="34">
        <v>-0.13490975445656539</v>
      </c>
    </row>
    <row r="9546" spans="61:61" x14ac:dyDescent="0.25">
      <c r="BI9546" s="34">
        <v>8.3571616049040606E-2</v>
      </c>
    </row>
    <row r="9547" spans="61:61" x14ac:dyDescent="0.25">
      <c r="BI9547" s="34">
        <v>6.2893346637681001E-3</v>
      </c>
    </row>
    <row r="9548" spans="61:61" x14ac:dyDescent="0.25">
      <c r="BI9548" s="34">
        <v>2.47030779485376E-2</v>
      </c>
    </row>
    <row r="9549" spans="61:61" x14ac:dyDescent="0.25">
      <c r="BI9549" s="34">
        <v>1.7544896170381E-3</v>
      </c>
    </row>
    <row r="9550" spans="61:61" x14ac:dyDescent="0.25">
      <c r="BI9550" s="34">
        <v>3.5935685221354E-2</v>
      </c>
    </row>
    <row r="9551" spans="61:61" x14ac:dyDescent="0.25">
      <c r="BI9551" s="34">
        <v>-9.1021543236207203E-2</v>
      </c>
    </row>
    <row r="9552" spans="61:61" x14ac:dyDescent="0.25">
      <c r="BI9552" s="34">
        <v>8.0736398402069101E-2</v>
      </c>
    </row>
    <row r="9553" spans="61:61" x14ac:dyDescent="0.25">
      <c r="BI9553" s="34">
        <v>0.10078347605238031</v>
      </c>
    </row>
    <row r="9554" spans="61:61" x14ac:dyDescent="0.25">
      <c r="BI9554" s="34">
        <v>0.17134726045370241</v>
      </c>
    </row>
    <row r="9555" spans="61:61" x14ac:dyDescent="0.25">
      <c r="BI9555" s="34">
        <v>9.0572946182527606E-2</v>
      </c>
    </row>
    <row r="9556" spans="61:61" x14ac:dyDescent="0.25">
      <c r="BI9556" s="34">
        <v>-0.1522536258820501</v>
      </c>
    </row>
    <row r="9557" spans="61:61" x14ac:dyDescent="0.25">
      <c r="BI9557" s="34">
        <v>-3.9479479704785797E-2</v>
      </c>
    </row>
    <row r="9558" spans="61:61" x14ac:dyDescent="0.25">
      <c r="BI9558" s="34">
        <v>6.9794576915142806E-2</v>
      </c>
    </row>
    <row r="9559" spans="61:61" x14ac:dyDescent="0.25">
      <c r="BI9559" s="34">
        <v>2.5664383796769202E-2</v>
      </c>
    </row>
    <row r="9560" spans="61:61" x14ac:dyDescent="0.25">
      <c r="BI9560" s="34">
        <v>-9.1972508329219004E-3</v>
      </c>
    </row>
    <row r="9561" spans="61:61" x14ac:dyDescent="0.25">
      <c r="BI9561" s="34">
        <v>0.1006549577536674</v>
      </c>
    </row>
    <row r="9562" spans="61:61" x14ac:dyDescent="0.25">
      <c r="BI9562" s="34">
        <v>6.6407834301468001E-3</v>
      </c>
    </row>
    <row r="9563" spans="61:61" x14ac:dyDescent="0.25">
      <c r="BI9563" s="34">
        <v>2.6083454059765698E-2</v>
      </c>
    </row>
    <row r="9564" spans="61:61" x14ac:dyDescent="0.25">
      <c r="BI9564" s="34">
        <v>-4.7778251121076198E-2</v>
      </c>
    </row>
    <row r="9565" spans="61:61" x14ac:dyDescent="0.25">
      <c r="BI9565" s="34">
        <v>7.2839030087957904E-2</v>
      </c>
    </row>
    <row r="9566" spans="61:61" x14ac:dyDescent="0.25">
      <c r="BI9566" s="34">
        <v>0.1706842475769613</v>
      </c>
    </row>
    <row r="9567" spans="61:61" x14ac:dyDescent="0.25">
      <c r="BI9567" s="34">
        <v>0.2142475359255101</v>
      </c>
    </row>
    <row r="9568" spans="61:61" x14ac:dyDescent="0.25">
      <c r="BI9568" s="34">
        <v>0.2370108643206249</v>
      </c>
    </row>
    <row r="9569" spans="61:61" x14ac:dyDescent="0.25">
      <c r="BI9569" s="34">
        <v>4.38011761656837E-2</v>
      </c>
    </row>
    <row r="9570" spans="61:61" x14ac:dyDescent="0.25">
      <c r="BI9570" s="34">
        <v>0.31634380785494681</v>
      </c>
    </row>
    <row r="9571" spans="61:61" x14ac:dyDescent="0.25">
      <c r="BI9571" s="34">
        <v>0.18708190860548521</v>
      </c>
    </row>
    <row r="9572" spans="61:61" x14ac:dyDescent="0.25">
      <c r="BI9572" s="34">
        <v>0.21964665551469459</v>
      </c>
    </row>
    <row r="9573" spans="61:61" x14ac:dyDescent="0.25">
      <c r="BI9573" s="34">
        <v>5.5577937013920303E-2</v>
      </c>
    </row>
    <row r="9574" spans="61:61" x14ac:dyDescent="0.25">
      <c r="BI9574" s="34">
        <v>0.32142240486917573</v>
      </c>
    </row>
    <row r="9575" spans="61:61" x14ac:dyDescent="0.25">
      <c r="BI9575" s="34">
        <v>-3.40965526302653E-2</v>
      </c>
    </row>
    <row r="9576" spans="61:61" x14ac:dyDescent="0.25">
      <c r="BI9576" s="34">
        <v>0.29011059142693468</v>
      </c>
    </row>
    <row r="9577" spans="61:61" x14ac:dyDescent="0.25">
      <c r="BI9577" s="34">
        <v>0.30894676511351038</v>
      </c>
    </row>
    <row r="9578" spans="61:61" x14ac:dyDescent="0.25">
      <c r="BI9578" s="34">
        <v>0.18733080191456949</v>
      </c>
    </row>
    <row r="9579" spans="61:61" x14ac:dyDescent="0.25">
      <c r="BI9579" s="34">
        <v>0.31314476971429472</v>
      </c>
    </row>
    <row r="9580" spans="61:61" x14ac:dyDescent="0.25">
      <c r="BI9580" s="34">
        <v>0.1558732400208781</v>
      </c>
    </row>
    <row r="9581" spans="61:61" x14ac:dyDescent="0.25">
      <c r="BI9581" s="34">
        <v>9.27522312236298E-2</v>
      </c>
    </row>
    <row r="9582" spans="61:61" x14ac:dyDescent="0.25">
      <c r="BI9582" s="34">
        <v>-5.3186713277841802E-2</v>
      </c>
    </row>
    <row r="9583" spans="61:61" x14ac:dyDescent="0.25">
      <c r="BI9583" s="34">
        <v>0.3427695844224759</v>
      </c>
    </row>
    <row r="9584" spans="61:61" x14ac:dyDescent="0.25">
      <c r="BI9584" s="34">
        <v>-0.1223329443915231</v>
      </c>
    </row>
    <row r="9585" spans="61:61" x14ac:dyDescent="0.25">
      <c r="BI9585" s="34">
        <v>-8.6252835029747094E-2</v>
      </c>
    </row>
    <row r="9586" spans="61:61" x14ac:dyDescent="0.25">
      <c r="BI9586" s="34">
        <v>0.16758487525724811</v>
      </c>
    </row>
    <row r="9587" spans="61:61" x14ac:dyDescent="0.25">
      <c r="BI9587" s="34">
        <v>0.3987007243903572</v>
      </c>
    </row>
    <row r="9588" spans="61:61" x14ac:dyDescent="0.25">
      <c r="BI9588" s="34">
        <v>0.1218373252518315</v>
      </c>
    </row>
    <row r="9589" spans="61:61" x14ac:dyDescent="0.25">
      <c r="BI9589" s="34">
        <v>3.9106007248242397E-2</v>
      </c>
    </row>
    <row r="9590" spans="61:61" x14ac:dyDescent="0.25">
      <c r="BI9590" s="34">
        <v>1.16103605915251E-2</v>
      </c>
    </row>
    <row r="9591" spans="61:61" x14ac:dyDescent="0.25">
      <c r="BI9591" s="34">
        <v>0.50573836170790087</v>
      </c>
    </row>
    <row r="9592" spans="61:61" x14ac:dyDescent="0.25">
      <c r="BI9592" s="34">
        <v>0.13618200036825129</v>
      </c>
    </row>
    <row r="9593" spans="61:61" x14ac:dyDescent="0.25">
      <c r="BI9593" s="34">
        <v>0.15490137009021679</v>
      </c>
    </row>
    <row r="9594" spans="61:61" x14ac:dyDescent="0.25">
      <c r="BI9594" s="34">
        <v>0.30367846621651429</v>
      </c>
    </row>
    <row r="9595" spans="61:61" x14ac:dyDescent="0.25">
      <c r="BI9595" s="34">
        <v>0.12684305561316109</v>
      </c>
    </row>
    <row r="9596" spans="61:61" x14ac:dyDescent="0.25">
      <c r="BI9596" s="34">
        <v>0.45227178132149831</v>
      </c>
    </row>
    <row r="9597" spans="61:61" x14ac:dyDescent="0.25">
      <c r="BI9597" s="34">
        <v>0.35237117446087401</v>
      </c>
    </row>
    <row r="9598" spans="61:61" x14ac:dyDescent="0.25">
      <c r="BI9598" s="34">
        <v>0.23219061561562049</v>
      </c>
    </row>
    <row r="9599" spans="61:61" x14ac:dyDescent="0.25">
      <c r="BI9599" s="34">
        <v>0.73876773101100601</v>
      </c>
    </row>
    <row r="9600" spans="61:61" x14ac:dyDescent="0.25">
      <c r="BI9600" s="34">
        <v>0.806575203556953</v>
      </c>
    </row>
    <row r="9601" spans="61:61" x14ac:dyDescent="0.25">
      <c r="BI9601" s="34">
        <v>0.1803271599677744</v>
      </c>
    </row>
    <row r="9602" spans="61:61" x14ac:dyDescent="0.25">
      <c r="BI9602" s="34">
        <v>0.18589914834618329</v>
      </c>
    </row>
    <row r="9603" spans="61:61" x14ac:dyDescent="0.25">
      <c r="BI9603" s="34">
        <v>-9.3800338008570697E-2</v>
      </c>
    </row>
    <row r="9604" spans="61:61" x14ac:dyDescent="0.25">
      <c r="BI9604" s="34">
        <v>0.32156938206400942</v>
      </c>
    </row>
    <row r="9605" spans="61:61" x14ac:dyDescent="0.25">
      <c r="BI9605" s="34">
        <v>-2.42229905791847E-2</v>
      </c>
    </row>
    <row r="9606" spans="61:61" x14ac:dyDescent="0.25">
      <c r="BI9606" s="34">
        <v>7.78222916882641E-2</v>
      </c>
    </row>
    <row r="9607" spans="61:61" x14ac:dyDescent="0.25">
      <c r="BI9607" s="34">
        <v>0.16561248715139359</v>
      </c>
    </row>
    <row r="9608" spans="61:61" x14ac:dyDescent="0.25">
      <c r="BI9608" s="34">
        <v>-6.4697065250699404E-2</v>
      </c>
    </row>
    <row r="9609" spans="61:61" x14ac:dyDescent="0.25">
      <c r="BI9609" s="34">
        <v>0.22303966865761959</v>
      </c>
    </row>
    <row r="9610" spans="61:61" x14ac:dyDescent="0.25">
      <c r="BI9610" s="34">
        <v>0.1887496562165342</v>
      </c>
    </row>
    <row r="9611" spans="61:61" x14ac:dyDescent="0.25">
      <c r="BI9611" s="34">
        <v>9.1191232768765895E-2</v>
      </c>
    </row>
    <row r="9612" spans="61:61" x14ac:dyDescent="0.25">
      <c r="BI9612" s="34">
        <v>0.25884332212980371</v>
      </c>
    </row>
    <row r="9613" spans="61:61" x14ac:dyDescent="0.25">
      <c r="BI9613" s="34">
        <v>8.6669820911417894E-2</v>
      </c>
    </row>
    <row r="9614" spans="61:61" x14ac:dyDescent="0.25">
      <c r="BI9614" s="34">
        <v>-0.20501797855033579</v>
      </c>
    </row>
    <row r="9615" spans="61:61" x14ac:dyDescent="0.25">
      <c r="BI9615" s="34">
        <v>7.9877880115195699E-2</v>
      </c>
    </row>
    <row r="9616" spans="61:61" x14ac:dyDescent="0.25">
      <c r="BI9616" s="34">
        <v>-9.3647619047618993E-2</v>
      </c>
    </row>
    <row r="9617" spans="61:61" x14ac:dyDescent="0.25">
      <c r="BI9617" s="34">
        <v>5.8414639958122502E-2</v>
      </c>
    </row>
    <row r="9618" spans="61:61" x14ac:dyDescent="0.25">
      <c r="BI9618" s="34">
        <v>-6.3856501115145597E-2</v>
      </c>
    </row>
    <row r="9619" spans="61:61" x14ac:dyDescent="0.25">
      <c r="BI9619" s="34">
        <v>-0.2275521351313384</v>
      </c>
    </row>
    <row r="9620" spans="61:61" x14ac:dyDescent="0.25">
      <c r="BI9620" s="34">
        <v>6.0724377434941801E-2</v>
      </c>
    </row>
    <row r="9621" spans="61:61" x14ac:dyDescent="0.25">
      <c r="BI9621" s="34">
        <v>-0.1182029001444327</v>
      </c>
    </row>
    <row r="9622" spans="61:61" x14ac:dyDescent="0.25">
      <c r="BI9622" s="34">
        <v>-6.59533173647774E-2</v>
      </c>
    </row>
    <row r="9623" spans="61:61" x14ac:dyDescent="0.25">
      <c r="BI9623" s="34">
        <v>9.1169147790402999E-2</v>
      </c>
    </row>
    <row r="9624" spans="61:61" x14ac:dyDescent="0.25">
      <c r="BI9624" s="34">
        <v>0.16412828824758041</v>
      </c>
    </row>
    <row r="9625" spans="61:61" x14ac:dyDescent="0.25">
      <c r="BI9625" s="34">
        <v>-2.63940207528299E-2</v>
      </c>
    </row>
    <row r="9626" spans="61:61" x14ac:dyDescent="0.25">
      <c r="BI9626" s="34">
        <v>-0.195015122244179</v>
      </c>
    </row>
    <row r="9627" spans="61:61" x14ac:dyDescent="0.25">
      <c r="BI9627" s="34">
        <v>8.9276996526303304E-2</v>
      </c>
    </row>
    <row r="9628" spans="61:61" x14ac:dyDescent="0.25">
      <c r="BI9628" s="34">
        <v>-0.1516381516961848</v>
      </c>
    </row>
    <row r="9629" spans="61:61" x14ac:dyDescent="0.25">
      <c r="BI9629" s="34">
        <v>0.36319156944154918</v>
      </c>
    </row>
    <row r="9630" spans="61:61" x14ac:dyDescent="0.25">
      <c r="BI9630" s="34">
        <v>0.1145038825396224</v>
      </c>
    </row>
    <row r="9631" spans="61:61" x14ac:dyDescent="0.25">
      <c r="BI9631" s="34">
        <v>-3.7934450489858197E-2</v>
      </c>
    </row>
    <row r="9632" spans="61:61" x14ac:dyDescent="0.25">
      <c r="BI9632" s="34">
        <v>4.8883410891573498E-2</v>
      </c>
    </row>
    <row r="9633" spans="61:61" x14ac:dyDescent="0.25">
      <c r="BI9633" s="34">
        <v>0.16231463836635621</v>
      </c>
    </row>
    <row r="9634" spans="61:61" x14ac:dyDescent="0.25">
      <c r="BI9634" s="34">
        <v>0.5931964151870136</v>
      </c>
    </row>
    <row r="9635" spans="61:61" x14ac:dyDescent="0.25">
      <c r="BI9635" s="34">
        <v>0.21177825213081039</v>
      </c>
    </row>
    <row r="9636" spans="61:61" x14ac:dyDescent="0.25">
      <c r="BI9636" s="34">
        <v>8.2101532884515896E-2</v>
      </c>
    </row>
    <row r="9637" spans="61:61" x14ac:dyDescent="0.25">
      <c r="BI9637" s="34">
        <v>8.2592215597535504E-2</v>
      </c>
    </row>
    <row r="9638" spans="61:61" x14ac:dyDescent="0.25">
      <c r="BI9638" s="34">
        <v>0.2052423325864853</v>
      </c>
    </row>
    <row r="9639" spans="61:61" x14ac:dyDescent="0.25">
      <c r="BI9639" s="34">
        <v>8.5693914844650595E-2</v>
      </c>
    </row>
    <row r="9640" spans="61:61" x14ac:dyDescent="0.25">
      <c r="BI9640" s="34">
        <v>0.2791501097264012</v>
      </c>
    </row>
    <row r="9641" spans="61:61" x14ac:dyDescent="0.25">
      <c r="BI9641" s="34">
        <v>0.2025028679388573</v>
      </c>
    </row>
    <row r="9642" spans="61:61" x14ac:dyDescent="0.25">
      <c r="BI9642" s="34">
        <v>0.1146459974691339</v>
      </c>
    </row>
    <row r="9643" spans="61:61" x14ac:dyDescent="0.25">
      <c r="BI9643" s="34">
        <v>-9.9051069038776501E-2</v>
      </c>
    </row>
    <row r="9644" spans="61:61" x14ac:dyDescent="0.25">
      <c r="BI9644" s="34">
        <v>0.24189992266791399</v>
      </c>
    </row>
    <row r="9645" spans="61:61" x14ac:dyDescent="0.25">
      <c r="BI9645" s="34">
        <v>-0.14976602608040521</v>
      </c>
    </row>
    <row r="9646" spans="61:61" x14ac:dyDescent="0.25">
      <c r="BI9646" s="34">
        <v>8.0603366005142004E-3</v>
      </c>
    </row>
    <row r="9647" spans="61:61" x14ac:dyDescent="0.25">
      <c r="BI9647" s="34">
        <v>0.181206627208606</v>
      </c>
    </row>
    <row r="9648" spans="61:61" x14ac:dyDescent="0.25">
      <c r="BI9648" s="34">
        <v>5.3393354614593998E-2</v>
      </c>
    </row>
    <row r="9649" spans="61:61" x14ac:dyDescent="0.25">
      <c r="BI9649" s="34">
        <v>8.9135617726868996E-2</v>
      </c>
    </row>
    <row r="9650" spans="61:61" x14ac:dyDescent="0.25">
      <c r="BI9650" s="34">
        <v>7.6796373403388601E-2</v>
      </c>
    </row>
    <row r="9651" spans="61:61" x14ac:dyDescent="0.25">
      <c r="BI9651" s="34">
        <v>0.29665164419354589</v>
      </c>
    </row>
    <row r="9652" spans="61:61" x14ac:dyDescent="0.25">
      <c r="BI9652" s="34">
        <v>0.2049124216514891</v>
      </c>
    </row>
    <row r="9653" spans="61:61" x14ac:dyDescent="0.25">
      <c r="BI9653" s="34">
        <v>0.31455590412092188</v>
      </c>
    </row>
    <row r="9654" spans="61:61" x14ac:dyDescent="0.25">
      <c r="BI9654" s="34">
        <v>0.12046362981384739</v>
      </c>
    </row>
    <row r="9655" spans="61:61" x14ac:dyDescent="0.25">
      <c r="BI9655" s="34">
        <v>-4.3904996657839999E-3</v>
      </c>
    </row>
    <row r="9656" spans="61:61" x14ac:dyDescent="0.25">
      <c r="BI9656" s="34">
        <v>0.67868260781854939</v>
      </c>
    </row>
    <row r="9657" spans="61:61" x14ac:dyDescent="0.25">
      <c r="BI9657" s="34">
        <v>0.3208803476616669</v>
      </c>
    </row>
    <row r="9658" spans="61:61" x14ac:dyDescent="0.25">
      <c r="BI9658" s="34">
        <v>0.42783219520898841</v>
      </c>
    </row>
    <row r="9659" spans="61:61" x14ac:dyDescent="0.25">
      <c r="BI9659" s="34">
        <v>0.12535436458748031</v>
      </c>
    </row>
    <row r="9660" spans="61:61" x14ac:dyDescent="0.25">
      <c r="BI9660" s="34">
        <v>8.5021290137773695E-2</v>
      </c>
    </row>
    <row r="9661" spans="61:61" x14ac:dyDescent="0.25">
      <c r="BI9661" s="34">
        <v>0.1084288486946213</v>
      </c>
    </row>
    <row r="9662" spans="61:61" x14ac:dyDescent="0.25">
      <c r="BI9662" s="34">
        <v>5.4286034505393398E-2</v>
      </c>
    </row>
    <row r="9663" spans="61:61" x14ac:dyDescent="0.25">
      <c r="BI9663" s="34">
        <v>0.66616176100725311</v>
      </c>
    </row>
    <row r="9664" spans="61:61" x14ac:dyDescent="0.25">
      <c r="BI9664" s="34">
        <v>5.9165857671380398E-2</v>
      </c>
    </row>
    <row r="9665" spans="61:61" x14ac:dyDescent="0.25">
      <c r="BI9665" s="34">
        <v>-8.8345850258379099E-2</v>
      </c>
    </row>
    <row r="9666" spans="61:61" x14ac:dyDescent="0.25">
      <c r="BI9666" s="34">
        <v>-6.9284392896882901E-2</v>
      </c>
    </row>
    <row r="9667" spans="61:61" x14ac:dyDescent="0.25">
      <c r="BI9667" s="34">
        <v>3.09389262750271E-2</v>
      </c>
    </row>
    <row r="9668" spans="61:61" x14ac:dyDescent="0.25">
      <c r="BI9668" s="34">
        <v>-3.40292929131314E-2</v>
      </c>
    </row>
    <row r="9669" spans="61:61" x14ac:dyDescent="0.25">
      <c r="BI9669" s="34">
        <v>-0.1116764335770823</v>
      </c>
    </row>
    <row r="9670" spans="61:61" x14ac:dyDescent="0.25">
      <c r="BI9670" s="34">
        <v>-5.6308690284030599E-2</v>
      </c>
    </row>
    <row r="9671" spans="61:61" x14ac:dyDescent="0.25">
      <c r="BI9671" s="34">
        <v>-3.6676401826193E-2</v>
      </c>
    </row>
    <row r="9672" spans="61:61" x14ac:dyDescent="0.25">
      <c r="BI9672" s="34">
        <v>-0.1543499903151033</v>
      </c>
    </row>
    <row r="9673" spans="61:61" x14ac:dyDescent="0.25">
      <c r="BI9673" s="34">
        <v>4.1457094351184803E-2</v>
      </c>
    </row>
    <row r="9674" spans="61:61" x14ac:dyDescent="0.25">
      <c r="BI9674" s="34">
        <v>-0.1530368720865441</v>
      </c>
    </row>
    <row r="9675" spans="61:61" x14ac:dyDescent="0.25">
      <c r="BI9675" s="34">
        <v>0.26465740007875571</v>
      </c>
    </row>
    <row r="9676" spans="61:61" x14ac:dyDescent="0.25">
      <c r="BI9676" s="34">
        <v>-1.38960084680069E-2</v>
      </c>
    </row>
    <row r="9677" spans="61:61" x14ac:dyDescent="0.25">
      <c r="BI9677" s="34">
        <v>0.12932174562258</v>
      </c>
    </row>
    <row r="9678" spans="61:61" x14ac:dyDescent="0.25">
      <c r="BI9678" s="34">
        <v>-5.8794936615795802E-2</v>
      </c>
    </row>
    <row r="9679" spans="61:61" x14ac:dyDescent="0.25">
      <c r="BI9679" s="34">
        <v>4.0101859956236198E-2</v>
      </c>
    </row>
    <row r="9680" spans="61:61" x14ac:dyDescent="0.25">
      <c r="BI9680" s="34">
        <v>-4.8538661841160603E-2</v>
      </c>
    </row>
    <row r="9681" spans="61:61" x14ac:dyDescent="0.25">
      <c r="BI9681" s="34">
        <v>1.8769655310383899E-2</v>
      </c>
    </row>
    <row r="9682" spans="61:61" x14ac:dyDescent="0.25">
      <c r="BI9682" s="34">
        <v>-2.8257217875927901E-2</v>
      </c>
    </row>
    <row r="9683" spans="61:61" x14ac:dyDescent="0.25">
      <c r="BI9683" s="34">
        <v>9.0798217090666405E-2</v>
      </c>
    </row>
    <row r="9684" spans="61:61" x14ac:dyDescent="0.25">
      <c r="BI9684" s="34">
        <v>-0.21208203408290219</v>
      </c>
    </row>
    <row r="9685" spans="61:61" x14ac:dyDescent="0.25">
      <c r="BI9685" s="34">
        <v>-0.16872911984498809</v>
      </c>
    </row>
    <row r="9686" spans="61:61" x14ac:dyDescent="0.25">
      <c r="BI9686" s="34">
        <v>5.0088104773367802E-2</v>
      </c>
    </row>
    <row r="9687" spans="61:61" x14ac:dyDescent="0.25">
      <c r="BI9687" s="34">
        <v>2.2500957249959101E-2</v>
      </c>
    </row>
    <row r="9688" spans="61:61" x14ac:dyDescent="0.25">
      <c r="BI9688" s="34">
        <v>-7.1594538838914895E-2</v>
      </c>
    </row>
    <row r="9689" spans="61:61" x14ac:dyDescent="0.25">
      <c r="BI9689" s="34">
        <v>-0.14724166560697249</v>
      </c>
    </row>
    <row r="9690" spans="61:61" x14ac:dyDescent="0.25">
      <c r="BI9690" s="34">
        <v>-0.17899844699211959</v>
      </c>
    </row>
    <row r="9691" spans="61:61" x14ac:dyDescent="0.25">
      <c r="BI9691" s="34">
        <v>-2.79023546274976E-2</v>
      </c>
    </row>
    <row r="9692" spans="61:61" x14ac:dyDescent="0.25">
      <c r="BI9692" s="34">
        <v>-0.18175865383774351</v>
      </c>
    </row>
    <row r="9693" spans="61:61" x14ac:dyDescent="0.25">
      <c r="BI9693" s="34">
        <v>-1.6344937435264599E-2</v>
      </c>
    </row>
    <row r="9694" spans="61:61" x14ac:dyDescent="0.25">
      <c r="BI9694" s="34">
        <v>-8.4349997452342701E-2</v>
      </c>
    </row>
    <row r="9695" spans="61:61" x14ac:dyDescent="0.25">
      <c r="BI9695" s="34">
        <v>-3.4115535450923301E-2</v>
      </c>
    </row>
    <row r="9696" spans="61:61" x14ac:dyDescent="0.25">
      <c r="BI9696" s="34">
        <v>6.8170177973906204E-2</v>
      </c>
    </row>
    <row r="9697" spans="61:61" x14ac:dyDescent="0.25">
      <c r="BI9697" s="34">
        <v>-9.7313182604830406E-2</v>
      </c>
    </row>
    <row r="9698" spans="61:61" x14ac:dyDescent="0.25">
      <c r="BI9698" s="34">
        <v>9.0859171563248395E-2</v>
      </c>
    </row>
    <row r="9699" spans="61:61" x14ac:dyDescent="0.25">
      <c r="BI9699" s="34">
        <v>0.25723386080856703</v>
      </c>
    </row>
    <row r="9700" spans="61:61" x14ac:dyDescent="0.25">
      <c r="BI9700" s="34">
        <v>-0.1096317090297115</v>
      </c>
    </row>
    <row r="9701" spans="61:61" x14ac:dyDescent="0.25">
      <c r="BI9701" s="34">
        <v>-0.1905534295909144</v>
      </c>
    </row>
    <row r="9702" spans="61:61" x14ac:dyDescent="0.25">
      <c r="BI9702" s="34">
        <v>-8.9249887407940695E-2</v>
      </c>
    </row>
    <row r="9703" spans="61:61" x14ac:dyDescent="0.25">
      <c r="BI9703" s="34">
        <v>-9.5238260425829904E-2</v>
      </c>
    </row>
    <row r="9704" spans="61:61" x14ac:dyDescent="0.25">
      <c r="BI9704" s="34">
        <v>9.9848812195970693E-2</v>
      </c>
    </row>
    <row r="9705" spans="61:61" x14ac:dyDescent="0.25">
      <c r="BI9705" s="34">
        <v>5.7067637115289498E-2</v>
      </c>
    </row>
    <row r="9706" spans="61:61" x14ac:dyDescent="0.25">
      <c r="BI9706" s="34">
        <v>-0.14160535500817359</v>
      </c>
    </row>
    <row r="9707" spans="61:61" x14ac:dyDescent="0.25">
      <c r="BI9707" s="34">
        <v>-0.23668915370035379</v>
      </c>
    </row>
    <row r="9708" spans="61:61" x14ac:dyDescent="0.25">
      <c r="BI9708" s="34">
        <v>-8.3324153924491107E-2</v>
      </c>
    </row>
    <row r="9709" spans="61:61" x14ac:dyDescent="0.25">
      <c r="BI9709" s="34">
        <v>-1.43533155812955E-2</v>
      </c>
    </row>
    <row r="9710" spans="61:61" x14ac:dyDescent="0.25">
      <c r="BI9710" s="34">
        <v>-0.17288298825232509</v>
      </c>
    </row>
    <row r="9711" spans="61:61" x14ac:dyDescent="0.25">
      <c r="BI9711" s="34">
        <v>-0.217808288021964</v>
      </c>
    </row>
    <row r="9712" spans="61:61" x14ac:dyDescent="0.25">
      <c r="BI9712" s="34">
        <v>-8.3107594842561305E-2</v>
      </c>
    </row>
    <row r="9713" spans="61:61" x14ac:dyDescent="0.25">
      <c r="BI9713" s="34">
        <v>-0.1213500035529973</v>
      </c>
    </row>
    <row r="9714" spans="61:61" x14ac:dyDescent="0.25">
      <c r="BI9714" s="34">
        <v>2.4625991582813599E-2</v>
      </c>
    </row>
    <row r="9715" spans="61:61" x14ac:dyDescent="0.25">
      <c r="BI9715" s="34">
        <v>-0.14413247385898581</v>
      </c>
    </row>
    <row r="9716" spans="61:61" x14ac:dyDescent="0.25">
      <c r="BI9716" s="34">
        <v>8.4172444985949006E-3</v>
      </c>
    </row>
    <row r="9717" spans="61:61" x14ac:dyDescent="0.25">
      <c r="BI9717" s="34">
        <v>-5.59112173652732E-2</v>
      </c>
    </row>
    <row r="9718" spans="61:61" x14ac:dyDescent="0.25">
      <c r="BI9718" s="34">
        <v>-0.1463967109578817</v>
      </c>
    </row>
    <row r="9719" spans="61:61" x14ac:dyDescent="0.25">
      <c r="BI9719" s="34">
        <v>-5.9599774799189001E-2</v>
      </c>
    </row>
    <row r="9720" spans="61:61" x14ac:dyDescent="0.25">
      <c r="BI9720" s="34">
        <v>-0.2099086363209561</v>
      </c>
    </row>
    <row r="9721" spans="61:61" x14ac:dyDescent="0.25">
      <c r="BI9721" s="34">
        <v>-0.18857722357256879</v>
      </c>
    </row>
    <row r="9722" spans="61:61" x14ac:dyDescent="0.25">
      <c r="BI9722" s="34">
        <v>-0.25248635358696758</v>
      </c>
    </row>
    <row r="9723" spans="61:61" x14ac:dyDescent="0.25">
      <c r="BI9723" s="34">
        <v>-0.18386253278301959</v>
      </c>
    </row>
    <row r="9724" spans="61:61" x14ac:dyDescent="0.25">
      <c r="BI9724" s="34">
        <v>8.6715891746759297E-2</v>
      </c>
    </row>
    <row r="9725" spans="61:61" x14ac:dyDescent="0.25">
      <c r="BI9725" s="34">
        <v>-0.17934484956075619</v>
      </c>
    </row>
    <row r="9726" spans="61:61" x14ac:dyDescent="0.25">
      <c r="BI9726" s="34">
        <v>-0.16437034200634151</v>
      </c>
    </row>
    <row r="9727" spans="61:61" x14ac:dyDescent="0.25">
      <c r="BI9727" s="34">
        <v>-0.13087578028554531</v>
      </c>
    </row>
    <row r="9728" spans="61:61" x14ac:dyDescent="0.25">
      <c r="BI9728" s="34">
        <v>-6.0216372136711403E-2</v>
      </c>
    </row>
    <row r="9729" spans="61:61" x14ac:dyDescent="0.25">
      <c r="BI9729" s="34">
        <v>-0.1106227884486894</v>
      </c>
    </row>
    <row r="9730" spans="61:61" x14ac:dyDescent="0.25">
      <c r="BI9730" s="34">
        <v>-0.1016050901779843</v>
      </c>
    </row>
    <row r="9731" spans="61:61" x14ac:dyDescent="0.25">
      <c r="BI9731" s="34">
        <v>0.2451895947186277</v>
      </c>
    </row>
    <row r="9732" spans="61:61" x14ac:dyDescent="0.25">
      <c r="BI9732" s="34">
        <v>-8.8728648297597801E-2</v>
      </c>
    </row>
    <row r="9733" spans="61:61" x14ac:dyDescent="0.25">
      <c r="BI9733" s="34">
        <v>0.1132342776401575</v>
      </c>
    </row>
    <row r="9734" spans="61:61" x14ac:dyDescent="0.25">
      <c r="BI9734" s="34">
        <v>5.2500759527504999E-2</v>
      </c>
    </row>
    <row r="9735" spans="61:61" x14ac:dyDescent="0.25">
      <c r="BI9735" s="34">
        <v>-0.23254682253637901</v>
      </c>
    </row>
    <row r="9736" spans="61:61" x14ac:dyDescent="0.25">
      <c r="BI9736" s="34">
        <v>1.77295471031963E-2</v>
      </c>
    </row>
    <row r="9737" spans="61:61" x14ac:dyDescent="0.25">
      <c r="BI9737" s="34">
        <v>9.7840089927826293E-2</v>
      </c>
    </row>
    <row r="9738" spans="61:61" x14ac:dyDescent="0.25">
      <c r="BI9738" s="34">
        <v>2.4405205504780401E-2</v>
      </c>
    </row>
    <row r="9739" spans="61:61" x14ac:dyDescent="0.25">
      <c r="BI9739" s="34">
        <v>-0.11826126260343831</v>
      </c>
    </row>
    <row r="9740" spans="61:61" x14ac:dyDescent="0.25">
      <c r="BI9740" s="34">
        <v>1.4930003303299201E-2</v>
      </c>
    </row>
    <row r="9741" spans="61:61" x14ac:dyDescent="0.25">
      <c r="BI9741" s="34">
        <v>-2.3798775582413001E-2</v>
      </c>
    </row>
    <row r="9742" spans="61:61" x14ac:dyDescent="0.25">
      <c r="BI9742" s="34">
        <v>-0.1284586674238149</v>
      </c>
    </row>
    <row r="9743" spans="61:61" x14ac:dyDescent="0.25">
      <c r="BI9743" s="34">
        <v>2.7865357373988101E-2</v>
      </c>
    </row>
    <row r="9744" spans="61:61" x14ac:dyDescent="0.25">
      <c r="BI9744" s="34">
        <v>-0.1039349637407961</v>
      </c>
    </row>
    <row r="9745" spans="61:61" x14ac:dyDescent="0.25">
      <c r="BI9745" s="34">
        <v>-0.11262087725024821</v>
      </c>
    </row>
    <row r="9746" spans="61:61" x14ac:dyDescent="0.25">
      <c r="BI9746" s="34">
        <v>0.1089092762564637</v>
      </c>
    </row>
    <row r="9747" spans="61:61" x14ac:dyDescent="0.25">
      <c r="BI9747" s="34">
        <v>-6.3316374335431802E-2</v>
      </c>
    </row>
    <row r="9748" spans="61:61" x14ac:dyDescent="0.25">
      <c r="BI9748" s="34">
        <v>-5.9558993281434103E-2</v>
      </c>
    </row>
    <row r="9749" spans="61:61" x14ac:dyDescent="0.25">
      <c r="BI9749" s="34">
        <v>0.1071803280012696</v>
      </c>
    </row>
    <row r="9750" spans="61:61" x14ac:dyDescent="0.25">
      <c r="BI9750" s="34">
        <v>7.8396026572838201E-2</v>
      </c>
    </row>
    <row r="9751" spans="61:61" x14ac:dyDescent="0.25">
      <c r="BI9751" s="34">
        <v>-5.9133182154019498E-2</v>
      </c>
    </row>
    <row r="9752" spans="61:61" x14ac:dyDescent="0.25">
      <c r="BI9752" s="34">
        <v>0.31193794820109921</v>
      </c>
    </row>
    <row r="9753" spans="61:61" x14ac:dyDescent="0.25">
      <c r="BI9753" s="34">
        <v>7.6402774994365999E-2</v>
      </c>
    </row>
    <row r="9754" spans="61:61" x14ac:dyDescent="0.25">
      <c r="BI9754" s="34">
        <v>0.2405441234686419</v>
      </c>
    </row>
    <row r="9755" spans="61:61" x14ac:dyDescent="0.25">
      <c r="BI9755" s="34">
        <v>0.14095247553404641</v>
      </c>
    </row>
    <row r="9756" spans="61:61" x14ac:dyDescent="0.25">
      <c r="BI9756" s="34">
        <v>2.4123608395501999E-3</v>
      </c>
    </row>
    <row r="9757" spans="61:61" x14ac:dyDescent="0.25">
      <c r="BI9757" s="34">
        <v>0.11225726358595681</v>
      </c>
    </row>
    <row r="9758" spans="61:61" x14ac:dyDescent="0.25">
      <c r="BI9758" s="34">
        <v>-1.8458353838578901E-2</v>
      </c>
    </row>
    <row r="9759" spans="61:61" x14ac:dyDescent="0.25">
      <c r="BI9759" s="34">
        <v>3.0800034291066699E-2</v>
      </c>
    </row>
    <row r="9760" spans="61:61" x14ac:dyDescent="0.25">
      <c r="BI9760" s="34">
        <v>0.12673363622693881</v>
      </c>
    </row>
    <row r="9761" spans="61:61" x14ac:dyDescent="0.25">
      <c r="BI9761" s="34">
        <v>-2.4389065222794101E-2</v>
      </c>
    </row>
    <row r="9762" spans="61:61" x14ac:dyDescent="0.25">
      <c r="BI9762" s="34">
        <v>0.26074094827088679</v>
      </c>
    </row>
    <row r="9763" spans="61:61" x14ac:dyDescent="0.25">
      <c r="BI9763" s="34">
        <v>1.1805258314708701E-2</v>
      </c>
    </row>
    <row r="9764" spans="61:61" x14ac:dyDescent="0.25">
      <c r="BI9764" s="34">
        <v>7.81312295153401E-2</v>
      </c>
    </row>
    <row r="9765" spans="61:61" x14ac:dyDescent="0.25">
      <c r="BI9765" s="34">
        <v>3.3180656843806097E-2</v>
      </c>
    </row>
    <row r="9766" spans="61:61" x14ac:dyDescent="0.25">
      <c r="BI9766" s="34">
        <v>0.16302107451475659</v>
      </c>
    </row>
    <row r="9767" spans="61:61" x14ac:dyDescent="0.25">
      <c r="BI9767" s="34">
        <v>1.6072573203394499E-2</v>
      </c>
    </row>
    <row r="9768" spans="61:61" x14ac:dyDescent="0.25">
      <c r="BI9768" s="34">
        <v>-9.1815053919274706E-2</v>
      </c>
    </row>
    <row r="9769" spans="61:61" x14ac:dyDescent="0.25">
      <c r="BI9769" s="34">
        <v>-1.5272776652599599E-2</v>
      </c>
    </row>
    <row r="9770" spans="61:61" x14ac:dyDescent="0.25">
      <c r="BI9770" s="34">
        <v>-9.4770662167268399E-2</v>
      </c>
    </row>
    <row r="9771" spans="61:61" x14ac:dyDescent="0.25">
      <c r="BI9771" s="34">
        <v>-3.4686922990390397E-2</v>
      </c>
    </row>
    <row r="9772" spans="61:61" x14ac:dyDescent="0.25">
      <c r="BI9772" s="34">
        <v>-5.2343489486359002E-2</v>
      </c>
    </row>
    <row r="9773" spans="61:61" x14ac:dyDescent="0.25">
      <c r="BI9773" s="34">
        <v>3.6950343920734201E-2</v>
      </c>
    </row>
    <row r="9774" spans="61:61" x14ac:dyDescent="0.25">
      <c r="BI9774" s="34">
        <v>0.27701851987518922</v>
      </c>
    </row>
    <row r="9775" spans="61:61" x14ac:dyDescent="0.25">
      <c r="BI9775" s="34">
        <v>0.13561424305377021</v>
      </c>
    </row>
    <row r="9776" spans="61:61" x14ac:dyDescent="0.25">
      <c r="BI9776" s="34">
        <v>2.0150280680081799E-2</v>
      </c>
    </row>
    <row r="9777" spans="61:61" x14ac:dyDescent="0.25">
      <c r="BI9777" s="34">
        <v>3.26337831581874E-2</v>
      </c>
    </row>
    <row r="9778" spans="61:61" x14ac:dyDescent="0.25">
      <c r="BI9778" s="34">
        <v>0.27656298674942309</v>
      </c>
    </row>
    <row r="9779" spans="61:61" x14ac:dyDescent="0.25">
      <c r="BI9779" s="34">
        <v>0.1004547494926725</v>
      </c>
    </row>
    <row r="9780" spans="61:61" x14ac:dyDescent="0.25">
      <c r="BI9780" s="34">
        <v>-4.2589822397613698E-2</v>
      </c>
    </row>
    <row r="9781" spans="61:61" x14ac:dyDescent="0.25">
      <c r="BI9781" s="34">
        <v>-8.7184948850201009E-3</v>
      </c>
    </row>
    <row r="9782" spans="61:61" x14ac:dyDescent="0.25">
      <c r="BI9782" s="34">
        <v>-6.1661193019306101E-2</v>
      </c>
    </row>
    <row r="9783" spans="61:61" x14ac:dyDescent="0.25">
      <c r="BI9783" s="34">
        <v>-0.1089960428650877</v>
      </c>
    </row>
    <row r="9784" spans="61:61" x14ac:dyDescent="0.25">
      <c r="BI9784" s="34">
        <v>-4.5510331110977E-3</v>
      </c>
    </row>
    <row r="9785" spans="61:61" x14ac:dyDescent="0.25">
      <c r="BI9785" s="34">
        <v>-6.9924995672931894E-2</v>
      </c>
    </row>
    <row r="9786" spans="61:61" x14ac:dyDescent="0.25">
      <c r="BI9786" s="34">
        <v>-0.1193336295353853</v>
      </c>
    </row>
    <row r="9787" spans="61:61" x14ac:dyDescent="0.25">
      <c r="BI9787" s="34">
        <v>4.1797672154296004E-3</v>
      </c>
    </row>
    <row r="9788" spans="61:61" x14ac:dyDescent="0.25">
      <c r="BI9788" s="34">
        <v>-5.1698895121765003E-2</v>
      </c>
    </row>
    <row r="9789" spans="61:61" x14ac:dyDescent="0.25">
      <c r="BI9789" s="34">
        <v>7.2848484551141596E-2</v>
      </c>
    </row>
    <row r="9790" spans="61:61" x14ac:dyDescent="0.25">
      <c r="BI9790" s="34">
        <v>-1.4766278111404201E-2</v>
      </c>
    </row>
    <row r="9791" spans="61:61" x14ac:dyDescent="0.25">
      <c r="BI9791" s="34">
        <v>0.1301436443766551</v>
      </c>
    </row>
    <row r="9792" spans="61:61" x14ac:dyDescent="0.25">
      <c r="BI9792" s="34">
        <v>5.1325032279972198E-2</v>
      </c>
    </row>
    <row r="9793" spans="61:61" x14ac:dyDescent="0.25">
      <c r="BI9793" s="34">
        <v>-3.9330301163086397E-2</v>
      </c>
    </row>
    <row r="9794" spans="61:61" x14ac:dyDescent="0.25">
      <c r="BI9794" s="34">
        <v>2.09634578935608E-2</v>
      </c>
    </row>
    <row r="9795" spans="61:61" x14ac:dyDescent="0.25">
      <c r="BI9795" s="34">
        <v>-6.9518141475735E-3</v>
      </c>
    </row>
    <row r="9796" spans="61:61" x14ac:dyDescent="0.25">
      <c r="BI9796" s="34">
        <v>-7.1282080569072898E-2</v>
      </c>
    </row>
    <row r="9797" spans="61:61" x14ac:dyDescent="0.25">
      <c r="BI9797" s="34">
        <v>0.1141722155753707</v>
      </c>
    </row>
    <row r="9798" spans="61:61" x14ac:dyDescent="0.25">
      <c r="BI9798" s="34">
        <v>8.4568620375282094E-2</v>
      </c>
    </row>
    <row r="9799" spans="61:61" x14ac:dyDescent="0.25">
      <c r="BI9799" s="34">
        <v>-9.5940090090089997E-2</v>
      </c>
    </row>
    <row r="9800" spans="61:61" x14ac:dyDescent="0.25">
      <c r="BI9800" s="34">
        <v>-5.1757260815043699E-2</v>
      </c>
    </row>
    <row r="9801" spans="61:61" x14ac:dyDescent="0.25">
      <c r="BI9801" s="34">
        <v>-9.55287089349795E-2</v>
      </c>
    </row>
    <row r="9802" spans="61:61" x14ac:dyDescent="0.25">
      <c r="BI9802" s="34">
        <v>0.1114469162607717</v>
      </c>
    </row>
    <row r="9803" spans="61:61" x14ac:dyDescent="0.25">
      <c r="BI9803" s="34">
        <v>-9.2158304771646396E-2</v>
      </c>
    </row>
    <row r="9804" spans="61:61" x14ac:dyDescent="0.25">
      <c r="BI9804" s="34">
        <v>1.8240934387849898E-2</v>
      </c>
    </row>
    <row r="9805" spans="61:61" x14ac:dyDescent="0.25">
      <c r="BI9805" s="34">
        <v>1.2184913077276699E-2</v>
      </c>
    </row>
    <row r="9806" spans="61:61" x14ac:dyDescent="0.25">
      <c r="BI9806" s="34">
        <v>6.2173697002570402E-2</v>
      </c>
    </row>
    <row r="9807" spans="61:61" x14ac:dyDescent="0.25">
      <c r="BI9807" s="34">
        <v>-0.1166918392075991</v>
      </c>
    </row>
    <row r="9808" spans="61:61" x14ac:dyDescent="0.25">
      <c r="BI9808" s="34">
        <v>5.8774286797806399E-2</v>
      </c>
    </row>
    <row r="9809" spans="61:61" x14ac:dyDescent="0.25">
      <c r="BI9809" s="34">
        <v>0.1071840221955899</v>
      </c>
    </row>
    <row r="9810" spans="61:61" x14ac:dyDescent="0.25">
      <c r="BI9810" s="34">
        <v>-0.11479310941904181</v>
      </c>
    </row>
    <row r="9811" spans="61:61" x14ac:dyDescent="0.25">
      <c r="BI9811" s="34">
        <v>0.19065595917773909</v>
      </c>
    </row>
    <row r="9812" spans="61:61" x14ac:dyDescent="0.25">
      <c r="BI9812" s="34">
        <v>-4.3469821450940797E-2</v>
      </c>
    </row>
    <row r="9813" spans="61:61" x14ac:dyDescent="0.25">
      <c r="BI9813" s="34">
        <v>0.18718576968367059</v>
      </c>
    </row>
    <row r="9814" spans="61:61" x14ac:dyDescent="0.25">
      <c r="BI9814" s="34">
        <v>-0.2358227588068523</v>
      </c>
    </row>
    <row r="9815" spans="61:61" x14ac:dyDescent="0.25">
      <c r="BI9815" s="34">
        <v>-0.15981038801064529</v>
      </c>
    </row>
    <row r="9816" spans="61:61" x14ac:dyDescent="0.25">
      <c r="BI9816" s="34">
        <v>-6.6761773291072996E-2</v>
      </c>
    </row>
    <row r="9817" spans="61:61" x14ac:dyDescent="0.25">
      <c r="BI9817" s="34">
        <v>-0.17033309149777179</v>
      </c>
    </row>
    <row r="9818" spans="61:61" x14ac:dyDescent="0.25">
      <c r="BI9818" s="34">
        <v>-8.8734654376484007E-3</v>
      </c>
    </row>
    <row r="9819" spans="61:61" x14ac:dyDescent="0.25">
      <c r="BI9819" s="34">
        <v>-0.1446797194054083</v>
      </c>
    </row>
    <row r="9820" spans="61:61" x14ac:dyDescent="0.25">
      <c r="BI9820" s="34">
        <v>0.14406319602154491</v>
      </c>
    </row>
    <row r="9821" spans="61:61" x14ac:dyDescent="0.25">
      <c r="BI9821" s="34">
        <v>-0.17372017938201639</v>
      </c>
    </row>
    <row r="9822" spans="61:61" x14ac:dyDescent="0.25">
      <c r="BI9822" s="34">
        <v>-0.17233315491157039</v>
      </c>
    </row>
    <row r="9823" spans="61:61" x14ac:dyDescent="0.25">
      <c r="BI9823" s="34">
        <v>-3.0295612481916499E-2</v>
      </c>
    </row>
    <row r="9824" spans="61:61" x14ac:dyDescent="0.25">
      <c r="BI9824" s="34">
        <v>-0.1637969819491773</v>
      </c>
    </row>
    <row r="9825" spans="61:61" x14ac:dyDescent="0.25">
      <c r="BI9825" s="34">
        <v>-0.40866109406790158</v>
      </c>
    </row>
    <row r="9826" spans="61:61" x14ac:dyDescent="0.25">
      <c r="BI9826" s="34">
        <v>-2.0097866545508301E-2</v>
      </c>
    </row>
    <row r="9827" spans="61:61" x14ac:dyDescent="0.25">
      <c r="BI9827" s="34">
        <v>-8.57669055620148E-2</v>
      </c>
    </row>
    <row r="9828" spans="61:61" x14ac:dyDescent="0.25">
      <c r="BI9828" s="34">
        <v>-0.19065835231905429</v>
      </c>
    </row>
    <row r="9829" spans="61:61" x14ac:dyDescent="0.25">
      <c r="BI9829" s="34">
        <v>0.40701096435266831</v>
      </c>
    </row>
    <row r="9830" spans="61:61" x14ac:dyDescent="0.25">
      <c r="BI9830" s="34">
        <v>3.7365033855627602E-2</v>
      </c>
    </row>
    <row r="9831" spans="61:61" x14ac:dyDescent="0.25">
      <c r="BI9831" s="34">
        <v>-4.60650703747097E-2</v>
      </c>
    </row>
    <row r="9832" spans="61:61" x14ac:dyDescent="0.25">
      <c r="BI9832" s="34">
        <v>-0.1919294597358106</v>
      </c>
    </row>
    <row r="9833" spans="61:61" x14ac:dyDescent="0.25">
      <c r="BI9833" s="34">
        <v>4.6857765687396198E-2</v>
      </c>
    </row>
    <row r="9834" spans="61:61" x14ac:dyDescent="0.25">
      <c r="BI9834" s="34">
        <v>-4.5538208641670297E-2</v>
      </c>
    </row>
    <row r="9835" spans="61:61" x14ac:dyDescent="0.25">
      <c r="BI9835" s="34">
        <v>0.1210832186025997</v>
      </c>
    </row>
    <row r="9836" spans="61:61" x14ac:dyDescent="0.25">
      <c r="BI9836" s="34">
        <v>0.37914652142577621</v>
      </c>
    </row>
    <row r="9837" spans="61:61" x14ac:dyDescent="0.25">
      <c r="BI9837" s="34">
        <v>-0.14178021354057099</v>
      </c>
    </row>
    <row r="9838" spans="61:61" x14ac:dyDescent="0.25">
      <c r="BI9838" s="34">
        <v>-0.13452179656417201</v>
      </c>
    </row>
    <row r="9839" spans="61:61" x14ac:dyDescent="0.25">
      <c r="BI9839" s="34">
        <v>-8.7061180248570097E-2</v>
      </c>
    </row>
    <row r="9840" spans="61:61" x14ac:dyDescent="0.25">
      <c r="BI9840" s="34">
        <v>7.4470827453319094E-2</v>
      </c>
    </row>
    <row r="9841" spans="61:61" x14ac:dyDescent="0.25">
      <c r="BI9841" s="34">
        <v>-0.1340853120691636</v>
      </c>
    </row>
    <row r="9842" spans="61:61" x14ac:dyDescent="0.25">
      <c r="BI9842" s="34">
        <v>-0.2540082210719895</v>
      </c>
    </row>
    <row r="9843" spans="61:61" x14ac:dyDescent="0.25">
      <c r="BI9843" s="34">
        <v>-2.346619904883E-3</v>
      </c>
    </row>
    <row r="9844" spans="61:61" x14ac:dyDescent="0.25">
      <c r="BI9844" s="34">
        <v>0.26202338546402598</v>
      </c>
    </row>
    <row r="9845" spans="61:61" x14ac:dyDescent="0.25">
      <c r="BI9845" s="34">
        <v>-6.5965257172830999E-3</v>
      </c>
    </row>
    <row r="9846" spans="61:61" x14ac:dyDescent="0.25">
      <c r="BI9846" s="34">
        <v>4.4101373454364802E-2</v>
      </c>
    </row>
    <row r="9847" spans="61:61" x14ac:dyDescent="0.25">
      <c r="BI9847" s="34">
        <v>-7.1488049101566795E-2</v>
      </c>
    </row>
    <row r="9848" spans="61:61" x14ac:dyDescent="0.25">
      <c r="BI9848" s="34">
        <v>5.8458723142252103E-2</v>
      </c>
    </row>
    <row r="9849" spans="61:61" x14ac:dyDescent="0.25">
      <c r="BI9849" s="34">
        <v>5.4655589711043999E-2</v>
      </c>
    </row>
    <row r="9850" spans="61:61" x14ac:dyDescent="0.25">
      <c r="BI9850" s="34">
        <v>-1.022222818983E-4</v>
      </c>
    </row>
    <row r="9851" spans="61:61" x14ac:dyDescent="0.25">
      <c r="BI9851" s="34">
        <v>2.1706257770291001E-2</v>
      </c>
    </row>
    <row r="9852" spans="61:61" x14ac:dyDescent="0.25">
      <c r="BI9852" s="34">
        <v>0.111106455301636</v>
      </c>
    </row>
    <row r="9853" spans="61:61" x14ac:dyDescent="0.25">
      <c r="BI9853" s="34">
        <v>0.1952747184446734</v>
      </c>
    </row>
    <row r="9854" spans="61:61" x14ac:dyDescent="0.25">
      <c r="BI9854" s="34">
        <v>0.60002496534207805</v>
      </c>
    </row>
    <row r="9855" spans="61:61" x14ac:dyDescent="0.25">
      <c r="BI9855" s="34">
        <v>0.2562189872541244</v>
      </c>
    </row>
    <row r="9856" spans="61:61" x14ac:dyDescent="0.25">
      <c r="BI9856" s="34">
        <v>2.2181781326047999E-3</v>
      </c>
    </row>
    <row r="9857" spans="61:61" x14ac:dyDescent="0.25">
      <c r="BI9857" s="34">
        <v>-0.12967959435491619</v>
      </c>
    </row>
    <row r="9858" spans="61:61" x14ac:dyDescent="0.25">
      <c r="BI9858" s="34">
        <v>0.2604759944069045</v>
      </c>
    </row>
    <row r="9859" spans="61:61" x14ac:dyDescent="0.25">
      <c r="BI9859" s="34">
        <v>-1.08470972274356E-2</v>
      </c>
    </row>
    <row r="9860" spans="61:61" x14ac:dyDescent="0.25">
      <c r="BI9860" s="34">
        <v>0.2009818610807948</v>
      </c>
    </row>
    <row r="9861" spans="61:61" x14ac:dyDescent="0.25">
      <c r="BI9861" s="34">
        <v>-0.10707805745505609</v>
      </c>
    </row>
    <row r="9862" spans="61:61" x14ac:dyDescent="0.25">
      <c r="BI9862" s="34">
        <v>7.2937921740323097E-2</v>
      </c>
    </row>
    <row r="9863" spans="61:61" x14ac:dyDescent="0.25">
      <c r="BI9863" s="34">
        <v>-8.2503114705170702E-2</v>
      </c>
    </row>
    <row r="9864" spans="61:61" x14ac:dyDescent="0.25">
      <c r="BI9864" s="34">
        <v>-0.20223400857811979</v>
      </c>
    </row>
    <row r="9865" spans="61:61" x14ac:dyDescent="0.25">
      <c r="BI9865" s="34">
        <v>-0.1669147706165586</v>
      </c>
    </row>
    <row r="9866" spans="61:61" x14ac:dyDescent="0.25">
      <c r="BI9866" s="34">
        <v>-2.08059718431708E-2</v>
      </c>
    </row>
    <row r="9867" spans="61:61" x14ac:dyDescent="0.25">
      <c r="BI9867" s="34">
        <v>-2.4744641326460001E-3</v>
      </c>
    </row>
    <row r="9868" spans="61:61" x14ac:dyDescent="0.25">
      <c r="BI9868" s="34">
        <v>-5.1804703195393403E-2</v>
      </c>
    </row>
    <row r="9869" spans="61:61" x14ac:dyDescent="0.25">
      <c r="BI9869" s="34">
        <v>-2.72272924843538E-2</v>
      </c>
    </row>
    <row r="9870" spans="61:61" x14ac:dyDescent="0.25">
      <c r="BI9870" s="34">
        <v>-7.9065682856088504E-2</v>
      </c>
    </row>
    <row r="9871" spans="61:61" x14ac:dyDescent="0.25">
      <c r="BI9871" s="34">
        <v>-4.9232769843232998E-3</v>
      </c>
    </row>
    <row r="9872" spans="61:61" x14ac:dyDescent="0.25">
      <c r="BI9872" s="34">
        <v>-0.15601272971850971</v>
      </c>
    </row>
    <row r="9873" spans="61:61" x14ac:dyDescent="0.25">
      <c r="BI9873" s="34">
        <v>0.12723522599937151</v>
      </c>
    </row>
    <row r="9874" spans="61:61" x14ac:dyDescent="0.25">
      <c r="BI9874" s="34">
        <v>-0.11696091956730061</v>
      </c>
    </row>
    <row r="9875" spans="61:61" x14ac:dyDescent="0.25">
      <c r="BI9875" s="34">
        <v>-0.14958961768832599</v>
      </c>
    </row>
    <row r="9876" spans="61:61" x14ac:dyDescent="0.25">
      <c r="BI9876" s="34">
        <v>-0.1072388051164231</v>
      </c>
    </row>
    <row r="9877" spans="61:61" x14ac:dyDescent="0.25">
      <c r="BI9877" s="34">
        <v>0.4986436472815417</v>
      </c>
    </row>
    <row r="9878" spans="61:61" x14ac:dyDescent="0.25">
      <c r="BI9878" s="34">
        <v>-6.61480173128733E-2</v>
      </c>
    </row>
    <row r="9879" spans="61:61" x14ac:dyDescent="0.25">
      <c r="BI9879" s="34">
        <v>1.85791798722637E-2</v>
      </c>
    </row>
    <row r="9880" spans="61:61" x14ac:dyDescent="0.25">
      <c r="BI9880" s="34">
        <v>-2.59520747250633E-2</v>
      </c>
    </row>
    <row r="9881" spans="61:61" x14ac:dyDescent="0.25">
      <c r="BI9881" s="34">
        <v>-4.5219442254573201E-2</v>
      </c>
    </row>
    <row r="9882" spans="61:61" x14ac:dyDescent="0.25">
      <c r="BI9882" s="34">
        <v>-9.5525489651518705E-2</v>
      </c>
    </row>
    <row r="9883" spans="61:61" x14ac:dyDescent="0.25">
      <c r="BI9883" s="34">
        <v>0.1860857611118015</v>
      </c>
    </row>
    <row r="9884" spans="61:61" x14ac:dyDescent="0.25">
      <c r="BI9884" s="34">
        <v>-0.1401153404661275</v>
      </c>
    </row>
    <row r="9885" spans="61:61" x14ac:dyDescent="0.25">
      <c r="BI9885" s="34">
        <v>-8.5517221746229999E-2</v>
      </c>
    </row>
    <row r="9886" spans="61:61" x14ac:dyDescent="0.25">
      <c r="BI9886" s="34">
        <v>-0.10823551567996589</v>
      </c>
    </row>
    <row r="9887" spans="61:61" x14ac:dyDescent="0.25">
      <c r="BI9887" s="34">
        <v>0.64113456474623531</v>
      </c>
    </row>
    <row r="9888" spans="61:61" x14ac:dyDescent="0.25">
      <c r="BI9888" s="34">
        <v>0.16316043906603139</v>
      </c>
    </row>
    <row r="9889" spans="61:61" x14ac:dyDescent="0.25">
      <c r="BI9889" s="34">
        <v>5.4849544043201602E-2</v>
      </c>
    </row>
    <row r="9890" spans="61:61" x14ac:dyDescent="0.25">
      <c r="BI9890" s="34">
        <v>-6.5985872690755801E-2</v>
      </c>
    </row>
    <row r="9891" spans="61:61" x14ac:dyDescent="0.25">
      <c r="BI9891" s="34">
        <v>0.187903631704679</v>
      </c>
    </row>
    <row r="9892" spans="61:61" x14ac:dyDescent="0.25">
      <c r="BI9892" s="34">
        <v>-3.4750349259568998E-3</v>
      </c>
    </row>
    <row r="9893" spans="61:61" x14ac:dyDescent="0.25">
      <c r="BI9893" s="34">
        <v>0.1528892285929663</v>
      </c>
    </row>
    <row r="9894" spans="61:61" x14ac:dyDescent="0.25">
      <c r="BI9894" s="34">
        <v>-9.2516677398499905E-2</v>
      </c>
    </row>
    <row r="9895" spans="61:61" x14ac:dyDescent="0.25">
      <c r="BI9895" s="34">
        <v>3.8262655112030697E-2</v>
      </c>
    </row>
    <row r="9896" spans="61:61" x14ac:dyDescent="0.25">
      <c r="BI9896" s="34">
        <v>-0.1099758895372934</v>
      </c>
    </row>
    <row r="9897" spans="61:61" x14ac:dyDescent="0.25">
      <c r="BI9897" s="34">
        <v>0.2020586184538288</v>
      </c>
    </row>
    <row r="9898" spans="61:61" x14ac:dyDescent="0.25">
      <c r="BI9898" s="34">
        <v>-5.8992270410709202E-2</v>
      </c>
    </row>
    <row r="9899" spans="61:61" x14ac:dyDescent="0.25">
      <c r="BI9899" s="34">
        <v>-7.9794257303588995E-2</v>
      </c>
    </row>
    <row r="9900" spans="61:61" x14ac:dyDescent="0.25">
      <c r="BI9900" s="34">
        <v>0.18018379479545329</v>
      </c>
    </row>
    <row r="9901" spans="61:61" x14ac:dyDescent="0.25">
      <c r="BI9901" s="34">
        <v>-5.2447653673779897E-2</v>
      </c>
    </row>
    <row r="9902" spans="61:61" x14ac:dyDescent="0.25">
      <c r="BI9902" s="34">
        <v>4.7118759520729998E-4</v>
      </c>
    </row>
    <row r="9903" spans="61:61" x14ac:dyDescent="0.25">
      <c r="BI9903" s="34">
        <v>0.2204911633480556</v>
      </c>
    </row>
    <row r="9904" spans="61:61" x14ac:dyDescent="0.25">
      <c r="BI9904" s="34">
        <v>0.2856464827340589</v>
      </c>
    </row>
    <row r="9905" spans="61:61" x14ac:dyDescent="0.25">
      <c r="BI9905" s="34">
        <v>6.4640683929930096E-2</v>
      </c>
    </row>
    <row r="9906" spans="61:61" x14ac:dyDescent="0.25">
      <c r="BI9906" s="34">
        <v>-0.1621130716140731</v>
      </c>
    </row>
    <row r="9907" spans="61:61" x14ac:dyDescent="0.25">
      <c r="BI9907" s="34">
        <v>0.31735268108554082</v>
      </c>
    </row>
    <row r="9908" spans="61:61" x14ac:dyDescent="0.25">
      <c r="BI9908" s="34">
        <v>-9.2719482318405003E-2</v>
      </c>
    </row>
    <row r="9909" spans="61:61" x14ac:dyDescent="0.25">
      <c r="BI9909" s="34">
        <v>6.0320787025148002E-2</v>
      </c>
    </row>
    <row r="9910" spans="61:61" x14ac:dyDescent="0.25">
      <c r="BI9910" s="34">
        <v>5.7001493162291597E-2</v>
      </c>
    </row>
    <row r="9911" spans="61:61" x14ac:dyDescent="0.25">
      <c r="BI9911" s="34">
        <v>0.23466404521687589</v>
      </c>
    </row>
    <row r="9912" spans="61:61" x14ac:dyDescent="0.25">
      <c r="BI9912" s="34">
        <v>2.5286130965573299E-2</v>
      </c>
    </row>
    <row r="9913" spans="61:61" x14ac:dyDescent="0.25">
      <c r="BI9913" s="34">
        <v>9.3339121330291999E-2</v>
      </c>
    </row>
    <row r="9914" spans="61:61" x14ac:dyDescent="0.25">
      <c r="BI9914" s="34">
        <v>0.1622384071921078</v>
      </c>
    </row>
    <row r="9915" spans="61:61" x14ac:dyDescent="0.25">
      <c r="BI9915" s="34">
        <v>-3.2069999962765897E-2</v>
      </c>
    </row>
    <row r="9916" spans="61:61" x14ac:dyDescent="0.25">
      <c r="BI9916" s="34">
        <v>9.5844818768268697E-2</v>
      </c>
    </row>
    <row r="9917" spans="61:61" x14ac:dyDescent="0.25">
      <c r="BI9917" s="34">
        <v>8.2706715378695894E-2</v>
      </c>
    </row>
    <row r="9918" spans="61:61" x14ac:dyDescent="0.25">
      <c r="BI9918" s="34">
        <v>-1.4744586669469499E-2</v>
      </c>
    </row>
    <row r="9919" spans="61:61" x14ac:dyDescent="0.25">
      <c r="BI9919" s="34">
        <v>-4.5462277205131303E-2</v>
      </c>
    </row>
    <row r="9920" spans="61:61" x14ac:dyDescent="0.25">
      <c r="BI9920" s="34">
        <v>-4.4997409127462397E-2</v>
      </c>
    </row>
    <row r="9921" spans="61:61" x14ac:dyDescent="0.25">
      <c r="BI9921" s="34">
        <v>1.6263984851914499E-2</v>
      </c>
    </row>
    <row r="9922" spans="61:61" x14ac:dyDescent="0.25">
      <c r="BI9922" s="34">
        <v>1.8269823314838701E-2</v>
      </c>
    </row>
    <row r="9923" spans="61:61" x14ac:dyDescent="0.25">
      <c r="BI9923" s="34">
        <v>-6.8311911680801807E-2</v>
      </c>
    </row>
    <row r="9924" spans="61:61" x14ac:dyDescent="0.25">
      <c r="BI9924" s="34">
        <v>0.31055674235855502</v>
      </c>
    </row>
    <row r="9925" spans="61:61" x14ac:dyDescent="0.25">
      <c r="BI9925" s="34">
        <v>6.9782777334694499E-2</v>
      </c>
    </row>
    <row r="9926" spans="61:61" x14ac:dyDescent="0.25">
      <c r="BI9926" s="34">
        <v>2.4601184161598101E-2</v>
      </c>
    </row>
    <row r="9927" spans="61:61" x14ac:dyDescent="0.25">
      <c r="BI9927" s="34">
        <v>-1.04453329712262E-2</v>
      </c>
    </row>
    <row r="9928" spans="61:61" x14ac:dyDescent="0.25">
      <c r="BI9928" s="34">
        <v>-7.2442940457079802E-2</v>
      </c>
    </row>
    <row r="9929" spans="61:61" x14ac:dyDescent="0.25">
      <c r="BI9929" s="34">
        <v>0.4526395900291818</v>
      </c>
    </row>
    <row r="9930" spans="61:61" x14ac:dyDescent="0.25">
      <c r="BI9930" s="34">
        <v>-0.1038594228747934</v>
      </c>
    </row>
    <row r="9931" spans="61:61" x14ac:dyDescent="0.25">
      <c r="BI9931" s="34">
        <v>-4.7317303162593E-3</v>
      </c>
    </row>
    <row r="9932" spans="61:61" x14ac:dyDescent="0.25">
      <c r="BI9932" s="34">
        <v>-6.19504226870028E-2</v>
      </c>
    </row>
    <row r="9933" spans="61:61" x14ac:dyDescent="0.25">
      <c r="BI9933" s="34">
        <v>-7.9262601799947097E-2</v>
      </c>
    </row>
    <row r="9934" spans="61:61" x14ac:dyDescent="0.25">
      <c r="BI9934" s="34">
        <v>1.2051461992980701E-2</v>
      </c>
    </row>
    <row r="9935" spans="61:61" x14ac:dyDescent="0.25">
      <c r="BI9935" s="34">
        <v>-0.1201407551832904</v>
      </c>
    </row>
    <row r="9936" spans="61:61" x14ac:dyDescent="0.25">
      <c r="BI9936" s="34">
        <v>2.67422422937801E-2</v>
      </c>
    </row>
    <row r="9937" spans="61:61" x14ac:dyDescent="0.25">
      <c r="BI9937" s="34">
        <v>3.5052600823822E-2</v>
      </c>
    </row>
    <row r="9938" spans="61:61" x14ac:dyDescent="0.25">
      <c r="BI9938" s="34">
        <v>-5.50166014593131E-2</v>
      </c>
    </row>
    <row r="9939" spans="61:61" x14ac:dyDescent="0.25">
      <c r="BI9939" s="34">
        <v>5.3192283288632798E-2</v>
      </c>
    </row>
    <row r="9940" spans="61:61" x14ac:dyDescent="0.25">
      <c r="BI9940" s="34">
        <v>-6.6860418311887104E-2</v>
      </c>
    </row>
    <row r="9941" spans="61:61" x14ac:dyDescent="0.25">
      <c r="BI9941" s="34">
        <v>2.8694320526411899E-2</v>
      </c>
    </row>
    <row r="9942" spans="61:61" x14ac:dyDescent="0.25">
      <c r="BI9942" s="34">
        <v>-0.10214957963451129</v>
      </c>
    </row>
    <row r="9943" spans="61:61" x14ac:dyDescent="0.25">
      <c r="BI9943" s="34">
        <v>-0.115653891912329</v>
      </c>
    </row>
    <row r="9944" spans="61:61" x14ac:dyDescent="0.25">
      <c r="BI9944" s="34">
        <v>-2.2315419738246E-3</v>
      </c>
    </row>
    <row r="9945" spans="61:61" x14ac:dyDescent="0.25">
      <c r="BI9945" s="34">
        <v>9.3630078839685896E-2</v>
      </c>
    </row>
    <row r="9946" spans="61:61" x14ac:dyDescent="0.25">
      <c r="BI9946" s="34">
        <v>-0.1359641420397962</v>
      </c>
    </row>
    <row r="9947" spans="61:61" x14ac:dyDescent="0.25">
      <c r="BI9947" s="34">
        <v>-4.2718389206625997E-2</v>
      </c>
    </row>
    <row r="9948" spans="61:61" x14ac:dyDescent="0.25">
      <c r="BI9948" s="34">
        <v>-8.0850022777965505E-2</v>
      </c>
    </row>
    <row r="9949" spans="61:61" x14ac:dyDescent="0.25">
      <c r="BI9949" s="34">
        <v>-0.1512101913918438</v>
      </c>
    </row>
    <row r="9950" spans="61:61" x14ac:dyDescent="0.25">
      <c r="BI9950" s="34">
        <v>-6.2507474632927995E-2</v>
      </c>
    </row>
    <row r="9951" spans="61:61" x14ac:dyDescent="0.25">
      <c r="BI9951" s="34">
        <v>0.10558618516754251</v>
      </c>
    </row>
    <row r="9952" spans="61:61" x14ac:dyDescent="0.25">
      <c r="BI9952" s="34">
        <v>-0.1076715463287146</v>
      </c>
    </row>
    <row r="9953" spans="61:61" x14ac:dyDescent="0.25">
      <c r="BI9953" s="34">
        <v>-2.8818028569128101E-2</v>
      </c>
    </row>
    <row r="9954" spans="61:61" x14ac:dyDescent="0.25">
      <c r="BI9954" s="34">
        <v>-6.3137636167260203E-2</v>
      </c>
    </row>
    <row r="9955" spans="61:61" x14ac:dyDescent="0.25">
      <c r="BI9955" s="34">
        <v>-0.1160958856476596</v>
      </c>
    </row>
    <row r="9956" spans="61:61" x14ac:dyDescent="0.25">
      <c r="BI9956" s="34">
        <v>-6.6950045030162705E-2</v>
      </c>
    </row>
    <row r="9957" spans="61:61" x14ac:dyDescent="0.25">
      <c r="BI9957" s="34">
        <v>-0.1089597810565934</v>
      </c>
    </row>
    <row r="9958" spans="61:61" x14ac:dyDescent="0.25">
      <c r="BI9958" s="34">
        <v>1.75288214348449E-2</v>
      </c>
    </row>
    <row r="9959" spans="61:61" x14ac:dyDescent="0.25">
      <c r="BI9959" s="34">
        <v>-0.19639888068258579</v>
      </c>
    </row>
    <row r="9960" spans="61:61" x14ac:dyDescent="0.25">
      <c r="BI9960" s="34">
        <v>-0.22390440058477459</v>
      </c>
    </row>
    <row r="9961" spans="61:61" x14ac:dyDescent="0.25">
      <c r="BI9961" s="34">
        <v>-0.22926970915032471</v>
      </c>
    </row>
    <row r="9962" spans="61:61" x14ac:dyDescent="0.25">
      <c r="BI9962" s="34">
        <v>-6.5251853185366096E-2</v>
      </c>
    </row>
    <row r="9963" spans="61:61" x14ac:dyDescent="0.25">
      <c r="BI9963" s="34">
        <v>-0.23720618231663049</v>
      </c>
    </row>
    <row r="9964" spans="61:61" x14ac:dyDescent="0.25">
      <c r="BI9964" s="34">
        <v>-9.9082108599239896E-2</v>
      </c>
    </row>
    <row r="9965" spans="61:61" x14ac:dyDescent="0.25">
      <c r="BI9965" s="34">
        <v>-0.1196757972033142</v>
      </c>
    </row>
    <row r="9966" spans="61:61" x14ac:dyDescent="0.25">
      <c r="BI9966" s="34">
        <v>-0.10585005120202121</v>
      </c>
    </row>
    <row r="9967" spans="61:61" x14ac:dyDescent="0.25">
      <c r="BI9967" s="34">
        <v>-1.2321916602451801E-2</v>
      </c>
    </row>
    <row r="9968" spans="61:61" x14ac:dyDescent="0.25">
      <c r="BI9968" s="34">
        <v>-0.18969065167641611</v>
      </c>
    </row>
    <row r="9969" spans="61:61" x14ac:dyDescent="0.25">
      <c r="BI9969" s="34">
        <v>6.8509162585024097E-2</v>
      </c>
    </row>
    <row r="9970" spans="61:61" x14ac:dyDescent="0.25">
      <c r="BI9970" s="34">
        <v>-0.12834371670571679</v>
      </c>
    </row>
    <row r="9971" spans="61:61" x14ac:dyDescent="0.25">
      <c r="BI9971" s="34">
        <v>-7.6860894951949796E-2</v>
      </c>
    </row>
    <row r="9972" spans="61:61" x14ac:dyDescent="0.25">
      <c r="BI9972" s="34">
        <v>-0.2151418111646021</v>
      </c>
    </row>
    <row r="9973" spans="61:61" x14ac:dyDescent="0.25">
      <c r="BI9973" s="34">
        <v>3.4486178047265698E-2</v>
      </c>
    </row>
    <row r="9974" spans="61:61" x14ac:dyDescent="0.25">
      <c r="BI9974" s="34">
        <v>-9.0734214657736401E-2</v>
      </c>
    </row>
    <row r="9975" spans="61:61" x14ac:dyDescent="0.25">
      <c r="BI9975" s="34">
        <v>-0.1424736714165652</v>
      </c>
    </row>
    <row r="9976" spans="61:61" x14ac:dyDescent="0.25">
      <c r="BI9976" s="34">
        <v>-0.17439976581194269</v>
      </c>
    </row>
    <row r="9977" spans="61:61" x14ac:dyDescent="0.25">
      <c r="BI9977" s="34">
        <v>4.3439280692187401E-2</v>
      </c>
    </row>
    <row r="9978" spans="61:61" x14ac:dyDescent="0.25">
      <c r="BI9978" s="34">
        <v>-1.02902637359542E-2</v>
      </c>
    </row>
    <row r="9979" spans="61:61" x14ac:dyDescent="0.25">
      <c r="BI9979" s="34">
        <v>-0.1853094567099092</v>
      </c>
    </row>
    <row r="9980" spans="61:61" x14ac:dyDescent="0.25">
      <c r="BI9980" s="34">
        <v>8.7928834156913896E-2</v>
      </c>
    </row>
    <row r="9981" spans="61:61" x14ac:dyDescent="0.25">
      <c r="BI9981" s="34">
        <v>0.25580441169291601</v>
      </c>
    </row>
    <row r="9982" spans="61:61" x14ac:dyDescent="0.25">
      <c r="BI9982" s="34">
        <v>-0.107297665945753</v>
      </c>
    </row>
    <row r="9983" spans="61:61" x14ac:dyDescent="0.25">
      <c r="BI9983" s="34">
        <v>-0.22883811332003259</v>
      </c>
    </row>
    <row r="9984" spans="61:61" x14ac:dyDescent="0.25">
      <c r="BI9984" s="34">
        <v>0.17826277053716941</v>
      </c>
    </row>
    <row r="9985" spans="61:61" x14ac:dyDescent="0.25">
      <c r="BI9985" s="34">
        <v>0.245247521557897</v>
      </c>
    </row>
    <row r="9986" spans="61:61" x14ac:dyDescent="0.25">
      <c r="BI9986" s="34">
        <v>3.5766662195918598E-2</v>
      </c>
    </row>
    <row r="9987" spans="61:61" x14ac:dyDescent="0.25">
      <c r="BI9987" s="34">
        <v>0.12907607199133669</v>
      </c>
    </row>
    <row r="9988" spans="61:61" x14ac:dyDescent="0.25">
      <c r="BI9988" s="34">
        <v>1.4749185694342601E-2</v>
      </c>
    </row>
    <row r="9989" spans="61:61" x14ac:dyDescent="0.25">
      <c r="BI9989" s="34">
        <v>-1.9769222475078999E-3</v>
      </c>
    </row>
    <row r="9990" spans="61:61" x14ac:dyDescent="0.25">
      <c r="BI9990" s="34">
        <v>3.21385385330092E-2</v>
      </c>
    </row>
    <row r="9991" spans="61:61" x14ac:dyDescent="0.25">
      <c r="BI9991" s="34">
        <v>-9.4928289064738297E-2</v>
      </c>
    </row>
    <row r="9992" spans="61:61" x14ac:dyDescent="0.25">
      <c r="BI9992" s="34">
        <v>1.21593001781784E-2</v>
      </c>
    </row>
    <row r="9993" spans="61:61" x14ac:dyDescent="0.25">
      <c r="BI9993" s="34">
        <v>0.30077026410200208</v>
      </c>
    </row>
    <row r="9994" spans="61:61" x14ac:dyDescent="0.25">
      <c r="BI9994" s="34">
        <v>-5.71366432391225E-2</v>
      </c>
    </row>
    <row r="9995" spans="61:61" x14ac:dyDescent="0.25">
      <c r="BI9995" s="34">
        <v>-1.9037597414884001E-3</v>
      </c>
    </row>
    <row r="9996" spans="61:61" x14ac:dyDescent="0.25">
      <c r="BI9996" s="34">
        <v>-3.6259675696810999E-3</v>
      </c>
    </row>
    <row r="9997" spans="61:61" x14ac:dyDescent="0.25">
      <c r="BI9997" s="34">
        <v>9.4823999710507895E-2</v>
      </c>
    </row>
    <row r="9998" spans="61:61" x14ac:dyDescent="0.25">
      <c r="BI9998" s="34">
        <v>-3.8626689926164803E-2</v>
      </c>
    </row>
    <row r="9999" spans="61:61" x14ac:dyDescent="0.25">
      <c r="BI9999" s="34">
        <v>-6.0197131910441001E-3</v>
      </c>
    </row>
    <row r="10000" spans="61:61" x14ac:dyDescent="0.25">
      <c r="BI10000" s="34">
        <v>0.1600756435796365</v>
      </c>
    </row>
    <row r="10001" spans="61:61" x14ac:dyDescent="0.25">
      <c r="BI10001" s="34">
        <v>-5.05428468789458E-2</v>
      </c>
    </row>
    <row r="10002" spans="61:61" x14ac:dyDescent="0.25">
      <c r="BI10002" s="34">
        <v>0.112771221272918</v>
      </c>
    </row>
    <row r="10003" spans="61:61" x14ac:dyDescent="0.25">
      <c r="BI10003" s="34">
        <v>3.8294793077129401E-2</v>
      </c>
    </row>
    <row r="10004" spans="61:61" x14ac:dyDescent="0.25">
      <c r="BI10004" s="34">
        <v>0.15987318683394611</v>
      </c>
    </row>
    <row r="10005" spans="61:61" x14ac:dyDescent="0.25">
      <c r="BI10005" s="34">
        <v>0.22444535320994011</v>
      </c>
    </row>
    <row r="10006" spans="61:61" x14ac:dyDescent="0.25">
      <c r="BI10006" s="34">
        <v>4.1090206351936998E-2</v>
      </c>
    </row>
    <row r="10007" spans="61:61" x14ac:dyDescent="0.25">
      <c r="BI10007" s="34">
        <v>-4.6528518394948801E-2</v>
      </c>
    </row>
    <row r="10008" spans="61:61" x14ac:dyDescent="0.25">
      <c r="BI10008" s="34">
        <v>0.22737029760328401</v>
      </c>
    </row>
    <row r="10009" spans="61:61" x14ac:dyDescent="0.25">
      <c r="BI10009" s="34">
        <v>-7.4533455941049598E-2</v>
      </c>
    </row>
    <row r="10010" spans="61:61" x14ac:dyDescent="0.25">
      <c r="BI10010" s="34">
        <v>1.44445247323E-2</v>
      </c>
    </row>
    <row r="10011" spans="61:61" x14ac:dyDescent="0.25">
      <c r="BI10011" s="34">
        <v>4.7054020244829999E-2</v>
      </c>
    </row>
    <row r="10012" spans="61:61" x14ac:dyDescent="0.25">
      <c r="BI10012" s="34">
        <v>3.8844486516377799E-2</v>
      </c>
    </row>
    <row r="10013" spans="61:61" x14ac:dyDescent="0.25">
      <c r="BI10013" s="34">
        <v>2.87251620470142E-2</v>
      </c>
    </row>
    <row r="10014" spans="61:61" x14ac:dyDescent="0.25">
      <c r="BI10014" s="34">
        <v>-0.27544463891894938</v>
      </c>
    </row>
    <row r="10015" spans="61:61" x14ac:dyDescent="0.25">
      <c r="BI10015" s="34">
        <v>0.1013739231678227</v>
      </c>
    </row>
    <row r="10016" spans="61:61" x14ac:dyDescent="0.25">
      <c r="BI10016" s="34">
        <v>-5.8544591080827699E-2</v>
      </c>
    </row>
    <row r="10017" spans="61:61" x14ac:dyDescent="0.25">
      <c r="BI10017" s="34">
        <v>0.104795185717644</v>
      </c>
    </row>
    <row r="10018" spans="61:61" x14ac:dyDescent="0.25">
      <c r="BI10018" s="34">
        <v>-2.5233676748044999E-3</v>
      </c>
    </row>
    <row r="10019" spans="61:61" x14ac:dyDescent="0.25">
      <c r="BI10019" s="34">
        <v>-0.1689778098533373</v>
      </c>
    </row>
    <row r="10020" spans="61:61" x14ac:dyDescent="0.25">
      <c r="BI10020" s="34">
        <v>9.4639933640959406E-2</v>
      </c>
    </row>
    <row r="10021" spans="61:61" x14ac:dyDescent="0.25">
      <c r="BI10021" s="34">
        <v>-8.4482386733786399E-2</v>
      </c>
    </row>
    <row r="10022" spans="61:61" x14ac:dyDescent="0.25">
      <c r="BI10022" s="34">
        <v>2.4891437783399601E-2</v>
      </c>
    </row>
    <row r="10023" spans="61:61" x14ac:dyDescent="0.25">
      <c r="BI10023" s="34">
        <v>0.1165092390058718</v>
      </c>
    </row>
    <row r="10024" spans="61:61" x14ac:dyDescent="0.25">
      <c r="BI10024" s="34">
        <v>7.2255339744263E-2</v>
      </c>
    </row>
    <row r="10025" spans="61:61" x14ac:dyDescent="0.25">
      <c r="BI10025" s="34">
        <v>-2.6625874032493502E-2</v>
      </c>
    </row>
    <row r="10026" spans="61:61" x14ac:dyDescent="0.25">
      <c r="BI10026" s="34">
        <v>0.35870501058661419</v>
      </c>
    </row>
    <row r="10027" spans="61:61" x14ac:dyDescent="0.25">
      <c r="BI10027" s="34">
        <v>-6.3293058816376604E-2</v>
      </c>
    </row>
    <row r="10028" spans="61:61" x14ac:dyDescent="0.25">
      <c r="BI10028" s="34">
        <v>0.1680256178377425</v>
      </c>
    </row>
    <row r="10029" spans="61:61" x14ac:dyDescent="0.25">
      <c r="BI10029" s="34">
        <v>6.0936883874440503E-2</v>
      </c>
    </row>
    <row r="10030" spans="61:61" x14ac:dyDescent="0.25">
      <c r="BI10030" s="34">
        <v>0.1224262726412971</v>
      </c>
    </row>
    <row r="10031" spans="61:61" x14ac:dyDescent="0.25">
      <c r="BI10031" s="34">
        <v>0.12593799903435041</v>
      </c>
    </row>
    <row r="10032" spans="61:61" x14ac:dyDescent="0.25">
      <c r="BI10032" s="34">
        <v>-0.1481298053155527</v>
      </c>
    </row>
    <row r="10033" spans="61:61" x14ac:dyDescent="0.25">
      <c r="BI10033" s="34">
        <v>0.10719933755962351</v>
      </c>
    </row>
    <row r="10034" spans="61:61" x14ac:dyDescent="0.25">
      <c r="BI10034" s="34">
        <v>-0.16830305527846159</v>
      </c>
    </row>
    <row r="10035" spans="61:61" x14ac:dyDescent="0.25">
      <c r="BI10035" s="34">
        <v>-4.6830016702133603E-2</v>
      </c>
    </row>
    <row r="10036" spans="61:61" x14ac:dyDescent="0.25">
      <c r="BI10036" s="34">
        <v>0.1349711540991706</v>
      </c>
    </row>
    <row r="10037" spans="61:61" x14ac:dyDescent="0.25">
      <c r="BI10037" s="34">
        <v>-1.23717037436644E-2</v>
      </c>
    </row>
    <row r="10038" spans="61:61" x14ac:dyDescent="0.25">
      <c r="BI10038" s="34">
        <v>-0.1164460974816966</v>
      </c>
    </row>
    <row r="10039" spans="61:61" x14ac:dyDescent="0.25">
      <c r="BI10039" s="34">
        <v>-8.9183333333333295E-2</v>
      </c>
    </row>
    <row r="10040" spans="61:61" x14ac:dyDescent="0.25">
      <c r="BI10040" s="34">
        <v>-7.2717567734367605E-2</v>
      </c>
    </row>
    <row r="10041" spans="61:61" x14ac:dyDescent="0.25">
      <c r="BI10041" s="34">
        <v>-1.62062059198688E-2</v>
      </c>
    </row>
    <row r="10042" spans="61:61" x14ac:dyDescent="0.25">
      <c r="BI10042" s="34">
        <v>0.1300220488834222</v>
      </c>
    </row>
    <row r="10043" spans="61:61" x14ac:dyDescent="0.25">
      <c r="BI10043" s="34">
        <v>-6.4123735913666394E-2</v>
      </c>
    </row>
    <row r="10044" spans="61:61" x14ac:dyDescent="0.25">
      <c r="BI10044" s="34">
        <v>5.1273979244669803E-2</v>
      </c>
    </row>
    <row r="10045" spans="61:61" x14ac:dyDescent="0.25">
      <c r="BI10045" s="34">
        <v>-0.15331978340038399</v>
      </c>
    </row>
    <row r="10046" spans="61:61" x14ac:dyDescent="0.25">
      <c r="BI10046" s="34">
        <v>5.6144998328540004E-4</v>
      </c>
    </row>
    <row r="10047" spans="61:61" x14ac:dyDescent="0.25">
      <c r="BI10047" s="34">
        <v>6.3452454624074103E-2</v>
      </c>
    </row>
    <row r="10048" spans="61:61" x14ac:dyDescent="0.25">
      <c r="BI10048" s="34">
        <v>-0.175968335928959</v>
      </c>
    </row>
    <row r="10049" spans="61:61" x14ac:dyDescent="0.25">
      <c r="BI10049" s="34">
        <v>3.2706990404729797E-2</v>
      </c>
    </row>
    <row r="10050" spans="61:61" x14ac:dyDescent="0.25">
      <c r="BI10050" s="34">
        <v>9.8867055368046894E-2</v>
      </c>
    </row>
    <row r="10051" spans="61:61" x14ac:dyDescent="0.25">
      <c r="BI10051" s="34">
        <v>-3.0586155201826701E-2</v>
      </c>
    </row>
    <row r="10052" spans="61:61" x14ac:dyDescent="0.25">
      <c r="BI10052" s="34">
        <v>-7.0243255272281993E-2</v>
      </c>
    </row>
    <row r="10053" spans="61:61" x14ac:dyDescent="0.25">
      <c r="BI10053" s="34">
        <v>9.22750496154848E-2</v>
      </c>
    </row>
    <row r="10054" spans="61:61" x14ac:dyDescent="0.25">
      <c r="BI10054" s="34">
        <v>-9.9387259014460605E-2</v>
      </c>
    </row>
    <row r="10055" spans="61:61" x14ac:dyDescent="0.25">
      <c r="BI10055" s="34">
        <v>3.1551220032259901E-2</v>
      </c>
    </row>
    <row r="10056" spans="61:61" x14ac:dyDescent="0.25">
      <c r="BI10056" s="34">
        <v>-0.19663937111303309</v>
      </c>
    </row>
    <row r="10057" spans="61:61" x14ac:dyDescent="0.25">
      <c r="BI10057" s="34">
        <v>0.1634003734592572</v>
      </c>
    </row>
    <row r="10058" spans="61:61" x14ac:dyDescent="0.25">
      <c r="BI10058" s="34">
        <v>-2.1103823297826799E-2</v>
      </c>
    </row>
    <row r="10059" spans="61:61" x14ac:dyDescent="0.25">
      <c r="BI10059" s="34">
        <v>9.7927273145851895E-2</v>
      </c>
    </row>
    <row r="10060" spans="61:61" x14ac:dyDescent="0.25">
      <c r="BI10060" s="34">
        <v>4.5638712263230997E-2</v>
      </c>
    </row>
    <row r="10061" spans="61:61" x14ac:dyDescent="0.25">
      <c r="BI10061" s="34">
        <v>-0.1244340986837508</v>
      </c>
    </row>
    <row r="10062" spans="61:61" x14ac:dyDescent="0.25">
      <c r="BI10062" s="34">
        <v>-2.1564293891578701E-2</v>
      </c>
    </row>
    <row r="10063" spans="61:61" x14ac:dyDescent="0.25">
      <c r="BI10063" s="34">
        <v>-3.2909988201947897E-2</v>
      </c>
    </row>
    <row r="10064" spans="61:61" x14ac:dyDescent="0.25">
      <c r="BI10064" s="34">
        <v>2.4382624777006999E-2</v>
      </c>
    </row>
    <row r="10065" spans="61:61" x14ac:dyDescent="0.25">
      <c r="BI10065" s="34">
        <v>3.6930189537455499E-2</v>
      </c>
    </row>
    <row r="10066" spans="61:61" x14ac:dyDescent="0.25">
      <c r="BI10066" s="34">
        <v>-2.0136118156572399E-2</v>
      </c>
    </row>
    <row r="10067" spans="61:61" x14ac:dyDescent="0.25">
      <c r="BI10067" s="34">
        <v>-9.3867245924626697E-2</v>
      </c>
    </row>
    <row r="10068" spans="61:61" x14ac:dyDescent="0.25">
      <c r="BI10068" s="34">
        <v>0.20464397680360111</v>
      </c>
    </row>
    <row r="10069" spans="61:61" x14ac:dyDescent="0.25">
      <c r="BI10069" s="34">
        <v>-6.2219095230576699E-2</v>
      </c>
    </row>
    <row r="10070" spans="61:61" x14ac:dyDescent="0.25">
      <c r="BI10070" s="34">
        <v>0.14008923206607099</v>
      </c>
    </row>
    <row r="10071" spans="61:61" x14ac:dyDescent="0.25">
      <c r="BI10071" s="34">
        <v>-6.4501173211797103E-2</v>
      </c>
    </row>
    <row r="10072" spans="61:61" x14ac:dyDescent="0.25">
      <c r="BI10072" s="34">
        <v>0.1636608975737385</v>
      </c>
    </row>
    <row r="10073" spans="61:61" x14ac:dyDescent="0.25">
      <c r="BI10073" s="34">
        <v>2.1064078261506001E-2</v>
      </c>
    </row>
    <row r="10074" spans="61:61" x14ac:dyDescent="0.25">
      <c r="BI10074" s="34">
        <v>6.2312202400425801E-2</v>
      </c>
    </row>
    <row r="10075" spans="61:61" x14ac:dyDescent="0.25">
      <c r="BI10075" s="34">
        <v>0.1761536345480777</v>
      </c>
    </row>
    <row r="10076" spans="61:61" x14ac:dyDescent="0.25">
      <c r="BI10076" s="34">
        <v>-0.15516680007878139</v>
      </c>
    </row>
    <row r="10077" spans="61:61" x14ac:dyDescent="0.25">
      <c r="BI10077" s="34">
        <v>-7.2455019670423001E-3</v>
      </c>
    </row>
    <row r="10078" spans="61:61" x14ac:dyDescent="0.25">
      <c r="BI10078" s="34">
        <v>9.4103674050217606E-2</v>
      </c>
    </row>
    <row r="10079" spans="61:61" x14ac:dyDescent="0.25">
      <c r="BI10079" s="34">
        <v>-9.2955034875349396E-2</v>
      </c>
    </row>
    <row r="10080" spans="61:61" x14ac:dyDescent="0.25">
      <c r="BI10080" s="34">
        <v>-0.1060161763081936</v>
      </c>
    </row>
    <row r="10081" spans="61:61" x14ac:dyDescent="0.25">
      <c r="BI10081" s="34">
        <v>0.15750375455663521</v>
      </c>
    </row>
    <row r="10082" spans="61:61" x14ac:dyDescent="0.25">
      <c r="BI10082" s="34">
        <v>0.21213452074725059</v>
      </c>
    </row>
    <row r="10083" spans="61:61" x14ac:dyDescent="0.25">
      <c r="BI10083" s="34">
        <v>0.103784665636406</v>
      </c>
    </row>
    <row r="10084" spans="61:61" x14ac:dyDescent="0.25">
      <c r="BI10084" s="34">
        <v>9.7133871693250495E-2</v>
      </c>
    </row>
    <row r="10085" spans="61:61" x14ac:dyDescent="0.25">
      <c r="BI10085" s="34">
        <v>3.14059608062323E-2</v>
      </c>
    </row>
    <row r="10086" spans="61:61" x14ac:dyDescent="0.25">
      <c r="BI10086" s="34">
        <v>-4.8846057860053001E-3</v>
      </c>
    </row>
    <row r="10087" spans="61:61" x14ac:dyDescent="0.25">
      <c r="BI10087" s="34">
        <v>0.28577704700142609</v>
      </c>
    </row>
    <row r="10088" spans="61:61" x14ac:dyDescent="0.25">
      <c r="BI10088" s="34">
        <v>0.30129290257128921</v>
      </c>
    </row>
    <row r="10089" spans="61:61" x14ac:dyDescent="0.25">
      <c r="BI10089" s="34">
        <v>0.32946847001254481</v>
      </c>
    </row>
    <row r="10090" spans="61:61" x14ac:dyDescent="0.25">
      <c r="BI10090" s="34">
        <v>0.1603692967656748</v>
      </c>
    </row>
    <row r="10091" spans="61:61" x14ac:dyDescent="0.25">
      <c r="BI10091" s="34">
        <v>0.24046806705122789</v>
      </c>
    </row>
    <row r="10092" spans="61:61" x14ac:dyDescent="0.25">
      <c r="BI10092" s="34">
        <v>0.42803730781332311</v>
      </c>
    </row>
    <row r="10093" spans="61:61" x14ac:dyDescent="0.25">
      <c r="BI10093" s="34">
        <v>2.7557016596441001E-2</v>
      </c>
    </row>
    <row r="10094" spans="61:61" x14ac:dyDescent="0.25">
      <c r="BI10094" s="34">
        <v>0.1082927613185086</v>
      </c>
    </row>
    <row r="10095" spans="61:61" x14ac:dyDescent="0.25">
      <c r="BI10095" s="34">
        <v>0.143552543057231</v>
      </c>
    </row>
    <row r="10096" spans="61:61" x14ac:dyDescent="0.25">
      <c r="BI10096" s="34">
        <v>3.0707471192264701E-2</v>
      </c>
    </row>
    <row r="10097" spans="61:61" x14ac:dyDescent="0.25">
      <c r="BI10097" s="34">
        <v>-7.1559919267461497E-2</v>
      </c>
    </row>
    <row r="10098" spans="61:61" x14ac:dyDescent="0.25">
      <c r="BI10098" s="34">
        <v>0.10295365485702231</v>
      </c>
    </row>
    <row r="10099" spans="61:61" x14ac:dyDescent="0.25">
      <c r="BI10099" s="34">
        <v>1.4812887608084699E-2</v>
      </c>
    </row>
    <row r="10100" spans="61:61" x14ac:dyDescent="0.25">
      <c r="BI10100" s="34">
        <v>0.19357013539520609</v>
      </c>
    </row>
    <row r="10101" spans="61:61" x14ac:dyDescent="0.25">
      <c r="BI10101" s="34">
        <v>0.23317110783655851</v>
      </c>
    </row>
    <row r="10102" spans="61:61" x14ac:dyDescent="0.25">
      <c r="BI10102" s="34">
        <v>6.9533313616017806E-2</v>
      </c>
    </row>
    <row r="10103" spans="61:61" x14ac:dyDescent="0.25">
      <c r="BI10103" s="34">
        <v>0.25690896139481639</v>
      </c>
    </row>
    <row r="10104" spans="61:61" x14ac:dyDescent="0.25">
      <c r="BI10104" s="34">
        <v>0.25266519813781552</v>
      </c>
    </row>
    <row r="10105" spans="61:61" x14ac:dyDescent="0.25">
      <c r="BI10105" s="34">
        <v>1.0168269184820699E-2</v>
      </c>
    </row>
    <row r="10106" spans="61:61" x14ac:dyDescent="0.25">
      <c r="BI10106" s="34">
        <v>9.0862326921381201E-2</v>
      </c>
    </row>
    <row r="10107" spans="61:61" x14ac:dyDescent="0.25">
      <c r="BI10107" s="34">
        <v>0.43671435335862357</v>
      </c>
    </row>
    <row r="10108" spans="61:61" x14ac:dyDescent="0.25">
      <c r="BI10108" s="34">
        <v>0.2032045174299118</v>
      </c>
    </row>
    <row r="10109" spans="61:61" x14ac:dyDescent="0.25">
      <c r="BI10109" s="34">
        <v>0.1148578502101037</v>
      </c>
    </row>
    <row r="10110" spans="61:61" x14ac:dyDescent="0.25">
      <c r="BI10110" s="34">
        <v>0.12934537269865409</v>
      </c>
    </row>
    <row r="10111" spans="61:61" x14ac:dyDescent="0.25">
      <c r="BI10111" s="34">
        <v>5.2371129410773501E-2</v>
      </c>
    </row>
    <row r="10112" spans="61:61" x14ac:dyDescent="0.25">
      <c r="BI10112" s="34">
        <v>0.13654379497133851</v>
      </c>
    </row>
    <row r="10113" spans="61:61" x14ac:dyDescent="0.25">
      <c r="BI10113" s="34">
        <v>9.0144551026336395E-2</v>
      </c>
    </row>
    <row r="10114" spans="61:61" x14ac:dyDescent="0.25">
      <c r="BI10114" s="34">
        <v>4.2602317870643301E-2</v>
      </c>
    </row>
    <row r="10115" spans="61:61" x14ac:dyDescent="0.25">
      <c r="BI10115" s="34">
        <v>2.23823034276068E-2</v>
      </c>
    </row>
    <row r="10116" spans="61:61" x14ac:dyDescent="0.25">
      <c r="BI10116" s="34">
        <v>0.1338795914899803</v>
      </c>
    </row>
    <row r="10117" spans="61:61" x14ac:dyDescent="0.25">
      <c r="BI10117" s="34">
        <v>0.10775684085988201</v>
      </c>
    </row>
    <row r="10118" spans="61:61" x14ac:dyDescent="0.25">
      <c r="BI10118" s="34">
        <v>0.11034038454592091</v>
      </c>
    </row>
    <row r="10119" spans="61:61" x14ac:dyDescent="0.25">
      <c r="BI10119" s="34">
        <v>-2.2187207740574099E-2</v>
      </c>
    </row>
    <row r="10120" spans="61:61" x14ac:dyDescent="0.25">
      <c r="BI10120" s="34">
        <v>4.6657391509956299E-2</v>
      </c>
    </row>
    <row r="10121" spans="61:61" x14ac:dyDescent="0.25">
      <c r="BI10121" s="34">
        <v>7.3933316143764E-2</v>
      </c>
    </row>
    <row r="10122" spans="61:61" x14ac:dyDescent="0.25">
      <c r="BI10122" s="34">
        <v>-0.1221359693673847</v>
      </c>
    </row>
    <row r="10123" spans="61:61" x14ac:dyDescent="0.25">
      <c r="BI10123" s="34">
        <v>-8.1757618564847603E-2</v>
      </c>
    </row>
    <row r="10124" spans="61:61" x14ac:dyDescent="0.25">
      <c r="BI10124" s="34">
        <v>7.3558803017831895E-2</v>
      </c>
    </row>
    <row r="10125" spans="61:61" x14ac:dyDescent="0.25">
      <c r="BI10125" s="34">
        <v>9.0572946182527606E-2</v>
      </c>
    </row>
    <row r="10126" spans="61:61" x14ac:dyDescent="0.25">
      <c r="BI10126" s="34">
        <v>-0.1044478180098722</v>
      </c>
    </row>
    <row r="10127" spans="61:61" x14ac:dyDescent="0.25">
      <c r="BI10127" s="34">
        <v>2.25822905321197E-2</v>
      </c>
    </row>
    <row r="10128" spans="61:61" x14ac:dyDescent="0.25">
      <c r="BI10128" s="34">
        <v>3.6311545323267302E-2</v>
      </c>
    </row>
    <row r="10129" spans="61:61" x14ac:dyDescent="0.25">
      <c r="BI10129" s="34">
        <v>0.37467822985411231</v>
      </c>
    </row>
    <row r="10130" spans="61:61" x14ac:dyDescent="0.25">
      <c r="BI10130" s="34">
        <v>4.9035391862218697E-2</v>
      </c>
    </row>
    <row r="10131" spans="61:61" x14ac:dyDescent="0.25">
      <c r="BI10131" s="34">
        <v>-3.10206243464708E-2</v>
      </c>
    </row>
    <row r="10132" spans="61:61" x14ac:dyDescent="0.25">
      <c r="BI10132" s="34">
        <v>5.08541255602891E-2</v>
      </c>
    </row>
    <row r="10133" spans="61:61" x14ac:dyDescent="0.25">
      <c r="BI10133" s="34">
        <v>0.2142475359255101</v>
      </c>
    </row>
    <row r="10134" spans="61:61" x14ac:dyDescent="0.25">
      <c r="BI10134" s="34">
        <v>4.38011761656837E-2</v>
      </c>
    </row>
    <row r="10135" spans="61:61" x14ac:dyDescent="0.25">
      <c r="BI10135" s="34">
        <v>0.12512798285482651</v>
      </c>
    </row>
    <row r="10136" spans="61:61" x14ac:dyDescent="0.25">
      <c r="BI10136" s="34">
        <v>0.3026566479218194</v>
      </c>
    </row>
    <row r="10137" spans="61:61" x14ac:dyDescent="0.25">
      <c r="BI10137" s="34">
        <v>0.21964665551469459</v>
      </c>
    </row>
    <row r="10138" spans="61:61" x14ac:dyDescent="0.25">
      <c r="BI10138" s="34">
        <v>-3.00374014746582E-2</v>
      </c>
    </row>
    <row r="10139" spans="61:61" x14ac:dyDescent="0.25">
      <c r="BI10139" s="34">
        <v>0.18530326076074091</v>
      </c>
    </row>
    <row r="10140" spans="61:61" x14ac:dyDescent="0.25">
      <c r="BI10140" s="34">
        <v>-1.4067074322884499E-2</v>
      </c>
    </row>
    <row r="10141" spans="61:61" x14ac:dyDescent="0.25">
      <c r="BI10141" s="34">
        <v>-5.0075552381630098E-2</v>
      </c>
    </row>
    <row r="10142" spans="61:61" x14ac:dyDescent="0.25">
      <c r="BI10142" s="34">
        <v>5.8836647073613302E-2</v>
      </c>
    </row>
    <row r="10143" spans="61:61" x14ac:dyDescent="0.25">
      <c r="BI10143" s="34">
        <v>0.29987747903577822</v>
      </c>
    </row>
    <row r="10144" spans="61:61" x14ac:dyDescent="0.25">
      <c r="BI10144" s="34">
        <v>6.5690722638467203E-2</v>
      </c>
    </row>
    <row r="10145" spans="61:61" x14ac:dyDescent="0.25">
      <c r="BI10145" s="34">
        <v>-6.9470735413061993E-2</v>
      </c>
    </row>
    <row r="10146" spans="61:61" x14ac:dyDescent="0.25">
      <c r="BI10146" s="34">
        <v>1.14197145468079E-2</v>
      </c>
    </row>
    <row r="10147" spans="61:61" x14ac:dyDescent="0.25">
      <c r="BI10147" s="34">
        <v>0.1141051255243023</v>
      </c>
    </row>
    <row r="10148" spans="61:61" x14ac:dyDescent="0.25">
      <c r="BI10148" s="34">
        <v>5.0415377439415703E-2</v>
      </c>
    </row>
    <row r="10149" spans="61:61" x14ac:dyDescent="0.25">
      <c r="BI10149" s="34">
        <v>0.30894676511351038</v>
      </c>
    </row>
    <row r="10150" spans="61:61" x14ac:dyDescent="0.25">
      <c r="BI10150" s="34">
        <v>0.41226298895678848</v>
      </c>
    </row>
    <row r="10151" spans="61:61" x14ac:dyDescent="0.25">
      <c r="BI10151" s="34">
        <v>0.41468098480181809</v>
      </c>
    </row>
    <row r="10152" spans="61:61" x14ac:dyDescent="0.25">
      <c r="BI10152" s="34">
        <v>-0.1000160349489068</v>
      </c>
    </row>
    <row r="10153" spans="61:61" x14ac:dyDescent="0.25">
      <c r="BI10153" s="34">
        <v>0.24545431327657569</v>
      </c>
    </row>
    <row r="10154" spans="61:61" x14ac:dyDescent="0.25">
      <c r="BI10154" s="34">
        <v>0.2318916572705704</v>
      </c>
    </row>
    <row r="10155" spans="61:61" x14ac:dyDescent="0.25">
      <c r="BI10155" s="34">
        <v>0.16758487525724811</v>
      </c>
    </row>
    <row r="10156" spans="61:61" x14ac:dyDescent="0.25">
      <c r="BI10156" s="34">
        <v>0.20801082075005381</v>
      </c>
    </row>
    <row r="10157" spans="61:61" x14ac:dyDescent="0.25">
      <c r="BI10157" s="34">
        <v>0.12968092294380459</v>
      </c>
    </row>
    <row r="10158" spans="61:61" x14ac:dyDescent="0.25">
      <c r="BI10158" s="34">
        <v>0.3987007243903572</v>
      </c>
    </row>
    <row r="10159" spans="61:61" x14ac:dyDescent="0.25">
      <c r="BI10159" s="34">
        <v>1.16103605915251E-2</v>
      </c>
    </row>
    <row r="10160" spans="61:61" x14ac:dyDescent="0.25">
      <c r="BI10160" s="34">
        <v>0.2181992444734325</v>
      </c>
    </row>
    <row r="10161" spans="61:61" x14ac:dyDescent="0.25">
      <c r="BI10161" s="34">
        <v>0.90733770674858438</v>
      </c>
    </row>
    <row r="10162" spans="61:61" x14ac:dyDescent="0.25">
      <c r="BI10162" s="34">
        <v>3.0154829171151198E-2</v>
      </c>
    </row>
    <row r="10163" spans="61:61" x14ac:dyDescent="0.25">
      <c r="BI10163" s="34">
        <v>0.13233438148074189</v>
      </c>
    </row>
    <row r="10164" spans="61:61" x14ac:dyDescent="0.25">
      <c r="BI10164" s="34">
        <v>0.25390718772796511</v>
      </c>
    </row>
    <row r="10165" spans="61:61" x14ac:dyDescent="0.25">
      <c r="BI10165" s="34">
        <v>2.1283402191599601E-2</v>
      </c>
    </row>
    <row r="10166" spans="61:61" x14ac:dyDescent="0.25">
      <c r="BI10166" s="34">
        <v>0.41610185258348642</v>
      </c>
    </row>
    <row r="10167" spans="61:61" x14ac:dyDescent="0.25">
      <c r="BI10167" s="34">
        <v>0.17486151827345889</v>
      </c>
    </row>
    <row r="10168" spans="61:61" x14ac:dyDescent="0.25">
      <c r="BI10168" s="34">
        <v>0.44527632630663871</v>
      </c>
    </row>
    <row r="10169" spans="61:61" x14ac:dyDescent="0.25">
      <c r="BI10169" s="34">
        <v>6.1045032463062102E-2</v>
      </c>
    </row>
    <row r="10170" spans="61:61" x14ac:dyDescent="0.25">
      <c r="BI10170" s="34">
        <v>-8.3838806634999007E-3</v>
      </c>
    </row>
    <row r="10171" spans="61:61" x14ac:dyDescent="0.25">
      <c r="BI10171" s="34">
        <v>-0.26021516043130749</v>
      </c>
    </row>
    <row r="10172" spans="61:61" x14ac:dyDescent="0.25">
      <c r="BI10172" s="34">
        <v>0.44961771450437837</v>
      </c>
    </row>
    <row r="10173" spans="61:61" x14ac:dyDescent="0.25">
      <c r="BI10173" s="34">
        <v>0.1419760869565217</v>
      </c>
    </row>
    <row r="10174" spans="61:61" x14ac:dyDescent="0.25">
      <c r="BI10174" s="34">
        <v>5.7477032136105902E-2</v>
      </c>
    </row>
    <row r="10175" spans="61:61" x14ac:dyDescent="0.25">
      <c r="BI10175" s="34">
        <v>0.13407201931269461</v>
      </c>
    </row>
    <row r="10176" spans="61:61" x14ac:dyDescent="0.25">
      <c r="BI10176" s="34">
        <v>-9.7622462681051306E-2</v>
      </c>
    </row>
    <row r="10177" spans="61:61" x14ac:dyDescent="0.25">
      <c r="BI10177" s="34">
        <v>1.6639269889929E-2</v>
      </c>
    </row>
    <row r="10178" spans="61:61" x14ac:dyDescent="0.25">
      <c r="BI10178" s="34">
        <v>0.15511317095403351</v>
      </c>
    </row>
    <row r="10179" spans="61:61" x14ac:dyDescent="0.25">
      <c r="BI10179" s="34">
        <v>0.1260526158965308</v>
      </c>
    </row>
    <row r="10180" spans="61:61" x14ac:dyDescent="0.25">
      <c r="BI10180" s="34">
        <v>0.44223919654191618</v>
      </c>
    </row>
    <row r="10181" spans="61:61" x14ac:dyDescent="0.25">
      <c r="BI10181" s="34">
        <v>0.26423769311868039</v>
      </c>
    </row>
    <row r="10182" spans="61:61" x14ac:dyDescent="0.25">
      <c r="BI10182" s="34">
        <v>0.3535146688961649</v>
      </c>
    </row>
    <row r="10183" spans="61:61" x14ac:dyDescent="0.25">
      <c r="BI10183" s="34">
        <v>-0.13864670000801749</v>
      </c>
    </row>
    <row r="10184" spans="61:61" x14ac:dyDescent="0.25">
      <c r="BI10184" s="34">
        <v>-0.14264831141989351</v>
      </c>
    </row>
    <row r="10185" spans="61:61" x14ac:dyDescent="0.25">
      <c r="BI10185" s="34">
        <v>3.9722004031222398E-2</v>
      </c>
    </row>
    <row r="10186" spans="61:61" x14ac:dyDescent="0.25">
      <c r="BI10186" s="34">
        <v>-1.6035421864169098E-2</v>
      </c>
    </row>
    <row r="10187" spans="61:61" x14ac:dyDescent="0.25">
      <c r="BI10187" s="34">
        <v>-3.36562257069229E-2</v>
      </c>
    </row>
    <row r="10188" spans="61:61" x14ac:dyDescent="0.25">
      <c r="BI10188" s="34">
        <v>-0.122331437301416</v>
      </c>
    </row>
    <row r="10189" spans="61:61" x14ac:dyDescent="0.25">
      <c r="BI10189" s="34">
        <v>-5.0917829556708198E-2</v>
      </c>
    </row>
    <row r="10190" spans="61:61" x14ac:dyDescent="0.25">
      <c r="BI10190" s="34">
        <v>-0.1164393019737994</v>
      </c>
    </row>
    <row r="10191" spans="61:61" x14ac:dyDescent="0.25">
      <c r="BI10191" s="34">
        <v>-2.63940207528299E-2</v>
      </c>
    </row>
    <row r="10192" spans="61:61" x14ac:dyDescent="0.25">
      <c r="BI10192" s="34">
        <v>-0.15149456860257501</v>
      </c>
    </row>
    <row r="10193" spans="61:61" x14ac:dyDescent="0.25">
      <c r="BI10193" s="34">
        <v>-3.4516744972148197E-2</v>
      </c>
    </row>
    <row r="10194" spans="61:61" x14ac:dyDescent="0.25">
      <c r="BI10194" s="34">
        <v>3.9690322828109199E-2</v>
      </c>
    </row>
    <row r="10195" spans="61:61" x14ac:dyDescent="0.25">
      <c r="BI10195" s="34">
        <v>0.14259407207254499</v>
      </c>
    </row>
    <row r="10196" spans="61:61" x14ac:dyDescent="0.25">
      <c r="BI10196" s="34">
        <v>-9.8165708356975995E-2</v>
      </c>
    </row>
    <row r="10197" spans="61:61" x14ac:dyDescent="0.25">
      <c r="BI10197" s="34">
        <v>0.36319156944154918</v>
      </c>
    </row>
    <row r="10198" spans="61:61" x14ac:dyDescent="0.25">
      <c r="BI10198" s="34">
        <v>0.21110867827224319</v>
      </c>
    </row>
    <row r="10199" spans="61:61" x14ac:dyDescent="0.25">
      <c r="BI10199" s="34">
        <v>-5.69486211340859E-2</v>
      </c>
    </row>
    <row r="10200" spans="61:61" x14ac:dyDescent="0.25">
      <c r="BI10200" s="34">
        <v>-5.2776876599318297E-2</v>
      </c>
    </row>
    <row r="10201" spans="61:61" x14ac:dyDescent="0.25">
      <c r="BI10201" s="34">
        <v>0.1926321650385151</v>
      </c>
    </row>
    <row r="10202" spans="61:61" x14ac:dyDescent="0.25">
      <c r="BI10202" s="34">
        <v>0.16966716641209531</v>
      </c>
    </row>
    <row r="10203" spans="61:61" x14ac:dyDescent="0.25">
      <c r="BI10203" s="34">
        <v>0.60047613521614374</v>
      </c>
    </row>
    <row r="10204" spans="61:61" x14ac:dyDescent="0.25">
      <c r="BI10204" s="34">
        <v>-6.8009517342320497E-2</v>
      </c>
    </row>
    <row r="10205" spans="61:61" x14ac:dyDescent="0.25">
      <c r="BI10205" s="34">
        <v>0.32967087024888692</v>
      </c>
    </row>
    <row r="10206" spans="61:61" x14ac:dyDescent="0.25">
      <c r="BI10206" s="34">
        <v>0.27516462251399021</v>
      </c>
    </row>
    <row r="10207" spans="61:61" x14ac:dyDescent="0.25">
      <c r="BI10207" s="34">
        <v>-6.2094467456970198E-2</v>
      </c>
    </row>
    <row r="10208" spans="61:61" x14ac:dyDescent="0.25">
      <c r="BI10208" s="34">
        <v>-8.5443162791838997E-3</v>
      </c>
    </row>
    <row r="10209" spans="61:61" x14ac:dyDescent="0.25">
      <c r="BI10209" s="34">
        <v>6.2431444298767298E-2</v>
      </c>
    </row>
    <row r="10210" spans="61:61" x14ac:dyDescent="0.25">
      <c r="BI10210" s="34">
        <v>5.0984958081438402E-2</v>
      </c>
    </row>
    <row r="10211" spans="61:61" x14ac:dyDescent="0.25">
      <c r="BI10211" s="34">
        <v>0.1223338856234971</v>
      </c>
    </row>
    <row r="10212" spans="61:61" x14ac:dyDescent="0.25">
      <c r="BI10212" s="34">
        <v>6.3735005351940002E-2</v>
      </c>
    </row>
    <row r="10213" spans="61:61" x14ac:dyDescent="0.25">
      <c r="BI10213" s="34">
        <v>-6.0290420691299203E-2</v>
      </c>
    </row>
    <row r="10214" spans="61:61" x14ac:dyDescent="0.25">
      <c r="BI10214" s="34">
        <v>7.1952167155623498E-2</v>
      </c>
    </row>
    <row r="10215" spans="61:61" x14ac:dyDescent="0.25">
      <c r="BI10215" s="34">
        <v>0.2429803896238672</v>
      </c>
    </row>
    <row r="10216" spans="61:61" x14ac:dyDescent="0.25">
      <c r="BI10216" s="34">
        <v>0.181206627208606</v>
      </c>
    </row>
    <row r="10217" spans="61:61" x14ac:dyDescent="0.25">
      <c r="BI10217" s="34">
        <v>0.46802918574088681</v>
      </c>
    </row>
    <row r="10218" spans="61:61" x14ac:dyDescent="0.25">
      <c r="BI10218" s="34">
        <v>0.1023906303440146</v>
      </c>
    </row>
    <row r="10219" spans="61:61" x14ac:dyDescent="0.25">
      <c r="BI10219" s="34">
        <v>3.01459515616707E-2</v>
      </c>
    </row>
    <row r="10220" spans="61:61" x14ac:dyDescent="0.25">
      <c r="BI10220" s="34">
        <v>7.6796373403388601E-2</v>
      </c>
    </row>
    <row r="10221" spans="61:61" x14ac:dyDescent="0.25">
      <c r="BI10221" s="34">
        <v>7.2793909427040001E-4</v>
      </c>
    </row>
    <row r="10222" spans="61:61" x14ac:dyDescent="0.25">
      <c r="BI10222" s="34">
        <v>-6.6798865351591102E-2</v>
      </c>
    </row>
    <row r="10223" spans="61:61" x14ac:dyDescent="0.25">
      <c r="BI10223" s="34">
        <v>-1.36782303861064E-2</v>
      </c>
    </row>
    <row r="10224" spans="61:61" x14ac:dyDescent="0.25">
      <c r="BI10224" s="34">
        <v>4.0583270108807398E-2</v>
      </c>
    </row>
    <row r="10225" spans="61:61" x14ac:dyDescent="0.25">
      <c r="BI10225" s="34">
        <v>3.3235246224608703E-2</v>
      </c>
    </row>
    <row r="10226" spans="61:61" x14ac:dyDescent="0.25">
      <c r="BI10226" s="34">
        <v>0.15293920403393449</v>
      </c>
    </row>
    <row r="10227" spans="61:61" x14ac:dyDescent="0.25">
      <c r="BI10227" s="34">
        <v>0.55723859210505455</v>
      </c>
    </row>
    <row r="10228" spans="61:61" x14ac:dyDescent="0.25">
      <c r="BI10228" s="34">
        <v>9.1721864126931008E-3</v>
      </c>
    </row>
    <row r="10229" spans="61:61" x14ac:dyDescent="0.25">
      <c r="BI10229" s="34">
        <v>9.9447011650684397E-2</v>
      </c>
    </row>
    <row r="10230" spans="61:61" x14ac:dyDescent="0.25">
      <c r="BI10230" s="34">
        <v>-4.5792919068815802E-2</v>
      </c>
    </row>
    <row r="10231" spans="61:61" x14ac:dyDescent="0.25">
      <c r="BI10231" s="34">
        <v>0.66019293669304135</v>
      </c>
    </row>
    <row r="10232" spans="61:61" x14ac:dyDescent="0.25">
      <c r="BI10232" s="34">
        <v>0.42783219520898841</v>
      </c>
    </row>
    <row r="10233" spans="61:61" x14ac:dyDescent="0.25">
      <c r="BI10233" s="34">
        <v>-9.5184062653397E-3</v>
      </c>
    </row>
    <row r="10234" spans="61:61" x14ac:dyDescent="0.25">
      <c r="BI10234" s="34">
        <v>-1.7274789119946801E-2</v>
      </c>
    </row>
    <row r="10235" spans="61:61" x14ac:dyDescent="0.25">
      <c r="BI10235" s="34">
        <v>4.6106031557782201E-2</v>
      </c>
    </row>
    <row r="10236" spans="61:61" x14ac:dyDescent="0.25">
      <c r="BI10236" s="34">
        <v>0.1950468107098772</v>
      </c>
    </row>
    <row r="10237" spans="61:61" x14ac:dyDescent="0.25">
      <c r="BI10237" s="34">
        <v>3.3129317725105203E-2</v>
      </c>
    </row>
    <row r="10238" spans="61:61" x14ac:dyDescent="0.25">
      <c r="BI10238" s="34">
        <v>-0.16913819817056261</v>
      </c>
    </row>
    <row r="10239" spans="61:61" x14ac:dyDescent="0.25">
      <c r="BI10239" s="34">
        <v>-2.4046252311062E-2</v>
      </c>
    </row>
    <row r="10240" spans="61:61" x14ac:dyDescent="0.25">
      <c r="BI10240" s="34">
        <v>-0.15473115564573731</v>
      </c>
    </row>
    <row r="10241" spans="61:61" x14ac:dyDescent="0.25">
      <c r="BI10241" s="34">
        <v>6.8799577935622802E-2</v>
      </c>
    </row>
    <row r="10242" spans="61:61" x14ac:dyDescent="0.25">
      <c r="BI10242" s="34">
        <v>-5.4619038434010697E-2</v>
      </c>
    </row>
    <row r="10243" spans="61:61" x14ac:dyDescent="0.25">
      <c r="BI10243" s="34">
        <v>-0.1530368720865441</v>
      </c>
    </row>
    <row r="10244" spans="61:61" x14ac:dyDescent="0.25">
      <c r="BI10244" s="34">
        <v>0.13132602747635139</v>
      </c>
    </row>
    <row r="10245" spans="61:61" x14ac:dyDescent="0.25">
      <c r="BI10245" s="34">
        <v>-1.27313285442314E-2</v>
      </c>
    </row>
    <row r="10246" spans="61:61" x14ac:dyDescent="0.25">
      <c r="BI10246" s="34">
        <v>2.53714450068852E-2</v>
      </c>
    </row>
    <row r="10247" spans="61:61" x14ac:dyDescent="0.25">
      <c r="BI10247" s="34">
        <v>7.4407463723895999E-3</v>
      </c>
    </row>
    <row r="10248" spans="61:61" x14ac:dyDescent="0.25">
      <c r="BI10248" s="34">
        <v>-6.6458075510029399E-2</v>
      </c>
    </row>
    <row r="10249" spans="61:61" x14ac:dyDescent="0.25">
      <c r="BI10249" s="34">
        <v>-1.7292366687839102E-2</v>
      </c>
    </row>
    <row r="10250" spans="61:61" x14ac:dyDescent="0.25">
      <c r="BI10250" s="34">
        <v>-0.16474908137743341</v>
      </c>
    </row>
    <row r="10251" spans="61:61" x14ac:dyDescent="0.25">
      <c r="BI10251" s="34">
        <v>0.10151704374800161</v>
      </c>
    </row>
    <row r="10252" spans="61:61" x14ac:dyDescent="0.25">
      <c r="BI10252" s="34">
        <v>-2.8257217875927901E-2</v>
      </c>
    </row>
    <row r="10253" spans="61:61" x14ac:dyDescent="0.25">
      <c r="BI10253" s="34">
        <v>-0.1152916593393208</v>
      </c>
    </row>
    <row r="10254" spans="61:61" x14ac:dyDescent="0.25">
      <c r="BI10254" s="34">
        <v>2.6428909145627E-3</v>
      </c>
    </row>
    <row r="10255" spans="61:61" x14ac:dyDescent="0.25">
      <c r="BI10255" s="34">
        <v>1.8769655310383899E-2</v>
      </c>
    </row>
    <row r="10256" spans="61:61" x14ac:dyDescent="0.25">
      <c r="BI10256" s="34">
        <v>8.8778553546620204E-2</v>
      </c>
    </row>
    <row r="10257" spans="61:61" x14ac:dyDescent="0.25">
      <c r="BI10257" s="34">
        <v>-0.21208203408290219</v>
      </c>
    </row>
    <row r="10258" spans="61:61" x14ac:dyDescent="0.25">
      <c r="BI10258" s="34">
        <v>-0.2078217558753766</v>
      </c>
    </row>
    <row r="10259" spans="61:61" x14ac:dyDescent="0.25">
      <c r="BI10259" s="34">
        <v>5.0088104773367802E-2</v>
      </c>
    </row>
    <row r="10260" spans="61:61" x14ac:dyDescent="0.25">
      <c r="BI10260" s="34">
        <v>-6.0397522552312698E-2</v>
      </c>
    </row>
    <row r="10261" spans="61:61" x14ac:dyDescent="0.25">
      <c r="BI10261" s="34">
        <v>-1.98446125902744E-2</v>
      </c>
    </row>
    <row r="10262" spans="61:61" x14ac:dyDescent="0.25">
      <c r="BI10262" s="34">
        <v>6.04685219229356E-2</v>
      </c>
    </row>
    <row r="10263" spans="61:61" x14ac:dyDescent="0.25">
      <c r="BI10263" s="34">
        <v>-0.17584666671383489</v>
      </c>
    </row>
    <row r="10264" spans="61:61" x14ac:dyDescent="0.25">
      <c r="BI10264" s="34">
        <v>-0.1725285575738002</v>
      </c>
    </row>
    <row r="10265" spans="61:61" x14ac:dyDescent="0.25">
      <c r="BI10265" s="34">
        <v>-8.0588801698103799E-2</v>
      </c>
    </row>
    <row r="10266" spans="61:61" x14ac:dyDescent="0.25">
      <c r="BI10266" s="34">
        <v>-0.19545898365781561</v>
      </c>
    </row>
    <row r="10267" spans="61:61" x14ac:dyDescent="0.25">
      <c r="BI10267" s="34">
        <v>7.4972878222847206E-2</v>
      </c>
    </row>
    <row r="10268" spans="61:61" x14ac:dyDescent="0.25">
      <c r="BI10268" s="34">
        <v>9.0859171563248395E-2</v>
      </c>
    </row>
    <row r="10269" spans="61:61" x14ac:dyDescent="0.25">
      <c r="BI10269" s="34">
        <v>-1.8526931975338001E-2</v>
      </c>
    </row>
    <row r="10270" spans="61:61" x14ac:dyDescent="0.25">
      <c r="BI10270" s="34">
        <v>-7.28786420252793E-2</v>
      </c>
    </row>
    <row r="10271" spans="61:61" x14ac:dyDescent="0.25">
      <c r="BI10271" s="34">
        <v>-0.27777345125995601</v>
      </c>
    </row>
    <row r="10272" spans="61:61" x14ac:dyDescent="0.25">
      <c r="BI10272" s="34">
        <v>1.5768654898158201E-2</v>
      </c>
    </row>
    <row r="10273" spans="61:61" x14ac:dyDescent="0.25">
      <c r="BI10273" s="34">
        <v>-0.1659583947549009</v>
      </c>
    </row>
    <row r="10274" spans="61:61" x14ac:dyDescent="0.25">
      <c r="BI10274" s="34">
        <v>-4.4470212710742502E-2</v>
      </c>
    </row>
    <row r="10275" spans="61:61" x14ac:dyDescent="0.25">
      <c r="BI10275" s="34">
        <v>-0.25414383596989781</v>
      </c>
    </row>
    <row r="10276" spans="61:61" x14ac:dyDescent="0.25">
      <c r="BI10276" s="34">
        <v>-8.8574651896602893E-2</v>
      </c>
    </row>
    <row r="10277" spans="61:61" x14ac:dyDescent="0.25">
      <c r="BI10277" s="34">
        <v>0.1200305189707821</v>
      </c>
    </row>
    <row r="10278" spans="61:61" x14ac:dyDescent="0.25">
      <c r="BI10278" s="34">
        <v>-0.2472907046349675</v>
      </c>
    </row>
    <row r="10279" spans="61:61" x14ac:dyDescent="0.25">
      <c r="BI10279" s="34">
        <v>-0.1797133173042621</v>
      </c>
    </row>
    <row r="10280" spans="61:61" x14ac:dyDescent="0.25">
      <c r="BI10280" s="34">
        <v>-0.14413247385898581</v>
      </c>
    </row>
    <row r="10281" spans="61:61" x14ac:dyDescent="0.25">
      <c r="BI10281" s="34">
        <v>-0.2072221705524579</v>
      </c>
    </row>
    <row r="10282" spans="61:61" x14ac:dyDescent="0.25">
      <c r="BI10282" s="34">
        <v>-8.2659068084397394E-2</v>
      </c>
    </row>
    <row r="10283" spans="61:61" x14ac:dyDescent="0.25">
      <c r="BI10283" s="34">
        <v>-0.1551123519164416</v>
      </c>
    </row>
    <row r="10284" spans="61:61" x14ac:dyDescent="0.25">
      <c r="BI10284" s="34">
        <v>-4.25407922997681E-2</v>
      </c>
    </row>
    <row r="10285" spans="61:61" x14ac:dyDescent="0.25">
      <c r="BI10285" s="34">
        <v>7.8656077057981694E-2</v>
      </c>
    </row>
    <row r="10286" spans="61:61" x14ac:dyDescent="0.25">
      <c r="BI10286" s="34">
        <v>9.9780509013001395E-2</v>
      </c>
    </row>
    <row r="10287" spans="61:61" x14ac:dyDescent="0.25">
      <c r="BI10287" s="34">
        <v>-0.16896717175370871</v>
      </c>
    </row>
    <row r="10288" spans="61:61" x14ac:dyDescent="0.25">
      <c r="BI10288" s="34">
        <v>-1.5348507913538E-2</v>
      </c>
    </row>
    <row r="10289" spans="61:61" x14ac:dyDescent="0.25">
      <c r="BI10289" s="34">
        <v>5.7265121029028802E-2</v>
      </c>
    </row>
    <row r="10290" spans="61:61" x14ac:dyDescent="0.25">
      <c r="BI10290" s="34">
        <v>-0.19066034894451789</v>
      </c>
    </row>
    <row r="10291" spans="61:61" x14ac:dyDescent="0.25">
      <c r="BI10291" s="34">
        <v>-0.15828631583830849</v>
      </c>
    </row>
    <row r="10292" spans="61:61" x14ac:dyDescent="0.25">
      <c r="BI10292" s="34">
        <v>0.20882802668118339</v>
      </c>
    </row>
    <row r="10293" spans="61:61" x14ac:dyDescent="0.25">
      <c r="BI10293" s="34">
        <v>-0.1158236293363851</v>
      </c>
    </row>
    <row r="10294" spans="61:61" x14ac:dyDescent="0.25">
      <c r="BI10294" s="34">
        <v>-0.21594886302928329</v>
      </c>
    </row>
    <row r="10295" spans="61:61" x14ac:dyDescent="0.25">
      <c r="BI10295" s="34">
        <v>-2.14274970823751E-2</v>
      </c>
    </row>
    <row r="10296" spans="61:61" x14ac:dyDescent="0.25">
      <c r="BI10296" s="34">
        <v>-0.21615834573595119</v>
      </c>
    </row>
    <row r="10297" spans="61:61" x14ac:dyDescent="0.25">
      <c r="BI10297" s="34">
        <v>-8.7711237246155302E-2</v>
      </c>
    </row>
    <row r="10298" spans="61:61" x14ac:dyDescent="0.25">
      <c r="BI10298" s="34">
        <v>-5.3596251589230703E-2</v>
      </c>
    </row>
    <row r="10299" spans="61:61" x14ac:dyDescent="0.25">
      <c r="BI10299" s="34">
        <v>-0.20095551559765251</v>
      </c>
    </row>
    <row r="10300" spans="61:61" x14ac:dyDescent="0.25">
      <c r="BI10300" s="34">
        <v>-0.1106227884486894</v>
      </c>
    </row>
    <row r="10301" spans="61:61" x14ac:dyDescent="0.25">
      <c r="BI10301" s="34">
        <v>-8.8728648297597801E-2</v>
      </c>
    </row>
    <row r="10302" spans="61:61" x14ac:dyDescent="0.25">
      <c r="BI10302" s="34">
        <v>2.3496290496526202E-2</v>
      </c>
    </row>
    <row r="10303" spans="61:61" x14ac:dyDescent="0.25">
      <c r="BI10303" s="34">
        <v>-4.0038338848393997E-3</v>
      </c>
    </row>
    <row r="10304" spans="61:61" x14ac:dyDescent="0.25">
      <c r="BI10304" s="34">
        <v>7.2663785332238995E-2</v>
      </c>
    </row>
    <row r="10305" spans="61:61" x14ac:dyDescent="0.25">
      <c r="BI10305" s="34">
        <v>-3.2550494121672401E-2</v>
      </c>
    </row>
    <row r="10306" spans="61:61" x14ac:dyDescent="0.25">
      <c r="BI10306" s="34">
        <v>-6.4963313051098204E-2</v>
      </c>
    </row>
    <row r="10307" spans="61:61" x14ac:dyDescent="0.25">
      <c r="BI10307" s="34">
        <v>-0.277515152611159</v>
      </c>
    </row>
    <row r="10308" spans="61:61" x14ac:dyDescent="0.25">
      <c r="BI10308" s="34">
        <v>-1.1633210320115901E-2</v>
      </c>
    </row>
    <row r="10309" spans="61:61" x14ac:dyDescent="0.25">
      <c r="BI10309" s="34">
        <v>-0.15117594348208011</v>
      </c>
    </row>
    <row r="10310" spans="61:61" x14ac:dyDescent="0.25">
      <c r="BI10310" s="34">
        <v>-9.9673383117858005E-2</v>
      </c>
    </row>
    <row r="10311" spans="61:61" x14ac:dyDescent="0.25">
      <c r="BI10311" s="34">
        <v>9.7840089927826293E-2</v>
      </c>
    </row>
    <row r="10312" spans="61:61" x14ac:dyDescent="0.25">
      <c r="BI10312" s="34">
        <v>3.4112920312719598E-2</v>
      </c>
    </row>
    <row r="10313" spans="61:61" x14ac:dyDescent="0.25">
      <c r="BI10313" s="34">
        <v>1.47750534133407E-2</v>
      </c>
    </row>
    <row r="10314" spans="61:61" x14ac:dyDescent="0.25">
      <c r="BI10314" s="34">
        <v>-5.5004155837065902E-2</v>
      </c>
    </row>
    <row r="10315" spans="61:61" x14ac:dyDescent="0.25">
      <c r="BI10315" s="34">
        <v>3.3459547220983897E-2</v>
      </c>
    </row>
    <row r="10316" spans="61:61" x14ac:dyDescent="0.25">
      <c r="BI10316" s="34">
        <v>0.1128686873864345</v>
      </c>
    </row>
    <row r="10317" spans="61:61" x14ac:dyDescent="0.25">
      <c r="BI10317" s="34">
        <v>-0.11826126260343831</v>
      </c>
    </row>
    <row r="10318" spans="61:61" x14ac:dyDescent="0.25">
      <c r="BI10318" s="34">
        <v>-0.22346042387795581</v>
      </c>
    </row>
    <row r="10319" spans="61:61" x14ac:dyDescent="0.25">
      <c r="BI10319" s="34">
        <v>5.2483322140519303E-2</v>
      </c>
    </row>
    <row r="10320" spans="61:61" x14ac:dyDescent="0.25">
      <c r="BI10320" s="34">
        <v>0.24522097955875441</v>
      </c>
    </row>
    <row r="10321" spans="61:61" x14ac:dyDescent="0.25">
      <c r="BI10321" s="34">
        <v>7.1768657023606602E-2</v>
      </c>
    </row>
    <row r="10322" spans="61:61" x14ac:dyDescent="0.25">
      <c r="BI10322" s="34">
        <v>0.15952767824786221</v>
      </c>
    </row>
    <row r="10323" spans="61:61" x14ac:dyDescent="0.25">
      <c r="BI10323" s="34">
        <v>7.3821581016836404E-2</v>
      </c>
    </row>
    <row r="10324" spans="61:61" x14ac:dyDescent="0.25">
      <c r="BI10324" s="34">
        <v>7.8396026572838201E-2</v>
      </c>
    </row>
    <row r="10325" spans="61:61" x14ac:dyDescent="0.25">
      <c r="BI10325" s="34">
        <v>6.5131779562818196E-2</v>
      </c>
    </row>
    <row r="10326" spans="61:61" x14ac:dyDescent="0.25">
      <c r="BI10326" s="34">
        <v>-1.5918522300487001E-2</v>
      </c>
    </row>
    <row r="10327" spans="61:61" x14ac:dyDescent="0.25">
      <c r="BI10327" s="34">
        <v>8.4114386721723E-2</v>
      </c>
    </row>
    <row r="10328" spans="61:61" x14ac:dyDescent="0.25">
      <c r="BI10328" s="34">
        <v>6.2711451854496503E-2</v>
      </c>
    </row>
    <row r="10329" spans="61:61" x14ac:dyDescent="0.25">
      <c r="BI10329" s="34">
        <v>-1.05652395431445E-2</v>
      </c>
    </row>
    <row r="10330" spans="61:61" x14ac:dyDescent="0.25">
      <c r="BI10330" s="34">
        <v>3.3245576757681403E-2</v>
      </c>
    </row>
    <row r="10331" spans="61:61" x14ac:dyDescent="0.25">
      <c r="BI10331" s="34">
        <v>7.4670647204130594E-2</v>
      </c>
    </row>
    <row r="10332" spans="61:61" x14ac:dyDescent="0.25">
      <c r="BI10332" s="34">
        <v>4.1841297335112902E-2</v>
      </c>
    </row>
    <row r="10333" spans="61:61" x14ac:dyDescent="0.25">
      <c r="BI10333" s="34">
        <v>6.3023630816759602E-2</v>
      </c>
    </row>
    <row r="10334" spans="61:61" x14ac:dyDescent="0.25">
      <c r="BI10334" s="34">
        <v>4.2894121136582003E-3</v>
      </c>
    </row>
    <row r="10335" spans="61:61" x14ac:dyDescent="0.25">
      <c r="BI10335" s="34">
        <v>0.1150938395830324</v>
      </c>
    </row>
    <row r="10336" spans="61:61" x14ac:dyDescent="0.25">
      <c r="BI10336" s="34">
        <v>-0.31030075454479561</v>
      </c>
    </row>
    <row r="10337" spans="61:61" x14ac:dyDescent="0.25">
      <c r="BI10337" s="34">
        <v>-2.8199576727232101E-2</v>
      </c>
    </row>
    <row r="10338" spans="61:61" x14ac:dyDescent="0.25">
      <c r="BI10338" s="34">
        <v>5.5533253223831201E-2</v>
      </c>
    </row>
    <row r="10339" spans="61:61" x14ac:dyDescent="0.25">
      <c r="BI10339" s="34">
        <v>1.6072573203394499E-2</v>
      </c>
    </row>
    <row r="10340" spans="61:61" x14ac:dyDescent="0.25">
      <c r="BI10340" s="34">
        <v>-2.0081856406631099E-2</v>
      </c>
    </row>
    <row r="10341" spans="61:61" x14ac:dyDescent="0.25">
      <c r="BI10341" s="34">
        <v>-8.0849994485902493E-2</v>
      </c>
    </row>
    <row r="10342" spans="61:61" x14ac:dyDescent="0.25">
      <c r="BI10342" s="34">
        <v>0.24077491709754409</v>
      </c>
    </row>
    <row r="10343" spans="61:61" x14ac:dyDescent="0.25">
      <c r="BI10343" s="34">
        <v>-6.6650246686987102E-2</v>
      </c>
    </row>
    <row r="10344" spans="61:61" x14ac:dyDescent="0.25">
      <c r="BI10344" s="34">
        <v>-9.1815053919274706E-2</v>
      </c>
    </row>
    <row r="10345" spans="61:61" x14ac:dyDescent="0.25">
      <c r="BI10345" s="34">
        <v>0.1425269495281288</v>
      </c>
    </row>
    <row r="10346" spans="61:61" x14ac:dyDescent="0.25">
      <c r="BI10346" s="34">
        <v>-0.10472812236831749</v>
      </c>
    </row>
    <row r="10347" spans="61:61" x14ac:dyDescent="0.25">
      <c r="BI10347" s="34">
        <v>2.37340564784757E-2</v>
      </c>
    </row>
    <row r="10348" spans="61:61" x14ac:dyDescent="0.25">
      <c r="BI10348" s="34">
        <v>-9.1720666246189506E-2</v>
      </c>
    </row>
    <row r="10349" spans="61:61" x14ac:dyDescent="0.25">
      <c r="BI10349" s="34">
        <v>7.6718813795707899E-2</v>
      </c>
    </row>
    <row r="10350" spans="61:61" x14ac:dyDescent="0.25">
      <c r="BI10350" s="34">
        <v>-1.8200211156200598E-2</v>
      </c>
    </row>
    <row r="10351" spans="61:61" x14ac:dyDescent="0.25">
      <c r="BI10351" s="34">
        <v>-3.6226345450363497E-2</v>
      </c>
    </row>
    <row r="10352" spans="61:61" x14ac:dyDescent="0.25">
      <c r="BI10352" s="34">
        <v>-5.2343489486359002E-2</v>
      </c>
    </row>
    <row r="10353" spans="61:61" x14ac:dyDescent="0.25">
      <c r="BI10353" s="34">
        <v>-0.10632820022133491</v>
      </c>
    </row>
    <row r="10354" spans="61:61" x14ac:dyDescent="0.25">
      <c r="BI10354" s="34">
        <v>5.3583402252348797E-2</v>
      </c>
    </row>
    <row r="10355" spans="61:61" x14ac:dyDescent="0.25">
      <c r="BI10355" s="34">
        <v>-0.14478600843857811</v>
      </c>
    </row>
    <row r="10356" spans="61:61" x14ac:dyDescent="0.25">
      <c r="BI10356" s="34">
        <v>1.5679506423885801E-2</v>
      </c>
    </row>
    <row r="10357" spans="61:61" x14ac:dyDescent="0.25">
      <c r="BI10357" s="34">
        <v>-0.1128009085659385</v>
      </c>
    </row>
    <row r="10358" spans="61:61" x14ac:dyDescent="0.25">
      <c r="BI10358" s="34">
        <v>-2.0488225227456799E-2</v>
      </c>
    </row>
    <row r="10359" spans="61:61" x14ac:dyDescent="0.25">
      <c r="BI10359" s="34">
        <v>-6.1661193019306101E-2</v>
      </c>
    </row>
    <row r="10360" spans="61:61" x14ac:dyDescent="0.25">
      <c r="BI10360" s="34">
        <v>-1.44881041197571E-2</v>
      </c>
    </row>
    <row r="10361" spans="61:61" x14ac:dyDescent="0.25">
      <c r="BI10361" s="34">
        <v>-1.50648791310163E-2</v>
      </c>
    </row>
    <row r="10362" spans="61:61" x14ac:dyDescent="0.25">
      <c r="BI10362" s="34">
        <v>-0.1193336295353853</v>
      </c>
    </row>
    <row r="10363" spans="61:61" x14ac:dyDescent="0.25">
      <c r="BI10363" s="34">
        <v>4.1797672154296004E-3</v>
      </c>
    </row>
    <row r="10364" spans="61:61" x14ac:dyDescent="0.25">
      <c r="BI10364" s="34">
        <v>6.6359105329515694E-2</v>
      </c>
    </row>
    <row r="10365" spans="61:61" x14ac:dyDescent="0.25">
      <c r="BI10365" s="34">
        <v>3.5022159838313201E-2</v>
      </c>
    </row>
    <row r="10366" spans="61:61" x14ac:dyDescent="0.25">
      <c r="BI10366" s="34">
        <v>-0.1191700078700394</v>
      </c>
    </row>
    <row r="10367" spans="61:61" x14ac:dyDescent="0.25">
      <c r="BI10367" s="34">
        <v>-5.4564033149474597E-2</v>
      </c>
    </row>
    <row r="10368" spans="61:61" x14ac:dyDescent="0.25">
      <c r="BI10368" s="34">
        <v>4.7242838366325098E-2</v>
      </c>
    </row>
    <row r="10369" spans="61:61" x14ac:dyDescent="0.25">
      <c r="BI10369" s="34">
        <v>-2.85012000008418E-2</v>
      </c>
    </row>
    <row r="10370" spans="61:61" x14ac:dyDescent="0.25">
      <c r="BI10370" s="34">
        <v>1.52675058483048E-2</v>
      </c>
    </row>
    <row r="10371" spans="61:61" x14ac:dyDescent="0.25">
      <c r="BI10371" s="34">
        <v>8.0660000768873003E-2</v>
      </c>
    </row>
    <row r="10372" spans="61:61" x14ac:dyDescent="0.25">
      <c r="BI10372" s="34">
        <v>-0.1861243486812599</v>
      </c>
    </row>
    <row r="10373" spans="61:61" x14ac:dyDescent="0.25">
      <c r="BI10373" s="34">
        <v>-2.58515867195971E-2</v>
      </c>
    </row>
    <row r="10374" spans="61:61" x14ac:dyDescent="0.25">
      <c r="BI10374" s="34">
        <v>-7.8877168828949906E-2</v>
      </c>
    </row>
    <row r="10375" spans="61:61" x14ac:dyDescent="0.25">
      <c r="BI10375" s="34">
        <v>0.1366019887150432</v>
      </c>
    </row>
    <row r="10376" spans="61:61" x14ac:dyDescent="0.25">
      <c r="BI10376" s="34">
        <v>6.9386191490976204E-2</v>
      </c>
    </row>
    <row r="10377" spans="61:61" x14ac:dyDescent="0.25">
      <c r="BI10377" s="34">
        <v>-2.3166717981338299E-2</v>
      </c>
    </row>
    <row r="10378" spans="61:61" x14ac:dyDescent="0.25">
      <c r="BI10378" s="34">
        <v>1.9354715529674E-3</v>
      </c>
    </row>
    <row r="10379" spans="61:61" x14ac:dyDescent="0.25">
      <c r="BI10379" s="34">
        <v>-0.1246806118719779</v>
      </c>
    </row>
    <row r="10380" spans="61:61" x14ac:dyDescent="0.25">
      <c r="BI10380" s="34">
        <v>0.31900806757159972</v>
      </c>
    </row>
    <row r="10381" spans="61:61" x14ac:dyDescent="0.25">
      <c r="BI10381" s="34">
        <v>4.1698934325208402E-2</v>
      </c>
    </row>
    <row r="10382" spans="61:61" x14ac:dyDescent="0.25">
      <c r="BI10382" s="34">
        <v>0.1745363767172935</v>
      </c>
    </row>
    <row r="10383" spans="61:61" x14ac:dyDescent="0.25">
      <c r="BI10383" s="34">
        <v>1.4225517626402E-2</v>
      </c>
    </row>
    <row r="10384" spans="61:61" x14ac:dyDescent="0.25">
      <c r="BI10384" s="34">
        <v>-0.11479310941904181</v>
      </c>
    </row>
    <row r="10385" spans="61:61" x14ac:dyDescent="0.25">
      <c r="BI10385" s="34">
        <v>-0.1087152792824216</v>
      </c>
    </row>
    <row r="10386" spans="61:61" x14ac:dyDescent="0.25">
      <c r="BI10386" s="34">
        <v>-2.75224296917073E-2</v>
      </c>
    </row>
    <row r="10387" spans="61:61" x14ac:dyDescent="0.25">
      <c r="BI10387" s="34">
        <v>0.19065595917773909</v>
      </c>
    </row>
    <row r="10388" spans="61:61" x14ac:dyDescent="0.25">
      <c r="BI10388" s="34">
        <v>-6.8483769468474995E-2</v>
      </c>
    </row>
    <row r="10389" spans="61:61" x14ac:dyDescent="0.25">
      <c r="BI10389" s="34">
        <v>-4.8373910482713701E-2</v>
      </c>
    </row>
    <row r="10390" spans="61:61" x14ac:dyDescent="0.25">
      <c r="BI10390" s="34">
        <v>-0.1533247496386699</v>
      </c>
    </row>
    <row r="10391" spans="61:61" x14ac:dyDescent="0.25">
      <c r="BI10391" s="34">
        <v>-0.33624721553189763</v>
      </c>
    </row>
    <row r="10392" spans="61:61" x14ac:dyDescent="0.25">
      <c r="BI10392" s="34">
        <v>0.18511869549166651</v>
      </c>
    </row>
    <row r="10393" spans="61:61" x14ac:dyDescent="0.25">
      <c r="BI10393" s="34">
        <v>-0.1715820400121249</v>
      </c>
    </row>
    <row r="10394" spans="61:61" x14ac:dyDescent="0.25">
      <c r="BI10394" s="34">
        <v>5.7614446896858497E-2</v>
      </c>
    </row>
    <row r="10395" spans="61:61" x14ac:dyDescent="0.25">
      <c r="BI10395" s="34">
        <v>0.1139381894990202</v>
      </c>
    </row>
    <row r="10396" spans="61:61" x14ac:dyDescent="0.25">
      <c r="BI10396" s="34">
        <v>0.14406319602154491</v>
      </c>
    </row>
    <row r="10397" spans="61:61" x14ac:dyDescent="0.25">
      <c r="BI10397" s="34">
        <v>-0.1396015316509982</v>
      </c>
    </row>
    <row r="10398" spans="61:61" x14ac:dyDescent="0.25">
      <c r="BI10398" s="34">
        <v>-7.13749487045372E-2</v>
      </c>
    </row>
    <row r="10399" spans="61:61" x14ac:dyDescent="0.25">
      <c r="BI10399" s="34">
        <v>-7.5094986835660404E-2</v>
      </c>
    </row>
    <row r="10400" spans="61:61" x14ac:dyDescent="0.25">
      <c r="BI10400" s="34">
        <v>-9.6475500100145994E-2</v>
      </c>
    </row>
    <row r="10401" spans="61:61" x14ac:dyDescent="0.25">
      <c r="BI10401" s="34">
        <v>-2.2296779823622998E-3</v>
      </c>
    </row>
    <row r="10402" spans="61:61" x14ac:dyDescent="0.25">
      <c r="BI10402" s="34">
        <v>-0.17788435597242119</v>
      </c>
    </row>
    <row r="10403" spans="61:61" x14ac:dyDescent="0.25">
      <c r="BI10403" s="34">
        <v>-0.1159708486104</v>
      </c>
    </row>
    <row r="10404" spans="61:61" x14ac:dyDescent="0.25">
      <c r="BI10404" s="34">
        <v>0.1700500268189146</v>
      </c>
    </row>
    <row r="10405" spans="61:61" x14ac:dyDescent="0.25">
      <c r="BI10405" s="34">
        <v>-4.3522059556867901E-2</v>
      </c>
    </row>
    <row r="10406" spans="61:61" x14ac:dyDescent="0.25">
      <c r="BI10406" s="34">
        <v>0.18604420829587079</v>
      </c>
    </row>
    <row r="10407" spans="61:61" x14ac:dyDescent="0.25">
      <c r="BI10407" s="34">
        <v>2.5977043810016899E-2</v>
      </c>
    </row>
    <row r="10408" spans="61:61" x14ac:dyDescent="0.25">
      <c r="BI10408" s="34">
        <v>3.7365033855627602E-2</v>
      </c>
    </row>
    <row r="10409" spans="61:61" x14ac:dyDescent="0.25">
      <c r="BI10409" s="34">
        <v>5.1305473304522897E-2</v>
      </c>
    </row>
    <row r="10410" spans="61:61" x14ac:dyDescent="0.25">
      <c r="BI10410" s="34">
        <v>-0.20865829583107201</v>
      </c>
    </row>
    <row r="10411" spans="61:61" x14ac:dyDescent="0.25">
      <c r="BI10411" s="34">
        <v>-0.1258732605037903</v>
      </c>
    </row>
    <row r="10412" spans="61:61" x14ac:dyDescent="0.25">
      <c r="BI10412" s="34">
        <v>-9.4515093823525798E-2</v>
      </c>
    </row>
    <row r="10413" spans="61:61" x14ac:dyDescent="0.25">
      <c r="BI10413" s="34">
        <v>-3.2793171257065601E-2</v>
      </c>
    </row>
    <row r="10414" spans="61:61" x14ac:dyDescent="0.25">
      <c r="BI10414" s="34">
        <v>-9.4520702093593995E-3</v>
      </c>
    </row>
    <row r="10415" spans="61:61" x14ac:dyDescent="0.25">
      <c r="BI10415" s="34">
        <v>7.5897609190706705E-2</v>
      </c>
    </row>
    <row r="10416" spans="61:61" x14ac:dyDescent="0.25">
      <c r="BI10416" s="34">
        <v>5.3024101099912298E-2</v>
      </c>
    </row>
    <row r="10417" spans="61:61" x14ac:dyDescent="0.25">
      <c r="BI10417" s="34">
        <v>0.18159048035089889</v>
      </c>
    </row>
    <row r="10418" spans="61:61" x14ac:dyDescent="0.25">
      <c r="BI10418" s="34">
        <v>0.16572228079684759</v>
      </c>
    </row>
    <row r="10419" spans="61:61" x14ac:dyDescent="0.25">
      <c r="BI10419" s="34">
        <v>0.13252854346408119</v>
      </c>
    </row>
    <row r="10420" spans="61:61" x14ac:dyDescent="0.25">
      <c r="BI10420" s="34">
        <v>3.6941313451041999E-2</v>
      </c>
    </row>
    <row r="10421" spans="61:61" x14ac:dyDescent="0.25">
      <c r="BI10421" s="34">
        <v>0.19504286000490181</v>
      </c>
    </row>
    <row r="10422" spans="61:61" x14ac:dyDescent="0.25">
      <c r="BI10422" s="34">
        <v>-6.9427454418316006E-2</v>
      </c>
    </row>
    <row r="10423" spans="61:61" x14ac:dyDescent="0.25">
      <c r="BI10423" s="34">
        <v>2.37871398067987E-2</v>
      </c>
    </row>
    <row r="10424" spans="61:61" x14ac:dyDescent="0.25">
      <c r="BI10424" s="34">
        <v>5.8458723142252103E-2</v>
      </c>
    </row>
    <row r="10425" spans="61:61" x14ac:dyDescent="0.25">
      <c r="BI10425" s="34">
        <v>-8.6048676279507994E-3</v>
      </c>
    </row>
    <row r="10426" spans="61:61" x14ac:dyDescent="0.25">
      <c r="BI10426" s="34">
        <v>0.28682945508135888</v>
      </c>
    </row>
    <row r="10427" spans="61:61" x14ac:dyDescent="0.25">
      <c r="BI10427" s="34">
        <v>0.14527215559872389</v>
      </c>
    </row>
    <row r="10428" spans="61:61" x14ac:dyDescent="0.25">
      <c r="BI10428" s="34">
        <v>0.18592954268292361</v>
      </c>
    </row>
    <row r="10429" spans="61:61" x14ac:dyDescent="0.25">
      <c r="BI10429" s="34">
        <v>0.1097326225762932</v>
      </c>
    </row>
    <row r="10430" spans="61:61" x14ac:dyDescent="0.25">
      <c r="BI10430" s="34">
        <v>0.2027979668783334</v>
      </c>
    </row>
    <row r="10431" spans="61:61" x14ac:dyDescent="0.25">
      <c r="BI10431" s="34">
        <v>7.4719643583067999E-2</v>
      </c>
    </row>
    <row r="10432" spans="61:61" x14ac:dyDescent="0.25">
      <c r="BI10432" s="34">
        <v>0.1035298137405002</v>
      </c>
    </row>
    <row r="10433" spans="61:61" x14ac:dyDescent="0.25">
      <c r="BI10433" s="34">
        <v>-0.20285035950578681</v>
      </c>
    </row>
    <row r="10434" spans="61:61" x14ac:dyDescent="0.25">
      <c r="BI10434" s="34">
        <v>-0.14937571118015111</v>
      </c>
    </row>
    <row r="10435" spans="61:61" x14ac:dyDescent="0.25">
      <c r="BI10435" s="34">
        <v>-9.1899829474170802E-2</v>
      </c>
    </row>
    <row r="10436" spans="61:61" x14ac:dyDescent="0.25">
      <c r="BI10436" s="34">
        <v>-0.1124766547171564</v>
      </c>
    </row>
    <row r="10437" spans="61:61" x14ac:dyDescent="0.25">
      <c r="BI10437" s="34">
        <v>-4.56624587171836E-2</v>
      </c>
    </row>
    <row r="10438" spans="61:61" x14ac:dyDescent="0.25">
      <c r="BI10438" s="34">
        <v>-0.10366075810880079</v>
      </c>
    </row>
    <row r="10439" spans="61:61" x14ac:dyDescent="0.25">
      <c r="BI10439" s="34">
        <v>0.45219347105762281</v>
      </c>
    </row>
    <row r="10440" spans="61:61" x14ac:dyDescent="0.25">
      <c r="BI10440" s="34">
        <v>-1.2573607707897399E-2</v>
      </c>
    </row>
    <row r="10441" spans="61:61" x14ac:dyDescent="0.25">
      <c r="BI10441" s="34">
        <v>-4.1369761274499199E-2</v>
      </c>
    </row>
    <row r="10442" spans="61:61" x14ac:dyDescent="0.25">
      <c r="BI10442" s="34">
        <v>0.32416762712505498</v>
      </c>
    </row>
    <row r="10443" spans="61:61" x14ac:dyDescent="0.25">
      <c r="BI10443" s="34">
        <v>0.28834415486198639</v>
      </c>
    </row>
    <row r="10444" spans="61:61" x14ac:dyDescent="0.25">
      <c r="BI10444" s="34">
        <v>-4.4584633095540303E-2</v>
      </c>
    </row>
    <row r="10445" spans="61:61" x14ac:dyDescent="0.25">
      <c r="BI10445" s="34">
        <v>0.13593401484032841</v>
      </c>
    </row>
    <row r="10446" spans="61:61" x14ac:dyDescent="0.25">
      <c r="BI10446" s="34">
        <v>-8.9951522012213403E-2</v>
      </c>
    </row>
    <row r="10447" spans="61:61" x14ac:dyDescent="0.25">
      <c r="BI10447" s="34">
        <v>-5.7171714946919798E-2</v>
      </c>
    </row>
    <row r="10448" spans="61:61" x14ac:dyDescent="0.25">
      <c r="BI10448" s="34">
        <v>-7.8587109368848496E-2</v>
      </c>
    </row>
    <row r="10449" spans="61:61" x14ac:dyDescent="0.25">
      <c r="BI10449" s="34">
        <v>5.4364999007024802E-2</v>
      </c>
    </row>
    <row r="10450" spans="61:61" x14ac:dyDescent="0.25">
      <c r="BI10450" s="34">
        <v>0.10336034071611511</v>
      </c>
    </row>
    <row r="10451" spans="61:61" x14ac:dyDescent="0.25">
      <c r="BI10451" s="34">
        <v>-5.0819047966077897E-2</v>
      </c>
    </row>
    <row r="10452" spans="61:61" x14ac:dyDescent="0.25">
      <c r="BI10452" s="34">
        <v>-0.14958961768832599</v>
      </c>
    </row>
    <row r="10453" spans="61:61" x14ac:dyDescent="0.25">
      <c r="BI10453" s="34">
        <v>-0.24955454097244051</v>
      </c>
    </row>
    <row r="10454" spans="61:61" x14ac:dyDescent="0.25">
      <c r="BI10454" s="34">
        <v>-0.13918337984236401</v>
      </c>
    </row>
    <row r="10455" spans="61:61" x14ac:dyDescent="0.25">
      <c r="BI10455" s="34">
        <v>-1.5909766060496999E-2</v>
      </c>
    </row>
    <row r="10456" spans="61:61" x14ac:dyDescent="0.25">
      <c r="BI10456" s="34">
        <v>-6.61480173128733E-2</v>
      </c>
    </row>
    <row r="10457" spans="61:61" x14ac:dyDescent="0.25">
      <c r="BI10457" s="34">
        <v>5.24714715095203E-2</v>
      </c>
    </row>
    <row r="10458" spans="61:61" x14ac:dyDescent="0.25">
      <c r="BI10458" s="34">
        <v>-2.97456424145057E-2</v>
      </c>
    </row>
    <row r="10459" spans="61:61" x14ac:dyDescent="0.25">
      <c r="BI10459" s="34">
        <v>-2.59520747250633E-2</v>
      </c>
    </row>
    <row r="10460" spans="61:61" x14ac:dyDescent="0.25">
      <c r="BI10460" s="34">
        <v>0.1943846405627255</v>
      </c>
    </row>
    <row r="10461" spans="61:61" x14ac:dyDescent="0.25">
      <c r="BI10461" s="34">
        <v>-0.14116770658950359</v>
      </c>
    </row>
    <row r="10462" spans="61:61" x14ac:dyDescent="0.25">
      <c r="BI10462" s="34">
        <v>-3.3043911906612398E-2</v>
      </c>
    </row>
    <row r="10463" spans="61:61" x14ac:dyDescent="0.25">
      <c r="BI10463" s="34">
        <v>-8.31282642126739E-2</v>
      </c>
    </row>
    <row r="10464" spans="61:61" x14ac:dyDescent="0.25">
      <c r="BI10464" s="34">
        <v>-0.1291473396598741</v>
      </c>
    </row>
    <row r="10465" spans="61:61" x14ac:dyDescent="0.25">
      <c r="BI10465" s="34">
        <v>1.4690565293371E-2</v>
      </c>
    </row>
    <row r="10466" spans="61:61" x14ac:dyDescent="0.25">
      <c r="BI10466" s="34">
        <v>-8.2840204556614006E-2</v>
      </c>
    </row>
    <row r="10467" spans="61:61" x14ac:dyDescent="0.25">
      <c r="BI10467" s="34">
        <v>2.3941452335590401E-2</v>
      </c>
    </row>
    <row r="10468" spans="61:61" x14ac:dyDescent="0.25">
      <c r="BI10468" s="34">
        <v>4.9930590000012702E-2</v>
      </c>
    </row>
    <row r="10469" spans="61:61" x14ac:dyDescent="0.25">
      <c r="BI10469" s="34">
        <v>-0.17088936286986339</v>
      </c>
    </row>
    <row r="10470" spans="61:61" x14ac:dyDescent="0.25">
      <c r="BI10470" s="34">
        <v>3.8262655112030697E-2</v>
      </c>
    </row>
    <row r="10471" spans="61:61" x14ac:dyDescent="0.25">
      <c r="BI10471" s="34">
        <v>-0.1099758895372934</v>
      </c>
    </row>
    <row r="10472" spans="61:61" x14ac:dyDescent="0.25">
      <c r="BI10472" s="34">
        <v>-7.6833690609138097E-2</v>
      </c>
    </row>
    <row r="10473" spans="61:61" x14ac:dyDescent="0.25">
      <c r="BI10473" s="34">
        <v>-8.2344120725636794E-2</v>
      </c>
    </row>
    <row r="10474" spans="61:61" x14ac:dyDescent="0.25">
      <c r="BI10474" s="34">
        <v>0.21697232802459149</v>
      </c>
    </row>
    <row r="10475" spans="61:61" x14ac:dyDescent="0.25">
      <c r="BI10475" s="34">
        <v>9.4937777082529595E-2</v>
      </c>
    </row>
    <row r="10476" spans="61:61" x14ac:dyDescent="0.25">
      <c r="BI10476" s="34">
        <v>-5.2447653673779897E-2</v>
      </c>
    </row>
    <row r="10477" spans="61:61" x14ac:dyDescent="0.25">
      <c r="BI10477" s="34">
        <v>0.22033793544540811</v>
      </c>
    </row>
    <row r="10478" spans="61:61" x14ac:dyDescent="0.25">
      <c r="BI10478" s="34">
        <v>4.7118759520729998E-4</v>
      </c>
    </row>
    <row r="10479" spans="61:61" x14ac:dyDescent="0.25">
      <c r="BI10479" s="34">
        <v>4.3846969696969697E-2</v>
      </c>
    </row>
    <row r="10480" spans="61:61" x14ac:dyDescent="0.25">
      <c r="BI10480" s="34">
        <v>0.37580441387261898</v>
      </c>
    </row>
    <row r="10481" spans="61:61" x14ac:dyDescent="0.25">
      <c r="BI10481" s="34">
        <v>0.36002300912848911</v>
      </c>
    </row>
    <row r="10482" spans="61:61" x14ac:dyDescent="0.25">
      <c r="BI10482" s="34">
        <v>3.5945427166015599E-2</v>
      </c>
    </row>
    <row r="10483" spans="61:61" x14ac:dyDescent="0.25">
      <c r="BI10483" s="34">
        <v>-3.2069999962765897E-2</v>
      </c>
    </row>
    <row r="10484" spans="61:61" x14ac:dyDescent="0.25">
      <c r="BI10484" s="34">
        <v>9.5844818768268697E-2</v>
      </c>
    </row>
    <row r="10485" spans="61:61" x14ac:dyDescent="0.25">
      <c r="BI10485" s="34">
        <v>8.2706715378695894E-2</v>
      </c>
    </row>
    <row r="10486" spans="61:61" x14ac:dyDescent="0.25">
      <c r="BI10486" s="34">
        <v>3.00323888442094E-2</v>
      </c>
    </row>
    <row r="10487" spans="61:61" x14ac:dyDescent="0.25">
      <c r="BI10487" s="34">
        <v>-4.4997409127462397E-2</v>
      </c>
    </row>
    <row r="10488" spans="61:61" x14ac:dyDescent="0.25">
      <c r="BI10488" s="34">
        <v>-6.9728423388729394E-2</v>
      </c>
    </row>
    <row r="10489" spans="61:61" x14ac:dyDescent="0.25">
      <c r="BI10489" s="34">
        <v>6.7107745768583901E-2</v>
      </c>
    </row>
    <row r="10490" spans="61:61" x14ac:dyDescent="0.25">
      <c r="BI10490" s="34">
        <v>1.0904276860926999E-3</v>
      </c>
    </row>
    <row r="10491" spans="61:61" x14ac:dyDescent="0.25">
      <c r="BI10491" s="34">
        <v>-6.7745565100906804E-2</v>
      </c>
    </row>
    <row r="10492" spans="61:61" x14ac:dyDescent="0.25">
      <c r="BI10492" s="34">
        <v>-5.9210579311918997E-2</v>
      </c>
    </row>
    <row r="10493" spans="61:61" x14ac:dyDescent="0.25">
      <c r="BI10493" s="34">
        <v>0.31055674235855502</v>
      </c>
    </row>
    <row r="10494" spans="61:61" x14ac:dyDescent="0.25">
      <c r="BI10494" s="34">
        <v>2.4601184161598101E-2</v>
      </c>
    </row>
    <row r="10495" spans="61:61" x14ac:dyDescent="0.25">
      <c r="BI10495" s="34">
        <v>-3.8779118653607801E-2</v>
      </c>
    </row>
    <row r="10496" spans="61:61" x14ac:dyDescent="0.25">
      <c r="BI10496" s="34">
        <v>-1.04453329712262E-2</v>
      </c>
    </row>
    <row r="10497" spans="61:61" x14ac:dyDescent="0.25">
      <c r="BI10497" s="34">
        <v>0.22293347318575049</v>
      </c>
    </row>
    <row r="10498" spans="61:61" x14ac:dyDescent="0.25">
      <c r="BI10498" s="34">
        <v>5.9244888185749E-3</v>
      </c>
    </row>
    <row r="10499" spans="61:61" x14ac:dyDescent="0.25">
      <c r="BI10499" s="34">
        <v>-0.1107392572835014</v>
      </c>
    </row>
    <row r="10500" spans="61:61" x14ac:dyDescent="0.25">
      <c r="BI10500" s="34">
        <v>1.7620624276133701E-2</v>
      </c>
    </row>
    <row r="10501" spans="61:61" x14ac:dyDescent="0.25">
      <c r="BI10501" s="34">
        <v>7.6636280946865004E-3</v>
      </c>
    </row>
    <row r="10502" spans="61:61" x14ac:dyDescent="0.25">
      <c r="BI10502" s="34">
        <v>-1.1594562089758001E-2</v>
      </c>
    </row>
    <row r="10503" spans="61:61" x14ac:dyDescent="0.25">
      <c r="BI10503" s="34">
        <v>0.22531219672828279</v>
      </c>
    </row>
    <row r="10504" spans="61:61" x14ac:dyDescent="0.25">
      <c r="BI10504" s="34">
        <v>-0.12827917588407989</v>
      </c>
    </row>
    <row r="10505" spans="61:61" x14ac:dyDescent="0.25">
      <c r="BI10505" s="34">
        <v>6.6751753145041504E-2</v>
      </c>
    </row>
    <row r="10506" spans="61:61" x14ac:dyDescent="0.25">
      <c r="BI10506" s="34">
        <v>-0.1839012045485271</v>
      </c>
    </row>
    <row r="10507" spans="61:61" x14ac:dyDescent="0.25">
      <c r="BI10507" s="34">
        <v>-1.2880267517398101E-2</v>
      </c>
    </row>
    <row r="10508" spans="61:61" x14ac:dyDescent="0.25">
      <c r="BI10508" s="34">
        <v>-0.20706572363616851</v>
      </c>
    </row>
    <row r="10509" spans="61:61" x14ac:dyDescent="0.25">
      <c r="BI10509" s="34">
        <v>-6.4288765708384002E-2</v>
      </c>
    </row>
    <row r="10510" spans="61:61" x14ac:dyDescent="0.25">
      <c r="BI10510" s="34">
        <v>3.5052600823822E-2</v>
      </c>
    </row>
    <row r="10511" spans="61:61" x14ac:dyDescent="0.25">
      <c r="BI10511" s="34">
        <v>-1.0458305434977E-2</v>
      </c>
    </row>
    <row r="10512" spans="61:61" x14ac:dyDescent="0.25">
      <c r="BI10512" s="34">
        <v>-0.1139915358141535</v>
      </c>
    </row>
    <row r="10513" spans="61:61" x14ac:dyDescent="0.25">
      <c r="BI10513" s="34">
        <v>9.3630078839685896E-2</v>
      </c>
    </row>
    <row r="10514" spans="61:61" x14ac:dyDescent="0.25">
      <c r="BI10514" s="34">
        <v>-7.6758637354160997E-2</v>
      </c>
    </row>
    <row r="10515" spans="61:61" x14ac:dyDescent="0.25">
      <c r="BI10515" s="34">
        <v>-0.1359641420397962</v>
      </c>
    </row>
    <row r="10516" spans="61:61" x14ac:dyDescent="0.25">
      <c r="BI10516" s="34">
        <v>7.9162699645072804E-2</v>
      </c>
    </row>
    <row r="10517" spans="61:61" x14ac:dyDescent="0.25">
      <c r="BI10517" s="34">
        <v>9.8052453911013804E-2</v>
      </c>
    </row>
    <row r="10518" spans="61:61" x14ac:dyDescent="0.25">
      <c r="BI10518" s="34">
        <v>-0.13358369201650569</v>
      </c>
    </row>
    <row r="10519" spans="61:61" x14ac:dyDescent="0.25">
      <c r="BI10519" s="34">
        <v>2.9346561083718799E-2</v>
      </c>
    </row>
    <row r="10520" spans="61:61" x14ac:dyDescent="0.25">
      <c r="BI10520" s="34">
        <v>9.5018881891610299E-2</v>
      </c>
    </row>
    <row r="10521" spans="61:61" x14ac:dyDescent="0.25">
      <c r="BI10521" s="34">
        <v>-0.1076715463287146</v>
      </c>
    </row>
    <row r="10522" spans="61:61" x14ac:dyDescent="0.25">
      <c r="BI10522" s="34">
        <v>3.73391361142415E-2</v>
      </c>
    </row>
    <row r="10523" spans="61:61" x14ac:dyDescent="0.25">
      <c r="BI10523" s="34">
        <v>-7.3083933812056204E-2</v>
      </c>
    </row>
    <row r="10524" spans="61:61" x14ac:dyDescent="0.25">
      <c r="BI10524" s="34">
        <v>-2.8818028569128101E-2</v>
      </c>
    </row>
    <row r="10525" spans="61:61" x14ac:dyDescent="0.25">
      <c r="BI10525" s="34">
        <v>-0.16801223864828849</v>
      </c>
    </row>
    <row r="10526" spans="61:61" x14ac:dyDescent="0.25">
      <c r="BI10526" s="34">
        <v>4.7213717410206399E-2</v>
      </c>
    </row>
    <row r="10527" spans="61:61" x14ac:dyDescent="0.25">
      <c r="BI10527" s="34">
        <v>0.22485801210422349</v>
      </c>
    </row>
    <row r="10528" spans="61:61" x14ac:dyDescent="0.25">
      <c r="BI10528" s="34">
        <v>-0.1007550747720332</v>
      </c>
    </row>
    <row r="10529" spans="61:61" x14ac:dyDescent="0.25">
      <c r="BI10529" s="34">
        <v>4.2626948611953E-3</v>
      </c>
    </row>
    <row r="10530" spans="61:61" x14ac:dyDescent="0.25">
      <c r="BI10530" s="34">
        <v>0.2994936148328412</v>
      </c>
    </row>
    <row r="10531" spans="61:61" x14ac:dyDescent="0.25">
      <c r="BI10531" s="34">
        <v>-0.13505954665755909</v>
      </c>
    </row>
    <row r="10532" spans="61:61" x14ac:dyDescent="0.25">
      <c r="BI10532" s="34">
        <v>6.4235345028197902E-2</v>
      </c>
    </row>
    <row r="10533" spans="61:61" x14ac:dyDescent="0.25">
      <c r="BI10533" s="34">
        <v>0.1016587283980738</v>
      </c>
    </row>
    <row r="10534" spans="61:61" x14ac:dyDescent="0.25">
      <c r="BI10534" s="34">
        <v>-0.21934052037065571</v>
      </c>
    </row>
    <row r="10535" spans="61:61" x14ac:dyDescent="0.25">
      <c r="BI10535" s="34">
        <v>-1.8897771990948799E-2</v>
      </c>
    </row>
    <row r="10536" spans="61:61" x14ac:dyDescent="0.25">
      <c r="BI10536" s="34">
        <v>-0.1217820501051446</v>
      </c>
    </row>
    <row r="10537" spans="61:61" x14ac:dyDescent="0.25">
      <c r="BI10537" s="34">
        <v>-0.1715758156084318</v>
      </c>
    </row>
    <row r="10538" spans="61:61" x14ac:dyDescent="0.25">
      <c r="BI10538" s="34">
        <v>-6.2869760957473098E-2</v>
      </c>
    </row>
    <row r="10539" spans="61:61" x14ac:dyDescent="0.25">
      <c r="BI10539" s="34">
        <v>-0.22390440058477459</v>
      </c>
    </row>
    <row r="10540" spans="61:61" x14ac:dyDescent="0.25">
      <c r="BI10540" s="34">
        <v>-0.16940832999172659</v>
      </c>
    </row>
    <row r="10541" spans="61:61" x14ac:dyDescent="0.25">
      <c r="BI10541" s="34">
        <v>-0.1164328200100216</v>
      </c>
    </row>
    <row r="10542" spans="61:61" x14ac:dyDescent="0.25">
      <c r="BI10542" s="34">
        <v>-0.16021351843590689</v>
      </c>
    </row>
    <row r="10543" spans="61:61" x14ac:dyDescent="0.25">
      <c r="BI10543" s="34">
        <v>1.6534672461500401E-2</v>
      </c>
    </row>
    <row r="10544" spans="61:61" x14ac:dyDescent="0.25">
      <c r="BI10544" s="34">
        <v>-4.0804847461382097E-2</v>
      </c>
    </row>
    <row r="10545" spans="61:61" x14ac:dyDescent="0.25">
      <c r="BI10545" s="34">
        <v>-9.5537830818396105E-2</v>
      </c>
    </row>
    <row r="10546" spans="61:61" x14ac:dyDescent="0.25">
      <c r="BI10546" s="34">
        <v>4.3439280692187401E-2</v>
      </c>
    </row>
    <row r="10547" spans="61:61" x14ac:dyDescent="0.25">
      <c r="BI10547" s="34">
        <v>1.6572492697236E-3</v>
      </c>
    </row>
    <row r="10548" spans="61:61" x14ac:dyDescent="0.25">
      <c r="BI10548" s="34">
        <v>0.1259277673523661</v>
      </c>
    </row>
    <row r="10549" spans="61:61" x14ac:dyDescent="0.25">
      <c r="BI10549" s="34">
        <v>7.6583112345284003E-3</v>
      </c>
    </row>
    <row r="10550" spans="61:61" x14ac:dyDescent="0.25">
      <c r="BI10550" s="34">
        <v>-0.16164438712261711</v>
      </c>
    </row>
    <row r="10551" spans="61:61" x14ac:dyDescent="0.25">
      <c r="BI10551" s="34">
        <v>1.8859363025280299E-2</v>
      </c>
    </row>
    <row r="10552" spans="61:61" x14ac:dyDescent="0.25">
      <c r="BI10552" s="34">
        <v>0.17826277053716941</v>
      </c>
    </row>
    <row r="10553" spans="61:61" x14ac:dyDescent="0.25">
      <c r="BI10553" s="34">
        <v>0.1367161117097119</v>
      </c>
    </row>
    <row r="10554" spans="61:61" x14ac:dyDescent="0.25">
      <c r="BI10554" s="34">
        <v>3.5766662195918598E-2</v>
      </c>
    </row>
    <row r="10555" spans="61:61" x14ac:dyDescent="0.25">
      <c r="BI10555" s="34">
        <v>-8.2348120286003301E-2</v>
      </c>
    </row>
    <row r="10556" spans="61:61" x14ac:dyDescent="0.25">
      <c r="BI10556" s="34">
        <v>-1.2891447311238299E-2</v>
      </c>
    </row>
    <row r="10557" spans="61:61" x14ac:dyDescent="0.25">
      <c r="BI10557" s="34">
        <v>0.2479726166981312</v>
      </c>
    </row>
    <row r="10558" spans="61:61" x14ac:dyDescent="0.25">
      <c r="BI10558" s="34">
        <v>1.4749185694342601E-2</v>
      </c>
    </row>
    <row r="10559" spans="61:61" x14ac:dyDescent="0.25">
      <c r="BI10559" s="34">
        <v>0.1326169823555422</v>
      </c>
    </row>
    <row r="10560" spans="61:61" x14ac:dyDescent="0.25">
      <c r="BI10560" s="34">
        <v>0.30127549644568369</v>
      </c>
    </row>
    <row r="10561" spans="61:61" x14ac:dyDescent="0.25">
      <c r="BI10561" s="34">
        <v>-1.9915875256118199E-2</v>
      </c>
    </row>
    <row r="10562" spans="61:61" x14ac:dyDescent="0.25">
      <c r="BI10562" s="34">
        <v>0.13391752277197341</v>
      </c>
    </row>
    <row r="10563" spans="61:61" x14ac:dyDescent="0.25">
      <c r="BI10563" s="34">
        <v>0.12167034172718411</v>
      </c>
    </row>
    <row r="10564" spans="61:61" x14ac:dyDescent="0.25">
      <c r="BI10564" s="34">
        <v>-9.4928289064738297E-2</v>
      </c>
    </row>
    <row r="10565" spans="61:61" x14ac:dyDescent="0.25">
      <c r="BI10565" s="34">
        <v>3.21385385330092E-2</v>
      </c>
    </row>
    <row r="10566" spans="61:61" x14ac:dyDescent="0.25">
      <c r="BI10566" s="34">
        <v>0.1896856775136134</v>
      </c>
    </row>
    <row r="10567" spans="61:61" x14ac:dyDescent="0.25">
      <c r="BI10567" s="34">
        <v>-1.7496005597206502E-2</v>
      </c>
    </row>
    <row r="10568" spans="61:61" x14ac:dyDescent="0.25">
      <c r="BI10568" s="34">
        <v>0.20738977598602959</v>
      </c>
    </row>
    <row r="10569" spans="61:61" x14ac:dyDescent="0.25">
      <c r="BI10569" s="34">
        <v>-0.19615761718749999</v>
      </c>
    </row>
    <row r="10570" spans="61:61" x14ac:dyDescent="0.25">
      <c r="BI10570" s="34">
        <v>0.1679176103227403</v>
      </c>
    </row>
    <row r="10571" spans="61:61" x14ac:dyDescent="0.25">
      <c r="BI10571" s="34">
        <v>-3.25694873920939E-2</v>
      </c>
    </row>
    <row r="10572" spans="61:61" x14ac:dyDescent="0.25">
      <c r="BI10572" s="34">
        <v>0.13195153393278561</v>
      </c>
    </row>
    <row r="10573" spans="61:61" x14ac:dyDescent="0.25">
      <c r="BI10573" s="34">
        <v>6.8196839320859695E-2</v>
      </c>
    </row>
    <row r="10574" spans="61:61" x14ac:dyDescent="0.25">
      <c r="BI10574" s="34">
        <v>4.1090206351936998E-2</v>
      </c>
    </row>
    <row r="10575" spans="61:61" x14ac:dyDescent="0.25">
      <c r="BI10575" s="34">
        <v>-8.7795942554535503E-2</v>
      </c>
    </row>
    <row r="10576" spans="61:61" x14ac:dyDescent="0.25">
      <c r="BI10576" s="34">
        <v>-0.1057290059102602</v>
      </c>
    </row>
    <row r="10577" spans="61:61" x14ac:dyDescent="0.25">
      <c r="BI10577" s="34">
        <v>1.44445247323E-2</v>
      </c>
    </row>
    <row r="10578" spans="61:61" x14ac:dyDescent="0.25">
      <c r="BI10578" s="34">
        <v>0.4465418250413043</v>
      </c>
    </row>
    <row r="10579" spans="61:61" x14ac:dyDescent="0.25">
      <c r="BI10579" s="34">
        <v>0.2250194969846705</v>
      </c>
    </row>
    <row r="10580" spans="61:61" x14ac:dyDescent="0.25">
      <c r="BI10580" s="34">
        <v>0.1129108073016743</v>
      </c>
    </row>
    <row r="10581" spans="61:61" x14ac:dyDescent="0.25">
      <c r="BI10581" s="34">
        <v>3.7857233320530599E-2</v>
      </c>
    </row>
    <row r="10582" spans="61:61" x14ac:dyDescent="0.25">
      <c r="BI10582" s="34">
        <v>0.1021607414211233</v>
      </c>
    </row>
    <row r="10583" spans="61:61" x14ac:dyDescent="0.25">
      <c r="BI10583" s="34">
        <v>-5.8544591080827699E-2</v>
      </c>
    </row>
    <row r="10584" spans="61:61" x14ac:dyDescent="0.25">
      <c r="BI10584" s="34">
        <v>0.104795185717644</v>
      </c>
    </row>
    <row r="10585" spans="61:61" x14ac:dyDescent="0.25">
      <c r="BI10585" s="34">
        <v>-3.6056834287395999E-2</v>
      </c>
    </row>
    <row r="10586" spans="61:61" x14ac:dyDescent="0.25">
      <c r="BI10586" s="34">
        <v>-3.3177475761386799E-2</v>
      </c>
    </row>
    <row r="10587" spans="61:61" x14ac:dyDescent="0.25">
      <c r="BI10587" s="34">
        <v>-0.1027862542085604</v>
      </c>
    </row>
    <row r="10588" spans="61:61" x14ac:dyDescent="0.25">
      <c r="BI10588" s="34">
        <v>9.1123682896556604E-2</v>
      </c>
    </row>
    <row r="10589" spans="61:61" x14ac:dyDescent="0.25">
      <c r="BI10589" s="34">
        <v>-4.6493115730195503E-2</v>
      </c>
    </row>
    <row r="10590" spans="61:61" x14ac:dyDescent="0.25">
      <c r="BI10590" s="34">
        <v>0.20037493138019491</v>
      </c>
    </row>
    <row r="10591" spans="61:61" x14ac:dyDescent="0.25">
      <c r="BI10591" s="34">
        <v>-6.4073691512313402E-2</v>
      </c>
    </row>
    <row r="10592" spans="61:61" x14ac:dyDescent="0.25">
      <c r="BI10592" s="34">
        <v>5.6649722732049997E-2</v>
      </c>
    </row>
    <row r="10593" spans="61:61" x14ac:dyDescent="0.25">
      <c r="BI10593" s="34">
        <v>-0.11023830240983649</v>
      </c>
    </row>
    <row r="10594" spans="61:61" x14ac:dyDescent="0.25">
      <c r="BI10594" s="34">
        <v>-0.1073031129421123</v>
      </c>
    </row>
    <row r="10595" spans="61:61" x14ac:dyDescent="0.25">
      <c r="BI10595" s="34">
        <v>0.1147313990291981</v>
      </c>
    </row>
    <row r="10596" spans="61:61" x14ac:dyDescent="0.25">
      <c r="BI10596" s="34">
        <v>-8.1688396744436204E-2</v>
      </c>
    </row>
    <row r="10597" spans="61:61" x14ac:dyDescent="0.25">
      <c r="BI10597" s="34">
        <v>3.5455969278593701E-2</v>
      </c>
    </row>
    <row r="10598" spans="61:61" x14ac:dyDescent="0.25">
      <c r="BI10598" s="34">
        <v>0.1020162611610541</v>
      </c>
    </row>
    <row r="10599" spans="61:61" x14ac:dyDescent="0.25">
      <c r="BI10599" s="34">
        <v>-4.1340682836481298E-2</v>
      </c>
    </row>
    <row r="10600" spans="61:61" x14ac:dyDescent="0.25">
      <c r="BI10600" s="34">
        <v>-0.17128214443025139</v>
      </c>
    </row>
    <row r="10601" spans="61:61" x14ac:dyDescent="0.25">
      <c r="BI10601" s="34">
        <v>-3.04793664270805E-2</v>
      </c>
    </row>
    <row r="10602" spans="61:61" x14ac:dyDescent="0.25">
      <c r="BI10602" s="34">
        <v>6.0936883874440503E-2</v>
      </c>
    </row>
    <row r="10603" spans="61:61" x14ac:dyDescent="0.25">
      <c r="BI10603" s="34">
        <v>-3.1174614743860098E-2</v>
      </c>
    </row>
    <row r="10604" spans="61:61" x14ac:dyDescent="0.25">
      <c r="BI10604" s="34">
        <v>-0.1167804014589701</v>
      </c>
    </row>
    <row r="10605" spans="61:61" x14ac:dyDescent="0.25">
      <c r="BI10605" s="34">
        <v>-5.5425278219213198E-2</v>
      </c>
    </row>
    <row r="10606" spans="61:61" x14ac:dyDescent="0.25">
      <c r="BI10606" s="34">
        <v>-1.23717037436644E-2</v>
      </c>
    </row>
    <row r="10607" spans="61:61" x14ac:dyDescent="0.25">
      <c r="BI10607" s="34">
        <v>-9.1611335455859103E-2</v>
      </c>
    </row>
    <row r="10608" spans="61:61" x14ac:dyDescent="0.25">
      <c r="BI10608" s="34">
        <v>-7.2717567734367605E-2</v>
      </c>
    </row>
    <row r="10609" spans="61:61" x14ac:dyDescent="0.25">
      <c r="BI10609" s="34">
        <v>-0.236849212564779</v>
      </c>
    </row>
    <row r="10610" spans="61:61" x14ac:dyDescent="0.25">
      <c r="BI10610" s="34">
        <v>5.6144998328540004E-4</v>
      </c>
    </row>
    <row r="10611" spans="61:61" x14ac:dyDescent="0.25">
      <c r="BI10611" s="34">
        <v>5.1273979244669803E-2</v>
      </c>
    </row>
    <row r="10612" spans="61:61" x14ac:dyDescent="0.25">
      <c r="BI10612" s="34">
        <v>-5.7292743067963697E-2</v>
      </c>
    </row>
    <row r="10613" spans="61:61" x14ac:dyDescent="0.25">
      <c r="BI10613" s="34">
        <v>-1.00995365287721E-2</v>
      </c>
    </row>
    <row r="10614" spans="61:61" x14ac:dyDescent="0.25">
      <c r="BI10614" s="34">
        <v>6.3452454624074103E-2</v>
      </c>
    </row>
    <row r="10615" spans="61:61" x14ac:dyDescent="0.25">
      <c r="BI10615" s="34">
        <v>3.2706990404729797E-2</v>
      </c>
    </row>
    <row r="10616" spans="61:61" x14ac:dyDescent="0.25">
      <c r="BI10616" s="34">
        <v>-4.9136214696404501E-2</v>
      </c>
    </row>
    <row r="10617" spans="61:61" x14ac:dyDescent="0.25">
      <c r="BI10617" s="34">
        <v>-0.1073309324652864</v>
      </c>
    </row>
    <row r="10618" spans="61:61" x14ac:dyDescent="0.25">
      <c r="BI10618" s="34">
        <v>-7.55260468879283E-2</v>
      </c>
    </row>
    <row r="10619" spans="61:61" x14ac:dyDescent="0.25">
      <c r="BI10619" s="34">
        <v>6.1252060117126299E-2</v>
      </c>
    </row>
    <row r="10620" spans="61:61" x14ac:dyDescent="0.25">
      <c r="BI10620" s="34">
        <v>-3.1131526449283999E-3</v>
      </c>
    </row>
    <row r="10621" spans="61:61" x14ac:dyDescent="0.25">
      <c r="BI10621" s="34">
        <v>8.5356678809352798E-2</v>
      </c>
    </row>
    <row r="10622" spans="61:61" x14ac:dyDescent="0.25">
      <c r="BI10622" s="34">
        <v>-0.106577207539369</v>
      </c>
    </row>
    <row r="10623" spans="61:61" x14ac:dyDescent="0.25">
      <c r="BI10623" s="34">
        <v>1.6978468482002101E-2</v>
      </c>
    </row>
    <row r="10624" spans="61:61" x14ac:dyDescent="0.25">
      <c r="BI10624" s="34">
        <v>-0.1984689466430041</v>
      </c>
    </row>
    <row r="10625" spans="61:61" x14ac:dyDescent="0.25">
      <c r="BI10625" s="34">
        <v>-0.2232794820099771</v>
      </c>
    </row>
    <row r="10626" spans="61:61" x14ac:dyDescent="0.25">
      <c r="BI10626" s="34">
        <v>-5.6122659701136703E-2</v>
      </c>
    </row>
    <row r="10627" spans="61:61" x14ac:dyDescent="0.25">
      <c r="BI10627" s="34">
        <v>4.5526653837972698E-2</v>
      </c>
    </row>
    <row r="10628" spans="61:61" x14ac:dyDescent="0.25">
      <c r="BI10628" s="34">
        <v>9.22750496154848E-2</v>
      </c>
    </row>
    <row r="10629" spans="61:61" x14ac:dyDescent="0.25">
      <c r="BI10629" s="34">
        <v>-0.1654477894437818</v>
      </c>
    </row>
    <row r="10630" spans="61:61" x14ac:dyDescent="0.25">
      <c r="BI10630" s="34">
        <v>-0.12986948749201979</v>
      </c>
    </row>
    <row r="10631" spans="61:61" x14ac:dyDescent="0.25">
      <c r="BI10631" s="34">
        <v>-0.18104444337743261</v>
      </c>
    </row>
    <row r="10632" spans="61:61" x14ac:dyDescent="0.25">
      <c r="BI10632" s="34">
        <v>-6.1499908297624098E-2</v>
      </c>
    </row>
    <row r="10633" spans="61:61" x14ac:dyDescent="0.25">
      <c r="BI10633" s="34">
        <v>-2.1103823297826799E-2</v>
      </c>
    </row>
    <row r="10634" spans="61:61" x14ac:dyDescent="0.25">
      <c r="BI10634" s="34">
        <v>-2.4379258801499801E-2</v>
      </c>
    </row>
    <row r="10635" spans="61:61" x14ac:dyDescent="0.25">
      <c r="BI10635" s="34">
        <v>0.25527004217807098</v>
      </c>
    </row>
    <row r="10636" spans="61:61" x14ac:dyDescent="0.25">
      <c r="BI10636" s="34">
        <v>0.2064103943605177</v>
      </c>
    </row>
    <row r="10637" spans="61:61" x14ac:dyDescent="0.25">
      <c r="BI10637" s="34">
        <v>-0.1201093361317781</v>
      </c>
    </row>
    <row r="10638" spans="61:61" x14ac:dyDescent="0.25">
      <c r="BI10638" s="34">
        <v>5.5865367779345997E-2</v>
      </c>
    </row>
    <row r="10639" spans="61:61" x14ac:dyDescent="0.25">
      <c r="BI10639" s="34">
        <v>0.2090261192312069</v>
      </c>
    </row>
    <row r="10640" spans="61:61" x14ac:dyDescent="0.25">
      <c r="BI10640" s="34">
        <v>-4.1814050394589498E-2</v>
      </c>
    </row>
    <row r="10641" spans="61:61" x14ac:dyDescent="0.25">
      <c r="BI10641" s="34">
        <v>2.1064078261506001E-2</v>
      </c>
    </row>
    <row r="10642" spans="61:61" x14ac:dyDescent="0.25">
      <c r="BI10642" s="34">
        <v>4.4704569171541399E-2</v>
      </c>
    </row>
    <row r="10643" spans="61:61" x14ac:dyDescent="0.25">
      <c r="BI10643" s="34">
        <v>9.9003209211316806E-2</v>
      </c>
    </row>
    <row r="10644" spans="61:61" x14ac:dyDescent="0.25">
      <c r="BI10644" s="34">
        <v>1.07820188826885E-2</v>
      </c>
    </row>
    <row r="10645" spans="61:61" x14ac:dyDescent="0.25">
      <c r="BI10645" s="34">
        <v>-6.6656113055562002E-3</v>
      </c>
    </row>
    <row r="10646" spans="61:61" x14ac:dyDescent="0.25">
      <c r="BI10646" s="34">
        <v>9.4103674050217606E-2</v>
      </c>
    </row>
    <row r="10647" spans="61:61" x14ac:dyDescent="0.25">
      <c r="BI10647" s="34">
        <v>0.26948818965727128</v>
      </c>
    </row>
    <row r="10648" spans="61:61" x14ac:dyDescent="0.25">
      <c r="BI10648" s="34">
        <v>-0.1060161763081936</v>
      </c>
    </row>
    <row r="10649" spans="61:61" x14ac:dyDescent="0.25">
      <c r="BI10649" s="34">
        <v>0.1407000077159751</v>
      </c>
    </row>
    <row r="10650" spans="61:61" x14ac:dyDescent="0.25">
      <c r="BI10650" s="34">
        <v>7.7346053992222497E-2</v>
      </c>
    </row>
    <row r="10651" spans="61:61" x14ac:dyDescent="0.25">
      <c r="BI10651" s="34">
        <v>7.9455256697786095E-2</v>
      </c>
    </row>
    <row r="10652" spans="61:61" x14ac:dyDescent="0.25">
      <c r="BI10652" s="34">
        <v>-3.0066833066034099E-2</v>
      </c>
    </row>
    <row r="10653" spans="61:61" x14ac:dyDescent="0.25">
      <c r="BI10653" s="34">
        <v>-2.48976130491886E-2</v>
      </c>
    </row>
    <row r="10654" spans="61:61" x14ac:dyDescent="0.25">
      <c r="BI10654" s="34">
        <v>-5.1804017975074203E-2</v>
      </c>
    </row>
    <row r="10655" spans="61:61" x14ac:dyDescent="0.25">
      <c r="BI10655" s="34">
        <v>0.1117677974262804</v>
      </c>
    </row>
    <row r="10656" spans="61:61" x14ac:dyDescent="0.25">
      <c r="BI10656" s="34">
        <v>5.9760163857491902E-2</v>
      </c>
    </row>
    <row r="10657" spans="61:61" x14ac:dyDescent="0.25">
      <c r="BI10657" s="34">
        <v>5.3030281943479002E-2</v>
      </c>
    </row>
    <row r="10658" spans="61:61" x14ac:dyDescent="0.25">
      <c r="BI10658" s="34">
        <v>2.26564802791266E-2</v>
      </c>
    </row>
    <row r="10659" spans="61:61" x14ac:dyDescent="0.25">
      <c r="BI10659" s="34">
        <v>-0.21105001220703121</v>
      </c>
    </row>
    <row r="10660" spans="61:61" x14ac:dyDescent="0.25">
      <c r="BI10660" s="34">
        <v>0.32611280025119938</v>
      </c>
    </row>
    <row r="10661" spans="61:61" x14ac:dyDescent="0.25">
      <c r="BI10661" s="34">
        <v>4.35548307240737E-2</v>
      </c>
    </row>
    <row r="10662" spans="61:61" x14ac:dyDescent="0.25">
      <c r="BI10662" s="34">
        <v>0.19381563123529091</v>
      </c>
    </row>
    <row r="10663" spans="61:61" x14ac:dyDescent="0.25">
      <c r="BI10663" s="34">
        <v>7.6648589906876202E-2</v>
      </c>
    </row>
    <row r="10664" spans="61:61" x14ac:dyDescent="0.25">
      <c r="BI10664" s="34">
        <v>-2.5246086912449402E-2</v>
      </c>
    </row>
    <row r="10665" spans="61:61" x14ac:dyDescent="0.25">
      <c r="BI10665" s="34">
        <v>-3.9632888959898499E-2</v>
      </c>
    </row>
    <row r="10666" spans="61:61" x14ac:dyDescent="0.25">
      <c r="BI10666" s="34">
        <v>0.10577178745306021</v>
      </c>
    </row>
    <row r="10667" spans="61:61" x14ac:dyDescent="0.25">
      <c r="BI10667" s="34">
        <v>0.27818703141349321</v>
      </c>
    </row>
    <row r="10668" spans="61:61" x14ac:dyDescent="0.25">
      <c r="BI10668" s="34">
        <v>7.1532033323715105E-2</v>
      </c>
    </row>
    <row r="10669" spans="61:61" x14ac:dyDescent="0.25">
      <c r="BI10669" s="34">
        <v>0.1262971597375703</v>
      </c>
    </row>
    <row r="10670" spans="61:61" x14ac:dyDescent="0.25">
      <c r="BI10670" s="34">
        <v>4.4908990293462597E-2</v>
      </c>
    </row>
    <row r="10671" spans="61:61" x14ac:dyDescent="0.25">
      <c r="BI10671" s="34">
        <v>4.4258006531058103E-2</v>
      </c>
    </row>
    <row r="10672" spans="61:61" x14ac:dyDescent="0.25">
      <c r="BI10672" s="34">
        <v>0.1189862251729413</v>
      </c>
    </row>
    <row r="10673" spans="61:61" x14ac:dyDescent="0.25">
      <c r="BI10673" s="34">
        <v>0.1082927613185086</v>
      </c>
    </row>
    <row r="10674" spans="61:61" x14ac:dyDescent="0.25">
      <c r="BI10674" s="34">
        <v>0.16275354302531919</v>
      </c>
    </row>
    <row r="10675" spans="61:61" x14ac:dyDescent="0.25">
      <c r="BI10675" s="34">
        <v>0.30501536428491099</v>
      </c>
    </row>
    <row r="10676" spans="61:61" x14ac:dyDescent="0.25">
      <c r="BI10676" s="34">
        <v>3.0707471192264701E-2</v>
      </c>
    </row>
    <row r="10677" spans="61:61" x14ac:dyDescent="0.25">
      <c r="BI10677" s="34">
        <v>-4.9130013596611101E-2</v>
      </c>
    </row>
    <row r="10678" spans="61:61" x14ac:dyDescent="0.25">
      <c r="BI10678" s="34">
        <v>0.29855129798341162</v>
      </c>
    </row>
    <row r="10679" spans="61:61" x14ac:dyDescent="0.25">
      <c r="BI10679" s="34">
        <v>0.1929029341502809</v>
      </c>
    </row>
    <row r="10680" spans="61:61" x14ac:dyDescent="0.25">
      <c r="BI10680" s="34">
        <v>5.0643725168730697E-2</v>
      </c>
    </row>
    <row r="10681" spans="61:61" x14ac:dyDescent="0.25">
      <c r="BI10681" s="34">
        <v>0.1769476270189142</v>
      </c>
    </row>
    <row r="10682" spans="61:61" x14ac:dyDescent="0.25">
      <c r="BI10682" s="34">
        <v>4.2728143021484401E-2</v>
      </c>
    </row>
    <row r="10683" spans="61:61" x14ac:dyDescent="0.25">
      <c r="BI10683" s="34">
        <v>-7.6924375462220307E-2</v>
      </c>
    </row>
    <row r="10684" spans="61:61" x14ac:dyDescent="0.25">
      <c r="BI10684" s="34">
        <v>0.23317110783655851</v>
      </c>
    </row>
    <row r="10685" spans="61:61" x14ac:dyDescent="0.25">
      <c r="BI10685" s="34">
        <v>-4.0252201542818403E-2</v>
      </c>
    </row>
    <row r="10686" spans="61:61" x14ac:dyDescent="0.25">
      <c r="BI10686" s="34">
        <v>6.9494894118104306E-2</v>
      </c>
    </row>
    <row r="10687" spans="61:61" x14ac:dyDescent="0.25">
      <c r="BI10687" s="34">
        <v>0.28689825284010639</v>
      </c>
    </row>
    <row r="10688" spans="61:61" x14ac:dyDescent="0.25">
      <c r="BI10688" s="34">
        <v>2.53980409309832E-2</v>
      </c>
    </row>
    <row r="10689" spans="61:61" x14ac:dyDescent="0.25">
      <c r="BI10689" s="34">
        <v>9.0862326921381201E-2</v>
      </c>
    </row>
    <row r="10690" spans="61:61" x14ac:dyDescent="0.25">
      <c r="BI10690" s="34">
        <v>0.13010439783459959</v>
      </c>
    </row>
    <row r="10691" spans="61:61" x14ac:dyDescent="0.25">
      <c r="BI10691" s="34">
        <v>4.2602317870643301E-2</v>
      </c>
    </row>
    <row r="10692" spans="61:61" x14ac:dyDescent="0.25">
      <c r="BI10692" s="34">
        <v>-0.13490975445656539</v>
      </c>
    </row>
    <row r="10693" spans="61:61" x14ac:dyDescent="0.25">
      <c r="BI10693" s="34">
        <v>-3.08234529988533E-2</v>
      </c>
    </row>
    <row r="10694" spans="61:61" x14ac:dyDescent="0.25">
      <c r="BI10694" s="34">
        <v>0.31737409228543678</v>
      </c>
    </row>
    <row r="10695" spans="61:61" x14ac:dyDescent="0.25">
      <c r="BI10695" s="34">
        <v>0.11989457072102649</v>
      </c>
    </row>
    <row r="10696" spans="61:61" x14ac:dyDescent="0.25">
      <c r="BI10696" s="34">
        <v>3.8791692038285999E-3</v>
      </c>
    </row>
    <row r="10697" spans="61:61" x14ac:dyDescent="0.25">
      <c r="BI10697" s="34">
        <v>0.116620895831378</v>
      </c>
    </row>
    <row r="10698" spans="61:61" x14ac:dyDescent="0.25">
      <c r="BI10698" s="34">
        <v>2.47030779485376E-2</v>
      </c>
    </row>
    <row r="10699" spans="61:61" x14ac:dyDescent="0.25">
      <c r="BI10699" s="34">
        <v>-2.1640161163653999E-3</v>
      </c>
    </row>
    <row r="10700" spans="61:61" x14ac:dyDescent="0.25">
      <c r="BI10700" s="34">
        <v>2.7391188698106701E-2</v>
      </c>
    </row>
    <row r="10701" spans="61:61" x14ac:dyDescent="0.25">
      <c r="BI10701" s="34">
        <v>3.7360995748240498E-2</v>
      </c>
    </row>
    <row r="10702" spans="61:61" x14ac:dyDescent="0.25">
      <c r="BI10702" s="34">
        <v>5.6578048417175002E-2</v>
      </c>
    </row>
    <row r="10703" spans="61:61" x14ac:dyDescent="0.25">
      <c r="BI10703" s="34">
        <v>0.28142845845007602</v>
      </c>
    </row>
    <row r="10704" spans="61:61" x14ac:dyDescent="0.25">
      <c r="BI10704" s="34">
        <v>0.17134726045370241</v>
      </c>
    </row>
    <row r="10705" spans="61:61" x14ac:dyDescent="0.25">
      <c r="BI10705" s="34">
        <v>4.6160244734493004E-3</v>
      </c>
    </row>
    <row r="10706" spans="61:61" x14ac:dyDescent="0.25">
      <c r="BI10706" s="34">
        <v>-8.3704145388036902E-2</v>
      </c>
    </row>
    <row r="10707" spans="61:61" x14ac:dyDescent="0.25">
      <c r="BI10707" s="34">
        <v>0.1160515896688686</v>
      </c>
    </row>
    <row r="10708" spans="61:61" x14ac:dyDescent="0.25">
      <c r="BI10708" s="34">
        <v>0.2240226851282138</v>
      </c>
    </row>
    <row r="10709" spans="61:61" x14ac:dyDescent="0.25">
      <c r="BI10709" s="34">
        <v>-3.9620959144371004E-3</v>
      </c>
    </row>
    <row r="10710" spans="61:61" x14ac:dyDescent="0.25">
      <c r="BI10710" s="34">
        <v>0.13482361760996209</v>
      </c>
    </row>
    <row r="10711" spans="61:61" x14ac:dyDescent="0.25">
      <c r="BI10711" s="34">
        <v>4.9035391862218697E-2</v>
      </c>
    </row>
    <row r="10712" spans="61:61" x14ac:dyDescent="0.25">
      <c r="BI10712" s="34">
        <v>5.1226941821867697E-2</v>
      </c>
    </row>
    <row r="10713" spans="61:61" x14ac:dyDescent="0.25">
      <c r="BI10713" s="34">
        <v>-2.6773040719143101E-2</v>
      </c>
    </row>
    <row r="10714" spans="61:61" x14ac:dyDescent="0.25">
      <c r="BI10714" s="34">
        <v>-4.9163074178729003E-3</v>
      </c>
    </row>
    <row r="10715" spans="61:61" x14ac:dyDescent="0.25">
      <c r="BI10715" s="34">
        <v>0.1100525542930571</v>
      </c>
    </row>
    <row r="10716" spans="61:61" x14ac:dyDescent="0.25">
      <c r="BI10716" s="34">
        <v>0.31634380785494681</v>
      </c>
    </row>
    <row r="10717" spans="61:61" x14ac:dyDescent="0.25">
      <c r="BI10717" s="34">
        <v>0.21964665551469459</v>
      </c>
    </row>
    <row r="10718" spans="61:61" x14ac:dyDescent="0.25">
      <c r="BI10718" s="34">
        <v>-8.4257615764552402E-2</v>
      </c>
    </row>
    <row r="10719" spans="61:61" x14ac:dyDescent="0.25">
      <c r="BI10719" s="34">
        <v>-7.5609117790689698E-2</v>
      </c>
    </row>
    <row r="10720" spans="61:61" x14ac:dyDescent="0.25">
      <c r="BI10720" s="34">
        <v>5.1473483325138299E-2</v>
      </c>
    </row>
    <row r="10721" spans="61:61" x14ac:dyDescent="0.25">
      <c r="BI10721" s="34">
        <v>-5.0075552381630098E-2</v>
      </c>
    </row>
    <row r="10722" spans="61:61" x14ac:dyDescent="0.25">
      <c r="BI10722" s="34">
        <v>0.30894940128065962</v>
      </c>
    </row>
    <row r="10723" spans="61:61" x14ac:dyDescent="0.25">
      <c r="BI10723" s="34">
        <v>0.27003472125114791</v>
      </c>
    </row>
    <row r="10724" spans="61:61" x14ac:dyDescent="0.25">
      <c r="BI10724" s="34">
        <v>4.54920919143516E-2</v>
      </c>
    </row>
    <row r="10725" spans="61:61" x14ac:dyDescent="0.25">
      <c r="BI10725" s="34">
        <v>0.29011059142693468</v>
      </c>
    </row>
    <row r="10726" spans="61:61" x14ac:dyDescent="0.25">
      <c r="BI10726" s="34">
        <v>0.18733080191456949</v>
      </c>
    </row>
    <row r="10727" spans="61:61" x14ac:dyDescent="0.25">
      <c r="BI10727" s="34">
        <v>0.33100558265833008</v>
      </c>
    </row>
    <row r="10728" spans="61:61" x14ac:dyDescent="0.25">
      <c r="BI10728" s="34">
        <v>4.7437085088725399E-2</v>
      </c>
    </row>
    <row r="10729" spans="61:61" x14ac:dyDescent="0.25">
      <c r="BI10729" s="34">
        <v>-3.4138557423156E-3</v>
      </c>
    </row>
    <row r="10730" spans="61:61" x14ac:dyDescent="0.25">
      <c r="BI10730" s="34">
        <v>1.35768562771549E-2</v>
      </c>
    </row>
    <row r="10731" spans="61:61" x14ac:dyDescent="0.25">
      <c r="BI10731" s="34">
        <v>-4.3308933488725998E-3</v>
      </c>
    </row>
    <row r="10732" spans="61:61" x14ac:dyDescent="0.25">
      <c r="BI10732" s="34">
        <v>0.41468098480181809</v>
      </c>
    </row>
    <row r="10733" spans="61:61" x14ac:dyDescent="0.25">
      <c r="BI10733" s="34">
        <v>0.3427695844224759</v>
      </c>
    </row>
    <row r="10734" spans="61:61" x14ac:dyDescent="0.25">
      <c r="BI10734" s="34">
        <v>0.1519012636755134</v>
      </c>
    </row>
    <row r="10735" spans="61:61" x14ac:dyDescent="0.25">
      <c r="BI10735" s="34">
        <v>0.52792187231209009</v>
      </c>
    </row>
    <row r="10736" spans="61:61" x14ac:dyDescent="0.25">
      <c r="BI10736" s="34">
        <v>0.12968092294380459</v>
      </c>
    </row>
    <row r="10737" spans="61:61" x14ac:dyDescent="0.25">
      <c r="BI10737" s="34">
        <v>0.18151957359545609</v>
      </c>
    </row>
    <row r="10738" spans="61:61" x14ac:dyDescent="0.25">
      <c r="BI10738" s="34">
        <v>0.98475133549334037</v>
      </c>
    </row>
    <row r="10739" spans="61:61" x14ac:dyDescent="0.25">
      <c r="BI10739" s="34">
        <v>1.16103605915251E-2</v>
      </c>
    </row>
    <row r="10740" spans="61:61" x14ac:dyDescent="0.25">
      <c r="BI10740" s="34">
        <v>3.3201517448910298E-2</v>
      </c>
    </row>
    <row r="10741" spans="61:61" x14ac:dyDescent="0.25">
      <c r="BI10741" s="34">
        <v>0.24016924758333311</v>
      </c>
    </row>
    <row r="10742" spans="61:61" x14ac:dyDescent="0.25">
      <c r="BI10742" s="34">
        <v>0.14977358104378469</v>
      </c>
    </row>
    <row r="10743" spans="61:61" x14ac:dyDescent="0.25">
      <c r="BI10743" s="34">
        <v>6.4967791353165993E-2</v>
      </c>
    </row>
    <row r="10744" spans="61:61" x14ac:dyDescent="0.25">
      <c r="BI10744" s="34">
        <v>0.24989358863146449</v>
      </c>
    </row>
    <row r="10745" spans="61:61" x14ac:dyDescent="0.25">
      <c r="BI10745" s="34">
        <v>0.38231660844542892</v>
      </c>
    </row>
    <row r="10746" spans="61:61" x14ac:dyDescent="0.25">
      <c r="BI10746" s="34">
        <v>0.57519842359147766</v>
      </c>
    </row>
    <row r="10747" spans="61:61" x14ac:dyDescent="0.25">
      <c r="BI10747" s="34">
        <v>-0.1458474299210448</v>
      </c>
    </row>
    <row r="10748" spans="61:61" x14ac:dyDescent="0.25">
      <c r="BI10748" s="34">
        <v>0.38424307196551288</v>
      </c>
    </row>
    <row r="10749" spans="61:61" x14ac:dyDescent="0.25">
      <c r="BI10749" s="34">
        <v>0.18524190074583979</v>
      </c>
    </row>
    <row r="10750" spans="61:61" x14ac:dyDescent="0.25">
      <c r="BI10750" s="34">
        <v>-3.2546923715090798E-2</v>
      </c>
    </row>
    <row r="10751" spans="61:61" x14ac:dyDescent="0.25">
      <c r="BI10751" s="34">
        <v>0.18589914834618329</v>
      </c>
    </row>
    <row r="10752" spans="61:61" x14ac:dyDescent="0.25">
      <c r="BI10752" s="34">
        <v>1.6639269889929E-2</v>
      </c>
    </row>
    <row r="10753" spans="61:61" x14ac:dyDescent="0.25">
      <c r="BI10753" s="34">
        <v>3.1137806446184101E-2</v>
      </c>
    </row>
    <row r="10754" spans="61:61" x14ac:dyDescent="0.25">
      <c r="BI10754" s="34">
        <v>0.127955995562515</v>
      </c>
    </row>
    <row r="10755" spans="61:61" x14ac:dyDescent="0.25">
      <c r="BI10755" s="34">
        <v>3.7803892169765103E-2</v>
      </c>
    </row>
    <row r="10756" spans="61:61" x14ac:dyDescent="0.25">
      <c r="BI10756" s="34">
        <v>2.2091927171799499E-2</v>
      </c>
    </row>
    <row r="10757" spans="61:61" x14ac:dyDescent="0.25">
      <c r="BI10757" s="34">
        <v>-0.14937835659630599</v>
      </c>
    </row>
    <row r="10758" spans="61:61" x14ac:dyDescent="0.25">
      <c r="BI10758" s="34">
        <v>0.22303966865761959</v>
      </c>
    </row>
    <row r="10759" spans="61:61" x14ac:dyDescent="0.25">
      <c r="BI10759" s="34">
        <v>0.1639927598364293</v>
      </c>
    </row>
    <row r="10760" spans="61:61" x14ac:dyDescent="0.25">
      <c r="BI10760" s="34">
        <v>0.12644433873024749</v>
      </c>
    </row>
    <row r="10761" spans="61:61" x14ac:dyDescent="0.25">
      <c r="BI10761" s="34">
        <v>0.13823826957749541</v>
      </c>
    </row>
    <row r="10762" spans="61:61" x14ac:dyDescent="0.25">
      <c r="BI10762" s="34">
        <v>0.36124445338153588</v>
      </c>
    </row>
    <row r="10763" spans="61:61" x14ac:dyDescent="0.25">
      <c r="BI10763" s="34">
        <v>-0.13864670000801749</v>
      </c>
    </row>
    <row r="10764" spans="61:61" x14ac:dyDescent="0.25">
      <c r="BI10764" s="34">
        <v>-6.8470487892752202E-2</v>
      </c>
    </row>
    <row r="10765" spans="61:61" x14ac:dyDescent="0.25">
      <c r="BI10765" s="34">
        <v>-0.1033145496117078</v>
      </c>
    </row>
    <row r="10766" spans="61:61" x14ac:dyDescent="0.25">
      <c r="BI10766" s="34">
        <v>3.9722004031222398E-2</v>
      </c>
    </row>
    <row r="10767" spans="61:61" x14ac:dyDescent="0.25">
      <c r="BI10767" s="34">
        <v>5.8414639958122502E-2</v>
      </c>
    </row>
    <row r="10768" spans="61:61" x14ac:dyDescent="0.25">
      <c r="BI10768" s="34">
        <v>-6.8791458982650794E-2</v>
      </c>
    </row>
    <row r="10769" spans="61:61" x14ac:dyDescent="0.25">
      <c r="BI10769" s="34">
        <v>-0.1063819547371485</v>
      </c>
    </row>
    <row r="10770" spans="61:61" x14ac:dyDescent="0.25">
      <c r="BI10770" s="34">
        <v>0.39513798760983448</v>
      </c>
    </row>
    <row r="10771" spans="61:61" x14ac:dyDescent="0.25">
      <c r="BI10771" s="34">
        <v>4.64517982271829E-2</v>
      </c>
    </row>
    <row r="10772" spans="61:61" x14ac:dyDescent="0.25">
      <c r="BI10772" s="34">
        <v>-9.2652747113748796E-2</v>
      </c>
    </row>
    <row r="10773" spans="61:61" x14ac:dyDescent="0.25">
      <c r="BI10773" s="34">
        <v>-4.5298363238343298E-2</v>
      </c>
    </row>
    <row r="10774" spans="61:61" x14ac:dyDescent="0.25">
      <c r="BI10774" s="34">
        <v>-8.3140904346970704E-2</v>
      </c>
    </row>
    <row r="10775" spans="61:61" x14ac:dyDescent="0.25">
      <c r="BI10775" s="34">
        <v>-0.15149456860257501</v>
      </c>
    </row>
    <row r="10776" spans="61:61" x14ac:dyDescent="0.25">
      <c r="BI10776" s="34">
        <v>0.3652214593010753</v>
      </c>
    </row>
    <row r="10777" spans="61:61" x14ac:dyDescent="0.25">
      <c r="BI10777" s="34">
        <v>-0.18766253705839511</v>
      </c>
    </row>
    <row r="10778" spans="61:61" x14ac:dyDescent="0.25">
      <c r="BI10778" s="34">
        <v>5.3098634128718798E-2</v>
      </c>
    </row>
    <row r="10779" spans="61:61" x14ac:dyDescent="0.25">
      <c r="BI10779" s="34">
        <v>-0.1516381516961848</v>
      </c>
    </row>
    <row r="10780" spans="61:61" x14ac:dyDescent="0.25">
      <c r="BI10780" s="34">
        <v>0.1865745394783368</v>
      </c>
    </row>
    <row r="10781" spans="61:61" x14ac:dyDescent="0.25">
      <c r="BI10781" s="34">
        <v>-5.69486211340859E-2</v>
      </c>
    </row>
    <row r="10782" spans="61:61" x14ac:dyDescent="0.25">
      <c r="BI10782" s="34">
        <v>0.21177825213081039</v>
      </c>
    </row>
    <row r="10783" spans="61:61" x14ac:dyDescent="0.25">
      <c r="BI10783" s="34">
        <v>6.3447997311513904E-2</v>
      </c>
    </row>
    <row r="10784" spans="61:61" x14ac:dyDescent="0.25">
      <c r="BI10784" s="34">
        <v>0.2408991717292556</v>
      </c>
    </row>
    <row r="10785" spans="61:61" x14ac:dyDescent="0.25">
      <c r="BI10785" s="34">
        <v>0.36122460958433328</v>
      </c>
    </row>
    <row r="10786" spans="61:61" x14ac:dyDescent="0.25">
      <c r="BI10786" s="34">
        <v>8.2592215597535504E-2</v>
      </c>
    </row>
    <row r="10787" spans="61:61" x14ac:dyDescent="0.25">
      <c r="BI10787" s="34">
        <v>0.18514925107664601</v>
      </c>
    </row>
    <row r="10788" spans="61:61" x14ac:dyDescent="0.25">
      <c r="BI10788" s="34">
        <v>7.6901182732247095E-2</v>
      </c>
    </row>
    <row r="10789" spans="61:61" x14ac:dyDescent="0.25">
      <c r="BI10789" s="34">
        <v>2.1319596533965299E-2</v>
      </c>
    </row>
    <row r="10790" spans="61:61" x14ac:dyDescent="0.25">
      <c r="BI10790" s="34">
        <v>0.53842265230225783</v>
      </c>
    </row>
    <row r="10791" spans="61:61" x14ac:dyDescent="0.25">
      <c r="BI10791" s="34">
        <v>-6.2869241527856404E-2</v>
      </c>
    </row>
    <row r="10792" spans="61:61" x14ac:dyDescent="0.25">
      <c r="BI10792" s="34">
        <v>3.7297088307968303E-2</v>
      </c>
    </row>
    <row r="10793" spans="61:61" x14ac:dyDescent="0.25">
      <c r="BI10793" s="34">
        <v>6.3735005351940002E-2</v>
      </c>
    </row>
    <row r="10794" spans="61:61" x14ac:dyDescent="0.25">
      <c r="BI10794" s="34">
        <v>0.111024951031132</v>
      </c>
    </row>
    <row r="10795" spans="61:61" x14ac:dyDescent="0.25">
      <c r="BI10795" s="34">
        <v>-9.0584982134599798E-2</v>
      </c>
    </row>
    <row r="10796" spans="61:61" x14ac:dyDescent="0.25">
      <c r="BI10796" s="34">
        <v>8.0603366005142004E-3</v>
      </c>
    </row>
    <row r="10797" spans="61:61" x14ac:dyDescent="0.25">
      <c r="BI10797" s="34">
        <v>0.2071088642916164</v>
      </c>
    </row>
    <row r="10798" spans="61:61" x14ac:dyDescent="0.25">
      <c r="BI10798" s="34">
        <v>-0.12225471512770129</v>
      </c>
    </row>
    <row r="10799" spans="61:61" x14ac:dyDescent="0.25">
      <c r="BI10799" s="34">
        <v>0.1049915823342001</v>
      </c>
    </row>
    <row r="10800" spans="61:61" x14ac:dyDescent="0.25">
      <c r="BI10800" s="34">
        <v>0.13576580899660459</v>
      </c>
    </row>
    <row r="10801" spans="61:61" x14ac:dyDescent="0.25">
      <c r="BI10801" s="34">
        <v>0.15293920403393449</v>
      </c>
    </row>
    <row r="10802" spans="61:61" x14ac:dyDescent="0.25">
      <c r="BI10802" s="34">
        <v>0.55723859210505455</v>
      </c>
    </row>
    <row r="10803" spans="61:61" x14ac:dyDescent="0.25">
      <c r="BI10803" s="34">
        <v>4.1324733044644998E-2</v>
      </c>
    </row>
    <row r="10804" spans="61:61" x14ac:dyDescent="0.25">
      <c r="BI10804" s="34">
        <v>9.7725496002008097E-2</v>
      </c>
    </row>
    <row r="10805" spans="61:61" x14ac:dyDescent="0.25">
      <c r="BI10805" s="34">
        <v>0.67868260781854939</v>
      </c>
    </row>
    <row r="10806" spans="61:61" x14ac:dyDescent="0.25">
      <c r="BI10806" s="34">
        <v>0.29187960843319127</v>
      </c>
    </row>
    <row r="10807" spans="61:61" x14ac:dyDescent="0.25">
      <c r="BI10807" s="34">
        <v>0.2044934696126382</v>
      </c>
    </row>
    <row r="10808" spans="61:61" x14ac:dyDescent="0.25">
      <c r="BI10808" s="34">
        <v>8.5021290137773695E-2</v>
      </c>
    </row>
    <row r="10809" spans="61:61" x14ac:dyDescent="0.25">
      <c r="BI10809" s="34">
        <v>0.14491084210555369</v>
      </c>
    </row>
    <row r="10810" spans="61:61" x14ac:dyDescent="0.25">
      <c r="BI10810" s="34">
        <v>0.10266475562549129</v>
      </c>
    </row>
    <row r="10811" spans="61:61" x14ac:dyDescent="0.25">
      <c r="BI10811" s="34">
        <v>-0.1010944165706936</v>
      </c>
    </row>
    <row r="10812" spans="61:61" x14ac:dyDescent="0.25">
      <c r="BI10812" s="34">
        <v>-3.3479596305714301E-2</v>
      </c>
    </row>
    <row r="10813" spans="61:61" x14ac:dyDescent="0.25">
      <c r="BI10813" s="34">
        <v>-0.14336957063733149</v>
      </c>
    </row>
    <row r="10814" spans="61:61" x14ac:dyDescent="0.25">
      <c r="BI10814" s="34">
        <v>-0.14597045128848979</v>
      </c>
    </row>
    <row r="10815" spans="61:61" x14ac:dyDescent="0.25">
      <c r="BI10815" s="34">
        <v>6.8895755884359394E-2</v>
      </c>
    </row>
    <row r="10816" spans="61:61" x14ac:dyDescent="0.25">
      <c r="BI10816" s="34">
        <v>-0.21617714305720001</v>
      </c>
    </row>
    <row r="10817" spans="61:61" x14ac:dyDescent="0.25">
      <c r="BI10817" s="34">
        <v>-0.10048091679296239</v>
      </c>
    </row>
    <row r="10818" spans="61:61" x14ac:dyDescent="0.25">
      <c r="BI10818" s="34">
        <v>8.2641632299869594E-2</v>
      </c>
    </row>
    <row r="10819" spans="61:61" x14ac:dyDescent="0.25">
      <c r="BI10819" s="34">
        <v>-0.34071443166513082</v>
      </c>
    </row>
    <row r="10820" spans="61:61" x14ac:dyDescent="0.25">
      <c r="BI10820" s="34">
        <v>-0.19213934198018989</v>
      </c>
    </row>
    <row r="10821" spans="61:61" x14ac:dyDescent="0.25">
      <c r="BI10821" s="34">
        <v>-0.116988188069671</v>
      </c>
    </row>
    <row r="10822" spans="61:61" x14ac:dyDescent="0.25">
      <c r="BI10822" s="34">
        <v>0.1208037730918764</v>
      </c>
    </row>
    <row r="10823" spans="61:61" x14ac:dyDescent="0.25">
      <c r="BI10823" s="34">
        <v>-7.7709424603183003E-3</v>
      </c>
    </row>
    <row r="10824" spans="61:61" x14ac:dyDescent="0.25">
      <c r="BI10824" s="34">
        <v>0.2189485283723179</v>
      </c>
    </row>
    <row r="10825" spans="61:61" x14ac:dyDescent="0.25">
      <c r="BI10825" s="34">
        <v>-7.3045217764068804E-2</v>
      </c>
    </row>
    <row r="10826" spans="61:61" x14ac:dyDescent="0.25">
      <c r="BI10826" s="34">
        <v>-1.38960084680069E-2</v>
      </c>
    </row>
    <row r="10827" spans="61:61" x14ac:dyDescent="0.25">
      <c r="BI10827" s="34">
        <v>-5.36108494029875E-2</v>
      </c>
    </row>
    <row r="10828" spans="61:61" x14ac:dyDescent="0.25">
      <c r="BI10828" s="34">
        <v>-0.12909523839849621</v>
      </c>
    </row>
    <row r="10829" spans="61:61" x14ac:dyDescent="0.25">
      <c r="BI10829" s="34">
        <v>-3.0323092780119E-2</v>
      </c>
    </row>
    <row r="10830" spans="61:61" x14ac:dyDescent="0.25">
      <c r="BI10830" s="34">
        <v>-0.16872911984498809</v>
      </c>
    </row>
    <row r="10831" spans="61:61" x14ac:dyDescent="0.25">
      <c r="BI10831" s="34">
        <v>1.8233824835433499E-2</v>
      </c>
    </row>
    <row r="10832" spans="61:61" x14ac:dyDescent="0.25">
      <c r="BI10832" s="34">
        <v>0.17099209014609121</v>
      </c>
    </row>
    <row r="10833" spans="61:61" x14ac:dyDescent="0.25">
      <c r="BI10833" s="34">
        <v>2.8707623716338001E-2</v>
      </c>
    </row>
    <row r="10834" spans="61:61" x14ac:dyDescent="0.25">
      <c r="BI10834" s="34">
        <v>5.1640362619245997E-2</v>
      </c>
    </row>
    <row r="10835" spans="61:61" x14ac:dyDescent="0.25">
      <c r="BI10835" s="34">
        <v>-0.1248691308556299</v>
      </c>
    </row>
    <row r="10836" spans="61:61" x14ac:dyDescent="0.25">
      <c r="BI10836" s="34">
        <v>-0.14126327925348389</v>
      </c>
    </row>
    <row r="10837" spans="61:61" x14ac:dyDescent="0.25">
      <c r="BI10837" s="34">
        <v>-1.1119238401815799E-2</v>
      </c>
    </row>
    <row r="10838" spans="61:61" x14ac:dyDescent="0.25">
      <c r="BI10838" s="34">
        <v>-7.6142359754479E-3</v>
      </c>
    </row>
    <row r="10839" spans="61:61" x14ac:dyDescent="0.25">
      <c r="BI10839" s="34">
        <v>7.7450119016643504E-2</v>
      </c>
    </row>
    <row r="10840" spans="61:61" x14ac:dyDescent="0.25">
      <c r="BI10840" s="34">
        <v>-0.1250705536153163</v>
      </c>
    </row>
    <row r="10841" spans="61:61" x14ac:dyDescent="0.25">
      <c r="BI10841" s="34">
        <v>-7.5179304721431098E-2</v>
      </c>
    </row>
    <row r="10842" spans="61:61" x14ac:dyDescent="0.25">
      <c r="BI10842" s="34">
        <v>-0.18914995710074209</v>
      </c>
    </row>
    <row r="10843" spans="61:61" x14ac:dyDescent="0.25">
      <c r="BI10843" s="34">
        <v>-0.1379716357916812</v>
      </c>
    </row>
    <row r="10844" spans="61:61" x14ac:dyDescent="0.25">
      <c r="BI10844" s="34">
        <v>-0.1464018646966509</v>
      </c>
    </row>
    <row r="10845" spans="61:61" x14ac:dyDescent="0.25">
      <c r="BI10845" s="34">
        <v>-0.17961598562936171</v>
      </c>
    </row>
    <row r="10846" spans="61:61" x14ac:dyDescent="0.25">
      <c r="BI10846" s="34">
        <v>-0.1436845158799023</v>
      </c>
    </row>
    <row r="10847" spans="61:61" x14ac:dyDescent="0.25">
      <c r="BI10847" s="34">
        <v>-8.0602483655115797E-2</v>
      </c>
    </row>
    <row r="10848" spans="61:61" x14ac:dyDescent="0.25">
      <c r="BI10848" s="34">
        <v>0.1758718295349723</v>
      </c>
    </row>
    <row r="10849" spans="61:61" x14ac:dyDescent="0.25">
      <c r="BI10849" s="34">
        <v>-2.1486286691986899E-2</v>
      </c>
    </row>
    <row r="10850" spans="61:61" x14ac:dyDescent="0.25">
      <c r="BI10850" s="34">
        <v>-0.1707239726603533</v>
      </c>
    </row>
    <row r="10851" spans="61:61" x14ac:dyDescent="0.25">
      <c r="BI10851" s="34">
        <v>-0.37667220096397602</v>
      </c>
    </row>
    <row r="10852" spans="61:61" x14ac:dyDescent="0.25">
      <c r="BI10852" s="34">
        <v>-0.12851947527971849</v>
      </c>
    </row>
    <row r="10853" spans="61:61" x14ac:dyDescent="0.25">
      <c r="BI10853" s="34">
        <v>-0.1495127617439799</v>
      </c>
    </row>
    <row r="10854" spans="61:61" x14ac:dyDescent="0.25">
      <c r="BI10854" s="34">
        <v>4.64968978221715E-2</v>
      </c>
    </row>
    <row r="10855" spans="61:61" x14ac:dyDescent="0.25">
      <c r="BI10855" s="34">
        <v>-5.4195497709102397E-2</v>
      </c>
    </row>
    <row r="10856" spans="61:61" x14ac:dyDescent="0.25">
      <c r="BI10856" s="34">
        <v>-0.14160535500817359</v>
      </c>
    </row>
    <row r="10857" spans="61:61" x14ac:dyDescent="0.25">
      <c r="BI10857" s="34">
        <v>-8.8574651896602893E-2</v>
      </c>
    </row>
    <row r="10858" spans="61:61" x14ac:dyDescent="0.25">
      <c r="BI10858" s="34">
        <v>-0.17288298825232509</v>
      </c>
    </row>
    <row r="10859" spans="61:61" x14ac:dyDescent="0.25">
      <c r="BI10859" s="34">
        <v>0.1200305189707821</v>
      </c>
    </row>
    <row r="10860" spans="61:61" x14ac:dyDescent="0.25">
      <c r="BI10860" s="34">
        <v>-0.1599234387763199</v>
      </c>
    </row>
    <row r="10861" spans="61:61" x14ac:dyDescent="0.25">
      <c r="BI10861" s="34">
        <v>-0.1933056933280648</v>
      </c>
    </row>
    <row r="10862" spans="61:61" x14ac:dyDescent="0.25">
      <c r="BI10862" s="34">
        <v>-0.19166094582321469</v>
      </c>
    </row>
    <row r="10863" spans="61:61" x14ac:dyDescent="0.25">
      <c r="BI10863" s="34">
        <v>-0.1213500035529973</v>
      </c>
    </row>
    <row r="10864" spans="61:61" x14ac:dyDescent="0.25">
      <c r="BI10864" s="34">
        <v>7.8656077057981694E-2</v>
      </c>
    </row>
    <row r="10865" spans="61:61" x14ac:dyDescent="0.25">
      <c r="BI10865" s="34">
        <v>9.9780509013001395E-2</v>
      </c>
    </row>
    <row r="10866" spans="61:61" x14ac:dyDescent="0.25">
      <c r="BI10866" s="34">
        <v>-0.2308871540031133</v>
      </c>
    </row>
    <row r="10867" spans="61:61" x14ac:dyDescent="0.25">
      <c r="BI10867" s="34">
        <v>-4.9583179455188101E-2</v>
      </c>
    </row>
    <row r="10868" spans="61:61" x14ac:dyDescent="0.25">
      <c r="BI10868" s="34">
        <v>-0.1002173119918694</v>
      </c>
    </row>
    <row r="10869" spans="61:61" x14ac:dyDescent="0.25">
      <c r="BI10869" s="34">
        <v>5.9963091439260499E-2</v>
      </c>
    </row>
    <row r="10870" spans="61:61" x14ac:dyDescent="0.25">
      <c r="BI10870" s="34">
        <v>-0.1733980573605268</v>
      </c>
    </row>
    <row r="10871" spans="61:61" x14ac:dyDescent="0.25">
      <c r="BI10871" s="34">
        <v>-8.3719903210339397E-2</v>
      </c>
    </row>
    <row r="10872" spans="61:61" x14ac:dyDescent="0.25">
      <c r="BI10872" s="34">
        <v>4.3080882557246701E-2</v>
      </c>
    </row>
    <row r="10873" spans="61:61" x14ac:dyDescent="0.25">
      <c r="BI10873" s="34">
        <v>6.4769493053043206E-2</v>
      </c>
    </row>
    <row r="10874" spans="61:61" x14ac:dyDescent="0.25">
      <c r="BI10874" s="34">
        <v>7.4555412326199003E-3</v>
      </c>
    </row>
    <row r="10875" spans="61:61" x14ac:dyDescent="0.25">
      <c r="BI10875" s="34">
        <v>-8.7711237246155302E-2</v>
      </c>
    </row>
    <row r="10876" spans="61:61" x14ac:dyDescent="0.25">
      <c r="BI10876" s="34">
        <v>-0.28123673780637859</v>
      </c>
    </row>
    <row r="10877" spans="61:61" x14ac:dyDescent="0.25">
      <c r="BI10877" s="34">
        <v>-6.1286988676547E-3</v>
      </c>
    </row>
    <row r="10878" spans="61:61" x14ac:dyDescent="0.25">
      <c r="BI10878" s="34">
        <v>0.11344234772302179</v>
      </c>
    </row>
    <row r="10879" spans="61:61" x14ac:dyDescent="0.25">
      <c r="BI10879" s="34">
        <v>-0.2267251735598238</v>
      </c>
    </row>
    <row r="10880" spans="61:61" x14ac:dyDescent="0.25">
      <c r="BI10880" s="34">
        <v>5.09100308971469E-2</v>
      </c>
    </row>
    <row r="10881" spans="61:61" x14ac:dyDescent="0.25">
      <c r="BI10881" s="34">
        <v>4.3777723957264203E-2</v>
      </c>
    </row>
    <row r="10882" spans="61:61" x14ac:dyDescent="0.25">
      <c r="BI10882" s="34">
        <v>-6.7246290578435203E-2</v>
      </c>
    </row>
    <row r="10883" spans="61:61" x14ac:dyDescent="0.25">
      <c r="BI10883" s="34">
        <v>-4.0038338848393997E-3</v>
      </c>
    </row>
    <row r="10884" spans="61:61" x14ac:dyDescent="0.25">
      <c r="BI10884" s="34">
        <v>4.4942618611726E-2</v>
      </c>
    </row>
    <row r="10885" spans="61:61" x14ac:dyDescent="0.25">
      <c r="BI10885" s="34">
        <v>-2.8697216253668001E-2</v>
      </c>
    </row>
    <row r="10886" spans="61:61" x14ac:dyDescent="0.25">
      <c r="BI10886" s="34">
        <v>-5.9178794058155598E-2</v>
      </c>
    </row>
    <row r="10887" spans="61:61" x14ac:dyDescent="0.25">
      <c r="BI10887" s="34">
        <v>-0.278039365311533</v>
      </c>
    </row>
    <row r="10888" spans="61:61" x14ac:dyDescent="0.25">
      <c r="BI10888" s="34">
        <v>-5.2947774018747298E-2</v>
      </c>
    </row>
    <row r="10889" spans="61:61" x14ac:dyDescent="0.25">
      <c r="BI10889" s="34">
        <v>-4.1439970421934001E-2</v>
      </c>
    </row>
    <row r="10890" spans="61:61" x14ac:dyDescent="0.25">
      <c r="BI10890" s="34">
        <v>3.3459547220983897E-2</v>
      </c>
    </row>
    <row r="10891" spans="61:61" x14ac:dyDescent="0.25">
      <c r="BI10891" s="34">
        <v>-0.15226547103389071</v>
      </c>
    </row>
    <row r="10892" spans="61:61" x14ac:dyDescent="0.25">
      <c r="BI10892" s="34">
        <v>3.4112920312719598E-2</v>
      </c>
    </row>
    <row r="10893" spans="61:61" x14ac:dyDescent="0.25">
      <c r="BI10893" s="34">
        <v>9.7840089927826293E-2</v>
      </c>
    </row>
    <row r="10894" spans="61:61" x14ac:dyDescent="0.25">
      <c r="BI10894" s="34">
        <v>8.11961225160346E-2</v>
      </c>
    </row>
    <row r="10895" spans="61:61" x14ac:dyDescent="0.25">
      <c r="BI10895" s="34">
        <v>0.46276149182483911</v>
      </c>
    </row>
    <row r="10896" spans="61:61" x14ac:dyDescent="0.25">
      <c r="BI10896" s="34">
        <v>4.2342633972945402E-2</v>
      </c>
    </row>
    <row r="10897" spans="61:61" x14ac:dyDescent="0.25">
      <c r="BI10897" s="34">
        <v>7.8111109978539497E-2</v>
      </c>
    </row>
    <row r="10898" spans="61:61" x14ac:dyDescent="0.25">
      <c r="BI10898" s="34">
        <v>0.24522097955875441</v>
      </c>
    </row>
    <row r="10899" spans="61:61" x14ac:dyDescent="0.25">
      <c r="BI10899" s="34">
        <v>1.8972274569869999E-2</v>
      </c>
    </row>
    <row r="10900" spans="61:61" x14ac:dyDescent="0.25">
      <c r="BI10900" s="34">
        <v>7.8396026572838201E-2</v>
      </c>
    </row>
    <row r="10901" spans="61:61" x14ac:dyDescent="0.25">
      <c r="BI10901" s="34">
        <v>-9.6906473864643905E-2</v>
      </c>
    </row>
    <row r="10902" spans="61:61" x14ac:dyDescent="0.25">
      <c r="BI10902" s="34">
        <v>-1.5918522300487001E-2</v>
      </c>
    </row>
    <row r="10903" spans="61:61" x14ac:dyDescent="0.25">
      <c r="BI10903" s="34">
        <v>-6.6639391818235305E-2</v>
      </c>
    </row>
    <row r="10904" spans="61:61" x14ac:dyDescent="0.25">
      <c r="BI10904" s="34">
        <v>8.4114386721723E-2</v>
      </c>
    </row>
    <row r="10905" spans="61:61" x14ac:dyDescent="0.25">
      <c r="BI10905" s="34">
        <v>6.2711451854496503E-2</v>
      </c>
    </row>
    <row r="10906" spans="61:61" x14ac:dyDescent="0.25">
      <c r="BI10906" s="34">
        <v>0.1129072050685159</v>
      </c>
    </row>
    <row r="10907" spans="61:61" x14ac:dyDescent="0.25">
      <c r="BI10907" s="34">
        <v>-9.3517665438776307E-2</v>
      </c>
    </row>
    <row r="10908" spans="61:61" x14ac:dyDescent="0.25">
      <c r="BI10908" s="34">
        <v>0.2405441234686419</v>
      </c>
    </row>
    <row r="10909" spans="61:61" x14ac:dyDescent="0.25">
      <c r="BI10909" s="34">
        <v>5.6513588388638597E-2</v>
      </c>
    </row>
    <row r="10910" spans="61:61" x14ac:dyDescent="0.25">
      <c r="BI10910" s="34">
        <v>0.1002401882413403</v>
      </c>
    </row>
    <row r="10911" spans="61:61" x14ac:dyDescent="0.25">
      <c r="BI10911" s="34">
        <v>0.1388701828455961</v>
      </c>
    </row>
    <row r="10912" spans="61:61" x14ac:dyDescent="0.25">
      <c r="BI10912" s="34">
        <v>6.7063197979558301E-2</v>
      </c>
    </row>
    <row r="10913" spans="61:61" x14ac:dyDescent="0.25">
      <c r="BI10913" s="34">
        <v>0.26074094827088679</v>
      </c>
    </row>
    <row r="10914" spans="61:61" x14ac:dyDescent="0.25">
      <c r="BI10914" s="34">
        <v>3.3180656843806097E-2</v>
      </c>
    </row>
    <row r="10915" spans="61:61" x14ac:dyDescent="0.25">
      <c r="BI10915" s="34">
        <v>-3.5084161216915599E-2</v>
      </c>
    </row>
    <row r="10916" spans="61:61" x14ac:dyDescent="0.25">
      <c r="BI10916" s="34">
        <v>4.2896839912340501E-2</v>
      </c>
    </row>
    <row r="10917" spans="61:61" x14ac:dyDescent="0.25">
      <c r="BI10917" s="34">
        <v>0.41393307576925309</v>
      </c>
    </row>
    <row r="10918" spans="61:61" x14ac:dyDescent="0.25">
      <c r="BI10918" s="34">
        <v>-2.8199576727232101E-2</v>
      </c>
    </row>
    <row r="10919" spans="61:61" x14ac:dyDescent="0.25">
      <c r="BI10919" s="34">
        <v>0.28613060105793908</v>
      </c>
    </row>
    <row r="10920" spans="61:61" x14ac:dyDescent="0.25">
      <c r="BI10920" s="34">
        <v>7.3173248101586902E-2</v>
      </c>
    </row>
    <row r="10921" spans="61:61" x14ac:dyDescent="0.25">
      <c r="BI10921" s="34">
        <v>3.05244441613838E-2</v>
      </c>
    </row>
    <row r="10922" spans="61:61" x14ac:dyDescent="0.25">
      <c r="BI10922" s="34">
        <v>8.9978101276546693E-2</v>
      </c>
    </row>
    <row r="10923" spans="61:61" x14ac:dyDescent="0.25">
      <c r="BI10923" s="34">
        <v>-0.10472812236831749</v>
      </c>
    </row>
    <row r="10924" spans="61:61" x14ac:dyDescent="0.25">
      <c r="BI10924" s="34">
        <v>3.6379214264405602E-2</v>
      </c>
    </row>
    <row r="10925" spans="61:61" x14ac:dyDescent="0.25">
      <c r="BI10925" s="34">
        <v>9.8377515682793806E-2</v>
      </c>
    </row>
    <row r="10926" spans="61:61" x14ac:dyDescent="0.25">
      <c r="BI10926" s="34">
        <v>-3.93053991865858E-2</v>
      </c>
    </row>
    <row r="10927" spans="61:61" x14ac:dyDescent="0.25">
      <c r="BI10927" s="34">
        <v>-3.5328188787304697E-2</v>
      </c>
    </row>
    <row r="10928" spans="61:61" x14ac:dyDescent="0.25">
      <c r="BI10928" s="34">
        <v>0.28841760757072221</v>
      </c>
    </row>
    <row r="10929" spans="61:61" x14ac:dyDescent="0.25">
      <c r="BI10929" s="34">
        <v>-7.9780429973802497E-2</v>
      </c>
    </row>
    <row r="10930" spans="61:61" x14ac:dyDescent="0.25">
      <c r="BI10930" s="34">
        <v>-3.6371348022946198E-2</v>
      </c>
    </row>
    <row r="10931" spans="61:61" x14ac:dyDescent="0.25">
      <c r="BI10931" s="34">
        <v>-6.5993626570915606E-2</v>
      </c>
    </row>
    <row r="10932" spans="61:61" x14ac:dyDescent="0.25">
      <c r="BI10932" s="34">
        <v>-1.0144069662401301E-2</v>
      </c>
    </row>
    <row r="10933" spans="61:61" x14ac:dyDescent="0.25">
      <c r="BI10933" s="34">
        <v>1.5679506423885801E-2</v>
      </c>
    </row>
    <row r="10934" spans="61:61" x14ac:dyDescent="0.25">
      <c r="BI10934" s="34">
        <v>-8.7184948850201009E-3</v>
      </c>
    </row>
    <row r="10935" spans="61:61" x14ac:dyDescent="0.25">
      <c r="BI10935" s="34">
        <v>-5.0871161586871903E-2</v>
      </c>
    </row>
    <row r="10936" spans="61:61" x14ac:dyDescent="0.25">
      <c r="BI10936" s="34">
        <v>-0.1034109090121853</v>
      </c>
    </row>
    <row r="10937" spans="61:61" x14ac:dyDescent="0.25">
      <c r="BI10937" s="34">
        <v>-3.3920202287220903E-2</v>
      </c>
    </row>
    <row r="10938" spans="61:61" x14ac:dyDescent="0.25">
      <c r="BI10938" s="34">
        <v>-1.9760080342607501E-2</v>
      </c>
    </row>
    <row r="10939" spans="61:61" x14ac:dyDescent="0.25">
      <c r="BI10939" s="34">
        <v>4.20682126960953E-2</v>
      </c>
    </row>
    <row r="10940" spans="61:61" x14ac:dyDescent="0.25">
      <c r="BI10940" s="34">
        <v>-3.4576896809369297E-2</v>
      </c>
    </row>
    <row r="10941" spans="61:61" x14ac:dyDescent="0.25">
      <c r="BI10941" s="34">
        <v>4.6458729924896101E-2</v>
      </c>
    </row>
    <row r="10942" spans="61:61" x14ac:dyDescent="0.25">
      <c r="BI10942" s="34">
        <v>-0.17168906096080311</v>
      </c>
    </row>
    <row r="10943" spans="61:61" x14ac:dyDescent="0.25">
      <c r="BI10943" s="34">
        <v>-1.4766278111404201E-2</v>
      </c>
    </row>
    <row r="10944" spans="61:61" x14ac:dyDescent="0.25">
      <c r="BI10944" s="34">
        <v>8.6039741469163905E-2</v>
      </c>
    </row>
    <row r="10945" spans="61:61" x14ac:dyDescent="0.25">
      <c r="BI10945" s="34">
        <v>-0.17574683139900929</v>
      </c>
    </row>
    <row r="10946" spans="61:61" x14ac:dyDescent="0.25">
      <c r="BI10946" s="34">
        <v>-2.07353549527673E-2</v>
      </c>
    </row>
    <row r="10947" spans="61:61" x14ac:dyDescent="0.25">
      <c r="BI10947" s="34">
        <v>0.1985944469513409</v>
      </c>
    </row>
    <row r="10948" spans="61:61" x14ac:dyDescent="0.25">
      <c r="BI10948" s="34">
        <v>-3.99666991961906E-2</v>
      </c>
    </row>
    <row r="10949" spans="61:61" x14ac:dyDescent="0.25">
      <c r="BI10949" s="34">
        <v>-9.4837482138366305E-2</v>
      </c>
    </row>
    <row r="10950" spans="61:61" x14ac:dyDescent="0.25">
      <c r="BI10950" s="34">
        <v>-8.7320993021177296E-2</v>
      </c>
    </row>
    <row r="10951" spans="61:61" x14ac:dyDescent="0.25">
      <c r="BI10951" s="34">
        <v>0.16409680412852809</v>
      </c>
    </row>
    <row r="10952" spans="61:61" x14ac:dyDescent="0.25">
      <c r="BI10952" s="34">
        <v>-5.7479682364529897E-2</v>
      </c>
    </row>
    <row r="10953" spans="61:61" x14ac:dyDescent="0.25">
      <c r="BI10953" s="34">
        <v>7.7884518384905205E-2</v>
      </c>
    </row>
    <row r="10954" spans="61:61" x14ac:dyDescent="0.25">
      <c r="BI10954" s="34">
        <v>1.951310970985E-4</v>
      </c>
    </row>
    <row r="10955" spans="61:61" x14ac:dyDescent="0.25">
      <c r="BI10955" s="34">
        <v>-0.11520089267872929</v>
      </c>
    </row>
    <row r="10956" spans="61:61" x14ac:dyDescent="0.25">
      <c r="BI10956" s="34">
        <v>0.2012206757813583</v>
      </c>
    </row>
    <row r="10957" spans="61:61" x14ac:dyDescent="0.25">
      <c r="BI10957" s="34">
        <v>-4.8584180048561E-2</v>
      </c>
    </row>
    <row r="10958" spans="61:61" x14ac:dyDescent="0.25">
      <c r="BI10958" s="34">
        <v>6.8742880747264201E-2</v>
      </c>
    </row>
    <row r="10959" spans="61:61" x14ac:dyDescent="0.25">
      <c r="BI10959" s="34">
        <v>-6.2826728541562404E-2</v>
      </c>
    </row>
    <row r="10960" spans="61:61" x14ac:dyDescent="0.25">
      <c r="BI10960" s="34">
        <v>9.6942723250685994E-2</v>
      </c>
    </row>
    <row r="10961" spans="61:61" x14ac:dyDescent="0.25">
      <c r="BI10961" s="34">
        <v>-0.1404823553440433</v>
      </c>
    </row>
    <row r="10962" spans="61:61" x14ac:dyDescent="0.25">
      <c r="BI10962" s="34">
        <v>-5.1756086357751502E-2</v>
      </c>
    </row>
    <row r="10963" spans="61:61" x14ac:dyDescent="0.25">
      <c r="BI10963" s="34">
        <v>-8.8077446543954704E-2</v>
      </c>
    </row>
    <row r="10964" spans="61:61" x14ac:dyDescent="0.25">
      <c r="BI10964" s="34">
        <v>-6.45061318445522E-2</v>
      </c>
    </row>
    <row r="10965" spans="61:61" x14ac:dyDescent="0.25">
      <c r="BI10965" s="34">
        <v>-3.1962154079032697E-2</v>
      </c>
    </row>
    <row r="10966" spans="61:61" x14ac:dyDescent="0.25">
      <c r="BI10966" s="34">
        <v>-8.5695170509995602E-2</v>
      </c>
    </row>
    <row r="10967" spans="61:61" x14ac:dyDescent="0.25">
      <c r="BI10967" s="34">
        <v>0.18718576968367059</v>
      </c>
    </row>
    <row r="10968" spans="61:61" x14ac:dyDescent="0.25">
      <c r="BI10968" s="34">
        <v>-0.21607830535630509</v>
      </c>
    </row>
    <row r="10969" spans="61:61" x14ac:dyDescent="0.25">
      <c r="BI10969" s="34">
        <v>0.18511869549166651</v>
      </c>
    </row>
    <row r="10970" spans="61:61" x14ac:dyDescent="0.25">
      <c r="BI10970" s="34">
        <v>-0.3026232321163761</v>
      </c>
    </row>
    <row r="10971" spans="61:61" x14ac:dyDescent="0.25">
      <c r="BI10971" s="34">
        <v>-0.1446797194054083</v>
      </c>
    </row>
    <row r="10972" spans="61:61" x14ac:dyDescent="0.25">
      <c r="BI10972" s="34">
        <v>-0.2122424644739565</v>
      </c>
    </row>
    <row r="10973" spans="61:61" x14ac:dyDescent="0.25">
      <c r="BI10973" s="34">
        <v>-0.2387349184102342</v>
      </c>
    </row>
    <row r="10974" spans="61:61" x14ac:dyDescent="0.25">
      <c r="BI10974" s="34">
        <v>-0.17233315491157039</v>
      </c>
    </row>
    <row r="10975" spans="61:61" x14ac:dyDescent="0.25">
      <c r="BI10975" s="34">
        <v>-0.15434990436264681</v>
      </c>
    </row>
    <row r="10976" spans="61:61" x14ac:dyDescent="0.25">
      <c r="BI10976" s="34">
        <v>-0.1148374094664102</v>
      </c>
    </row>
    <row r="10977" spans="61:61" x14ac:dyDescent="0.25">
      <c r="BI10977" s="34">
        <v>-4.3770573759549999E-3</v>
      </c>
    </row>
    <row r="10978" spans="61:61" x14ac:dyDescent="0.25">
      <c r="BI10978" s="34">
        <v>2.9992185653511999E-2</v>
      </c>
    </row>
    <row r="10979" spans="61:61" x14ac:dyDescent="0.25">
      <c r="BI10979" s="34">
        <v>-7.5094986835660404E-2</v>
      </c>
    </row>
    <row r="10980" spans="61:61" x14ac:dyDescent="0.25">
      <c r="BI10980" s="34">
        <v>-0.1604307545351934</v>
      </c>
    </row>
    <row r="10981" spans="61:61" x14ac:dyDescent="0.25">
      <c r="BI10981" s="34">
        <v>-3.0215096305304098E-2</v>
      </c>
    </row>
    <row r="10982" spans="61:61" x14ac:dyDescent="0.25">
      <c r="BI10982" s="34">
        <v>0.15651903923582591</v>
      </c>
    </row>
    <row r="10983" spans="61:61" x14ac:dyDescent="0.25">
      <c r="BI10983" s="34">
        <v>-0.15143874576079189</v>
      </c>
    </row>
    <row r="10984" spans="61:61" x14ac:dyDescent="0.25">
      <c r="BI10984" s="34">
        <v>0.1700500268189146</v>
      </c>
    </row>
    <row r="10985" spans="61:61" x14ac:dyDescent="0.25">
      <c r="BI10985" s="34">
        <v>-9.5976659317320398E-2</v>
      </c>
    </row>
    <row r="10986" spans="61:61" x14ac:dyDescent="0.25">
      <c r="BI10986" s="34">
        <v>-3.7671701444155298E-2</v>
      </c>
    </row>
    <row r="10987" spans="61:61" x14ac:dyDescent="0.25">
      <c r="BI10987" s="34">
        <v>-0.13676443743113359</v>
      </c>
    </row>
    <row r="10988" spans="61:61" x14ac:dyDescent="0.25">
      <c r="BI10988" s="34">
        <v>-0.20865829583107201</v>
      </c>
    </row>
    <row r="10989" spans="61:61" x14ac:dyDescent="0.25">
      <c r="BI10989" s="34">
        <v>7.5436534585484896E-2</v>
      </c>
    </row>
    <row r="10990" spans="61:61" x14ac:dyDescent="0.25">
      <c r="BI10990" s="34">
        <v>0.26515960773293712</v>
      </c>
    </row>
    <row r="10991" spans="61:61" x14ac:dyDescent="0.25">
      <c r="BI10991" s="34">
        <v>-6.2450924216670603E-2</v>
      </c>
    </row>
    <row r="10992" spans="61:61" x14ac:dyDescent="0.25">
      <c r="BI10992" s="34">
        <v>-0.1376682250797355</v>
      </c>
    </row>
    <row r="10993" spans="61:61" x14ac:dyDescent="0.25">
      <c r="BI10993" s="34">
        <v>-0.1340853120691636</v>
      </c>
    </row>
    <row r="10994" spans="61:61" x14ac:dyDescent="0.25">
      <c r="BI10994" s="34">
        <v>3.7749725808639001E-3</v>
      </c>
    </row>
    <row r="10995" spans="61:61" x14ac:dyDescent="0.25">
      <c r="BI10995" s="34">
        <v>-6.0658531416223398E-2</v>
      </c>
    </row>
    <row r="10996" spans="61:61" x14ac:dyDescent="0.25">
      <c r="BI10996" s="34">
        <v>9.0213410525994506E-2</v>
      </c>
    </row>
    <row r="10997" spans="61:61" x14ac:dyDescent="0.25">
      <c r="BI10997" s="34">
        <v>-0.13907433798407329</v>
      </c>
    </row>
    <row r="10998" spans="61:61" x14ac:dyDescent="0.25">
      <c r="BI10998" s="34">
        <v>-0.1185680138682819</v>
      </c>
    </row>
    <row r="10999" spans="61:61" x14ac:dyDescent="0.25">
      <c r="BI10999" s="34">
        <v>0.1113580695998765</v>
      </c>
    </row>
    <row r="11000" spans="61:61" x14ac:dyDescent="0.25">
      <c r="BI11000" s="34">
        <v>-0.40189251865838399</v>
      </c>
    </row>
    <row r="11001" spans="61:61" x14ac:dyDescent="0.25">
      <c r="BI11001" s="34">
        <v>4.4963529220024202E-2</v>
      </c>
    </row>
    <row r="11002" spans="61:61" x14ac:dyDescent="0.25">
      <c r="BI11002" s="34">
        <v>0.2351789233631324</v>
      </c>
    </row>
    <row r="11003" spans="61:61" x14ac:dyDescent="0.25">
      <c r="BI11003" s="34">
        <v>-8.65885462691382E-2</v>
      </c>
    </row>
    <row r="11004" spans="61:61" x14ac:dyDescent="0.25">
      <c r="BI11004" s="34">
        <v>0.1298418399968842</v>
      </c>
    </row>
    <row r="11005" spans="61:61" x14ac:dyDescent="0.25">
      <c r="BI11005" s="34">
        <v>-8.9418071343238995E-2</v>
      </c>
    </row>
    <row r="11006" spans="61:61" x14ac:dyDescent="0.25">
      <c r="BI11006" s="34">
        <v>-0.25310684900646691</v>
      </c>
    </row>
    <row r="11007" spans="61:61" x14ac:dyDescent="0.25">
      <c r="BI11007" s="34">
        <v>0.1515380219464072</v>
      </c>
    </row>
    <row r="11008" spans="61:61" x14ac:dyDescent="0.25">
      <c r="BI11008" s="34">
        <v>7.0781765564148599E-2</v>
      </c>
    </row>
    <row r="11009" spans="61:61" x14ac:dyDescent="0.25">
      <c r="BI11009" s="34">
        <v>4.7809379109024497E-2</v>
      </c>
    </row>
    <row r="11010" spans="61:61" x14ac:dyDescent="0.25">
      <c r="BI11010" s="34">
        <v>0.1168540988495313</v>
      </c>
    </row>
    <row r="11011" spans="61:61" x14ac:dyDescent="0.25">
      <c r="BI11011" s="34">
        <v>-9.6875025193340097E-2</v>
      </c>
    </row>
    <row r="11012" spans="61:61" x14ac:dyDescent="0.25">
      <c r="BI11012" s="34">
        <v>0.2123436191597366</v>
      </c>
    </row>
    <row r="11013" spans="61:61" x14ac:dyDescent="0.25">
      <c r="BI11013" s="34">
        <v>3.0235766405875102E-2</v>
      </c>
    </row>
    <row r="11014" spans="61:61" x14ac:dyDescent="0.25">
      <c r="BI11014" s="34">
        <v>-5.3096824377020201E-2</v>
      </c>
    </row>
    <row r="11015" spans="61:61" x14ac:dyDescent="0.25">
      <c r="BI11015" s="34">
        <v>1.6974992995212001E-2</v>
      </c>
    </row>
    <row r="11016" spans="61:61" x14ac:dyDescent="0.25">
      <c r="BI11016" s="34">
        <v>-5.7531947489270902E-2</v>
      </c>
    </row>
    <row r="11017" spans="61:61" x14ac:dyDescent="0.25">
      <c r="BI11017" s="34">
        <v>1.2803629173742399E-2</v>
      </c>
    </row>
    <row r="11018" spans="61:61" x14ac:dyDescent="0.25">
      <c r="BI11018" s="34">
        <v>7.2937921740323097E-2</v>
      </c>
    </row>
    <row r="11019" spans="61:61" x14ac:dyDescent="0.25">
      <c r="BI11019" s="34">
        <v>-0.1562850081681641</v>
      </c>
    </row>
    <row r="11020" spans="61:61" x14ac:dyDescent="0.25">
      <c r="BI11020" s="34">
        <v>0.2596678638347148</v>
      </c>
    </row>
    <row r="11021" spans="61:61" x14ac:dyDescent="0.25">
      <c r="BI11021" s="34">
        <v>-4.4584633095540303E-2</v>
      </c>
    </row>
    <row r="11022" spans="61:61" x14ac:dyDescent="0.25">
      <c r="BI11022" s="34">
        <v>-6.1929517711292598E-2</v>
      </c>
    </row>
    <row r="11023" spans="61:61" x14ac:dyDescent="0.25">
      <c r="BI11023" s="34">
        <v>0.3437253067237348</v>
      </c>
    </row>
    <row r="11024" spans="61:61" x14ac:dyDescent="0.25">
      <c r="BI11024" s="34">
        <v>-0.1283093449148065</v>
      </c>
    </row>
    <row r="11025" spans="61:61" x14ac:dyDescent="0.25">
      <c r="BI11025" s="34">
        <v>-0.1032732958060697</v>
      </c>
    </row>
    <row r="11026" spans="61:61" x14ac:dyDescent="0.25">
      <c r="BI11026" s="34">
        <v>-5.7171714946919798E-2</v>
      </c>
    </row>
    <row r="11027" spans="61:61" x14ac:dyDescent="0.25">
      <c r="BI11027" s="34">
        <v>6.4167895148800197E-2</v>
      </c>
    </row>
    <row r="11028" spans="61:61" x14ac:dyDescent="0.25">
      <c r="BI11028" s="34">
        <v>-6.61480173128733E-2</v>
      </c>
    </row>
    <row r="11029" spans="61:61" x14ac:dyDescent="0.25">
      <c r="BI11029" s="34">
        <v>-0.24955454097244051</v>
      </c>
    </row>
    <row r="11030" spans="61:61" x14ac:dyDescent="0.25">
      <c r="BI11030" s="34">
        <v>0.23001396363715351</v>
      </c>
    </row>
    <row r="11031" spans="61:61" x14ac:dyDescent="0.25">
      <c r="BI11031" s="34">
        <v>-4.8168014845735498E-2</v>
      </c>
    </row>
    <row r="11032" spans="61:61" x14ac:dyDescent="0.25">
      <c r="BI11032" s="34">
        <v>0.24659456594004911</v>
      </c>
    </row>
    <row r="11033" spans="61:61" x14ac:dyDescent="0.25">
      <c r="BI11033" s="34">
        <v>0.1276660890461388</v>
      </c>
    </row>
    <row r="11034" spans="61:61" x14ac:dyDescent="0.25">
      <c r="BI11034" s="34">
        <v>0.2979015861491775</v>
      </c>
    </row>
    <row r="11035" spans="61:61" x14ac:dyDescent="0.25">
      <c r="BI11035" s="34">
        <v>0.13612407485029129</v>
      </c>
    </row>
    <row r="11036" spans="61:61" x14ac:dyDescent="0.25">
      <c r="BI11036" s="34">
        <v>-1.2909693927330001E-3</v>
      </c>
    </row>
    <row r="11037" spans="61:61" x14ac:dyDescent="0.25">
      <c r="BI11037" s="34">
        <v>-4.5219442254573201E-2</v>
      </c>
    </row>
    <row r="11038" spans="61:61" x14ac:dyDescent="0.25">
      <c r="BI11038" s="34">
        <v>0.1469179343769676</v>
      </c>
    </row>
    <row r="11039" spans="61:61" x14ac:dyDescent="0.25">
      <c r="BI11039" s="34">
        <v>0.70740479848287741</v>
      </c>
    </row>
    <row r="11040" spans="61:61" x14ac:dyDescent="0.25">
      <c r="BI11040" s="34">
        <v>5.4849544043201602E-2</v>
      </c>
    </row>
    <row r="11041" spans="61:61" x14ac:dyDescent="0.25">
      <c r="BI11041" s="34">
        <v>-0.10823551567996589</v>
      </c>
    </row>
    <row r="11042" spans="61:61" x14ac:dyDescent="0.25">
      <c r="BI11042" s="34">
        <v>1.2297036396429999E-4</v>
      </c>
    </row>
    <row r="11043" spans="61:61" x14ac:dyDescent="0.25">
      <c r="BI11043" s="34">
        <v>-0.17088936286986339</v>
      </c>
    </row>
    <row r="11044" spans="61:61" x14ac:dyDescent="0.25">
      <c r="BI11044" s="34">
        <v>0.1399499867889028</v>
      </c>
    </row>
    <row r="11045" spans="61:61" x14ac:dyDescent="0.25">
      <c r="BI11045" s="34">
        <v>9.9985705211843006E-3</v>
      </c>
    </row>
    <row r="11046" spans="61:61" x14ac:dyDescent="0.25">
      <c r="BI11046" s="34">
        <v>-5.99058215203081E-2</v>
      </c>
    </row>
    <row r="11047" spans="61:61" x14ac:dyDescent="0.25">
      <c r="BI11047" s="34">
        <v>-0.12730837148030599</v>
      </c>
    </row>
    <row r="11048" spans="61:61" x14ac:dyDescent="0.25">
      <c r="BI11048" s="34">
        <v>-1.1786736724928E-2</v>
      </c>
    </row>
    <row r="11049" spans="61:61" x14ac:dyDescent="0.25">
      <c r="BI11049" s="34">
        <v>-7.1518594393561799E-2</v>
      </c>
    </row>
    <row r="11050" spans="61:61" x14ac:dyDescent="0.25">
      <c r="BI11050" s="34">
        <v>-9.9676087941247202E-2</v>
      </c>
    </row>
    <row r="11051" spans="61:61" x14ac:dyDescent="0.25">
      <c r="BI11051" s="34">
        <v>0.18018379479545329</v>
      </c>
    </row>
    <row r="11052" spans="61:61" x14ac:dyDescent="0.25">
      <c r="BI11052" s="34">
        <v>0.23583969173584149</v>
      </c>
    </row>
    <row r="11053" spans="61:61" x14ac:dyDescent="0.25">
      <c r="BI11053" s="34">
        <v>0.41623909296988237</v>
      </c>
    </row>
    <row r="11054" spans="61:61" x14ac:dyDescent="0.25">
      <c r="BI11054" s="34">
        <v>9.4937777082529595E-2</v>
      </c>
    </row>
    <row r="11055" spans="61:61" x14ac:dyDescent="0.25">
      <c r="BI11055" s="34">
        <v>-5.2447653673779897E-2</v>
      </c>
    </row>
    <row r="11056" spans="61:61" x14ac:dyDescent="0.25">
      <c r="BI11056" s="34">
        <v>4.7118759520729998E-4</v>
      </c>
    </row>
    <row r="11057" spans="61:61" x14ac:dyDescent="0.25">
      <c r="BI11057" s="34">
        <v>-1.6151975657064801E-2</v>
      </c>
    </row>
    <row r="11058" spans="61:61" x14ac:dyDescent="0.25">
      <c r="BI11058" s="34">
        <v>0.1032696229801514</v>
      </c>
    </row>
    <row r="11059" spans="61:61" x14ac:dyDescent="0.25">
      <c r="BI11059" s="34">
        <v>-0.16691970916924759</v>
      </c>
    </row>
    <row r="11060" spans="61:61" x14ac:dyDescent="0.25">
      <c r="BI11060" s="34">
        <v>-9.2719482318405003E-2</v>
      </c>
    </row>
    <row r="11061" spans="61:61" x14ac:dyDescent="0.25">
      <c r="BI11061" s="34">
        <v>2.5195136017970202E-2</v>
      </c>
    </row>
    <row r="11062" spans="61:61" x14ac:dyDescent="0.25">
      <c r="BI11062" s="34">
        <v>-5.9816417866565698E-2</v>
      </c>
    </row>
    <row r="11063" spans="61:61" x14ac:dyDescent="0.25">
      <c r="BI11063" s="34">
        <v>0.29241924237921879</v>
      </c>
    </row>
    <row r="11064" spans="61:61" x14ac:dyDescent="0.25">
      <c r="BI11064" s="34">
        <v>9.3339121330291999E-2</v>
      </c>
    </row>
    <row r="11065" spans="61:61" x14ac:dyDescent="0.25">
      <c r="BI11065" s="34">
        <v>2.5286130965573299E-2</v>
      </c>
    </row>
    <row r="11066" spans="61:61" x14ac:dyDescent="0.25">
      <c r="BI11066" s="34">
        <v>-4.4306117753183397E-2</v>
      </c>
    </row>
    <row r="11067" spans="61:61" x14ac:dyDescent="0.25">
      <c r="BI11067" s="34">
        <v>-0.1786374961447246</v>
      </c>
    </row>
    <row r="11068" spans="61:61" x14ac:dyDescent="0.25">
      <c r="BI11068" s="34">
        <v>-6.9169110738515102E-2</v>
      </c>
    </row>
    <row r="11069" spans="61:61" x14ac:dyDescent="0.25">
      <c r="BI11069" s="34">
        <v>-4.5462277205131303E-2</v>
      </c>
    </row>
    <row r="11070" spans="61:61" x14ac:dyDescent="0.25">
      <c r="BI11070" s="34">
        <v>-0.17913665141225879</v>
      </c>
    </row>
    <row r="11071" spans="61:61" x14ac:dyDescent="0.25">
      <c r="BI11071" s="34">
        <v>3.99058799314004E-2</v>
      </c>
    </row>
    <row r="11072" spans="61:61" x14ac:dyDescent="0.25">
      <c r="BI11072" s="34">
        <v>-8.6011628339871499E-2</v>
      </c>
    </row>
    <row r="11073" spans="61:61" x14ac:dyDescent="0.25">
      <c r="BI11073" s="34">
        <v>-0.1382881377937506</v>
      </c>
    </row>
    <row r="11074" spans="61:61" x14ac:dyDescent="0.25">
      <c r="BI11074" s="34">
        <v>-0.2092830473281416</v>
      </c>
    </row>
    <row r="11075" spans="61:61" x14ac:dyDescent="0.25">
      <c r="BI11075" s="34">
        <v>9.9230183293029697E-2</v>
      </c>
    </row>
    <row r="11076" spans="61:61" x14ac:dyDescent="0.25">
      <c r="BI11076" s="34">
        <v>0.27541819120730421</v>
      </c>
    </row>
    <row r="11077" spans="61:61" x14ac:dyDescent="0.25">
      <c r="BI11077" s="34">
        <v>3.06805516805045E-2</v>
      </c>
    </row>
    <row r="11078" spans="61:61" x14ac:dyDescent="0.25">
      <c r="BI11078" s="34">
        <v>-8.2676113595597595E-2</v>
      </c>
    </row>
    <row r="11079" spans="61:61" x14ac:dyDescent="0.25">
      <c r="BI11079" s="34">
        <v>0.1226749137366086</v>
      </c>
    </row>
    <row r="11080" spans="61:61" x14ac:dyDescent="0.25">
      <c r="BI11080" s="34">
        <v>-0.1284915661020426</v>
      </c>
    </row>
    <row r="11081" spans="61:61" x14ac:dyDescent="0.25">
      <c r="BI11081" s="34">
        <v>-0.1839012045485271</v>
      </c>
    </row>
    <row r="11082" spans="61:61" x14ac:dyDescent="0.25">
      <c r="BI11082" s="34">
        <v>-0.19104549159125681</v>
      </c>
    </row>
    <row r="11083" spans="61:61" x14ac:dyDescent="0.25">
      <c r="BI11083" s="34">
        <v>-0.14742969106175979</v>
      </c>
    </row>
    <row r="11084" spans="61:61" x14ac:dyDescent="0.25">
      <c r="BI11084" s="34">
        <v>-7.2442940457079802E-2</v>
      </c>
    </row>
    <row r="11085" spans="61:61" x14ac:dyDescent="0.25">
      <c r="BI11085" s="34">
        <v>8.4270634228509694E-2</v>
      </c>
    </row>
    <row r="11086" spans="61:61" x14ac:dyDescent="0.25">
      <c r="BI11086" s="34">
        <v>-2.8034139995403999E-3</v>
      </c>
    </row>
    <row r="11087" spans="61:61" x14ac:dyDescent="0.25">
      <c r="BI11087" s="34">
        <v>0.1489221671147552</v>
      </c>
    </row>
    <row r="11088" spans="61:61" x14ac:dyDescent="0.25">
      <c r="BI11088" s="34">
        <v>0.2293707214430373</v>
      </c>
    </row>
    <row r="11089" spans="61:61" x14ac:dyDescent="0.25">
      <c r="BI11089" s="34">
        <v>-9.8618812193320096E-2</v>
      </c>
    </row>
    <row r="11090" spans="61:61" x14ac:dyDescent="0.25">
      <c r="BI11090" s="34">
        <v>-2.7269359687233801E-2</v>
      </c>
    </row>
    <row r="11091" spans="61:61" x14ac:dyDescent="0.25">
      <c r="BI11091" s="34">
        <v>-2.9118201925796001E-3</v>
      </c>
    </row>
    <row r="11092" spans="61:61" x14ac:dyDescent="0.25">
      <c r="BI11092" s="34">
        <v>0.10311639379140509</v>
      </c>
    </row>
    <row r="11093" spans="61:61" x14ac:dyDescent="0.25">
      <c r="BI11093" s="34">
        <v>4.77005374797271E-2</v>
      </c>
    </row>
    <row r="11094" spans="61:61" x14ac:dyDescent="0.25">
      <c r="BI11094" s="34">
        <v>-2.21776212952224E-2</v>
      </c>
    </row>
    <row r="11095" spans="61:61" x14ac:dyDescent="0.25">
      <c r="BI11095" s="34">
        <v>-6.81816217520963E-2</v>
      </c>
    </row>
    <row r="11096" spans="61:61" x14ac:dyDescent="0.25">
      <c r="BI11096" s="34">
        <v>-4.3130954939131397E-2</v>
      </c>
    </row>
    <row r="11097" spans="61:61" x14ac:dyDescent="0.25">
      <c r="BI11097" s="34">
        <v>-0.1101605750484171</v>
      </c>
    </row>
    <row r="11098" spans="61:61" x14ac:dyDescent="0.25">
      <c r="BI11098" s="34">
        <v>2.9346561083718799E-2</v>
      </c>
    </row>
    <row r="11099" spans="61:61" x14ac:dyDescent="0.25">
      <c r="BI11099" s="34">
        <v>4.0942203823488999E-3</v>
      </c>
    </row>
    <row r="11100" spans="61:61" x14ac:dyDescent="0.25">
      <c r="BI11100" s="34">
        <v>6.0395859122709498E-2</v>
      </c>
    </row>
    <row r="11101" spans="61:61" x14ac:dyDescent="0.25">
      <c r="BI11101" s="34">
        <v>0.157375900369291</v>
      </c>
    </row>
    <row r="11102" spans="61:61" x14ac:dyDescent="0.25">
      <c r="BI11102" s="34">
        <v>2.2325883498379401E-2</v>
      </c>
    </row>
    <row r="11103" spans="61:61" x14ac:dyDescent="0.25">
      <c r="BI11103" s="34">
        <v>-3.6030395884714801E-2</v>
      </c>
    </row>
    <row r="11104" spans="61:61" x14ac:dyDescent="0.25">
      <c r="BI11104" s="34">
        <v>5.3539412175976797E-2</v>
      </c>
    </row>
    <row r="11105" spans="61:61" x14ac:dyDescent="0.25">
      <c r="BI11105" s="34">
        <v>-0.25424010100243261</v>
      </c>
    </row>
    <row r="11106" spans="61:61" x14ac:dyDescent="0.25">
      <c r="BI11106" s="34">
        <v>0.1052162901462569</v>
      </c>
    </row>
    <row r="11107" spans="61:61" x14ac:dyDescent="0.25">
      <c r="BI11107" s="34">
        <v>0.2994936148328412</v>
      </c>
    </row>
    <row r="11108" spans="61:61" x14ac:dyDescent="0.25">
      <c r="BI11108" s="34">
        <v>-0.1197311612243338</v>
      </c>
    </row>
    <row r="11109" spans="61:61" x14ac:dyDescent="0.25">
      <c r="BI11109" s="34">
        <v>-5.28009707730005E-2</v>
      </c>
    </row>
    <row r="11110" spans="61:61" x14ac:dyDescent="0.25">
      <c r="BI11110" s="34">
        <v>-0.14948713090372259</v>
      </c>
    </row>
    <row r="11111" spans="61:61" x14ac:dyDescent="0.25">
      <c r="BI11111" s="34">
        <v>-0.26490295372626649</v>
      </c>
    </row>
    <row r="11112" spans="61:61" x14ac:dyDescent="0.25">
      <c r="BI11112" s="34">
        <v>-7.7583485140636704E-2</v>
      </c>
    </row>
    <row r="11113" spans="61:61" x14ac:dyDescent="0.25">
      <c r="BI11113" s="34">
        <v>-6.2869760957473098E-2</v>
      </c>
    </row>
    <row r="11114" spans="61:61" x14ac:dyDescent="0.25">
      <c r="BI11114" s="34">
        <v>1.75288214348449E-2</v>
      </c>
    </row>
    <row r="11115" spans="61:61" x14ac:dyDescent="0.25">
      <c r="BI11115" s="34">
        <v>-7.8848014888835305E-2</v>
      </c>
    </row>
    <row r="11116" spans="61:61" x14ac:dyDescent="0.25">
      <c r="BI11116" s="34">
        <v>-0.20850788130716619</v>
      </c>
    </row>
    <row r="11117" spans="61:61" x14ac:dyDescent="0.25">
      <c r="BI11117" s="34">
        <v>-0.14947064813777969</v>
      </c>
    </row>
    <row r="11118" spans="61:61" x14ac:dyDescent="0.25">
      <c r="BI11118" s="34">
        <v>-0.26677306063268441</v>
      </c>
    </row>
    <row r="11119" spans="61:61" x14ac:dyDescent="0.25">
      <c r="BI11119" s="34">
        <v>-3.0125410678262798E-2</v>
      </c>
    </row>
    <row r="11120" spans="61:61" x14ac:dyDescent="0.25">
      <c r="BI11120" s="34">
        <v>-0.15389250431117621</v>
      </c>
    </row>
    <row r="11121" spans="61:61" x14ac:dyDescent="0.25">
      <c r="BI11121" s="34">
        <v>-0.22926970915032471</v>
      </c>
    </row>
    <row r="11122" spans="61:61" x14ac:dyDescent="0.25">
      <c r="BI11122" s="34">
        <v>0.14955233445154889</v>
      </c>
    </row>
    <row r="11123" spans="61:61" x14ac:dyDescent="0.25">
      <c r="BI11123" s="34">
        <v>-0.1127804726601368</v>
      </c>
    </row>
    <row r="11124" spans="61:61" x14ac:dyDescent="0.25">
      <c r="BI11124" s="34">
        <v>-0.19376389197347571</v>
      </c>
    </row>
    <row r="11125" spans="61:61" x14ac:dyDescent="0.25">
      <c r="BI11125" s="34">
        <v>-0.1164328200100216</v>
      </c>
    </row>
    <row r="11126" spans="61:61" x14ac:dyDescent="0.25">
      <c r="BI11126" s="34">
        <v>-1.3411550342344401E-2</v>
      </c>
    </row>
    <row r="11127" spans="61:61" x14ac:dyDescent="0.25">
      <c r="BI11127" s="34">
        <v>0.1027213923230744</v>
      </c>
    </row>
    <row r="11128" spans="61:61" x14ac:dyDescent="0.25">
      <c r="BI11128" s="34">
        <v>5.6959213657101201E-2</v>
      </c>
    </row>
    <row r="11129" spans="61:61" x14ac:dyDescent="0.25">
      <c r="BI11129" s="34">
        <v>-0.17221939224233049</v>
      </c>
    </row>
    <row r="11130" spans="61:61" x14ac:dyDescent="0.25">
      <c r="BI11130" s="34">
        <v>6.7570759230121003E-3</v>
      </c>
    </row>
    <row r="11131" spans="61:61" x14ac:dyDescent="0.25">
      <c r="BI11131" s="34">
        <v>1.6572492697236E-3</v>
      </c>
    </row>
    <row r="11132" spans="61:61" x14ac:dyDescent="0.25">
      <c r="BI11132" s="34">
        <v>-0.22883811332003259</v>
      </c>
    </row>
    <row r="11133" spans="61:61" x14ac:dyDescent="0.25">
      <c r="BI11133" s="34">
        <v>-8.8597162283218997E-3</v>
      </c>
    </row>
    <row r="11134" spans="61:61" x14ac:dyDescent="0.25">
      <c r="BI11134" s="34">
        <v>-0.16164438712261711</v>
      </c>
    </row>
    <row r="11135" spans="61:61" x14ac:dyDescent="0.25">
      <c r="BI11135" s="34">
        <v>-6.8961676838454E-2</v>
      </c>
    </row>
    <row r="11136" spans="61:61" x14ac:dyDescent="0.25">
      <c r="BI11136" s="34">
        <v>-0.31865708434340528</v>
      </c>
    </row>
    <row r="11137" spans="61:61" x14ac:dyDescent="0.25">
      <c r="BI11137" s="34">
        <v>5.6626525392326203E-2</v>
      </c>
    </row>
    <row r="11138" spans="61:61" x14ac:dyDescent="0.25">
      <c r="BI11138" s="34">
        <v>0.245247521557897</v>
      </c>
    </row>
    <row r="11139" spans="61:61" x14ac:dyDescent="0.25">
      <c r="BI11139" s="34">
        <v>0.41065586987287472</v>
      </c>
    </row>
    <row r="11140" spans="61:61" x14ac:dyDescent="0.25">
      <c r="BI11140" s="34">
        <v>-8.0584360930475399E-2</v>
      </c>
    </row>
    <row r="11141" spans="61:61" x14ac:dyDescent="0.25">
      <c r="BI11141" s="34">
        <v>9.7059612448155405E-2</v>
      </c>
    </row>
    <row r="11142" spans="61:61" x14ac:dyDescent="0.25">
      <c r="BI11142" s="34">
        <v>1.05365289768252E-2</v>
      </c>
    </row>
    <row r="11143" spans="61:61" x14ac:dyDescent="0.25">
      <c r="BI11143" s="34">
        <v>0.1075613289574532</v>
      </c>
    </row>
    <row r="11144" spans="61:61" x14ac:dyDescent="0.25">
      <c r="BI11144" s="34">
        <v>-1.7496005597206502E-2</v>
      </c>
    </row>
    <row r="11145" spans="61:61" x14ac:dyDescent="0.25">
      <c r="BI11145" s="34">
        <v>0.25204086608402021</v>
      </c>
    </row>
    <row r="11146" spans="61:61" x14ac:dyDescent="0.25">
      <c r="BI11146" s="34">
        <v>0.27843511372696861</v>
      </c>
    </row>
    <row r="11147" spans="61:61" x14ac:dyDescent="0.25">
      <c r="BI11147" s="34">
        <v>4.8747736911913198E-2</v>
      </c>
    </row>
    <row r="11148" spans="61:61" x14ac:dyDescent="0.25">
      <c r="BI11148" s="34">
        <v>0.1157894614784877</v>
      </c>
    </row>
    <row r="11149" spans="61:61" x14ac:dyDescent="0.25">
      <c r="BI11149" s="34">
        <v>5.3264321343411303E-2</v>
      </c>
    </row>
    <row r="11150" spans="61:61" x14ac:dyDescent="0.25">
      <c r="BI11150" s="34">
        <v>0.15475769290779731</v>
      </c>
    </row>
    <row r="11151" spans="61:61" x14ac:dyDescent="0.25">
      <c r="BI11151" s="34">
        <v>2.8944683751310801E-2</v>
      </c>
    </row>
    <row r="11152" spans="61:61" x14ac:dyDescent="0.25">
      <c r="BI11152" s="34">
        <v>0.2489502792201902</v>
      </c>
    </row>
    <row r="11153" spans="61:61" x14ac:dyDescent="0.25">
      <c r="BI11153" s="34">
        <v>0.1506905388575531</v>
      </c>
    </row>
    <row r="11154" spans="61:61" x14ac:dyDescent="0.25">
      <c r="BI11154" s="34">
        <v>3.1787297418804802E-2</v>
      </c>
    </row>
    <row r="11155" spans="61:61" x14ac:dyDescent="0.25">
      <c r="BI11155" s="34">
        <v>3.4813398640356097E-2</v>
      </c>
    </row>
    <row r="11156" spans="61:61" x14ac:dyDescent="0.25">
      <c r="BI11156" s="34">
        <v>-1.8841964855994299E-2</v>
      </c>
    </row>
    <row r="11157" spans="61:61" x14ac:dyDescent="0.25">
      <c r="BI11157" s="34">
        <v>0.1446961901481861</v>
      </c>
    </row>
    <row r="11158" spans="61:61" x14ac:dyDescent="0.25">
      <c r="BI11158" s="34">
        <v>0.33943699414479461</v>
      </c>
    </row>
    <row r="11159" spans="61:61" x14ac:dyDescent="0.25">
      <c r="BI11159" s="34">
        <v>-8.7795942554535503E-2</v>
      </c>
    </row>
    <row r="11160" spans="61:61" x14ac:dyDescent="0.25">
      <c r="BI11160" s="34">
        <v>2.87251620470142E-2</v>
      </c>
    </row>
    <row r="11161" spans="61:61" x14ac:dyDescent="0.25">
      <c r="BI11161" s="34">
        <v>0.11510704437034019</v>
      </c>
    </row>
    <row r="11162" spans="61:61" x14ac:dyDescent="0.25">
      <c r="BI11162" s="34">
        <v>-0.27544463891894938</v>
      </c>
    </row>
    <row r="11163" spans="61:61" x14ac:dyDescent="0.25">
      <c r="BI11163" s="34">
        <v>0.11312120175655201</v>
      </c>
    </row>
    <row r="11164" spans="61:61" x14ac:dyDescent="0.25">
      <c r="BI11164" s="34">
        <v>-1.7932554158136899E-2</v>
      </c>
    </row>
    <row r="11165" spans="61:61" x14ac:dyDescent="0.25">
      <c r="BI11165" s="34">
        <v>0.1409529599958593</v>
      </c>
    </row>
    <row r="11166" spans="61:61" x14ac:dyDescent="0.25">
      <c r="BI11166" s="34">
        <v>-5.8544591080827699E-2</v>
      </c>
    </row>
    <row r="11167" spans="61:61" x14ac:dyDescent="0.25">
      <c r="BI11167" s="34">
        <v>9.9351105000808099E-2</v>
      </c>
    </row>
    <row r="11168" spans="61:61" x14ac:dyDescent="0.25">
      <c r="BI11168" s="34">
        <v>-1.7762823792960802E-2</v>
      </c>
    </row>
    <row r="11169" spans="61:61" x14ac:dyDescent="0.25">
      <c r="BI11169" s="34">
        <v>0.40458085260183069</v>
      </c>
    </row>
    <row r="11170" spans="61:61" x14ac:dyDescent="0.25">
      <c r="BI11170" s="34">
        <v>0.2245760262977457</v>
      </c>
    </row>
    <row r="11171" spans="61:61" x14ac:dyDescent="0.25">
      <c r="BI11171" s="34">
        <v>9.1123682896556604E-2</v>
      </c>
    </row>
    <row r="11172" spans="61:61" x14ac:dyDescent="0.25">
      <c r="BI11172" s="34">
        <v>-4.7104239119144797E-2</v>
      </c>
    </row>
    <row r="11173" spans="61:61" x14ac:dyDescent="0.25">
      <c r="BI11173" s="34">
        <v>0.1036159806597242</v>
      </c>
    </row>
    <row r="11174" spans="61:61" x14ac:dyDescent="0.25">
      <c r="BI11174" s="34">
        <v>0.14665304845106139</v>
      </c>
    </row>
    <row r="11175" spans="61:61" x14ac:dyDescent="0.25">
      <c r="BI11175" s="34">
        <v>1.8173620982412899E-2</v>
      </c>
    </row>
    <row r="11176" spans="61:61" x14ac:dyDescent="0.25">
      <c r="BI11176" s="34">
        <v>-4.1340682836481298E-2</v>
      </c>
    </row>
    <row r="11177" spans="61:61" x14ac:dyDescent="0.25">
      <c r="BI11177" s="34">
        <v>-6.8221808557786201E-2</v>
      </c>
    </row>
    <row r="11178" spans="61:61" x14ac:dyDescent="0.25">
      <c r="BI11178" s="34">
        <v>0.14293963550882691</v>
      </c>
    </row>
    <row r="11179" spans="61:61" x14ac:dyDescent="0.25">
      <c r="BI11179" s="34">
        <v>9.0246835844167594E-2</v>
      </c>
    </row>
    <row r="11180" spans="61:61" x14ac:dyDescent="0.25">
      <c r="BI11180" s="34">
        <v>0.24419632177023731</v>
      </c>
    </row>
    <row r="11181" spans="61:61" x14ac:dyDescent="0.25">
      <c r="BI11181" s="34">
        <v>-3.9856126539455097E-2</v>
      </c>
    </row>
    <row r="11182" spans="61:61" x14ac:dyDescent="0.25">
      <c r="BI11182" s="34">
        <v>0.11837926388380821</v>
      </c>
    </row>
    <row r="11183" spans="61:61" x14ac:dyDescent="0.25">
      <c r="BI11183" s="34">
        <v>-3.04793664270805E-2</v>
      </c>
    </row>
    <row r="11184" spans="61:61" x14ac:dyDescent="0.25">
      <c r="BI11184" s="34">
        <v>6.3512714152488603E-2</v>
      </c>
    </row>
    <row r="11185" spans="61:61" x14ac:dyDescent="0.25">
      <c r="BI11185" s="34">
        <v>0.10513709987558729</v>
      </c>
    </row>
    <row r="11186" spans="61:61" x14ac:dyDescent="0.25">
      <c r="BI11186" s="34">
        <v>0.12593799903435041</v>
      </c>
    </row>
    <row r="11187" spans="61:61" x14ac:dyDescent="0.25">
      <c r="BI11187" s="34">
        <v>0.39625914305258558</v>
      </c>
    </row>
    <row r="11188" spans="61:61" x14ac:dyDescent="0.25">
      <c r="BI11188" s="34">
        <v>-1.23717037436644E-2</v>
      </c>
    </row>
    <row r="11189" spans="61:61" x14ac:dyDescent="0.25">
      <c r="BI11189" s="34">
        <v>-0.1134618771529821</v>
      </c>
    </row>
    <row r="11190" spans="61:61" x14ac:dyDescent="0.25">
      <c r="BI11190" s="34">
        <v>-1.62062059198688E-2</v>
      </c>
    </row>
    <row r="11191" spans="61:61" x14ac:dyDescent="0.25">
      <c r="BI11191" s="34">
        <v>-6.3438704715251398E-2</v>
      </c>
    </row>
    <row r="11192" spans="61:61" x14ac:dyDescent="0.25">
      <c r="BI11192" s="34">
        <v>-0.236849212564779</v>
      </c>
    </row>
    <row r="11193" spans="61:61" x14ac:dyDescent="0.25">
      <c r="BI11193" s="34">
        <v>-0.21797853210568599</v>
      </c>
    </row>
    <row r="11194" spans="61:61" x14ac:dyDescent="0.25">
      <c r="BI11194" s="34">
        <v>5.4719680292290102E-2</v>
      </c>
    </row>
    <row r="11195" spans="61:61" x14ac:dyDescent="0.25">
      <c r="BI11195" s="34">
        <v>-6.4123735913666394E-2</v>
      </c>
    </row>
    <row r="11196" spans="61:61" x14ac:dyDescent="0.25">
      <c r="BI11196" s="34">
        <v>2.3957667460448799E-2</v>
      </c>
    </row>
    <row r="11197" spans="61:61" x14ac:dyDescent="0.25">
      <c r="BI11197" s="34">
        <v>1.9868848177746999E-3</v>
      </c>
    </row>
    <row r="11198" spans="61:61" x14ac:dyDescent="0.25">
      <c r="BI11198" s="34">
        <v>-6.1351681290382501E-2</v>
      </c>
    </row>
    <row r="11199" spans="61:61" x14ac:dyDescent="0.25">
      <c r="BI11199" s="34">
        <v>-7.9337008097821599E-2</v>
      </c>
    </row>
    <row r="11200" spans="61:61" x14ac:dyDescent="0.25">
      <c r="BI11200" s="34">
        <v>-4.9136214696404501E-2</v>
      </c>
    </row>
    <row r="11201" spans="61:61" x14ac:dyDescent="0.25">
      <c r="BI11201" s="34">
        <v>3.1719085114540198E-2</v>
      </c>
    </row>
    <row r="11202" spans="61:61" x14ac:dyDescent="0.25">
      <c r="BI11202" s="34">
        <v>-0.1073309324652864</v>
      </c>
    </row>
    <row r="11203" spans="61:61" x14ac:dyDescent="0.25">
      <c r="BI11203" s="34">
        <v>-0.11292466853929969</v>
      </c>
    </row>
    <row r="11204" spans="61:61" x14ac:dyDescent="0.25">
      <c r="BI11204" s="34">
        <v>-0.21859040386639109</v>
      </c>
    </row>
    <row r="11205" spans="61:61" x14ac:dyDescent="0.25">
      <c r="BI11205" s="34">
        <v>9.8867055368046894E-2</v>
      </c>
    </row>
    <row r="11206" spans="61:61" x14ac:dyDescent="0.25">
      <c r="BI11206" s="34">
        <v>8.8153228524798705E-2</v>
      </c>
    </row>
    <row r="11207" spans="61:61" x14ac:dyDescent="0.25">
      <c r="BI11207" s="34">
        <v>-8.3052357161239404E-2</v>
      </c>
    </row>
    <row r="11208" spans="61:61" x14ac:dyDescent="0.25">
      <c r="BI11208" s="34">
        <v>0.116702499868066</v>
      </c>
    </row>
    <row r="11209" spans="61:61" x14ac:dyDescent="0.25">
      <c r="BI11209" s="34">
        <v>-9.0234577824519199E-2</v>
      </c>
    </row>
    <row r="11210" spans="61:61" x14ac:dyDescent="0.25">
      <c r="BI11210" s="34">
        <v>-5.6122659701136703E-2</v>
      </c>
    </row>
    <row r="11211" spans="61:61" x14ac:dyDescent="0.25">
      <c r="BI11211" s="34">
        <v>1.4424253540812599E-2</v>
      </c>
    </row>
    <row r="11212" spans="61:61" x14ac:dyDescent="0.25">
      <c r="BI11212" s="34">
        <v>-3.8249991694151698E-2</v>
      </c>
    </row>
    <row r="11213" spans="61:61" x14ac:dyDescent="0.25">
      <c r="BI11213" s="34">
        <v>0.1469462373214428</v>
      </c>
    </row>
    <row r="11214" spans="61:61" x14ac:dyDescent="0.25">
      <c r="BI11214" s="34">
        <v>0.13010617415824441</v>
      </c>
    </row>
    <row r="11215" spans="61:61" x14ac:dyDescent="0.25">
      <c r="BI11215" s="34">
        <v>-0.1725274930678177</v>
      </c>
    </row>
    <row r="11216" spans="61:61" x14ac:dyDescent="0.25">
      <c r="BI11216" s="34">
        <v>1.4263481752797001E-3</v>
      </c>
    </row>
    <row r="11217" spans="61:61" x14ac:dyDescent="0.25">
      <c r="BI11217" s="34">
        <v>4.87803788197795E-2</v>
      </c>
    </row>
    <row r="11218" spans="61:61" x14ac:dyDescent="0.25">
      <c r="BI11218" s="34">
        <v>0.1009826190604807</v>
      </c>
    </row>
    <row r="11219" spans="61:61" x14ac:dyDescent="0.25">
      <c r="BI11219" s="34">
        <v>-0.1201093361317781</v>
      </c>
    </row>
    <row r="11220" spans="61:61" x14ac:dyDescent="0.25">
      <c r="BI11220" s="34">
        <v>6.9003289141754298E-2</v>
      </c>
    </row>
    <row r="11221" spans="61:61" x14ac:dyDescent="0.25">
      <c r="BI11221" s="34">
        <v>-8.0360676156583502E-2</v>
      </c>
    </row>
    <row r="11222" spans="61:61" x14ac:dyDescent="0.25">
      <c r="BI11222" s="34">
        <v>-2.0136118156572399E-2</v>
      </c>
    </row>
    <row r="11223" spans="61:61" x14ac:dyDescent="0.25">
      <c r="BI11223" s="34">
        <v>-9.3867245924626697E-2</v>
      </c>
    </row>
    <row r="11224" spans="61:61" x14ac:dyDescent="0.25">
      <c r="BI11224" s="34">
        <v>4.8217083473760601E-2</v>
      </c>
    </row>
    <row r="11225" spans="61:61" x14ac:dyDescent="0.25">
      <c r="BI11225" s="34">
        <v>-2.60603187071159E-2</v>
      </c>
    </row>
    <row r="11226" spans="61:61" x14ac:dyDescent="0.25">
      <c r="BI11226" s="34">
        <v>5.5481152176037503E-2</v>
      </c>
    </row>
    <row r="11227" spans="61:61" x14ac:dyDescent="0.25">
      <c r="BI11227" s="34">
        <v>-0.15516680007878139</v>
      </c>
    </row>
    <row r="11228" spans="61:61" x14ac:dyDescent="0.25">
      <c r="BI11228" s="34">
        <v>6.2312202400425801E-2</v>
      </c>
    </row>
    <row r="11229" spans="61:61" x14ac:dyDescent="0.25">
      <c r="BI11229" s="34">
        <v>9.9119543266621493E-2</v>
      </c>
    </row>
    <row r="11230" spans="61:61" x14ac:dyDescent="0.25">
      <c r="BI11230" s="34">
        <v>-9.2955034875349396E-2</v>
      </c>
    </row>
    <row r="11231" spans="61:61" x14ac:dyDescent="0.25">
      <c r="BI11231" s="34">
        <v>5.55943543349336E-2</v>
      </c>
    </row>
    <row r="11232" spans="61:61" x14ac:dyDescent="0.25">
      <c r="BI11232" s="34">
        <v>1.3157128202438599E-2</v>
      </c>
    </row>
    <row r="11233" spans="61:61" x14ac:dyDescent="0.25">
      <c r="BI11233" s="34">
        <v>7.7151757455924702E-2</v>
      </c>
    </row>
    <row r="11234" spans="61:61" x14ac:dyDescent="0.25">
      <c r="BI11234" s="34">
        <v>-3.5454743831569498E-2</v>
      </c>
    </row>
    <row r="11235" spans="61:61" x14ac:dyDescent="0.25">
      <c r="BI11235" s="34">
        <v>0.1046819210249085</v>
      </c>
    </row>
    <row r="11236" spans="61:61" x14ac:dyDescent="0.25">
      <c r="BI11236" s="34">
        <v>7.9455256697786095E-2</v>
      </c>
    </row>
    <row r="11237" spans="61:61" x14ac:dyDescent="0.25">
      <c r="BI11237" s="34">
        <v>-2.6358834729925701E-2</v>
      </c>
    </row>
    <row r="11238" spans="61:61" x14ac:dyDescent="0.25">
      <c r="BI11238" s="34">
        <v>1.75826372121369E-2</v>
      </c>
    </row>
    <row r="11239" spans="61:61" x14ac:dyDescent="0.25">
      <c r="BI11239" s="34">
        <v>-4.2963002757768799E-2</v>
      </c>
    </row>
    <row r="11240" spans="61:61" x14ac:dyDescent="0.25">
      <c r="BI11240" s="34">
        <v>1.6777778815830799E-2</v>
      </c>
    </row>
    <row r="11241" spans="61:61" x14ac:dyDescent="0.25">
      <c r="BI11241" s="34">
        <v>0.103784665636406</v>
      </c>
    </row>
    <row r="11242" spans="61:61" x14ac:dyDescent="0.25">
      <c r="BI11242" s="34">
        <v>9.7133871693250495E-2</v>
      </c>
    </row>
    <row r="11243" spans="61:61" x14ac:dyDescent="0.25">
      <c r="BI11243" s="34">
        <v>5.3471864080231503E-2</v>
      </c>
    </row>
    <row r="11244" spans="61:61" x14ac:dyDescent="0.25">
      <c r="BI11244" s="34">
        <v>0.12250989487644461</v>
      </c>
    </row>
    <row r="11245" spans="61:61" x14ac:dyDescent="0.25">
      <c r="BI11245" s="34">
        <v>-0.1526296919633382</v>
      </c>
    </row>
    <row r="11246" spans="61:61" x14ac:dyDescent="0.25">
      <c r="BI11246" s="34">
        <v>0.17942198695737441</v>
      </c>
    </row>
    <row r="11247" spans="61:61" x14ac:dyDescent="0.25">
      <c r="BI11247" s="34">
        <v>3.08530833313501E-2</v>
      </c>
    </row>
    <row r="11248" spans="61:61" x14ac:dyDescent="0.25">
      <c r="BI11248" s="34">
        <v>0.10577178745306021</v>
      </c>
    </row>
    <row r="11249" spans="61:61" x14ac:dyDescent="0.25">
      <c r="BI11249" s="34">
        <v>0.1007595865221938</v>
      </c>
    </row>
    <row r="11250" spans="61:61" x14ac:dyDescent="0.25">
      <c r="BI11250" s="34">
        <v>0.3560548017380723</v>
      </c>
    </row>
    <row r="11251" spans="61:61" x14ac:dyDescent="0.25">
      <c r="BI11251" s="34">
        <v>0.32946847001254481</v>
      </c>
    </row>
    <row r="11252" spans="61:61" x14ac:dyDescent="0.25">
      <c r="BI11252" s="34">
        <v>0.11505597266532271</v>
      </c>
    </row>
    <row r="11253" spans="61:61" x14ac:dyDescent="0.25">
      <c r="BI11253" s="34">
        <v>0.60903565992621866</v>
      </c>
    </row>
    <row r="11254" spans="61:61" x14ac:dyDescent="0.25">
      <c r="BI11254" s="34">
        <v>0.24046806705122789</v>
      </c>
    </row>
    <row r="11255" spans="61:61" x14ac:dyDescent="0.25">
      <c r="BI11255" s="34">
        <v>0.1690681949902052</v>
      </c>
    </row>
    <row r="11256" spans="61:61" x14ac:dyDescent="0.25">
      <c r="BI11256" s="34">
        <v>0.1189862251729413</v>
      </c>
    </row>
    <row r="11257" spans="61:61" x14ac:dyDescent="0.25">
      <c r="BI11257" s="34">
        <v>0.16275354302531919</v>
      </c>
    </row>
    <row r="11258" spans="61:61" x14ac:dyDescent="0.25">
      <c r="BI11258" s="34">
        <v>0.36438874976621111</v>
      </c>
    </row>
    <row r="11259" spans="61:61" x14ac:dyDescent="0.25">
      <c r="BI11259" s="34">
        <v>3.0156558270192899E-2</v>
      </c>
    </row>
    <row r="11260" spans="61:61" x14ac:dyDescent="0.25">
      <c r="BI11260" s="34">
        <v>-0.13087256531123909</v>
      </c>
    </row>
    <row r="11261" spans="61:61" x14ac:dyDescent="0.25">
      <c r="BI11261" s="34">
        <v>0.2158275825803723</v>
      </c>
    </row>
    <row r="11262" spans="61:61" x14ac:dyDescent="0.25">
      <c r="BI11262" s="34">
        <v>-7.1559919267461497E-2</v>
      </c>
    </row>
    <row r="11263" spans="61:61" x14ac:dyDescent="0.25">
      <c r="BI11263" s="34">
        <v>0.1769476270189142</v>
      </c>
    </row>
    <row r="11264" spans="61:61" x14ac:dyDescent="0.25">
      <c r="BI11264" s="34">
        <v>0.1608354119149035</v>
      </c>
    </row>
    <row r="11265" spans="61:61" x14ac:dyDescent="0.25">
      <c r="BI11265" s="34">
        <v>0.19082110636669611</v>
      </c>
    </row>
    <row r="11266" spans="61:61" x14ac:dyDescent="0.25">
      <c r="BI11266" s="34">
        <v>5.2321010089242698E-2</v>
      </c>
    </row>
    <row r="11267" spans="61:61" x14ac:dyDescent="0.25">
      <c r="BI11267" s="34">
        <v>0.28689825284010639</v>
      </c>
    </row>
    <row r="11268" spans="61:61" x14ac:dyDescent="0.25">
      <c r="BI11268" s="34">
        <v>1.0168269184820699E-2</v>
      </c>
    </row>
    <row r="11269" spans="61:61" x14ac:dyDescent="0.25">
      <c r="BI11269" s="34">
        <v>-6.2143204218536197E-2</v>
      </c>
    </row>
    <row r="11270" spans="61:61" x14ac:dyDescent="0.25">
      <c r="BI11270" s="34">
        <v>9.0862326921381201E-2</v>
      </c>
    </row>
    <row r="11271" spans="61:61" x14ac:dyDescent="0.25">
      <c r="BI11271" s="34">
        <v>-8.38417033588192E-2</v>
      </c>
    </row>
    <row r="11272" spans="61:61" x14ac:dyDescent="0.25">
      <c r="BI11272" s="34">
        <v>0.13929896086959259</v>
      </c>
    </row>
    <row r="11273" spans="61:61" x14ac:dyDescent="0.25">
      <c r="BI11273" s="34">
        <v>0.21600664089692381</v>
      </c>
    </row>
    <row r="11274" spans="61:61" x14ac:dyDescent="0.25">
      <c r="BI11274" s="34">
        <v>9.0144551026336395E-2</v>
      </c>
    </row>
    <row r="11275" spans="61:61" x14ac:dyDescent="0.25">
      <c r="BI11275" s="34">
        <v>0.1293441363125446</v>
      </c>
    </row>
    <row r="11276" spans="61:61" x14ac:dyDescent="0.25">
      <c r="BI11276" s="34">
        <v>-8.0741148137201596E-2</v>
      </c>
    </row>
    <row r="11277" spans="61:61" x14ac:dyDescent="0.25">
      <c r="BI11277" s="34">
        <v>-2.92676482482052E-2</v>
      </c>
    </row>
    <row r="11278" spans="61:61" x14ac:dyDescent="0.25">
      <c r="BI11278" s="34">
        <v>0.23538904881101361</v>
      </c>
    </row>
    <row r="11279" spans="61:61" x14ac:dyDescent="0.25">
      <c r="BI11279" s="34">
        <v>4.02745773121077E-2</v>
      </c>
    </row>
    <row r="11280" spans="61:61" x14ac:dyDescent="0.25">
      <c r="BI11280" s="34">
        <v>-5.9935179878908902E-2</v>
      </c>
    </row>
    <row r="11281" spans="61:61" x14ac:dyDescent="0.25">
      <c r="BI11281" s="34">
        <v>6.2893346637681001E-3</v>
      </c>
    </row>
    <row r="11282" spans="61:61" x14ac:dyDescent="0.25">
      <c r="BI11282" s="34">
        <v>-6.8222663114875404E-2</v>
      </c>
    </row>
    <row r="11283" spans="61:61" x14ac:dyDescent="0.25">
      <c r="BI11283" s="34">
        <v>6.1371050066057996E-3</v>
      </c>
    </row>
    <row r="11284" spans="61:61" x14ac:dyDescent="0.25">
      <c r="BI11284" s="34">
        <v>3.7360995748240498E-2</v>
      </c>
    </row>
    <row r="11285" spans="61:61" x14ac:dyDescent="0.25">
      <c r="BI11285" s="34">
        <v>7.3933316143764E-2</v>
      </c>
    </row>
    <row r="11286" spans="61:61" x14ac:dyDescent="0.25">
      <c r="BI11286" s="34">
        <v>9.1140477287612001E-2</v>
      </c>
    </row>
    <row r="11287" spans="61:61" x14ac:dyDescent="0.25">
      <c r="BI11287" s="34">
        <v>-0.1221359693673847</v>
      </c>
    </row>
    <row r="11288" spans="61:61" x14ac:dyDescent="0.25">
      <c r="BI11288" s="34">
        <v>-1.35151203148675E-2</v>
      </c>
    </row>
    <row r="11289" spans="61:61" x14ac:dyDescent="0.25">
      <c r="BI11289" s="34">
        <v>0.26534303054683211</v>
      </c>
    </row>
    <row r="11290" spans="61:61" x14ac:dyDescent="0.25">
      <c r="BI11290" s="34">
        <v>2.25822905321197E-2</v>
      </c>
    </row>
    <row r="11291" spans="61:61" x14ac:dyDescent="0.25">
      <c r="BI11291" s="34">
        <v>-8.9455101726640202E-2</v>
      </c>
    </row>
    <row r="11292" spans="61:61" x14ac:dyDescent="0.25">
      <c r="BI11292" s="34">
        <v>-4.7778251121076198E-2</v>
      </c>
    </row>
    <row r="11293" spans="61:61" x14ac:dyDescent="0.25">
      <c r="BI11293" s="34">
        <v>7.2839030087957904E-2</v>
      </c>
    </row>
    <row r="11294" spans="61:61" x14ac:dyDescent="0.25">
      <c r="BI11294" s="34">
        <v>0.172219250711351</v>
      </c>
    </row>
    <row r="11295" spans="61:61" x14ac:dyDescent="0.25">
      <c r="BI11295" s="34">
        <v>-4.9163074178729003E-3</v>
      </c>
    </row>
    <row r="11296" spans="61:61" x14ac:dyDescent="0.25">
      <c r="BI11296" s="34">
        <v>-0.11269804554170471</v>
      </c>
    </row>
    <row r="11297" spans="61:61" x14ac:dyDescent="0.25">
      <c r="BI11297" s="34">
        <v>0.45385364950137969</v>
      </c>
    </row>
    <row r="11298" spans="61:61" x14ac:dyDescent="0.25">
      <c r="BI11298" s="34">
        <v>4.38011761656837E-2</v>
      </c>
    </row>
    <row r="11299" spans="61:61" x14ac:dyDescent="0.25">
      <c r="BI11299" s="34">
        <v>0.20546807998244521</v>
      </c>
    </row>
    <row r="11300" spans="61:61" x14ac:dyDescent="0.25">
      <c r="BI11300" s="34">
        <v>0.18708190860548521</v>
      </c>
    </row>
    <row r="11301" spans="61:61" x14ac:dyDescent="0.25">
      <c r="BI11301" s="34">
        <v>-6.6088109529841399E-2</v>
      </c>
    </row>
    <row r="11302" spans="61:61" x14ac:dyDescent="0.25">
      <c r="BI11302" s="34">
        <v>-6.9470735413061993E-2</v>
      </c>
    </row>
    <row r="11303" spans="61:61" x14ac:dyDescent="0.25">
      <c r="BI11303" s="34">
        <v>-9.5396990845559996E-4</v>
      </c>
    </row>
    <row r="11304" spans="61:61" x14ac:dyDescent="0.25">
      <c r="BI11304" s="34">
        <v>-1.4067074322884499E-2</v>
      </c>
    </row>
    <row r="11305" spans="61:61" x14ac:dyDescent="0.25">
      <c r="BI11305" s="34">
        <v>0.14644622406894489</v>
      </c>
    </row>
    <row r="11306" spans="61:61" x14ac:dyDescent="0.25">
      <c r="BI11306" s="34">
        <v>0.29741015026598988</v>
      </c>
    </row>
    <row r="11307" spans="61:61" x14ac:dyDescent="0.25">
      <c r="BI11307" s="34">
        <v>0.27754435276243888</v>
      </c>
    </row>
    <row r="11308" spans="61:61" x14ac:dyDescent="0.25">
      <c r="BI11308" s="34">
        <v>0.3000412200860002</v>
      </c>
    </row>
    <row r="11309" spans="61:61" x14ac:dyDescent="0.25">
      <c r="BI11309" s="34">
        <v>9.2553140639417594E-2</v>
      </c>
    </row>
    <row r="11310" spans="61:61" x14ac:dyDescent="0.25">
      <c r="BI11310" s="34">
        <v>1.9734415920061501E-2</v>
      </c>
    </row>
    <row r="11311" spans="61:61" x14ac:dyDescent="0.25">
      <c r="BI11311" s="34">
        <v>0.1558732400208781</v>
      </c>
    </row>
    <row r="11312" spans="61:61" x14ac:dyDescent="0.25">
      <c r="BI11312" s="34">
        <v>0.41226298895678848</v>
      </c>
    </row>
    <row r="11313" spans="61:61" x14ac:dyDescent="0.25">
      <c r="BI11313" s="34">
        <v>0.86377943308586358</v>
      </c>
    </row>
    <row r="11314" spans="61:61" x14ac:dyDescent="0.25">
      <c r="BI11314" s="34">
        <v>0.22134116354177069</v>
      </c>
    </row>
    <row r="11315" spans="61:61" x14ac:dyDescent="0.25">
      <c r="BI11315" s="34">
        <v>0.26114346115010739</v>
      </c>
    </row>
    <row r="11316" spans="61:61" x14ac:dyDescent="0.25">
      <c r="BI11316" s="34">
        <v>-5.4892808880599699E-2</v>
      </c>
    </row>
    <row r="11317" spans="61:61" x14ac:dyDescent="0.25">
      <c r="BI11317" s="34">
        <v>0.67952723035670648</v>
      </c>
    </row>
    <row r="11318" spans="61:61" x14ac:dyDescent="0.25">
      <c r="BI11318" s="34">
        <v>8.4622384245131604E-2</v>
      </c>
    </row>
    <row r="11319" spans="61:61" x14ac:dyDescent="0.25">
      <c r="BI11319" s="34">
        <v>0.119202356923228</v>
      </c>
    </row>
    <row r="11320" spans="61:61" x14ac:dyDescent="0.25">
      <c r="BI11320" s="34">
        <v>8.1245204793935905E-2</v>
      </c>
    </row>
    <row r="11321" spans="61:61" x14ac:dyDescent="0.25">
      <c r="BI11321" s="34">
        <v>-3.7964272501198998E-3</v>
      </c>
    </row>
    <row r="11322" spans="61:61" x14ac:dyDescent="0.25">
      <c r="BI11322" s="34">
        <v>-9.3684532442612795E-2</v>
      </c>
    </row>
    <row r="11323" spans="61:61" x14ac:dyDescent="0.25">
      <c r="BI11323" s="34">
        <v>0.26315838728676832</v>
      </c>
    </row>
    <row r="11324" spans="61:61" x14ac:dyDescent="0.25">
      <c r="BI11324" s="34">
        <v>-5.2793917080937801E-2</v>
      </c>
    </row>
    <row r="11325" spans="61:61" x14ac:dyDescent="0.25">
      <c r="BI11325" s="34">
        <v>-0.1283547371318107</v>
      </c>
    </row>
    <row r="11326" spans="61:61" x14ac:dyDescent="0.25">
      <c r="BI11326" s="34">
        <v>0.56037493468125354</v>
      </c>
    </row>
    <row r="11327" spans="61:61" x14ac:dyDescent="0.25">
      <c r="BI11327" s="34">
        <v>0.2171409766260447</v>
      </c>
    </row>
    <row r="11328" spans="61:61" x14ac:dyDescent="0.25">
      <c r="BI11328" s="34">
        <v>0.35237117446087401</v>
      </c>
    </row>
    <row r="11329" spans="61:61" x14ac:dyDescent="0.25">
      <c r="BI11329" s="34">
        <v>0.1358166570208735</v>
      </c>
    </row>
    <row r="11330" spans="61:61" x14ac:dyDescent="0.25">
      <c r="BI11330" s="34">
        <v>0.15277052603350941</v>
      </c>
    </row>
    <row r="11331" spans="61:61" x14ac:dyDescent="0.25">
      <c r="BI11331" s="34">
        <v>0.41610185258348642</v>
      </c>
    </row>
    <row r="11332" spans="61:61" x14ac:dyDescent="0.25">
      <c r="BI11332" s="34">
        <v>0.26375792959050909</v>
      </c>
    </row>
    <row r="11333" spans="61:61" x14ac:dyDescent="0.25">
      <c r="BI11333" s="34">
        <v>0.1237731740109332</v>
      </c>
    </row>
    <row r="11334" spans="61:61" x14ac:dyDescent="0.25">
      <c r="BI11334" s="34">
        <v>0.29469168168958337</v>
      </c>
    </row>
    <row r="11335" spans="61:61" x14ac:dyDescent="0.25">
      <c r="BI11335" s="34">
        <v>-8.8085002292890097E-2</v>
      </c>
    </row>
    <row r="11336" spans="61:61" x14ac:dyDescent="0.25">
      <c r="BI11336" s="34">
        <v>0.20931960360295951</v>
      </c>
    </row>
    <row r="11337" spans="61:61" x14ac:dyDescent="0.25">
      <c r="BI11337" s="34">
        <v>1.6639269889929E-2</v>
      </c>
    </row>
    <row r="11338" spans="61:61" x14ac:dyDescent="0.25">
      <c r="BI11338" s="34">
        <v>8.3585705124245596E-2</v>
      </c>
    </row>
    <row r="11339" spans="61:61" x14ac:dyDescent="0.25">
      <c r="BI11339" s="34">
        <v>3.9295363031431697E-2</v>
      </c>
    </row>
    <row r="11340" spans="61:61" x14ac:dyDescent="0.25">
      <c r="BI11340" s="34">
        <v>0.1091381221902675</v>
      </c>
    </row>
    <row r="11341" spans="61:61" x14ac:dyDescent="0.25">
      <c r="BI11341" s="34">
        <v>-7.3635501296567304E-2</v>
      </c>
    </row>
    <row r="11342" spans="61:61" x14ac:dyDescent="0.25">
      <c r="BI11342" s="34">
        <v>0.24852316281296019</v>
      </c>
    </row>
    <row r="11343" spans="61:61" x14ac:dyDescent="0.25">
      <c r="BI11343" s="34">
        <v>0.1639927598364293</v>
      </c>
    </row>
    <row r="11344" spans="61:61" x14ac:dyDescent="0.25">
      <c r="BI11344" s="34">
        <v>0.10264295944324089</v>
      </c>
    </row>
    <row r="11345" spans="61:61" x14ac:dyDescent="0.25">
      <c r="BI11345" s="34">
        <v>0.43280874457821839</v>
      </c>
    </row>
    <row r="11346" spans="61:61" x14ac:dyDescent="0.25">
      <c r="BI11346" s="34">
        <v>0.12644433873024749</v>
      </c>
    </row>
    <row r="11347" spans="61:61" x14ac:dyDescent="0.25">
      <c r="BI11347" s="34">
        <v>9.4351752059893407E-2</v>
      </c>
    </row>
    <row r="11348" spans="61:61" x14ac:dyDescent="0.25">
      <c r="BI11348" s="34">
        <v>-1.13164243444958E-2</v>
      </c>
    </row>
    <row r="11349" spans="61:61" x14ac:dyDescent="0.25">
      <c r="BI11349" s="34">
        <v>-8.4305849408539593E-2</v>
      </c>
    </row>
    <row r="11350" spans="61:61" x14ac:dyDescent="0.25">
      <c r="BI11350" s="34">
        <v>-0.2275521351313384</v>
      </c>
    </row>
    <row r="11351" spans="61:61" x14ac:dyDescent="0.25">
      <c r="BI11351" s="34">
        <v>-0.1769577400304608</v>
      </c>
    </row>
    <row r="11352" spans="61:61" x14ac:dyDescent="0.25">
      <c r="BI11352" s="34">
        <v>0.14259407207254499</v>
      </c>
    </row>
    <row r="11353" spans="61:61" x14ac:dyDescent="0.25">
      <c r="BI11353" s="34">
        <v>-0.1219064213173227</v>
      </c>
    </row>
    <row r="11354" spans="61:61" x14ac:dyDescent="0.25">
      <c r="BI11354" s="34">
        <v>3.5617339041531797E-2</v>
      </c>
    </row>
    <row r="11355" spans="61:61" x14ac:dyDescent="0.25">
      <c r="BI11355" s="34">
        <v>8.9276996526303304E-2</v>
      </c>
    </row>
    <row r="11356" spans="61:61" x14ac:dyDescent="0.25">
      <c r="BI11356" s="34">
        <v>0.1128696464607063</v>
      </c>
    </row>
    <row r="11357" spans="61:61" x14ac:dyDescent="0.25">
      <c r="BI11357" s="34">
        <v>-8.8999188131258594E-2</v>
      </c>
    </row>
    <row r="11358" spans="61:61" x14ac:dyDescent="0.25">
      <c r="BI11358" s="34">
        <v>-7.3444781267636094E-2</v>
      </c>
    </row>
    <row r="11359" spans="61:61" x14ac:dyDescent="0.25">
      <c r="BI11359" s="34">
        <v>-7.5549159623038695E-2</v>
      </c>
    </row>
    <row r="11360" spans="61:61" x14ac:dyDescent="0.25">
      <c r="BI11360" s="34">
        <v>-9.8165708356975995E-2</v>
      </c>
    </row>
    <row r="11361" spans="61:61" x14ac:dyDescent="0.25">
      <c r="BI11361" s="34">
        <v>-1.6692547978688799E-2</v>
      </c>
    </row>
    <row r="11362" spans="61:61" x14ac:dyDescent="0.25">
      <c r="BI11362" s="34">
        <v>9.8829848980069995E-3</v>
      </c>
    </row>
    <row r="11363" spans="61:61" x14ac:dyDescent="0.25">
      <c r="BI11363" s="34">
        <v>4.3909277512677099E-2</v>
      </c>
    </row>
    <row r="11364" spans="61:61" x14ac:dyDescent="0.25">
      <c r="BI11364" s="34">
        <v>-1.1850031974729299E-2</v>
      </c>
    </row>
    <row r="11365" spans="61:61" x14ac:dyDescent="0.25">
      <c r="BI11365" s="34">
        <v>4.9744893557058703E-2</v>
      </c>
    </row>
    <row r="11366" spans="61:61" x14ac:dyDescent="0.25">
      <c r="BI11366" s="34">
        <v>0.12861391363455529</v>
      </c>
    </row>
    <row r="11367" spans="61:61" x14ac:dyDescent="0.25">
      <c r="BI11367" s="34">
        <v>8.2101532884515896E-2</v>
      </c>
    </row>
    <row r="11368" spans="61:61" x14ac:dyDescent="0.25">
      <c r="BI11368" s="34">
        <v>0.101023181844062</v>
      </c>
    </row>
    <row r="11369" spans="61:61" x14ac:dyDescent="0.25">
      <c r="BI11369" s="34">
        <v>0.1380118553797301</v>
      </c>
    </row>
    <row r="11370" spans="61:61" x14ac:dyDescent="0.25">
      <c r="BI11370" s="34">
        <v>7.6901182732247095E-2</v>
      </c>
    </row>
    <row r="11371" spans="61:61" x14ac:dyDescent="0.25">
      <c r="BI11371" s="34">
        <v>2.8794295534600002E-4</v>
      </c>
    </row>
    <row r="11372" spans="61:61" x14ac:dyDescent="0.25">
      <c r="BI11372" s="34">
        <v>0.2016906372773116</v>
      </c>
    </row>
    <row r="11373" spans="61:61" x14ac:dyDescent="0.25">
      <c r="BI11373" s="34">
        <v>9.4365724959806496E-2</v>
      </c>
    </row>
    <row r="11374" spans="61:61" x14ac:dyDescent="0.25">
      <c r="BI11374" s="34">
        <v>0.1223338856234971</v>
      </c>
    </row>
    <row r="11375" spans="61:61" x14ac:dyDescent="0.25">
      <c r="BI11375" s="34">
        <v>0.48837111087146862</v>
      </c>
    </row>
    <row r="11376" spans="61:61" x14ac:dyDescent="0.25">
      <c r="BI11376" s="34">
        <v>3.1351165538057703E-2</v>
      </c>
    </row>
    <row r="11377" spans="61:61" x14ac:dyDescent="0.25">
      <c r="BI11377" s="34">
        <v>6.26616973610018E-2</v>
      </c>
    </row>
    <row r="11378" spans="61:61" x14ac:dyDescent="0.25">
      <c r="BI11378" s="34">
        <v>-9.0584982134599798E-2</v>
      </c>
    </row>
    <row r="11379" spans="61:61" x14ac:dyDescent="0.25">
      <c r="BI11379" s="34">
        <v>0.18741038809528249</v>
      </c>
    </row>
    <row r="11380" spans="61:61" x14ac:dyDescent="0.25">
      <c r="BI11380" s="34">
        <v>0.3310039767590936</v>
      </c>
    </row>
    <row r="11381" spans="61:61" x14ac:dyDescent="0.25">
      <c r="BI11381" s="34">
        <v>-2.0820363751745601E-2</v>
      </c>
    </row>
    <row r="11382" spans="61:61" x14ac:dyDescent="0.25">
      <c r="BI11382" s="34">
        <v>-8.9387126403560502E-2</v>
      </c>
    </row>
    <row r="11383" spans="61:61" x14ac:dyDescent="0.25">
      <c r="BI11383" s="34">
        <v>0.13576580899660459</v>
      </c>
    </row>
    <row r="11384" spans="61:61" x14ac:dyDescent="0.25">
      <c r="BI11384" s="34">
        <v>6.6762732993912999E-3</v>
      </c>
    </row>
    <row r="11385" spans="61:61" x14ac:dyDescent="0.25">
      <c r="BI11385" s="34">
        <v>0.67868260781854939</v>
      </c>
    </row>
    <row r="11386" spans="61:61" x14ac:dyDescent="0.25">
      <c r="BI11386" s="34">
        <v>9.9447011650684397E-2</v>
      </c>
    </row>
    <row r="11387" spans="61:61" x14ac:dyDescent="0.25">
      <c r="BI11387" s="34">
        <v>-7.6495917382521497E-2</v>
      </c>
    </row>
    <row r="11388" spans="61:61" x14ac:dyDescent="0.25">
      <c r="BI11388" s="34">
        <v>-9.5184062653397E-3</v>
      </c>
    </row>
    <row r="11389" spans="61:61" x14ac:dyDescent="0.25">
      <c r="BI11389" s="34">
        <v>6.0243000896341003E-3</v>
      </c>
    </row>
    <row r="11390" spans="61:61" x14ac:dyDescent="0.25">
      <c r="BI11390" s="34">
        <v>0.2052993941268938</v>
      </c>
    </row>
    <row r="11391" spans="61:61" x14ac:dyDescent="0.25">
      <c r="BI11391" s="34">
        <v>0.1084288486946213</v>
      </c>
    </row>
    <row r="11392" spans="61:61" x14ac:dyDescent="0.25">
      <c r="BI11392" s="34">
        <v>0.18872480289640309</v>
      </c>
    </row>
    <row r="11393" spans="61:61" x14ac:dyDescent="0.25">
      <c r="BI11393" s="34">
        <v>0.20495420863435779</v>
      </c>
    </row>
    <row r="11394" spans="61:61" x14ac:dyDescent="0.25">
      <c r="BI11394" s="34">
        <v>-5.9157139841663001E-3</v>
      </c>
    </row>
    <row r="11395" spans="61:61" x14ac:dyDescent="0.25">
      <c r="BI11395" s="34">
        <v>-0.10230213554090579</v>
      </c>
    </row>
    <row r="11396" spans="61:61" x14ac:dyDescent="0.25">
      <c r="BI11396" s="34">
        <v>-6.9284392896882901E-2</v>
      </c>
    </row>
    <row r="11397" spans="61:61" x14ac:dyDescent="0.25">
      <c r="BI11397" s="34">
        <v>-7.3115803568639198E-2</v>
      </c>
    </row>
    <row r="11398" spans="61:61" x14ac:dyDescent="0.25">
      <c r="BI11398" s="34">
        <v>-8.2730278748502403E-2</v>
      </c>
    </row>
    <row r="11399" spans="61:61" x14ac:dyDescent="0.25">
      <c r="BI11399" s="34">
        <v>-4.9921296554622199E-2</v>
      </c>
    </row>
    <row r="11400" spans="61:61" x14ac:dyDescent="0.25">
      <c r="BI11400" s="34">
        <v>-0.1221820030909061</v>
      </c>
    </row>
    <row r="11401" spans="61:61" x14ac:dyDescent="0.25">
      <c r="BI11401" s="34">
        <v>-0.1643140466465379</v>
      </c>
    </row>
    <row r="11402" spans="61:61" x14ac:dyDescent="0.25">
      <c r="BI11402" s="34">
        <v>-0.19213934198018989</v>
      </c>
    </row>
    <row r="11403" spans="61:61" x14ac:dyDescent="0.25">
      <c r="BI11403" s="34">
        <v>3.78652857891036E-2</v>
      </c>
    </row>
    <row r="11404" spans="61:61" x14ac:dyDescent="0.25">
      <c r="BI11404" s="34">
        <v>-0.1543499903151033</v>
      </c>
    </row>
    <row r="11405" spans="61:61" x14ac:dyDescent="0.25">
      <c r="BI11405" s="34">
        <v>1.7486771937785001E-2</v>
      </c>
    </row>
    <row r="11406" spans="61:61" x14ac:dyDescent="0.25">
      <c r="BI11406" s="34">
        <v>-0.2588742463152357</v>
      </c>
    </row>
    <row r="11407" spans="61:61" x14ac:dyDescent="0.25">
      <c r="BI11407" s="34">
        <v>-0.116988188069671</v>
      </c>
    </row>
    <row r="11408" spans="61:61" x14ac:dyDescent="0.25">
      <c r="BI11408" s="34">
        <v>-7.3045217764068804E-2</v>
      </c>
    </row>
    <row r="11409" spans="61:61" x14ac:dyDescent="0.25">
      <c r="BI11409" s="34">
        <v>-0.16524491245105441</v>
      </c>
    </row>
    <row r="11410" spans="61:61" x14ac:dyDescent="0.25">
      <c r="BI11410" s="34">
        <v>-3.8251199886810798E-2</v>
      </c>
    </row>
    <row r="11411" spans="61:61" x14ac:dyDescent="0.25">
      <c r="BI11411" s="34">
        <v>4.0101859956236198E-2</v>
      </c>
    </row>
    <row r="11412" spans="61:61" x14ac:dyDescent="0.25">
      <c r="BI11412" s="34">
        <v>9.0798217090666405E-2</v>
      </c>
    </row>
    <row r="11413" spans="61:61" x14ac:dyDescent="0.25">
      <c r="BI11413" s="34">
        <v>-3.0802769496265999E-3</v>
      </c>
    </row>
    <row r="11414" spans="61:61" x14ac:dyDescent="0.25">
      <c r="BI11414" s="34">
        <v>-0.1248691308556299</v>
      </c>
    </row>
    <row r="11415" spans="61:61" x14ac:dyDescent="0.25">
      <c r="BI11415" s="34">
        <v>5.0088104773367802E-2</v>
      </c>
    </row>
    <row r="11416" spans="61:61" x14ac:dyDescent="0.25">
      <c r="BI11416" s="34">
        <v>-0.16356456810496159</v>
      </c>
    </row>
    <row r="11417" spans="61:61" x14ac:dyDescent="0.25">
      <c r="BI11417" s="34">
        <v>-6.0397522552312698E-2</v>
      </c>
    </row>
    <row r="11418" spans="61:61" x14ac:dyDescent="0.25">
      <c r="BI11418" s="34">
        <v>7.7450119016643504E-2</v>
      </c>
    </row>
    <row r="11419" spans="61:61" x14ac:dyDescent="0.25">
      <c r="BI11419" s="34">
        <v>-1.98446125902744E-2</v>
      </c>
    </row>
    <row r="11420" spans="61:61" x14ac:dyDescent="0.25">
      <c r="BI11420" s="34">
        <v>-0.23185824275436029</v>
      </c>
    </row>
    <row r="11421" spans="61:61" x14ac:dyDescent="0.25">
      <c r="BI11421" s="34">
        <v>-0.18175865383774351</v>
      </c>
    </row>
    <row r="11422" spans="61:61" x14ac:dyDescent="0.25">
      <c r="BI11422" s="34">
        <v>6.5543217447244895E-2</v>
      </c>
    </row>
    <row r="11423" spans="61:61" x14ac:dyDescent="0.25">
      <c r="BI11423" s="34">
        <v>-0.30274074604451162</v>
      </c>
    </row>
    <row r="11424" spans="61:61" x14ac:dyDescent="0.25">
      <c r="BI11424" s="34">
        <v>-7.5179304721431098E-2</v>
      </c>
    </row>
    <row r="11425" spans="61:61" x14ac:dyDescent="0.25">
      <c r="BI11425" s="34">
        <v>-7.4284650385880502E-2</v>
      </c>
    </row>
    <row r="11426" spans="61:61" x14ac:dyDescent="0.25">
      <c r="BI11426" s="34">
        <v>6.8170177973906204E-2</v>
      </c>
    </row>
    <row r="11427" spans="61:61" x14ac:dyDescent="0.25">
      <c r="BI11427" s="34">
        <v>-7.0148421729646901E-2</v>
      </c>
    </row>
    <row r="11428" spans="61:61" x14ac:dyDescent="0.25">
      <c r="BI11428" s="34">
        <v>-0.12517086812723591</v>
      </c>
    </row>
    <row r="11429" spans="61:61" x14ac:dyDescent="0.25">
      <c r="BI11429" s="34">
        <v>-0.2574456771635566</v>
      </c>
    </row>
    <row r="11430" spans="61:61" x14ac:dyDescent="0.25">
      <c r="BI11430" s="34">
        <v>-9.9403515818245303E-2</v>
      </c>
    </row>
    <row r="11431" spans="61:61" x14ac:dyDescent="0.25">
      <c r="BI11431" s="34">
        <v>9.5968552536034396E-2</v>
      </c>
    </row>
    <row r="11432" spans="61:61" x14ac:dyDescent="0.25">
      <c r="BI11432" s="34">
        <v>-1.0075369340350301E-2</v>
      </c>
    </row>
    <row r="11433" spans="61:61" x14ac:dyDescent="0.25">
      <c r="BI11433" s="34">
        <v>-6.3753342362627696E-2</v>
      </c>
    </row>
    <row r="11434" spans="61:61" x14ac:dyDescent="0.25">
      <c r="BI11434" s="34">
        <v>4.2400096048408002E-3</v>
      </c>
    </row>
    <row r="11435" spans="61:61" x14ac:dyDescent="0.25">
      <c r="BI11435" s="34">
        <v>-4.3132557045083203E-2</v>
      </c>
    </row>
    <row r="11436" spans="61:61" x14ac:dyDescent="0.25">
      <c r="BI11436" s="34">
        <v>-0.15074000702480611</v>
      </c>
    </row>
    <row r="11437" spans="61:61" x14ac:dyDescent="0.25">
      <c r="BI11437" s="34">
        <v>9.3251329925019999E-2</v>
      </c>
    </row>
    <row r="11438" spans="61:61" x14ac:dyDescent="0.25">
      <c r="BI11438" s="34">
        <v>-0.2002036327245727</v>
      </c>
    </row>
    <row r="11439" spans="61:61" x14ac:dyDescent="0.25">
      <c r="BI11439" s="34">
        <v>-8.8574651896602893E-2</v>
      </c>
    </row>
    <row r="11440" spans="61:61" x14ac:dyDescent="0.25">
      <c r="BI11440" s="34">
        <v>-0.1965727688470271</v>
      </c>
    </row>
    <row r="11441" spans="61:61" x14ac:dyDescent="0.25">
      <c r="BI11441" s="34">
        <v>-0.217808288021964</v>
      </c>
    </row>
    <row r="11442" spans="61:61" x14ac:dyDescent="0.25">
      <c r="BI11442" s="34">
        <v>-0.19172414299373711</v>
      </c>
    </row>
    <row r="11443" spans="61:61" x14ac:dyDescent="0.25">
      <c r="BI11443" s="34">
        <v>-7.6716812929321795E-2</v>
      </c>
    </row>
    <row r="11444" spans="61:61" x14ac:dyDescent="0.25">
      <c r="BI11444" s="34">
        <v>-8.5424402041664904E-2</v>
      </c>
    </row>
    <row r="11445" spans="61:61" x14ac:dyDescent="0.25">
      <c r="BI11445" s="34">
        <v>-4.6100276144605302E-2</v>
      </c>
    </row>
    <row r="11446" spans="61:61" x14ac:dyDescent="0.25">
      <c r="BI11446" s="34">
        <v>-4.25407922997681E-2</v>
      </c>
    </row>
    <row r="11447" spans="61:61" x14ac:dyDescent="0.25">
      <c r="BI11447" s="34">
        <v>-8.3200615689406704E-2</v>
      </c>
    </row>
    <row r="11448" spans="61:61" x14ac:dyDescent="0.25">
      <c r="BI11448" s="34">
        <v>-0.19066034894451789</v>
      </c>
    </row>
    <row r="11449" spans="61:61" x14ac:dyDescent="0.25">
      <c r="BI11449" s="34">
        <v>-7.8602949571113002E-3</v>
      </c>
    </row>
    <row r="11450" spans="61:61" x14ac:dyDescent="0.25">
      <c r="BI11450" s="34">
        <v>-0.15828631583830849</v>
      </c>
    </row>
    <row r="11451" spans="61:61" x14ac:dyDescent="0.25">
      <c r="BI11451" s="34">
        <v>-0.21594886302928329</v>
      </c>
    </row>
    <row r="11452" spans="61:61" x14ac:dyDescent="0.25">
      <c r="BI11452" s="34">
        <v>-0.1002543940223585</v>
      </c>
    </row>
    <row r="11453" spans="61:61" x14ac:dyDescent="0.25">
      <c r="BI11453" s="34">
        <v>-0.18386253278301959</v>
      </c>
    </row>
    <row r="11454" spans="61:61" x14ac:dyDescent="0.25">
      <c r="BI11454" s="34">
        <v>-0.1849917654827698</v>
      </c>
    </row>
    <row r="11455" spans="61:61" x14ac:dyDescent="0.25">
      <c r="BI11455" s="34">
        <v>1.6694144131591201E-2</v>
      </c>
    </row>
    <row r="11456" spans="61:61" x14ac:dyDescent="0.25">
      <c r="BI11456" s="34">
        <v>-0.28123673780637859</v>
      </c>
    </row>
    <row r="11457" spans="61:61" x14ac:dyDescent="0.25">
      <c r="BI11457" s="34">
        <v>-0.17934484956075619</v>
      </c>
    </row>
    <row r="11458" spans="61:61" x14ac:dyDescent="0.25">
      <c r="BI11458" s="34">
        <v>-8.4995652852931702E-2</v>
      </c>
    </row>
    <row r="11459" spans="61:61" x14ac:dyDescent="0.25">
      <c r="BI11459" s="34">
        <v>-0.16977790696790609</v>
      </c>
    </row>
    <row r="11460" spans="61:61" x14ac:dyDescent="0.25">
      <c r="BI11460" s="34">
        <v>-0.1106227884486894</v>
      </c>
    </row>
    <row r="11461" spans="61:61" x14ac:dyDescent="0.25">
      <c r="BI11461" s="34">
        <v>0.1196283278744264</v>
      </c>
    </row>
    <row r="11462" spans="61:61" x14ac:dyDescent="0.25">
      <c r="BI11462" s="34">
        <v>7.7538423659579206E-2</v>
      </c>
    </row>
    <row r="11463" spans="61:61" x14ac:dyDescent="0.25">
      <c r="BI11463" s="34">
        <v>0.1169970472018383</v>
      </c>
    </row>
    <row r="11464" spans="61:61" x14ac:dyDescent="0.25">
      <c r="BI11464" s="34">
        <v>0.1132342776401575</v>
      </c>
    </row>
    <row r="11465" spans="61:61" x14ac:dyDescent="0.25">
      <c r="BI11465" s="34">
        <v>4.2014846130865202E-2</v>
      </c>
    </row>
    <row r="11466" spans="61:61" x14ac:dyDescent="0.25">
      <c r="BI11466" s="34">
        <v>-2.8697216253668001E-2</v>
      </c>
    </row>
    <row r="11467" spans="61:61" x14ac:dyDescent="0.25">
      <c r="BI11467" s="34">
        <v>0.14358155472512149</v>
      </c>
    </row>
    <row r="11468" spans="61:61" x14ac:dyDescent="0.25">
      <c r="BI11468" s="34">
        <v>5.3641140583505199E-2</v>
      </c>
    </row>
    <row r="11469" spans="61:61" x14ac:dyDescent="0.25">
      <c r="BI11469" s="34">
        <v>-0.108087108150752</v>
      </c>
    </row>
    <row r="11470" spans="61:61" x14ac:dyDescent="0.25">
      <c r="BI11470" s="34">
        <v>-0.1660284509703232</v>
      </c>
    </row>
    <row r="11471" spans="61:61" x14ac:dyDescent="0.25">
      <c r="BI11471" s="34">
        <v>1.77295471031963E-2</v>
      </c>
    </row>
    <row r="11472" spans="61:61" x14ac:dyDescent="0.25">
      <c r="BI11472" s="34">
        <v>-1.1633210320115901E-2</v>
      </c>
    </row>
    <row r="11473" spans="61:61" x14ac:dyDescent="0.25">
      <c r="BI11473" s="34">
        <v>-6.8610390475457195E-2</v>
      </c>
    </row>
    <row r="11474" spans="61:61" x14ac:dyDescent="0.25">
      <c r="BI11474" s="34">
        <v>0.1128686873864345</v>
      </c>
    </row>
    <row r="11475" spans="61:61" x14ac:dyDescent="0.25">
      <c r="BI11475" s="34">
        <v>-5.4582160790956997E-3</v>
      </c>
    </row>
    <row r="11476" spans="61:61" x14ac:dyDescent="0.25">
      <c r="BI11476" s="34">
        <v>0.46276149182483911</v>
      </c>
    </row>
    <row r="11477" spans="61:61" x14ac:dyDescent="0.25">
      <c r="BI11477" s="34">
        <v>-5.5216700193166497E-2</v>
      </c>
    </row>
    <row r="11478" spans="61:61" x14ac:dyDescent="0.25">
      <c r="BI11478" s="34">
        <v>0.1156116617659953</v>
      </c>
    </row>
    <row r="11479" spans="61:61" x14ac:dyDescent="0.25">
      <c r="BI11479" s="34">
        <v>7.8111109978539497E-2</v>
      </c>
    </row>
    <row r="11480" spans="61:61" x14ac:dyDescent="0.25">
      <c r="BI11480" s="34">
        <v>0.1100871306763217</v>
      </c>
    </row>
    <row r="11481" spans="61:61" x14ac:dyDescent="0.25">
      <c r="BI11481" s="34">
        <v>7.8396026572838201E-2</v>
      </c>
    </row>
    <row r="11482" spans="61:61" x14ac:dyDescent="0.25">
      <c r="BI11482" s="34">
        <v>6.5131779562818196E-2</v>
      </c>
    </row>
    <row r="11483" spans="61:61" x14ac:dyDescent="0.25">
      <c r="BI11483" s="34">
        <v>0.18840843077846869</v>
      </c>
    </row>
    <row r="11484" spans="61:61" x14ac:dyDescent="0.25">
      <c r="BI11484" s="34">
        <v>-6.6639391818235305E-2</v>
      </c>
    </row>
    <row r="11485" spans="61:61" x14ac:dyDescent="0.25">
      <c r="BI11485" s="34">
        <v>-5.9133182154019498E-2</v>
      </c>
    </row>
    <row r="11486" spans="61:61" x14ac:dyDescent="0.25">
      <c r="BI11486" s="34">
        <v>0.1371729048719757</v>
      </c>
    </row>
    <row r="11487" spans="61:61" x14ac:dyDescent="0.25">
      <c r="BI11487" s="34">
        <v>6.0657770477259197E-2</v>
      </c>
    </row>
    <row r="11488" spans="61:61" x14ac:dyDescent="0.25">
      <c r="BI11488" s="34">
        <v>0.15581507612210699</v>
      </c>
    </row>
    <row r="11489" spans="61:61" x14ac:dyDescent="0.25">
      <c r="BI11489" s="34">
        <v>-3.0323268282138799E-2</v>
      </c>
    </row>
    <row r="11490" spans="61:61" x14ac:dyDescent="0.25">
      <c r="BI11490" s="34">
        <v>0.12673363622693881</v>
      </c>
    </row>
    <row r="11491" spans="61:61" x14ac:dyDescent="0.25">
      <c r="BI11491" s="34">
        <v>1.1805258314708701E-2</v>
      </c>
    </row>
    <row r="11492" spans="61:61" x14ac:dyDescent="0.25">
      <c r="BI11492" s="34">
        <v>8.6430313161877895E-2</v>
      </c>
    </row>
    <row r="11493" spans="61:61" x14ac:dyDescent="0.25">
      <c r="BI11493" s="34">
        <v>6.4455706475487901E-2</v>
      </c>
    </row>
    <row r="11494" spans="61:61" x14ac:dyDescent="0.25">
      <c r="BI11494" s="34">
        <v>7.4926504759015397E-2</v>
      </c>
    </row>
    <row r="11495" spans="61:61" x14ac:dyDescent="0.25">
      <c r="BI11495" s="34">
        <v>6.7063197979558301E-2</v>
      </c>
    </row>
    <row r="11496" spans="61:61" x14ac:dyDescent="0.25">
      <c r="BI11496" s="34">
        <v>-3.9683805852064401E-2</v>
      </c>
    </row>
    <row r="11497" spans="61:61" x14ac:dyDescent="0.25">
      <c r="BI11497" s="34">
        <v>2.2951237683621999E-3</v>
      </c>
    </row>
    <row r="11498" spans="61:61" x14ac:dyDescent="0.25">
      <c r="BI11498" s="34">
        <v>-9.3286561614297995E-3</v>
      </c>
    </row>
    <row r="11499" spans="61:61" x14ac:dyDescent="0.25">
      <c r="BI11499" s="34">
        <v>-5.8778879440811803E-2</v>
      </c>
    </row>
    <row r="11500" spans="61:61" x14ac:dyDescent="0.25">
      <c r="BI11500" s="34">
        <v>-1.9463085735479901E-2</v>
      </c>
    </row>
    <row r="11501" spans="61:61" x14ac:dyDescent="0.25">
      <c r="BI11501" s="34">
        <v>0.2237565595395358</v>
      </c>
    </row>
    <row r="11502" spans="61:61" x14ac:dyDescent="0.25">
      <c r="BI11502" s="34">
        <v>-5.4136612766912902E-2</v>
      </c>
    </row>
    <row r="11503" spans="61:61" x14ac:dyDescent="0.25">
      <c r="BI11503" s="34">
        <v>5.2424115995451402E-2</v>
      </c>
    </row>
    <row r="11504" spans="61:61" x14ac:dyDescent="0.25">
      <c r="BI11504" s="34">
        <v>1.6072573203394499E-2</v>
      </c>
    </row>
    <row r="11505" spans="61:61" x14ac:dyDescent="0.25">
      <c r="BI11505" s="34">
        <v>1.0488521524914699E-2</v>
      </c>
    </row>
    <row r="11506" spans="61:61" x14ac:dyDescent="0.25">
      <c r="BI11506" s="34">
        <v>0.2206908497936321</v>
      </c>
    </row>
    <row r="11507" spans="61:61" x14ac:dyDescent="0.25">
      <c r="BI11507" s="34">
        <v>9.7132139546746696E-2</v>
      </c>
    </row>
    <row r="11508" spans="61:61" x14ac:dyDescent="0.25">
      <c r="BI11508" s="34">
        <v>-3.3149494994615697E-2</v>
      </c>
    </row>
    <row r="11509" spans="61:61" x14ac:dyDescent="0.25">
      <c r="BI11509" s="34">
        <v>0.32580682279146622</v>
      </c>
    </row>
    <row r="11510" spans="61:61" x14ac:dyDescent="0.25">
      <c r="BI11510" s="34">
        <v>0.1425269495281288</v>
      </c>
    </row>
    <row r="11511" spans="61:61" x14ac:dyDescent="0.25">
      <c r="BI11511" s="34">
        <v>-7.8323035414736494E-2</v>
      </c>
    </row>
    <row r="11512" spans="61:61" x14ac:dyDescent="0.25">
      <c r="BI11512" s="34">
        <v>5.3583402252348797E-2</v>
      </c>
    </row>
    <row r="11513" spans="61:61" x14ac:dyDescent="0.25">
      <c r="BI11513" s="34">
        <v>-0.14478600843857811</v>
      </c>
    </row>
    <row r="11514" spans="61:61" x14ac:dyDescent="0.25">
      <c r="BI11514" s="34">
        <v>-6.5993626570915606E-2</v>
      </c>
    </row>
    <row r="11515" spans="61:61" x14ac:dyDescent="0.25">
      <c r="BI11515" s="34">
        <v>-5.0871161586871903E-2</v>
      </c>
    </row>
    <row r="11516" spans="61:61" x14ac:dyDescent="0.25">
      <c r="BI11516" s="34">
        <v>-3.45611123233215E-2</v>
      </c>
    </row>
    <row r="11517" spans="61:61" x14ac:dyDescent="0.25">
      <c r="BI11517" s="34">
        <v>-5.25539388677108E-2</v>
      </c>
    </row>
    <row r="11518" spans="61:61" x14ac:dyDescent="0.25">
      <c r="BI11518" s="34">
        <v>-6.1019822222065999E-2</v>
      </c>
    </row>
    <row r="11519" spans="61:61" x14ac:dyDescent="0.25">
      <c r="BI11519" s="34">
        <v>-0.1193336295353853</v>
      </c>
    </row>
    <row r="11520" spans="61:61" x14ac:dyDescent="0.25">
      <c r="BI11520" s="34">
        <v>-6.9924995672931894E-2</v>
      </c>
    </row>
    <row r="11521" spans="61:61" x14ac:dyDescent="0.25">
      <c r="BI11521" s="34">
        <v>4.6458729924896101E-2</v>
      </c>
    </row>
    <row r="11522" spans="61:61" x14ac:dyDescent="0.25">
      <c r="BI11522" s="34">
        <v>7.2848484551141596E-2</v>
      </c>
    </row>
    <row r="11523" spans="61:61" x14ac:dyDescent="0.25">
      <c r="BI11523" s="34">
        <v>5.44118246647936E-2</v>
      </c>
    </row>
    <row r="11524" spans="61:61" x14ac:dyDescent="0.25">
      <c r="BI11524" s="34">
        <v>-3.2734702669384899E-2</v>
      </c>
    </row>
    <row r="11525" spans="61:61" x14ac:dyDescent="0.25">
      <c r="BI11525" s="34">
        <v>-2.4980864205083799E-2</v>
      </c>
    </row>
    <row r="11526" spans="61:61" x14ac:dyDescent="0.25">
      <c r="BI11526" s="34">
        <v>-0.16456787705517981</v>
      </c>
    </row>
    <row r="11527" spans="61:61" x14ac:dyDescent="0.25">
      <c r="BI11527" s="34">
        <v>-6.04112803672767E-2</v>
      </c>
    </row>
    <row r="11528" spans="61:61" x14ac:dyDescent="0.25">
      <c r="BI11528" s="34">
        <v>5.7431198461367398E-2</v>
      </c>
    </row>
    <row r="11529" spans="61:61" x14ac:dyDescent="0.25">
      <c r="BI11529" s="34">
        <v>2.0101354708244298E-2</v>
      </c>
    </row>
    <row r="11530" spans="61:61" x14ac:dyDescent="0.25">
      <c r="BI11530" s="34">
        <v>0.1768306085118995</v>
      </c>
    </row>
    <row r="11531" spans="61:61" x14ac:dyDescent="0.25">
      <c r="BI11531" s="34">
        <v>-8.0237362208721002E-3</v>
      </c>
    </row>
    <row r="11532" spans="61:61" x14ac:dyDescent="0.25">
      <c r="BI11532" s="34">
        <v>-9.7356536025227799E-2</v>
      </c>
    </row>
    <row r="11533" spans="61:61" x14ac:dyDescent="0.25">
      <c r="BI11533" s="34">
        <v>-9.4837482138366305E-2</v>
      </c>
    </row>
    <row r="11534" spans="61:61" x14ac:dyDescent="0.25">
      <c r="BI11534" s="34">
        <v>1.52675058483048E-2</v>
      </c>
    </row>
    <row r="11535" spans="61:61" x14ac:dyDescent="0.25">
      <c r="BI11535" s="34">
        <v>-9.8362854544548198E-2</v>
      </c>
    </row>
    <row r="11536" spans="61:61" x14ac:dyDescent="0.25">
      <c r="BI11536" s="34">
        <v>8.0660000768873003E-2</v>
      </c>
    </row>
    <row r="11537" spans="61:61" x14ac:dyDescent="0.25">
      <c r="BI11537" s="34">
        <v>-4.1769199636445903E-2</v>
      </c>
    </row>
    <row r="11538" spans="61:61" x14ac:dyDescent="0.25">
      <c r="BI11538" s="34">
        <v>-0.55100008466015737</v>
      </c>
    </row>
    <row r="11539" spans="61:61" x14ac:dyDescent="0.25">
      <c r="BI11539" s="34">
        <v>-5.3533290379563997E-3</v>
      </c>
    </row>
    <row r="11540" spans="61:61" x14ac:dyDescent="0.25">
      <c r="BI11540" s="34">
        <v>0.1479308746268381</v>
      </c>
    </row>
    <row r="11541" spans="61:61" x14ac:dyDescent="0.25">
      <c r="BI11541" s="34">
        <v>0.125234505508308</v>
      </c>
    </row>
    <row r="11542" spans="61:61" x14ac:dyDescent="0.25">
      <c r="BI11542" s="34">
        <v>-0.1087152792824216</v>
      </c>
    </row>
    <row r="11543" spans="61:61" x14ac:dyDescent="0.25">
      <c r="BI11543" s="34">
        <v>-4.8670583761381898E-2</v>
      </c>
    </row>
    <row r="11544" spans="61:61" x14ac:dyDescent="0.25">
      <c r="BI11544" s="34">
        <v>-0.32636278045825129</v>
      </c>
    </row>
    <row r="11545" spans="61:61" x14ac:dyDescent="0.25">
      <c r="BI11545" s="34">
        <v>-1.01603239828974E-2</v>
      </c>
    </row>
    <row r="11546" spans="61:61" x14ac:dyDescent="0.25">
      <c r="BI11546" s="34">
        <v>7.3893604281774897E-2</v>
      </c>
    </row>
    <row r="11547" spans="61:61" x14ac:dyDescent="0.25">
      <c r="BI11547" s="34">
        <v>-4.3469821450940797E-2</v>
      </c>
    </row>
    <row r="11548" spans="61:61" x14ac:dyDescent="0.25">
      <c r="BI11548" s="34">
        <v>-0.11903082217841469</v>
      </c>
    </row>
    <row r="11549" spans="61:61" x14ac:dyDescent="0.25">
      <c r="BI11549" s="34">
        <v>-0.2358227588068523</v>
      </c>
    </row>
    <row r="11550" spans="61:61" x14ac:dyDescent="0.25">
      <c r="BI11550" s="34">
        <v>-6.6761773291072996E-2</v>
      </c>
    </row>
    <row r="11551" spans="61:61" x14ac:dyDescent="0.25">
      <c r="BI11551" s="34">
        <v>-6.2087226748963401E-2</v>
      </c>
    </row>
    <row r="11552" spans="61:61" x14ac:dyDescent="0.25">
      <c r="BI11552" s="34">
        <v>0.1139381894990202</v>
      </c>
    </row>
    <row r="11553" spans="61:61" x14ac:dyDescent="0.25">
      <c r="BI11553" s="34">
        <v>-0.2122424644739565</v>
      </c>
    </row>
    <row r="11554" spans="61:61" x14ac:dyDescent="0.25">
      <c r="BI11554" s="34">
        <v>0.14406319602154491</v>
      </c>
    </row>
    <row r="11555" spans="61:61" x14ac:dyDescent="0.25">
      <c r="BI11555" s="34">
        <v>5.9973220913843397E-2</v>
      </c>
    </row>
    <row r="11556" spans="61:61" x14ac:dyDescent="0.25">
      <c r="BI11556" s="34">
        <v>-7.8033729332020003E-3</v>
      </c>
    </row>
    <row r="11557" spans="61:61" x14ac:dyDescent="0.25">
      <c r="BI11557" s="34">
        <v>3.7530977250491801E-2</v>
      </c>
    </row>
    <row r="11558" spans="61:61" x14ac:dyDescent="0.25">
      <c r="BI11558" s="34">
        <v>-0.1313961427654104</v>
      </c>
    </row>
    <row r="11559" spans="61:61" x14ac:dyDescent="0.25">
      <c r="BI11559" s="34">
        <v>-7.13749487045372E-2</v>
      </c>
    </row>
    <row r="11560" spans="61:61" x14ac:dyDescent="0.25">
      <c r="BI11560" s="34">
        <v>-4.2315858168275999E-3</v>
      </c>
    </row>
    <row r="11561" spans="61:61" x14ac:dyDescent="0.25">
      <c r="BI11561" s="34">
        <v>7.1195402646134207E-2</v>
      </c>
    </row>
    <row r="11562" spans="61:61" x14ac:dyDescent="0.25">
      <c r="BI11562" s="34">
        <v>3.2024495267030398E-2</v>
      </c>
    </row>
    <row r="11563" spans="61:61" x14ac:dyDescent="0.25">
      <c r="BI11563" s="34">
        <v>7.0499244793507401E-2</v>
      </c>
    </row>
    <row r="11564" spans="61:61" x14ac:dyDescent="0.25">
      <c r="BI11564" s="34">
        <v>-1.75621735494778E-2</v>
      </c>
    </row>
    <row r="11565" spans="61:61" x14ac:dyDescent="0.25">
      <c r="BI11565" s="34">
        <v>-2.4950716757984898E-2</v>
      </c>
    </row>
    <row r="11566" spans="61:61" x14ac:dyDescent="0.25">
      <c r="BI11566" s="34">
        <v>-9.2457481076145195E-2</v>
      </c>
    </row>
    <row r="11567" spans="61:61" x14ac:dyDescent="0.25">
      <c r="BI11567" s="34">
        <v>-6.08944804693098E-2</v>
      </c>
    </row>
    <row r="11568" spans="61:61" x14ac:dyDescent="0.25">
      <c r="BI11568" s="34">
        <v>-0.10775101944854271</v>
      </c>
    </row>
    <row r="11569" spans="61:61" x14ac:dyDescent="0.25">
      <c r="BI11569" s="34">
        <v>-0.1168566041192296</v>
      </c>
    </row>
    <row r="11570" spans="61:61" x14ac:dyDescent="0.25">
      <c r="BI11570" s="34">
        <v>-0.13536144568758909</v>
      </c>
    </row>
    <row r="11571" spans="61:61" x14ac:dyDescent="0.25">
      <c r="BI11571" s="34">
        <v>7.7438375758801595E-2</v>
      </c>
    </row>
    <row r="11572" spans="61:61" x14ac:dyDescent="0.25">
      <c r="BI11572" s="34">
        <v>0.26515960773293712</v>
      </c>
    </row>
    <row r="11573" spans="61:61" x14ac:dyDescent="0.25">
      <c r="BI11573" s="34">
        <v>-4.3772647658974996E-3</v>
      </c>
    </row>
    <row r="11574" spans="61:61" x14ac:dyDescent="0.25">
      <c r="BI11574" s="34">
        <v>7.5897609190706705E-2</v>
      </c>
    </row>
    <row r="11575" spans="61:61" x14ac:dyDescent="0.25">
      <c r="BI11575" s="34">
        <v>0.2624807793416582</v>
      </c>
    </row>
    <row r="11576" spans="61:61" x14ac:dyDescent="0.25">
      <c r="BI11576" s="34">
        <v>-0.1850024349679654</v>
      </c>
    </row>
    <row r="11577" spans="61:61" x14ac:dyDescent="0.25">
      <c r="BI11577" s="34">
        <v>-0.2540082210719895</v>
      </c>
    </row>
    <row r="11578" spans="61:61" x14ac:dyDescent="0.25">
      <c r="BI11578" s="34">
        <v>-2.4337368188355302E-2</v>
      </c>
    </row>
    <row r="11579" spans="61:61" x14ac:dyDescent="0.25">
      <c r="BI11579" s="34">
        <v>-7.3321775678806003E-2</v>
      </c>
    </row>
    <row r="11580" spans="61:61" x14ac:dyDescent="0.25">
      <c r="BI11580" s="34">
        <v>-9.7713982411285705E-2</v>
      </c>
    </row>
    <row r="11581" spans="61:61" x14ac:dyDescent="0.25">
      <c r="BI11581" s="34">
        <v>-3.1483503913895601E-2</v>
      </c>
    </row>
    <row r="11582" spans="61:61" x14ac:dyDescent="0.25">
      <c r="BI11582" s="34">
        <v>-4.8976771618216997E-3</v>
      </c>
    </row>
    <row r="11583" spans="61:61" x14ac:dyDescent="0.25">
      <c r="BI11583" s="34">
        <v>4.4101373454364802E-2</v>
      </c>
    </row>
    <row r="11584" spans="61:61" x14ac:dyDescent="0.25">
      <c r="BI11584" s="34">
        <v>7.6516194050012198E-2</v>
      </c>
    </row>
    <row r="11585" spans="61:61" x14ac:dyDescent="0.25">
      <c r="BI11585" s="34">
        <v>-0.18974715658975769</v>
      </c>
    </row>
    <row r="11586" spans="61:61" x14ac:dyDescent="0.25">
      <c r="BI11586" s="34">
        <v>7.1355632091003499E-2</v>
      </c>
    </row>
    <row r="11587" spans="61:61" x14ac:dyDescent="0.25">
      <c r="BI11587" s="34">
        <v>-7.4689295998441194E-2</v>
      </c>
    </row>
    <row r="11588" spans="61:61" x14ac:dyDescent="0.25">
      <c r="BI11588" s="34">
        <v>-0.1404124878286433</v>
      </c>
    </row>
    <row r="11589" spans="61:61" x14ac:dyDescent="0.25">
      <c r="BI11589" s="34">
        <v>0.24724689115717199</v>
      </c>
    </row>
    <row r="11590" spans="61:61" x14ac:dyDescent="0.25">
      <c r="BI11590" s="34">
        <v>-0.100765191634796</v>
      </c>
    </row>
    <row r="11591" spans="61:61" x14ac:dyDescent="0.25">
      <c r="BI11591" s="34">
        <v>-0.12686350628630791</v>
      </c>
    </row>
    <row r="11592" spans="61:61" x14ac:dyDescent="0.25">
      <c r="BI11592" s="34">
        <v>2.2181781326047999E-3</v>
      </c>
    </row>
    <row r="11593" spans="61:61" x14ac:dyDescent="0.25">
      <c r="BI11593" s="34">
        <v>4.7809379109024497E-2</v>
      </c>
    </row>
    <row r="11594" spans="61:61" x14ac:dyDescent="0.25">
      <c r="BI11594" s="34">
        <v>-9.3221413040923601E-2</v>
      </c>
    </row>
    <row r="11595" spans="61:61" x14ac:dyDescent="0.25">
      <c r="BI11595" s="34">
        <v>-0.1224702815414651</v>
      </c>
    </row>
    <row r="11596" spans="61:61" x14ac:dyDescent="0.25">
      <c r="BI11596" s="34">
        <v>5.6490944517247302E-2</v>
      </c>
    </row>
    <row r="11597" spans="61:61" x14ac:dyDescent="0.25">
      <c r="BI11597" s="34">
        <v>1.0403746034445E-3</v>
      </c>
    </row>
    <row r="11598" spans="61:61" x14ac:dyDescent="0.25">
      <c r="BI11598" s="34">
        <v>-1.24189275813084E-2</v>
      </c>
    </row>
    <row r="11599" spans="61:61" x14ac:dyDescent="0.25">
      <c r="BI11599" s="34">
        <v>-1.17107725295521E-2</v>
      </c>
    </row>
    <row r="11600" spans="61:61" x14ac:dyDescent="0.25">
      <c r="BI11600" s="34">
        <v>2.11975958307145E-2</v>
      </c>
    </row>
    <row r="11601" spans="61:61" x14ac:dyDescent="0.25">
      <c r="BI11601" s="34">
        <v>0.132061662084897</v>
      </c>
    </row>
    <row r="11602" spans="61:61" x14ac:dyDescent="0.25">
      <c r="BI11602" s="34">
        <v>-4.4584633095540303E-2</v>
      </c>
    </row>
    <row r="11603" spans="61:61" x14ac:dyDescent="0.25">
      <c r="BI11603" s="34">
        <v>-0.1283093449148065</v>
      </c>
    </row>
    <row r="11604" spans="61:61" x14ac:dyDescent="0.25">
      <c r="BI11604" s="34">
        <v>-2.6334725846759301E-2</v>
      </c>
    </row>
    <row r="11605" spans="61:61" x14ac:dyDescent="0.25">
      <c r="BI11605" s="34">
        <v>-9.5985191268241302E-2</v>
      </c>
    </row>
    <row r="11606" spans="61:61" x14ac:dyDescent="0.25">
      <c r="BI11606" s="34">
        <v>-0.1032732958060697</v>
      </c>
    </row>
    <row r="11607" spans="61:61" x14ac:dyDescent="0.25">
      <c r="BI11607" s="34">
        <v>4.5010342686920703E-2</v>
      </c>
    </row>
    <row r="11608" spans="61:61" x14ac:dyDescent="0.25">
      <c r="BI11608" s="34">
        <v>-5.0976353790613597E-2</v>
      </c>
    </row>
    <row r="11609" spans="61:61" x14ac:dyDescent="0.25">
      <c r="BI11609" s="34">
        <v>5.4364999007024802E-2</v>
      </c>
    </row>
    <row r="11610" spans="61:61" x14ac:dyDescent="0.25">
      <c r="BI11610" s="34">
        <v>-0.14958961768832599</v>
      </c>
    </row>
    <row r="11611" spans="61:61" x14ac:dyDescent="0.25">
      <c r="BI11611" s="34">
        <v>-5.5251673212133597E-2</v>
      </c>
    </row>
    <row r="11612" spans="61:61" x14ac:dyDescent="0.25">
      <c r="BI11612" s="34">
        <v>0.4986436472815417</v>
      </c>
    </row>
    <row r="11613" spans="61:61" x14ac:dyDescent="0.25">
      <c r="BI11613" s="34">
        <v>-0.24955454097244051</v>
      </c>
    </row>
    <row r="11614" spans="61:61" x14ac:dyDescent="0.25">
      <c r="BI11614" s="34">
        <v>-0.1072388051164231</v>
      </c>
    </row>
    <row r="11615" spans="61:61" x14ac:dyDescent="0.25">
      <c r="BI11615" s="34">
        <v>-0.128699564045965</v>
      </c>
    </row>
    <row r="11616" spans="61:61" x14ac:dyDescent="0.25">
      <c r="BI11616" s="34">
        <v>3.1995079671459001E-3</v>
      </c>
    </row>
    <row r="11617" spans="61:61" x14ac:dyDescent="0.25">
      <c r="BI11617" s="34">
        <v>-0.12222896930342669</v>
      </c>
    </row>
    <row r="11618" spans="61:61" x14ac:dyDescent="0.25">
      <c r="BI11618" s="34">
        <v>4.8074218790450499E-2</v>
      </c>
    </row>
    <row r="11619" spans="61:61" x14ac:dyDescent="0.25">
      <c r="BI11619" s="34">
        <v>-4.7668343563730897E-2</v>
      </c>
    </row>
    <row r="11620" spans="61:61" x14ac:dyDescent="0.25">
      <c r="BI11620" s="34">
        <v>3.4059002871117301E-2</v>
      </c>
    </row>
    <row r="11621" spans="61:61" x14ac:dyDescent="0.25">
      <c r="BI11621" s="34">
        <v>8.6610856545649996E-4</v>
      </c>
    </row>
    <row r="11622" spans="61:61" x14ac:dyDescent="0.25">
      <c r="BI11622" s="34">
        <v>4.1635662371697899E-2</v>
      </c>
    </row>
    <row r="11623" spans="61:61" x14ac:dyDescent="0.25">
      <c r="BI11623" s="34">
        <v>5.4821541032655199E-2</v>
      </c>
    </row>
    <row r="11624" spans="61:61" x14ac:dyDescent="0.25">
      <c r="BI11624" s="34">
        <v>0.16316043906603139</v>
      </c>
    </row>
    <row r="11625" spans="61:61" x14ac:dyDescent="0.25">
      <c r="BI11625" s="34">
        <v>-0.10823551567996589</v>
      </c>
    </row>
    <row r="11626" spans="61:61" x14ac:dyDescent="0.25">
      <c r="BI11626" s="34">
        <v>9.7596052726549504E-2</v>
      </c>
    </row>
    <row r="11627" spans="61:61" x14ac:dyDescent="0.25">
      <c r="BI11627" s="34">
        <v>1.2297036396429999E-4</v>
      </c>
    </row>
    <row r="11628" spans="61:61" x14ac:dyDescent="0.25">
      <c r="BI11628" s="34">
        <v>0.64113456474623531</v>
      </c>
    </row>
    <row r="11629" spans="61:61" x14ac:dyDescent="0.25">
      <c r="BI11629" s="34">
        <v>-7.4985783631124597E-2</v>
      </c>
    </row>
    <row r="11630" spans="61:61" x14ac:dyDescent="0.25">
      <c r="BI11630" s="34">
        <v>0.1331800705149421</v>
      </c>
    </row>
    <row r="11631" spans="61:61" x14ac:dyDescent="0.25">
      <c r="BI11631" s="34">
        <v>0.16052710943279039</v>
      </c>
    </row>
    <row r="11632" spans="61:61" x14ac:dyDescent="0.25">
      <c r="BI11632" s="34">
        <v>0.28515929079221769</v>
      </c>
    </row>
    <row r="11633" spans="61:61" x14ac:dyDescent="0.25">
      <c r="BI11633" s="34">
        <v>4.6838219661024902E-2</v>
      </c>
    </row>
    <row r="11634" spans="61:61" x14ac:dyDescent="0.25">
      <c r="BI11634" s="34">
        <v>-7.5187377346117704E-2</v>
      </c>
    </row>
    <row r="11635" spans="61:61" x14ac:dyDescent="0.25">
      <c r="BI11635" s="34">
        <v>0.41623909296988237</v>
      </c>
    </row>
    <row r="11636" spans="61:61" x14ac:dyDescent="0.25">
      <c r="BI11636" s="34">
        <v>-5.6557310488404101E-2</v>
      </c>
    </row>
    <row r="11637" spans="61:61" x14ac:dyDescent="0.25">
      <c r="BI11637" s="34">
        <v>4.04278440578663E-2</v>
      </c>
    </row>
    <row r="11638" spans="61:61" x14ac:dyDescent="0.25">
      <c r="BI11638" s="34">
        <v>-0.1612371664522301</v>
      </c>
    </row>
    <row r="11639" spans="61:61" x14ac:dyDescent="0.25">
      <c r="BI11639" s="34">
        <v>0.2204911633480556</v>
      </c>
    </row>
    <row r="11640" spans="61:61" x14ac:dyDescent="0.25">
      <c r="BI11640" s="34">
        <v>3.1987271246311497E-2</v>
      </c>
    </row>
    <row r="11641" spans="61:61" x14ac:dyDescent="0.25">
      <c r="BI11641" s="34">
        <v>-9.2719482318405003E-2</v>
      </c>
    </row>
    <row r="11642" spans="61:61" x14ac:dyDescent="0.25">
      <c r="BI11642" s="34">
        <v>0.2525305556343645</v>
      </c>
    </row>
    <row r="11643" spans="61:61" x14ac:dyDescent="0.25">
      <c r="BI11643" s="34">
        <v>-3.8985094920965198E-2</v>
      </c>
    </row>
    <row r="11644" spans="61:61" x14ac:dyDescent="0.25">
      <c r="BI11644" s="34">
        <v>-0.1591538518255026</v>
      </c>
    </row>
    <row r="11645" spans="61:61" x14ac:dyDescent="0.25">
      <c r="BI11645" s="34">
        <v>2.5286130965573299E-2</v>
      </c>
    </row>
    <row r="11646" spans="61:61" x14ac:dyDescent="0.25">
      <c r="BI11646" s="34">
        <v>9.4080602512572095E-2</v>
      </c>
    </row>
    <row r="11647" spans="61:61" x14ac:dyDescent="0.25">
      <c r="BI11647" s="34">
        <v>5.6322936625413697E-2</v>
      </c>
    </row>
    <row r="11648" spans="61:61" x14ac:dyDescent="0.25">
      <c r="BI11648" s="34">
        <v>0.23466404521687589</v>
      </c>
    </row>
    <row r="11649" spans="61:61" x14ac:dyDescent="0.25">
      <c r="BI11649" s="34">
        <v>-0.17584996919761781</v>
      </c>
    </row>
    <row r="11650" spans="61:61" x14ac:dyDescent="0.25">
      <c r="BI11650" s="34">
        <v>0.36203850147830591</v>
      </c>
    </row>
    <row r="11651" spans="61:61" x14ac:dyDescent="0.25">
      <c r="BI11651" s="34">
        <v>1.7966371677134E-2</v>
      </c>
    </row>
    <row r="11652" spans="61:61" x14ac:dyDescent="0.25">
      <c r="BI11652" s="34">
        <v>-1.4744586669469499E-2</v>
      </c>
    </row>
    <row r="11653" spans="61:61" x14ac:dyDescent="0.25">
      <c r="BI11653" s="34">
        <v>0.1074627904151907</v>
      </c>
    </row>
    <row r="11654" spans="61:61" x14ac:dyDescent="0.25">
      <c r="BI11654" s="34">
        <v>-6.7745565100906804E-2</v>
      </c>
    </row>
    <row r="11655" spans="61:61" x14ac:dyDescent="0.25">
      <c r="BI11655" s="34">
        <v>1.0904276860926999E-3</v>
      </c>
    </row>
    <row r="11656" spans="61:61" x14ac:dyDescent="0.25">
      <c r="BI11656" s="34">
        <v>-5.9210579311918997E-2</v>
      </c>
    </row>
    <row r="11657" spans="61:61" x14ac:dyDescent="0.25">
      <c r="BI11657" s="34">
        <v>6.9629844053428994E-2</v>
      </c>
    </row>
    <row r="11658" spans="61:61" x14ac:dyDescent="0.25">
      <c r="BI11658" s="34">
        <v>0.2697638815948265</v>
      </c>
    </row>
    <row r="11659" spans="61:61" x14ac:dyDescent="0.25">
      <c r="BI11659" s="34">
        <v>0.31055674235855502</v>
      </c>
    </row>
    <row r="11660" spans="61:61" x14ac:dyDescent="0.25">
      <c r="BI11660" s="34">
        <v>-7.9210573601750503E-2</v>
      </c>
    </row>
    <row r="11661" spans="61:61" x14ac:dyDescent="0.25">
      <c r="BI11661" s="34">
        <v>-2.4434021158718702E-2</v>
      </c>
    </row>
    <row r="11662" spans="61:61" x14ac:dyDescent="0.25">
      <c r="BI11662" s="34">
        <v>-0.1566026440469305</v>
      </c>
    </row>
    <row r="11663" spans="61:61" x14ac:dyDescent="0.25">
      <c r="BI11663" s="34">
        <v>-5.8888645383202903E-2</v>
      </c>
    </row>
    <row r="11664" spans="61:61" x14ac:dyDescent="0.25">
      <c r="BI11664" s="34">
        <v>0.33466326013541919</v>
      </c>
    </row>
    <row r="11665" spans="61:61" x14ac:dyDescent="0.25">
      <c r="BI11665" s="34">
        <v>-0.19104549159125681</v>
      </c>
    </row>
    <row r="11666" spans="61:61" x14ac:dyDescent="0.25">
      <c r="BI11666" s="34">
        <v>-5.58501310060701E-2</v>
      </c>
    </row>
    <row r="11667" spans="61:61" x14ac:dyDescent="0.25">
      <c r="BI11667" s="34">
        <v>-8.8704605229453004E-2</v>
      </c>
    </row>
    <row r="11668" spans="61:61" x14ac:dyDescent="0.25">
      <c r="BI11668" s="34">
        <v>8.4270634228509694E-2</v>
      </c>
    </row>
    <row r="11669" spans="61:61" x14ac:dyDescent="0.25">
      <c r="BI11669" s="34">
        <v>-2.63681110513263E-2</v>
      </c>
    </row>
    <row r="11670" spans="61:61" x14ac:dyDescent="0.25">
      <c r="BI11670" s="34">
        <v>-0.20794834985272431</v>
      </c>
    </row>
    <row r="11671" spans="61:61" x14ac:dyDescent="0.25">
      <c r="BI11671" s="34">
        <v>-3.1777848706342003E-2</v>
      </c>
    </row>
    <row r="11672" spans="61:61" x14ac:dyDescent="0.25">
      <c r="BI11672" s="34">
        <v>0.2293707214430373</v>
      </c>
    </row>
    <row r="11673" spans="61:61" x14ac:dyDescent="0.25">
      <c r="BI11673" s="34">
        <v>-0.1205934759061742</v>
      </c>
    </row>
    <row r="11674" spans="61:61" x14ac:dyDescent="0.25">
      <c r="BI11674" s="34">
        <v>-6.4288765708384002E-2</v>
      </c>
    </row>
    <row r="11675" spans="61:61" x14ac:dyDescent="0.25">
      <c r="BI11675" s="34">
        <v>2.67422422937801E-2</v>
      </c>
    </row>
    <row r="11676" spans="61:61" x14ac:dyDescent="0.25">
      <c r="BI11676" s="34">
        <v>-6.81816217520963E-2</v>
      </c>
    </row>
    <row r="11677" spans="61:61" x14ac:dyDescent="0.25">
      <c r="BI11677" s="34">
        <v>-6.6860418311887104E-2</v>
      </c>
    </row>
    <row r="11678" spans="61:61" x14ac:dyDescent="0.25">
      <c r="BI11678" s="34">
        <v>-7.2746277704356904E-2</v>
      </c>
    </row>
    <row r="11679" spans="61:61" x14ac:dyDescent="0.25">
      <c r="BI11679" s="34">
        <v>-8.45320841061344E-2</v>
      </c>
    </row>
    <row r="11680" spans="61:61" x14ac:dyDescent="0.25">
      <c r="BI11680" s="34">
        <v>-0.17588421160044351</v>
      </c>
    </row>
    <row r="11681" spans="61:61" x14ac:dyDescent="0.25">
      <c r="BI11681" s="34">
        <v>-0.2980138691568685</v>
      </c>
    </row>
    <row r="11682" spans="61:61" x14ac:dyDescent="0.25">
      <c r="BI11682" s="34">
        <v>-4.3130954939131397E-2</v>
      </c>
    </row>
    <row r="11683" spans="61:61" x14ac:dyDescent="0.25">
      <c r="BI11683" s="34">
        <v>6.8380504555640806E-2</v>
      </c>
    </row>
    <row r="11684" spans="61:61" x14ac:dyDescent="0.25">
      <c r="BI11684" s="34">
        <v>-7.3083933812056204E-2</v>
      </c>
    </row>
    <row r="11685" spans="61:61" x14ac:dyDescent="0.25">
      <c r="BI11685" s="34">
        <v>-6.3137636167260203E-2</v>
      </c>
    </row>
    <row r="11686" spans="61:61" x14ac:dyDescent="0.25">
      <c r="BI11686" s="34">
        <v>4.0942203823488999E-3</v>
      </c>
    </row>
    <row r="11687" spans="61:61" x14ac:dyDescent="0.25">
      <c r="BI11687" s="34">
        <v>1.7590408679441E-3</v>
      </c>
    </row>
    <row r="11688" spans="61:61" x14ac:dyDescent="0.25">
      <c r="BI11688" s="34">
        <v>0.157375900369291</v>
      </c>
    </row>
    <row r="11689" spans="61:61" x14ac:dyDescent="0.25">
      <c r="BI11689" s="34">
        <v>0.26501035451794169</v>
      </c>
    </row>
    <row r="11690" spans="61:61" x14ac:dyDescent="0.25">
      <c r="BI11690" s="34">
        <v>0.22485801210422349</v>
      </c>
    </row>
    <row r="11691" spans="61:61" x14ac:dyDescent="0.25">
      <c r="BI11691" s="34">
        <v>-0.25545947710854761</v>
      </c>
    </row>
    <row r="11692" spans="61:61" x14ac:dyDescent="0.25">
      <c r="BI11692" s="34">
        <v>0.14485831852609821</v>
      </c>
    </row>
    <row r="11693" spans="61:61" x14ac:dyDescent="0.25">
      <c r="BI11693" s="34">
        <v>0.10854671900373759</v>
      </c>
    </row>
    <row r="11694" spans="61:61" x14ac:dyDescent="0.25">
      <c r="BI11694" s="34">
        <v>-0.14948713090372259</v>
      </c>
    </row>
    <row r="11695" spans="61:61" x14ac:dyDescent="0.25">
      <c r="BI11695" s="34">
        <v>-1.8897771990948799E-2</v>
      </c>
    </row>
    <row r="11696" spans="61:61" x14ac:dyDescent="0.25">
      <c r="BI11696" s="34">
        <v>1.6816471274081798E-2</v>
      </c>
    </row>
    <row r="11697" spans="61:61" x14ac:dyDescent="0.25">
      <c r="BI11697" s="34">
        <v>-0.26677306063268441</v>
      </c>
    </row>
    <row r="11698" spans="61:61" x14ac:dyDescent="0.25">
      <c r="BI11698" s="34">
        <v>-0.15389250431117621</v>
      </c>
    </row>
    <row r="11699" spans="61:61" x14ac:dyDescent="0.25">
      <c r="BI11699" s="34">
        <v>-3.0125410678262798E-2</v>
      </c>
    </row>
    <row r="11700" spans="61:61" x14ac:dyDescent="0.25">
      <c r="BI11700" s="34">
        <v>-0.1096727443354894</v>
      </c>
    </row>
    <row r="11701" spans="61:61" x14ac:dyDescent="0.25">
      <c r="BI11701" s="34">
        <v>-0.16789840311534979</v>
      </c>
    </row>
    <row r="11702" spans="61:61" x14ac:dyDescent="0.25">
      <c r="BI11702" s="34">
        <v>0.29893454972554367</v>
      </c>
    </row>
    <row r="11703" spans="61:61" x14ac:dyDescent="0.25">
      <c r="BI11703" s="34">
        <v>-0.32671094052586119</v>
      </c>
    </row>
    <row r="11704" spans="61:61" x14ac:dyDescent="0.25">
      <c r="BI11704" s="34">
        <v>-7.7516716278269504E-2</v>
      </c>
    </row>
    <row r="11705" spans="61:61" x14ac:dyDescent="0.25">
      <c r="BI11705" s="34">
        <v>-0.1004025410574233</v>
      </c>
    </row>
    <row r="11706" spans="61:61" x14ac:dyDescent="0.25">
      <c r="BI11706" s="34">
        <v>-0.18969065167641611</v>
      </c>
    </row>
    <row r="11707" spans="61:61" x14ac:dyDescent="0.25">
      <c r="BI11707" s="34">
        <v>-5.4310669176304199E-2</v>
      </c>
    </row>
    <row r="11708" spans="61:61" x14ac:dyDescent="0.25">
      <c r="BI11708" s="34">
        <v>-1.91310446124584E-2</v>
      </c>
    </row>
    <row r="11709" spans="61:61" x14ac:dyDescent="0.25">
      <c r="BI11709" s="34">
        <v>-0.31069868341684809</v>
      </c>
    </row>
    <row r="11710" spans="61:61" x14ac:dyDescent="0.25">
      <c r="BI11710" s="34">
        <v>-0.1920975093221883</v>
      </c>
    </row>
    <row r="11711" spans="61:61" x14ac:dyDescent="0.25">
      <c r="BI11711" s="34">
        <v>-0.3494885036843538</v>
      </c>
    </row>
    <row r="11712" spans="61:61" x14ac:dyDescent="0.25">
      <c r="BI11712" s="34">
        <v>-7.7384528976829806E-2</v>
      </c>
    </row>
    <row r="11713" spans="61:61" x14ac:dyDescent="0.25">
      <c r="BI11713" s="34">
        <v>-0.1644874528779954</v>
      </c>
    </row>
    <row r="11714" spans="61:61" x14ac:dyDescent="0.25">
      <c r="BI11714" s="34">
        <v>-4.0804847461382097E-2</v>
      </c>
    </row>
    <row r="11715" spans="61:61" x14ac:dyDescent="0.25">
      <c r="BI11715" s="34">
        <v>-1.1154312863608601E-2</v>
      </c>
    </row>
    <row r="11716" spans="61:61" x14ac:dyDescent="0.25">
      <c r="BI11716" s="34">
        <v>4.3439280692187401E-2</v>
      </c>
    </row>
    <row r="11717" spans="61:61" x14ac:dyDescent="0.25">
      <c r="BI11717" s="34">
        <v>-0.1065341859201393</v>
      </c>
    </row>
    <row r="11718" spans="61:61" x14ac:dyDescent="0.25">
      <c r="BI11718" s="34">
        <v>-8.1144337659101298E-2</v>
      </c>
    </row>
    <row r="11719" spans="61:61" x14ac:dyDescent="0.25">
      <c r="BI11719" s="34">
        <v>-0.31185743331072308</v>
      </c>
    </row>
    <row r="11720" spans="61:61" x14ac:dyDescent="0.25">
      <c r="BI11720" s="34">
        <v>0.2115484842085576</v>
      </c>
    </row>
    <row r="11721" spans="61:61" x14ac:dyDescent="0.25">
      <c r="BI11721" s="34">
        <v>8.3554250707217906E-2</v>
      </c>
    </row>
    <row r="11722" spans="61:61" x14ac:dyDescent="0.25">
      <c r="BI11722" s="34">
        <v>0.12988773107297011</v>
      </c>
    </row>
    <row r="11723" spans="61:61" x14ac:dyDescent="0.25">
      <c r="BI11723" s="34">
        <v>0.1162762449429412</v>
      </c>
    </row>
    <row r="11724" spans="61:61" x14ac:dyDescent="0.25">
      <c r="BI11724" s="34">
        <v>0.11407897364182649</v>
      </c>
    </row>
    <row r="11725" spans="61:61" x14ac:dyDescent="0.25">
      <c r="BI11725" s="34">
        <v>9.7059612448155405E-2</v>
      </c>
    </row>
    <row r="11726" spans="61:61" x14ac:dyDescent="0.25">
      <c r="BI11726" s="34">
        <v>0.39357494100576501</v>
      </c>
    </row>
    <row r="11727" spans="61:61" x14ac:dyDescent="0.25">
      <c r="BI11727" s="34">
        <v>0.1466376320750106</v>
      </c>
    </row>
    <row r="11728" spans="61:61" x14ac:dyDescent="0.25">
      <c r="BI11728" s="34">
        <v>2.3002881739618002E-2</v>
      </c>
    </row>
    <row r="11729" spans="61:61" x14ac:dyDescent="0.25">
      <c r="BI11729" s="34">
        <v>0.25204086608402021</v>
      </c>
    </row>
    <row r="11730" spans="61:61" x14ac:dyDescent="0.25">
      <c r="BI11730" s="34">
        <v>0.12167034172718411</v>
      </c>
    </row>
    <row r="11731" spans="61:61" x14ac:dyDescent="0.25">
      <c r="BI11731" s="34">
        <v>5.3264321343411303E-2</v>
      </c>
    </row>
    <row r="11732" spans="61:61" x14ac:dyDescent="0.25">
      <c r="BI11732" s="34">
        <v>1.21593001781784E-2</v>
      </c>
    </row>
    <row r="11733" spans="61:61" x14ac:dyDescent="0.25">
      <c r="BI11733" s="34">
        <v>0.15475769290779731</v>
      </c>
    </row>
    <row r="11734" spans="61:61" x14ac:dyDescent="0.25">
      <c r="BI11734" s="34">
        <v>3.1787297418804802E-2</v>
      </c>
    </row>
    <row r="11735" spans="61:61" x14ac:dyDescent="0.25">
      <c r="BI11735" s="34">
        <v>0.149514891258446</v>
      </c>
    </row>
    <row r="11736" spans="61:61" x14ac:dyDescent="0.25">
      <c r="BI11736" s="34">
        <v>0.1193058089292148</v>
      </c>
    </row>
    <row r="11737" spans="61:61" x14ac:dyDescent="0.25">
      <c r="BI11737" s="34">
        <v>1.68339517150074E-2</v>
      </c>
    </row>
    <row r="11738" spans="61:61" x14ac:dyDescent="0.25">
      <c r="BI11738" s="34">
        <v>9.0584825414315007E-2</v>
      </c>
    </row>
    <row r="11739" spans="61:61" x14ac:dyDescent="0.25">
      <c r="BI11739" s="34">
        <v>0.37475569985836371</v>
      </c>
    </row>
    <row r="11740" spans="61:61" x14ac:dyDescent="0.25">
      <c r="BI11740" s="34">
        <v>0.1208073950441996</v>
      </c>
    </row>
    <row r="11741" spans="61:61" x14ac:dyDescent="0.25">
      <c r="BI11741" s="34">
        <v>0.18437797642948051</v>
      </c>
    </row>
    <row r="11742" spans="61:61" x14ac:dyDescent="0.25">
      <c r="BI11742" s="34">
        <v>-1.8841964855994299E-2</v>
      </c>
    </row>
    <row r="11743" spans="61:61" x14ac:dyDescent="0.25">
      <c r="BI11743" s="34">
        <v>4.6045217824859E-2</v>
      </c>
    </row>
    <row r="11744" spans="61:61" x14ac:dyDescent="0.25">
      <c r="BI11744" s="34">
        <v>4.5342747765739003E-2</v>
      </c>
    </row>
    <row r="11745" spans="61:61" x14ac:dyDescent="0.25">
      <c r="BI11745" s="34">
        <v>-2.29828948423789E-2</v>
      </c>
    </row>
    <row r="11746" spans="61:61" x14ac:dyDescent="0.25">
      <c r="BI11746" s="34">
        <v>-7.7628627773758493E-2</v>
      </c>
    </row>
    <row r="11747" spans="61:61" x14ac:dyDescent="0.25">
      <c r="BI11747" s="34">
        <v>-4.6528518394948801E-2</v>
      </c>
    </row>
    <row r="11748" spans="61:61" x14ac:dyDescent="0.25">
      <c r="BI11748" s="34">
        <v>0.33943699414479461</v>
      </c>
    </row>
    <row r="11749" spans="61:61" x14ac:dyDescent="0.25">
      <c r="BI11749" s="34">
        <v>-0.1233637583414261</v>
      </c>
    </row>
    <row r="11750" spans="61:61" x14ac:dyDescent="0.25">
      <c r="BI11750" s="34">
        <v>0.2250194969846705</v>
      </c>
    </row>
    <row r="11751" spans="61:61" x14ac:dyDescent="0.25">
      <c r="BI11751" s="34">
        <v>-3.6056834287395999E-2</v>
      </c>
    </row>
    <row r="11752" spans="61:61" x14ac:dyDescent="0.25">
      <c r="BI11752" s="34">
        <v>-3.3177475761386799E-2</v>
      </c>
    </row>
    <row r="11753" spans="61:61" x14ac:dyDescent="0.25">
      <c r="BI11753" s="34">
        <v>0.3406036908555149</v>
      </c>
    </row>
    <row r="11754" spans="61:61" x14ac:dyDescent="0.25">
      <c r="BI11754" s="34">
        <v>-4.6493115730195503E-2</v>
      </c>
    </row>
    <row r="11755" spans="61:61" x14ac:dyDescent="0.25">
      <c r="BI11755" s="34">
        <v>7.7694711569050003E-3</v>
      </c>
    </row>
    <row r="11756" spans="61:61" x14ac:dyDescent="0.25">
      <c r="BI11756" s="34">
        <v>-8.9496990126375797E-2</v>
      </c>
    </row>
    <row r="11757" spans="61:61" x14ac:dyDescent="0.25">
      <c r="BI11757" s="34">
        <v>9.4639933640959406E-2</v>
      </c>
    </row>
    <row r="11758" spans="61:61" x14ac:dyDescent="0.25">
      <c r="BI11758" s="34">
        <v>-1.6015587622277401E-2</v>
      </c>
    </row>
    <row r="11759" spans="61:61" x14ac:dyDescent="0.25">
      <c r="BI11759" s="34">
        <v>4.2301990150072202E-2</v>
      </c>
    </row>
    <row r="11760" spans="61:61" x14ac:dyDescent="0.25">
      <c r="BI11760" s="34">
        <v>5.6649722732049997E-2</v>
      </c>
    </row>
    <row r="11761" spans="61:61" x14ac:dyDescent="0.25">
      <c r="BI11761" s="34">
        <v>0.13525641808336919</v>
      </c>
    </row>
    <row r="11762" spans="61:61" x14ac:dyDescent="0.25">
      <c r="BI11762" s="34">
        <v>-6.8221808557786201E-2</v>
      </c>
    </row>
    <row r="11763" spans="61:61" x14ac:dyDescent="0.25">
      <c r="BI11763" s="34">
        <v>0.51369771835461353</v>
      </c>
    </row>
    <row r="11764" spans="61:61" x14ac:dyDescent="0.25">
      <c r="BI11764" s="34">
        <v>1.8545509089918999E-3</v>
      </c>
    </row>
    <row r="11765" spans="61:61" x14ac:dyDescent="0.25">
      <c r="BI11765" s="34">
        <v>-9.5545522936609603E-2</v>
      </c>
    </row>
    <row r="11766" spans="61:61" x14ac:dyDescent="0.25">
      <c r="BI11766" s="34">
        <v>-8.5926977842569002E-2</v>
      </c>
    </row>
    <row r="11767" spans="61:61" x14ac:dyDescent="0.25">
      <c r="BI11767" s="34">
        <v>0.31302929204153168</v>
      </c>
    </row>
    <row r="11768" spans="61:61" x14ac:dyDescent="0.25">
      <c r="BI11768" s="34">
        <v>9.7829403463994997E-3</v>
      </c>
    </row>
    <row r="11769" spans="61:61" x14ac:dyDescent="0.25">
      <c r="BI11769" s="34">
        <v>-2.69212623413288E-2</v>
      </c>
    </row>
    <row r="11770" spans="61:61" x14ac:dyDescent="0.25">
      <c r="BI11770" s="34">
        <v>-0.1014318229547421</v>
      </c>
    </row>
    <row r="11771" spans="61:61" x14ac:dyDescent="0.25">
      <c r="BI11771" s="34">
        <v>-7.8246416562028007E-3</v>
      </c>
    </row>
    <row r="11772" spans="61:61" x14ac:dyDescent="0.25">
      <c r="BI11772" s="34">
        <v>-8.3613201885274994E-3</v>
      </c>
    </row>
    <row r="11773" spans="61:61" x14ac:dyDescent="0.25">
      <c r="BI11773" s="34">
        <v>-0.1167804014589701</v>
      </c>
    </row>
    <row r="11774" spans="61:61" x14ac:dyDescent="0.25">
      <c r="BI11774" s="34">
        <v>-5.8676839094634198E-2</v>
      </c>
    </row>
    <row r="11775" spans="61:61" x14ac:dyDescent="0.25">
      <c r="BI11775" s="34">
        <v>-0.1164460974816966</v>
      </c>
    </row>
    <row r="11776" spans="61:61" x14ac:dyDescent="0.25">
      <c r="BI11776" s="34">
        <v>0.2221115922059306</v>
      </c>
    </row>
    <row r="11777" spans="61:61" x14ac:dyDescent="0.25">
      <c r="BI11777" s="34">
        <v>-0.16295233911160839</v>
      </c>
    </row>
    <row r="11778" spans="61:61" x14ac:dyDescent="0.25">
      <c r="BI11778" s="34">
        <v>0.1063177442636284</v>
      </c>
    </row>
    <row r="11779" spans="61:61" x14ac:dyDescent="0.25">
      <c r="BI11779" s="34">
        <v>-0.21797853210568599</v>
      </c>
    </row>
    <row r="11780" spans="61:61" x14ac:dyDescent="0.25">
      <c r="BI11780" s="34">
        <v>0.18870445794912599</v>
      </c>
    </row>
    <row r="11781" spans="61:61" x14ac:dyDescent="0.25">
      <c r="BI11781" s="34">
        <v>3.3555842804505798E-2</v>
      </c>
    </row>
    <row r="11782" spans="61:61" x14ac:dyDescent="0.25">
      <c r="BI11782" s="34">
        <v>-7.9337008097821599E-2</v>
      </c>
    </row>
    <row r="11783" spans="61:61" x14ac:dyDescent="0.25">
      <c r="BI11783" s="34">
        <v>-5.7292743067963697E-2</v>
      </c>
    </row>
    <row r="11784" spans="61:61" x14ac:dyDescent="0.25">
      <c r="BI11784" s="34">
        <v>-0.1811313208120095</v>
      </c>
    </row>
    <row r="11785" spans="61:61" x14ac:dyDescent="0.25">
      <c r="BI11785" s="34">
        <v>-0.1722999888289122</v>
      </c>
    </row>
    <row r="11786" spans="61:61" x14ac:dyDescent="0.25">
      <c r="BI11786" s="34">
        <v>-0.23559231169749831</v>
      </c>
    </row>
    <row r="11787" spans="61:61" x14ac:dyDescent="0.25">
      <c r="BI11787" s="34">
        <v>-3.0586155201826701E-2</v>
      </c>
    </row>
    <row r="11788" spans="61:61" x14ac:dyDescent="0.25">
      <c r="BI11788" s="34">
        <v>-0.106577207539369</v>
      </c>
    </row>
    <row r="11789" spans="61:61" x14ac:dyDescent="0.25">
      <c r="BI11789" s="34">
        <v>0.1088372092688622</v>
      </c>
    </row>
    <row r="11790" spans="61:61" x14ac:dyDescent="0.25">
      <c r="BI11790" s="34">
        <v>-0.1089367555417477</v>
      </c>
    </row>
    <row r="11791" spans="61:61" x14ac:dyDescent="0.25">
      <c r="BI11791" s="34">
        <v>-0.14023979576319009</v>
      </c>
    </row>
    <row r="11792" spans="61:61" x14ac:dyDescent="0.25">
      <c r="BI11792" s="34">
        <v>8.8153228524798705E-2</v>
      </c>
    </row>
    <row r="11793" spans="61:61" x14ac:dyDescent="0.25">
      <c r="BI11793" s="34">
        <v>-0.11817616553795619</v>
      </c>
    </row>
    <row r="11794" spans="61:61" x14ac:dyDescent="0.25">
      <c r="BI11794" s="34">
        <v>-0.14315953305856349</v>
      </c>
    </row>
    <row r="11795" spans="61:61" x14ac:dyDescent="0.25">
      <c r="BI11795" s="34">
        <v>-0.1972080230328471</v>
      </c>
    </row>
    <row r="11796" spans="61:61" x14ac:dyDescent="0.25">
      <c r="BI11796" s="34">
        <v>-0.1725274930678177</v>
      </c>
    </row>
    <row r="11797" spans="61:61" x14ac:dyDescent="0.25">
      <c r="BI11797" s="34">
        <v>1.4263481752797001E-3</v>
      </c>
    </row>
    <row r="11798" spans="61:61" x14ac:dyDescent="0.25">
      <c r="BI11798" s="34">
        <v>9.7927273145851895E-2</v>
      </c>
    </row>
    <row r="11799" spans="61:61" x14ac:dyDescent="0.25">
      <c r="BI11799" s="34">
        <v>-2.4379258801499801E-2</v>
      </c>
    </row>
    <row r="11800" spans="61:61" x14ac:dyDescent="0.25">
      <c r="BI11800" s="34">
        <v>0.36224325991219197</v>
      </c>
    </row>
    <row r="11801" spans="61:61" x14ac:dyDescent="0.25">
      <c r="BI11801" s="34">
        <v>0.1009826190604807</v>
      </c>
    </row>
    <row r="11802" spans="61:61" x14ac:dyDescent="0.25">
      <c r="BI11802" s="34">
        <v>-3.2909988201947897E-2</v>
      </c>
    </row>
    <row r="11803" spans="61:61" x14ac:dyDescent="0.25">
      <c r="BI11803" s="34">
        <v>2.4382624777006999E-2</v>
      </c>
    </row>
    <row r="11804" spans="61:61" x14ac:dyDescent="0.25">
      <c r="BI11804" s="34">
        <v>-6.2737454374617904E-2</v>
      </c>
    </row>
    <row r="11805" spans="61:61" x14ac:dyDescent="0.25">
      <c r="BI11805" s="34">
        <v>0.13577449146277909</v>
      </c>
    </row>
    <row r="11806" spans="61:61" x14ac:dyDescent="0.25">
      <c r="BI11806" s="34">
        <v>0.4268711399632284</v>
      </c>
    </row>
    <row r="11807" spans="61:61" x14ac:dyDescent="0.25">
      <c r="BI11807" s="34">
        <v>0.14008923206607099</v>
      </c>
    </row>
    <row r="11808" spans="61:61" x14ac:dyDescent="0.25">
      <c r="BI11808" s="34">
        <v>-9.3867245924626697E-2</v>
      </c>
    </row>
    <row r="11809" spans="61:61" x14ac:dyDescent="0.25">
      <c r="BI11809" s="34">
        <v>-9.4113866951939504E-2</v>
      </c>
    </row>
    <row r="11810" spans="61:61" x14ac:dyDescent="0.25">
      <c r="BI11810" s="34">
        <v>-4.1814050394589498E-2</v>
      </c>
    </row>
    <row r="11811" spans="61:61" x14ac:dyDescent="0.25">
      <c r="BI11811" s="34">
        <v>-2.60603187071159E-2</v>
      </c>
    </row>
    <row r="11812" spans="61:61" x14ac:dyDescent="0.25">
      <c r="BI11812" s="34">
        <v>-3.0920755250261E-3</v>
      </c>
    </row>
    <row r="11813" spans="61:61" x14ac:dyDescent="0.25">
      <c r="BI11813" s="34">
        <v>1.07820188826885E-2</v>
      </c>
    </row>
    <row r="11814" spans="61:61" x14ac:dyDescent="0.25">
      <c r="BI11814" s="34">
        <v>5.1561358987727401E-2</v>
      </c>
    </row>
    <row r="11815" spans="61:61" x14ac:dyDescent="0.25">
      <c r="BI11815" s="34">
        <v>1.9928592675486499E-2</v>
      </c>
    </row>
    <row r="11816" spans="61:61" x14ac:dyDescent="0.25">
      <c r="BI11816" s="34">
        <v>-6.6656113055562002E-3</v>
      </c>
    </row>
    <row r="11817" spans="61:61" x14ac:dyDescent="0.25">
      <c r="BI11817" s="34">
        <v>0.1461576464485165</v>
      </c>
    </row>
    <row r="11818" spans="61:61" x14ac:dyDescent="0.25">
      <c r="BI11818" s="34">
        <v>0.1407000077159751</v>
      </c>
    </row>
    <row r="11819" spans="61:61" x14ac:dyDescent="0.25">
      <c r="BI11819" s="34">
        <v>-0.16708218189092469</v>
      </c>
    </row>
    <row r="11820" spans="61:61" x14ac:dyDescent="0.25">
      <c r="BI11820" s="34">
        <v>7.6430448671829798E-2</v>
      </c>
    </row>
    <row r="11821" spans="61:61" x14ac:dyDescent="0.25">
      <c r="BI11821" s="34">
        <v>-0.20189670056853379</v>
      </c>
    </row>
    <row r="11822" spans="61:61" x14ac:dyDescent="0.25">
      <c r="BI11822" s="34">
        <v>5.9438870714990703E-2</v>
      </c>
    </row>
    <row r="11823" spans="61:61" x14ac:dyDescent="0.25">
      <c r="BI11823" s="34">
        <v>0.15004554567160711</v>
      </c>
    </row>
    <row r="11824" spans="61:61" x14ac:dyDescent="0.25">
      <c r="BI11824" s="34">
        <v>0.1030932224877229</v>
      </c>
    </row>
    <row r="11825" spans="61:61" x14ac:dyDescent="0.25">
      <c r="BI11825" s="34">
        <v>-0.1512073895649981</v>
      </c>
    </row>
    <row r="11826" spans="61:61" x14ac:dyDescent="0.25">
      <c r="BI11826" s="34">
        <v>-0.21105001220703121</v>
      </c>
    </row>
    <row r="11827" spans="61:61" x14ac:dyDescent="0.25">
      <c r="BI11827" s="34">
        <v>0.31444233973372249</v>
      </c>
    </row>
    <row r="11828" spans="61:61" x14ac:dyDescent="0.25">
      <c r="BI11828" s="34">
        <v>0.19381563123529091</v>
      </c>
    </row>
    <row r="11829" spans="61:61" x14ac:dyDescent="0.25">
      <c r="BI11829" s="34">
        <v>0.30129290257128921</v>
      </c>
    </row>
    <row r="11830" spans="61:61" x14ac:dyDescent="0.25">
      <c r="BI11830" s="34">
        <v>4.2447498842429397E-2</v>
      </c>
    </row>
    <row r="11831" spans="61:61" x14ac:dyDescent="0.25">
      <c r="BI11831" s="34">
        <v>0.26413765312513698</v>
      </c>
    </row>
    <row r="11832" spans="61:61" x14ac:dyDescent="0.25">
      <c r="BI11832" s="34">
        <v>0.25258021130393538</v>
      </c>
    </row>
    <row r="11833" spans="61:61" x14ac:dyDescent="0.25">
      <c r="BI11833" s="34">
        <v>0.13938214948258321</v>
      </c>
    </row>
    <row r="11834" spans="61:61" x14ac:dyDescent="0.25">
      <c r="BI11834" s="34">
        <v>0.19285837323603591</v>
      </c>
    </row>
    <row r="11835" spans="61:61" x14ac:dyDescent="0.25">
      <c r="BI11835" s="34">
        <v>8.9285698844028399E-2</v>
      </c>
    </row>
    <row r="11836" spans="61:61" x14ac:dyDescent="0.25">
      <c r="BI11836" s="34">
        <v>-2.1020509988281599E-2</v>
      </c>
    </row>
    <row r="11837" spans="61:61" x14ac:dyDescent="0.25">
      <c r="BI11837" s="34">
        <v>0.39476342159516659</v>
      </c>
    </row>
    <row r="11838" spans="61:61" x14ac:dyDescent="0.25">
      <c r="BI11838" s="34">
        <v>0.1189862251729413</v>
      </c>
    </row>
    <row r="11839" spans="61:61" x14ac:dyDescent="0.25">
      <c r="BI11839" s="34">
        <v>-0.18410016069563481</v>
      </c>
    </row>
    <row r="11840" spans="61:61" x14ac:dyDescent="0.25">
      <c r="BI11840" s="34">
        <v>0.22154366528882</v>
      </c>
    </row>
    <row r="11841" spans="61:61" x14ac:dyDescent="0.25">
      <c r="BI11841" s="34">
        <v>-7.1559919267461497E-2</v>
      </c>
    </row>
    <row r="11842" spans="61:61" x14ac:dyDescent="0.25">
      <c r="BI11842" s="34">
        <v>-0.13087256531123909</v>
      </c>
    </row>
    <row r="11843" spans="61:61" x14ac:dyDescent="0.25">
      <c r="BI11843" s="34">
        <v>0.1929029341502809</v>
      </c>
    </row>
    <row r="11844" spans="61:61" x14ac:dyDescent="0.25">
      <c r="BI11844" s="34">
        <v>1.2961920153865601E-2</v>
      </c>
    </row>
    <row r="11845" spans="61:61" x14ac:dyDescent="0.25">
      <c r="BI11845" s="34">
        <v>8.2768250998037696E-2</v>
      </c>
    </row>
    <row r="11846" spans="61:61" x14ac:dyDescent="0.25">
      <c r="BI11846" s="34">
        <v>0.1769476270189142</v>
      </c>
    </row>
    <row r="11847" spans="61:61" x14ac:dyDescent="0.25">
      <c r="BI11847" s="34">
        <v>-6.0287656115485297E-2</v>
      </c>
    </row>
    <row r="11848" spans="61:61" x14ac:dyDescent="0.25">
      <c r="BI11848" s="34">
        <v>7.4322483422165894E-2</v>
      </c>
    </row>
    <row r="11849" spans="61:61" x14ac:dyDescent="0.25">
      <c r="BI11849" s="34">
        <v>0.38780803979832418</v>
      </c>
    </row>
    <row r="11850" spans="61:61" x14ac:dyDescent="0.25">
      <c r="BI11850" s="34">
        <v>6.9533313616017806E-2</v>
      </c>
    </row>
    <row r="11851" spans="61:61" x14ac:dyDescent="0.25">
      <c r="BI11851" s="34">
        <v>2.53980409309832E-2</v>
      </c>
    </row>
    <row r="11852" spans="61:61" x14ac:dyDescent="0.25">
      <c r="BI11852" s="34">
        <v>0.25266519813781552</v>
      </c>
    </row>
    <row r="11853" spans="61:61" x14ac:dyDescent="0.25">
      <c r="BI11853" s="34">
        <v>9.0862326921381201E-2</v>
      </c>
    </row>
    <row r="11854" spans="61:61" x14ac:dyDescent="0.25">
      <c r="BI11854" s="34">
        <v>-6.2143204218536197E-2</v>
      </c>
    </row>
    <row r="11855" spans="61:61" x14ac:dyDescent="0.25">
      <c r="BI11855" s="34">
        <v>0.1388126843013516</v>
      </c>
    </row>
    <row r="11856" spans="61:61" x14ac:dyDescent="0.25">
      <c r="BI11856" s="34">
        <v>0.13654379497133851</v>
      </c>
    </row>
    <row r="11857" spans="61:61" x14ac:dyDescent="0.25">
      <c r="BI11857" s="34">
        <v>0.79836058881562055</v>
      </c>
    </row>
    <row r="11858" spans="61:61" x14ac:dyDescent="0.25">
      <c r="BI11858" s="34">
        <v>-3.5946371225867198E-2</v>
      </c>
    </row>
    <row r="11859" spans="61:61" x14ac:dyDescent="0.25">
      <c r="BI11859" s="34">
        <v>-0.32504192985712621</v>
      </c>
    </row>
    <row r="11860" spans="61:61" x14ac:dyDescent="0.25">
      <c r="BI11860" s="34">
        <v>0.11034038454592091</v>
      </c>
    </row>
    <row r="11861" spans="61:61" x14ac:dyDescent="0.25">
      <c r="BI11861" s="34">
        <v>-6.05569332601191E-2</v>
      </c>
    </row>
    <row r="11862" spans="61:61" x14ac:dyDescent="0.25">
      <c r="BI11862" s="34">
        <v>0.39386695740155442</v>
      </c>
    </row>
    <row r="11863" spans="61:61" x14ac:dyDescent="0.25">
      <c r="BI11863" s="34">
        <v>-9.1021543236207203E-2</v>
      </c>
    </row>
    <row r="11864" spans="61:61" x14ac:dyDescent="0.25">
      <c r="BI11864" s="34">
        <v>7.3933316143764E-2</v>
      </c>
    </row>
    <row r="11865" spans="61:61" x14ac:dyDescent="0.25">
      <c r="BI11865" s="34">
        <v>6.6886924938751494E-2</v>
      </c>
    </row>
    <row r="11866" spans="61:61" x14ac:dyDescent="0.25">
      <c r="BI11866" s="34">
        <v>1.190071483183049</v>
      </c>
    </row>
    <row r="11867" spans="61:61" x14ac:dyDescent="0.25">
      <c r="BI11867" s="34">
        <v>9.0572946182527606E-2</v>
      </c>
    </row>
    <row r="11868" spans="61:61" x14ac:dyDescent="0.25">
      <c r="BI11868" s="34">
        <v>4.6160244734493004E-3</v>
      </c>
    </row>
    <row r="11869" spans="61:61" x14ac:dyDescent="0.25">
      <c r="BI11869" s="34">
        <v>0.14264748061665941</v>
      </c>
    </row>
    <row r="11870" spans="61:61" x14ac:dyDescent="0.25">
      <c r="BI11870" s="34">
        <v>-3.9620959144371004E-3</v>
      </c>
    </row>
    <row r="11871" spans="61:61" x14ac:dyDescent="0.25">
      <c r="BI11871" s="34">
        <v>0.2240226851282138</v>
      </c>
    </row>
    <row r="11872" spans="61:61" x14ac:dyDescent="0.25">
      <c r="BI11872" s="34">
        <v>-1.2873625843843901E-2</v>
      </c>
    </row>
    <row r="11873" spans="61:61" x14ac:dyDescent="0.25">
      <c r="BI11873" s="34">
        <v>-9.1972508329219004E-3</v>
      </c>
    </row>
    <row r="11874" spans="61:61" x14ac:dyDescent="0.25">
      <c r="BI11874" s="34">
        <v>3.6311545323267302E-2</v>
      </c>
    </row>
    <row r="11875" spans="61:61" x14ac:dyDescent="0.25">
      <c r="BI11875" s="34">
        <v>4.9035391862218697E-2</v>
      </c>
    </row>
    <row r="11876" spans="61:61" x14ac:dyDescent="0.25">
      <c r="BI11876" s="34">
        <v>0.1006549577536674</v>
      </c>
    </row>
    <row r="11877" spans="61:61" x14ac:dyDescent="0.25">
      <c r="BI11877" s="34">
        <v>7.4955995045067003E-2</v>
      </c>
    </row>
    <row r="11878" spans="61:61" x14ac:dyDescent="0.25">
      <c r="BI11878" s="34">
        <v>6.0439972724913103E-2</v>
      </c>
    </row>
    <row r="11879" spans="61:61" x14ac:dyDescent="0.25">
      <c r="BI11879" s="34">
        <v>9.0011251481387E-2</v>
      </c>
    </row>
    <row r="11880" spans="61:61" x14ac:dyDescent="0.25">
      <c r="BI11880" s="34">
        <v>5.08541255602891E-2</v>
      </c>
    </row>
    <row r="11881" spans="61:61" x14ac:dyDescent="0.25">
      <c r="BI11881" s="34">
        <v>0.1706842475769613</v>
      </c>
    </row>
    <row r="11882" spans="61:61" x14ac:dyDescent="0.25">
      <c r="BI11882" s="34">
        <v>0.10221321066065089</v>
      </c>
    </row>
    <row r="11883" spans="61:61" x14ac:dyDescent="0.25">
      <c r="BI11883" s="34">
        <v>0.31634380785494681</v>
      </c>
    </row>
    <row r="11884" spans="61:61" x14ac:dyDescent="0.25">
      <c r="BI11884" s="34">
        <v>6.5888118097009996E-4</v>
      </c>
    </row>
    <row r="11885" spans="61:61" x14ac:dyDescent="0.25">
      <c r="BI11885" s="34">
        <v>0.1031723784190036</v>
      </c>
    </row>
    <row r="11886" spans="61:61" x14ac:dyDescent="0.25">
      <c r="BI11886" s="34">
        <v>7.9079920034420007E-2</v>
      </c>
    </row>
    <row r="11887" spans="61:61" x14ac:dyDescent="0.25">
      <c r="BI11887" s="34">
        <v>-1.11278873426672E-2</v>
      </c>
    </row>
    <row r="11888" spans="61:61" x14ac:dyDescent="0.25">
      <c r="BI11888" s="34">
        <v>7.6535985672515294E-2</v>
      </c>
    </row>
    <row r="11889" spans="61:61" x14ac:dyDescent="0.25">
      <c r="BI11889" s="34">
        <v>0.1798807109617088</v>
      </c>
    </row>
    <row r="11890" spans="61:61" x14ac:dyDescent="0.25">
      <c r="BI11890" s="34">
        <v>9.2553140639417594E-2</v>
      </c>
    </row>
    <row r="11891" spans="61:61" x14ac:dyDescent="0.25">
      <c r="BI11891" s="34">
        <v>0.26509215916442608</v>
      </c>
    </row>
    <row r="11892" spans="61:61" x14ac:dyDescent="0.25">
      <c r="BI11892" s="34">
        <v>-5.4892808880599699E-2</v>
      </c>
    </row>
    <row r="11893" spans="61:61" x14ac:dyDescent="0.25">
      <c r="BI11893" s="34">
        <v>-1.9356282706825999E-2</v>
      </c>
    </row>
    <row r="11894" spans="61:61" x14ac:dyDescent="0.25">
      <c r="BI11894" s="34">
        <v>-1.6938314931178301E-2</v>
      </c>
    </row>
    <row r="11895" spans="61:61" x14ac:dyDescent="0.25">
      <c r="BI11895" s="34">
        <v>8.6275407054764497E-2</v>
      </c>
    </row>
    <row r="11896" spans="61:61" x14ac:dyDescent="0.25">
      <c r="BI11896" s="34">
        <v>-0.1223329443915231</v>
      </c>
    </row>
    <row r="11897" spans="61:61" x14ac:dyDescent="0.25">
      <c r="BI11897" s="34">
        <v>0.24330337531207999</v>
      </c>
    </row>
    <row r="11898" spans="61:61" x14ac:dyDescent="0.25">
      <c r="BI11898" s="34">
        <v>-8.6252835029747094E-2</v>
      </c>
    </row>
    <row r="11899" spans="61:61" x14ac:dyDescent="0.25">
      <c r="BI11899" s="34">
        <v>0.12968092294380459</v>
      </c>
    </row>
    <row r="11900" spans="61:61" x14ac:dyDescent="0.25">
      <c r="BI11900" s="34">
        <v>0.3987007243903572</v>
      </c>
    </row>
    <row r="11901" spans="61:61" x14ac:dyDescent="0.25">
      <c r="BI11901" s="34">
        <v>0.2711428382003625</v>
      </c>
    </row>
    <row r="11902" spans="61:61" x14ac:dyDescent="0.25">
      <c r="BI11902" s="34">
        <v>0.1218373252518315</v>
      </c>
    </row>
    <row r="11903" spans="61:61" x14ac:dyDescent="0.25">
      <c r="BI11903" s="34">
        <v>0.2181992444734325</v>
      </c>
    </row>
    <row r="11904" spans="61:61" x14ac:dyDescent="0.25">
      <c r="BI11904" s="34">
        <v>0.50573836170790087</v>
      </c>
    </row>
    <row r="11905" spans="61:61" x14ac:dyDescent="0.25">
      <c r="BI11905" s="34">
        <v>0.55348978732408394</v>
      </c>
    </row>
    <row r="11906" spans="61:61" x14ac:dyDescent="0.25">
      <c r="BI11906" s="34">
        <v>1.16103605915251E-2</v>
      </c>
    </row>
    <row r="11907" spans="61:61" x14ac:dyDescent="0.25">
      <c r="BI11907" s="34">
        <v>0.32801224673008711</v>
      </c>
    </row>
    <row r="11908" spans="61:61" x14ac:dyDescent="0.25">
      <c r="BI11908" s="34">
        <v>-9.3684532442612795E-2</v>
      </c>
    </row>
    <row r="11909" spans="61:61" x14ac:dyDescent="0.25">
      <c r="BI11909" s="34">
        <v>0.8642648682584374</v>
      </c>
    </row>
    <row r="11910" spans="61:61" x14ac:dyDescent="0.25">
      <c r="BI11910" s="34">
        <v>0.28210452695904348</v>
      </c>
    </row>
    <row r="11911" spans="61:61" x14ac:dyDescent="0.25">
      <c r="BI11911" s="34">
        <v>0.45227178132149831</v>
      </c>
    </row>
    <row r="11912" spans="61:61" x14ac:dyDescent="0.25">
      <c r="BI11912" s="34">
        <v>0.1902475791333994</v>
      </c>
    </row>
    <row r="11913" spans="61:61" x14ac:dyDescent="0.25">
      <c r="BI11913" s="34">
        <v>0.1208584155668003</v>
      </c>
    </row>
    <row r="11914" spans="61:61" x14ac:dyDescent="0.25">
      <c r="BI11914" s="34">
        <v>0.54978832825400004</v>
      </c>
    </row>
    <row r="11915" spans="61:61" x14ac:dyDescent="0.25">
      <c r="BI11915" s="34">
        <v>0.53408029952131442</v>
      </c>
    </row>
    <row r="11916" spans="61:61" x14ac:dyDescent="0.25">
      <c r="BI11916" s="34">
        <v>0.44527632630663871</v>
      </c>
    </row>
    <row r="11917" spans="61:61" x14ac:dyDescent="0.25">
      <c r="BI11917" s="34">
        <v>0.1242453566212197</v>
      </c>
    </row>
    <row r="11918" spans="61:61" x14ac:dyDescent="0.25">
      <c r="BI11918" s="34">
        <v>-0.1011675975921385</v>
      </c>
    </row>
    <row r="11919" spans="61:61" x14ac:dyDescent="0.25">
      <c r="BI11919" s="34">
        <v>0.14770543295207519</v>
      </c>
    </row>
    <row r="11920" spans="61:61" x14ac:dyDescent="0.25">
      <c r="BI11920" s="34">
        <v>3.6395604999543002E-3</v>
      </c>
    </row>
    <row r="11921" spans="61:61" x14ac:dyDescent="0.25">
      <c r="BI11921" s="34">
        <v>0.1639927598364293</v>
      </c>
    </row>
    <row r="11922" spans="61:61" x14ac:dyDescent="0.25">
      <c r="BI11922" s="34">
        <v>0.43280874457821839</v>
      </c>
    </row>
    <row r="11923" spans="61:61" x14ac:dyDescent="0.25">
      <c r="BI11923" s="34">
        <v>-8.2531219960215299E-2</v>
      </c>
    </row>
    <row r="11924" spans="61:61" x14ac:dyDescent="0.25">
      <c r="BI11924" s="34">
        <v>0.26423769311868039</v>
      </c>
    </row>
    <row r="11925" spans="61:61" x14ac:dyDescent="0.25">
      <c r="BI11925" s="34">
        <v>1.5232768086007001E-2</v>
      </c>
    </row>
    <row r="11926" spans="61:61" x14ac:dyDescent="0.25">
      <c r="BI11926" s="34">
        <v>5.86378499964001E-2</v>
      </c>
    </row>
    <row r="11927" spans="61:61" x14ac:dyDescent="0.25">
      <c r="BI11927" s="34">
        <v>-0.1033145496117078</v>
      </c>
    </row>
    <row r="11928" spans="61:61" x14ac:dyDescent="0.25">
      <c r="BI11928" s="34">
        <v>-0.1170730326838066</v>
      </c>
    </row>
    <row r="11929" spans="61:61" x14ac:dyDescent="0.25">
      <c r="BI11929" s="34">
        <v>0.25144633813669348</v>
      </c>
    </row>
    <row r="11930" spans="61:61" x14ac:dyDescent="0.25">
      <c r="BI11930" s="34">
        <v>6.0724377434941801E-2</v>
      </c>
    </row>
    <row r="11931" spans="61:61" x14ac:dyDescent="0.25">
      <c r="BI11931" s="34">
        <v>-9.2374841059794502E-2</v>
      </c>
    </row>
    <row r="11932" spans="61:61" x14ac:dyDescent="0.25">
      <c r="BI11932" s="34">
        <v>-5.5386163099010399E-2</v>
      </c>
    </row>
    <row r="11933" spans="61:61" x14ac:dyDescent="0.25">
      <c r="BI11933" s="34">
        <v>-6.59533173647774E-2</v>
      </c>
    </row>
    <row r="11934" spans="61:61" x14ac:dyDescent="0.25">
      <c r="BI11934" s="34">
        <v>-0.12378810046876081</v>
      </c>
    </row>
    <row r="11935" spans="61:61" x14ac:dyDescent="0.25">
      <c r="BI11935" s="34">
        <v>3.9690322828109199E-2</v>
      </c>
    </row>
    <row r="11936" spans="61:61" x14ac:dyDescent="0.25">
      <c r="BI11936" s="34">
        <v>-6.6994167370240003E-4</v>
      </c>
    </row>
    <row r="11937" spans="61:61" x14ac:dyDescent="0.25">
      <c r="BI11937" s="34">
        <v>0.1076124293255943</v>
      </c>
    </row>
    <row r="11938" spans="61:61" x14ac:dyDescent="0.25">
      <c r="BI11938" s="34">
        <v>-0.1076356851743967</v>
      </c>
    </row>
    <row r="11939" spans="61:61" x14ac:dyDescent="0.25">
      <c r="BI11939" s="34">
        <v>-8.8999188131258594E-2</v>
      </c>
    </row>
    <row r="11940" spans="61:61" x14ac:dyDescent="0.25">
      <c r="BI11940" s="34">
        <v>-0.1063819547371485</v>
      </c>
    </row>
    <row r="11941" spans="61:61" x14ac:dyDescent="0.25">
      <c r="BI11941" s="34">
        <v>3.5617339041531797E-2</v>
      </c>
    </row>
    <row r="11942" spans="61:61" x14ac:dyDescent="0.25">
      <c r="BI11942" s="34">
        <v>9.6010837575776303E-2</v>
      </c>
    </row>
    <row r="11943" spans="61:61" x14ac:dyDescent="0.25">
      <c r="BI11943" s="34">
        <v>0.36319156944154918</v>
      </c>
    </row>
    <row r="11944" spans="61:61" x14ac:dyDescent="0.25">
      <c r="BI11944" s="34">
        <v>-1.6692547978688799E-2</v>
      </c>
    </row>
    <row r="11945" spans="61:61" x14ac:dyDescent="0.25">
      <c r="BI11945" s="34">
        <v>-0.12569619883835709</v>
      </c>
    </row>
    <row r="11946" spans="61:61" x14ac:dyDescent="0.25">
      <c r="BI11946" s="34">
        <v>5.9502232921129702E-2</v>
      </c>
    </row>
    <row r="11947" spans="61:61" x14ac:dyDescent="0.25">
      <c r="BI11947" s="34">
        <v>0.2408991717292556</v>
      </c>
    </row>
    <row r="11948" spans="61:61" x14ac:dyDescent="0.25">
      <c r="BI11948" s="34">
        <v>0.12861391363455529</v>
      </c>
    </row>
    <row r="11949" spans="61:61" x14ac:dyDescent="0.25">
      <c r="BI11949" s="34">
        <v>6.2979228927713696E-2</v>
      </c>
    </row>
    <row r="11950" spans="61:61" x14ac:dyDescent="0.25">
      <c r="BI11950" s="34">
        <v>0.2791501097264012</v>
      </c>
    </row>
    <row r="11951" spans="61:61" x14ac:dyDescent="0.25">
      <c r="BI11951" s="34">
        <v>2.8794295534600002E-4</v>
      </c>
    </row>
    <row r="11952" spans="61:61" x14ac:dyDescent="0.25">
      <c r="BI11952" s="34">
        <v>5.3271456943162099E-2</v>
      </c>
    </row>
    <row r="11953" spans="61:61" x14ac:dyDescent="0.25">
      <c r="BI11953" s="34">
        <v>0.48837111087146862</v>
      </c>
    </row>
    <row r="11954" spans="61:61" x14ac:dyDescent="0.25">
      <c r="BI11954" s="34">
        <v>-6.0290420691299203E-2</v>
      </c>
    </row>
    <row r="11955" spans="61:61" x14ac:dyDescent="0.25">
      <c r="BI11955" s="34">
        <v>0.11324009865890911</v>
      </c>
    </row>
    <row r="11956" spans="61:61" x14ac:dyDescent="0.25">
      <c r="BI11956" s="34">
        <v>0.1918318265401199</v>
      </c>
    </row>
    <row r="11957" spans="61:61" x14ac:dyDescent="0.25">
      <c r="BI11957" s="34">
        <v>-1.3974292872314199E-2</v>
      </c>
    </row>
    <row r="11958" spans="61:61" x14ac:dyDescent="0.25">
      <c r="BI11958" s="34">
        <v>0.1056480283466775</v>
      </c>
    </row>
    <row r="11959" spans="61:61" x14ac:dyDescent="0.25">
      <c r="BI11959" s="34">
        <v>5.8851290003864298E-2</v>
      </c>
    </row>
    <row r="11960" spans="61:61" x14ac:dyDescent="0.25">
      <c r="BI11960" s="34">
        <v>2.8760576762570998E-3</v>
      </c>
    </row>
    <row r="11961" spans="61:61" x14ac:dyDescent="0.25">
      <c r="BI11961" s="34">
        <v>7.6796373403388601E-2</v>
      </c>
    </row>
    <row r="11962" spans="61:61" x14ac:dyDescent="0.25">
      <c r="BI11962" s="34">
        <v>7.2793909427040001E-4</v>
      </c>
    </row>
    <row r="11963" spans="61:61" x14ac:dyDescent="0.25">
      <c r="BI11963" s="34">
        <v>6.0107993790961101E-2</v>
      </c>
    </row>
    <row r="11964" spans="61:61" x14ac:dyDescent="0.25">
      <c r="BI11964" s="34">
        <v>-4.3904996657839999E-3</v>
      </c>
    </row>
    <row r="11965" spans="61:61" x14ac:dyDescent="0.25">
      <c r="BI11965" s="34">
        <v>-7.5657512188772993E-2</v>
      </c>
    </row>
    <row r="11966" spans="61:61" x14ac:dyDescent="0.25">
      <c r="BI11966" s="34">
        <v>0.12535436458748031</v>
      </c>
    </row>
    <row r="11967" spans="61:61" x14ac:dyDescent="0.25">
      <c r="BI11967" s="34">
        <v>0.2052993941268938</v>
      </c>
    </row>
    <row r="11968" spans="61:61" x14ac:dyDescent="0.25">
      <c r="BI11968" s="34">
        <v>6.0243000896341003E-3</v>
      </c>
    </row>
    <row r="11969" spans="61:61" x14ac:dyDescent="0.25">
      <c r="BI11969" s="34">
        <v>-3.8070611100065811E-6</v>
      </c>
    </row>
    <row r="11970" spans="61:61" x14ac:dyDescent="0.25">
      <c r="BI11970" s="34">
        <v>0.1653017567236251</v>
      </c>
    </row>
    <row r="11971" spans="61:61" x14ac:dyDescent="0.25">
      <c r="BI11971" s="34">
        <v>0.105454606629881</v>
      </c>
    </row>
    <row r="11972" spans="61:61" x14ac:dyDescent="0.25">
      <c r="BI11972" s="34">
        <v>0.31110264170575458</v>
      </c>
    </row>
    <row r="11973" spans="61:61" x14ac:dyDescent="0.25">
      <c r="BI11973" s="34">
        <v>-5.9157139841663001E-3</v>
      </c>
    </row>
    <row r="11974" spans="61:61" x14ac:dyDescent="0.25">
      <c r="BI11974" s="34">
        <v>0.20731287552297259</v>
      </c>
    </row>
    <row r="11975" spans="61:61" x14ac:dyDescent="0.25">
      <c r="BI11975" s="34">
        <v>0.17266025880627059</v>
      </c>
    </row>
    <row r="11976" spans="61:61" x14ac:dyDescent="0.25">
      <c r="BI11976" s="34">
        <v>0.2397952275951335</v>
      </c>
    </row>
    <row r="11977" spans="61:61" x14ac:dyDescent="0.25">
      <c r="BI11977" s="34">
        <v>-9.2518234071878605E-2</v>
      </c>
    </row>
    <row r="11978" spans="61:61" x14ac:dyDescent="0.25">
      <c r="BI11978" s="34">
        <v>-7.0721859887134999E-3</v>
      </c>
    </row>
    <row r="11979" spans="61:61" x14ac:dyDescent="0.25">
      <c r="BI11979" s="34">
        <v>-4.72888782553516E-2</v>
      </c>
    </row>
    <row r="11980" spans="61:61" x14ac:dyDescent="0.25">
      <c r="BI11980" s="34">
        <v>-0.16794113723826709</v>
      </c>
    </row>
    <row r="11981" spans="61:61" x14ac:dyDescent="0.25">
      <c r="BI11981" s="34">
        <v>-0.1357389357464085</v>
      </c>
    </row>
    <row r="11982" spans="61:61" x14ac:dyDescent="0.25">
      <c r="BI11982" s="34">
        <v>-7.7709424603183003E-3</v>
      </c>
    </row>
    <row r="11983" spans="61:61" x14ac:dyDescent="0.25">
      <c r="BI11983" s="34">
        <v>-1.8858100218649799E-2</v>
      </c>
    </row>
    <row r="11984" spans="61:61" x14ac:dyDescent="0.25">
      <c r="BI11984" s="34">
        <v>-2.66099412293372E-2</v>
      </c>
    </row>
    <row r="11985" spans="61:61" x14ac:dyDescent="0.25">
      <c r="BI11985" s="34">
        <v>-1.27313285442314E-2</v>
      </c>
    </row>
    <row r="11986" spans="61:61" x14ac:dyDescent="0.25">
      <c r="BI11986" s="34">
        <v>0.1823459168977738</v>
      </c>
    </row>
    <row r="11987" spans="61:61" x14ac:dyDescent="0.25">
      <c r="BI11987" s="34">
        <v>-0.12921467251450761</v>
      </c>
    </row>
    <row r="11988" spans="61:61" x14ac:dyDescent="0.25">
      <c r="BI11988" s="34">
        <v>-0.16524491245105441</v>
      </c>
    </row>
    <row r="11989" spans="61:61" x14ac:dyDescent="0.25">
      <c r="BI11989" s="34">
        <v>-0.11561856106048581</v>
      </c>
    </row>
    <row r="11990" spans="61:61" x14ac:dyDescent="0.25">
      <c r="BI11990" s="34">
        <v>7.0438006727862601E-2</v>
      </c>
    </row>
    <row r="11991" spans="61:61" x14ac:dyDescent="0.25">
      <c r="BI11991" s="34">
        <v>-0.27985582352489807</v>
      </c>
    </row>
    <row r="11992" spans="61:61" x14ac:dyDescent="0.25">
      <c r="BI11992" s="34">
        <v>-0.1152916593393208</v>
      </c>
    </row>
    <row r="11993" spans="61:61" x14ac:dyDescent="0.25">
      <c r="BI11993" s="34">
        <v>2.3702504030508401E-2</v>
      </c>
    </row>
    <row r="11994" spans="61:61" x14ac:dyDescent="0.25">
      <c r="BI11994" s="34">
        <v>-0.28650648311432741</v>
      </c>
    </row>
    <row r="11995" spans="61:61" x14ac:dyDescent="0.25">
      <c r="BI11995" s="34">
        <v>-2.5444535223405E-2</v>
      </c>
    </row>
    <row r="11996" spans="61:61" x14ac:dyDescent="0.25">
      <c r="BI11996" s="34">
        <v>5.9001516196570299E-2</v>
      </c>
    </row>
    <row r="11997" spans="61:61" x14ac:dyDescent="0.25">
      <c r="BI11997" s="34">
        <v>-6.0292857113958598E-2</v>
      </c>
    </row>
    <row r="11998" spans="61:61" x14ac:dyDescent="0.25">
      <c r="BI11998" s="34">
        <v>-7.6142359754479E-3</v>
      </c>
    </row>
    <row r="11999" spans="61:61" x14ac:dyDescent="0.25">
      <c r="BI11999" s="34">
        <v>-0.17584666671383489</v>
      </c>
    </row>
    <row r="12000" spans="61:61" x14ac:dyDescent="0.25">
      <c r="BI12000" s="34">
        <v>-0.14724166560697249</v>
      </c>
    </row>
    <row r="12001" spans="61:61" x14ac:dyDescent="0.25">
      <c r="BI12001" s="34">
        <v>6.9887342930734203E-2</v>
      </c>
    </row>
    <row r="12002" spans="61:61" x14ac:dyDescent="0.25">
      <c r="BI12002" s="34">
        <v>-0.17899844699211959</v>
      </c>
    </row>
    <row r="12003" spans="61:61" x14ac:dyDescent="0.25">
      <c r="BI12003" s="34">
        <v>-0.30274074604451162</v>
      </c>
    </row>
    <row r="12004" spans="61:61" x14ac:dyDescent="0.25">
      <c r="BI12004" s="34">
        <v>-7.5179304721431098E-2</v>
      </c>
    </row>
    <row r="12005" spans="61:61" x14ac:dyDescent="0.25">
      <c r="BI12005" s="34">
        <v>-0.15227936670647049</v>
      </c>
    </row>
    <row r="12006" spans="61:61" x14ac:dyDescent="0.25">
      <c r="BI12006" s="34">
        <v>-3.8421193385679002E-2</v>
      </c>
    </row>
    <row r="12007" spans="61:61" x14ac:dyDescent="0.25">
      <c r="BI12007" s="34">
        <v>0.15937623136509671</v>
      </c>
    </row>
    <row r="12008" spans="61:61" x14ac:dyDescent="0.25">
      <c r="BI12008" s="34">
        <v>-0.1464018646966509</v>
      </c>
    </row>
    <row r="12009" spans="61:61" x14ac:dyDescent="0.25">
      <c r="BI12009" s="34">
        <v>-0.2574456771635566</v>
      </c>
    </row>
    <row r="12010" spans="61:61" x14ac:dyDescent="0.25">
      <c r="BI12010" s="34">
        <v>-0.1580357799028235</v>
      </c>
    </row>
    <row r="12011" spans="61:61" x14ac:dyDescent="0.25">
      <c r="BI12011" s="34">
        <v>-0.20747849997894069</v>
      </c>
    </row>
    <row r="12012" spans="61:61" x14ac:dyDescent="0.25">
      <c r="BI12012" s="34">
        <v>-0.166533966532634</v>
      </c>
    </row>
    <row r="12013" spans="61:61" x14ac:dyDescent="0.25">
      <c r="BI12013" s="34">
        <v>-0.24464223732893081</v>
      </c>
    </row>
    <row r="12014" spans="61:61" x14ac:dyDescent="0.25">
      <c r="BI12014" s="34">
        <v>-5.4195497709102397E-2</v>
      </c>
    </row>
    <row r="12015" spans="61:61" x14ac:dyDescent="0.25">
      <c r="BI12015" s="34">
        <v>-0.25414383596989781</v>
      </c>
    </row>
    <row r="12016" spans="61:61" x14ac:dyDescent="0.25">
      <c r="BI12016" s="34">
        <v>1.3969926848389399E-2</v>
      </c>
    </row>
    <row r="12017" spans="61:61" x14ac:dyDescent="0.25">
      <c r="BI12017" s="34">
        <v>2.4625991582813599E-2</v>
      </c>
    </row>
    <row r="12018" spans="61:61" x14ac:dyDescent="0.25">
      <c r="BI12018" s="34">
        <v>-0.1213500035529973</v>
      </c>
    </row>
    <row r="12019" spans="61:61" x14ac:dyDescent="0.25">
      <c r="BI12019" s="34">
        <v>-0.20356558588599319</v>
      </c>
    </row>
    <row r="12020" spans="61:61" x14ac:dyDescent="0.25">
      <c r="BI12020" s="34">
        <v>0.1267478118771567</v>
      </c>
    </row>
    <row r="12021" spans="61:61" x14ac:dyDescent="0.25">
      <c r="BI12021" s="34">
        <v>-0.13022457970204521</v>
      </c>
    </row>
    <row r="12022" spans="61:61" x14ac:dyDescent="0.25">
      <c r="BI12022" s="34">
        <v>-0.1933056933280648</v>
      </c>
    </row>
    <row r="12023" spans="61:61" x14ac:dyDescent="0.25">
      <c r="BI12023" s="34">
        <v>-6.7383778446917494E-2</v>
      </c>
    </row>
    <row r="12024" spans="61:61" x14ac:dyDescent="0.25">
      <c r="BI12024" s="34">
        <v>-4.9583179455188101E-2</v>
      </c>
    </row>
    <row r="12025" spans="61:61" x14ac:dyDescent="0.25">
      <c r="BI12025" s="34">
        <v>-0.15473736004086641</v>
      </c>
    </row>
    <row r="12026" spans="61:61" x14ac:dyDescent="0.25">
      <c r="BI12026" s="34">
        <v>-7.4987891606212997E-2</v>
      </c>
    </row>
    <row r="12027" spans="61:61" x14ac:dyDescent="0.25">
      <c r="BI12027" s="34">
        <v>-5.59112173652732E-2</v>
      </c>
    </row>
    <row r="12028" spans="61:61" x14ac:dyDescent="0.25">
      <c r="BI12028" s="34">
        <v>-5.9599774799189001E-2</v>
      </c>
    </row>
    <row r="12029" spans="61:61" x14ac:dyDescent="0.25">
      <c r="BI12029" s="34">
        <v>0.1587393572258852</v>
      </c>
    </row>
    <row r="12030" spans="61:61" x14ac:dyDescent="0.25">
      <c r="BI12030" s="34">
        <v>-0.1158236293363851</v>
      </c>
    </row>
    <row r="12031" spans="61:61" x14ac:dyDescent="0.25">
      <c r="BI12031" s="34">
        <v>-0.2099086363209561</v>
      </c>
    </row>
    <row r="12032" spans="61:61" x14ac:dyDescent="0.25">
      <c r="BI12032" s="34">
        <v>-8.57464691022162E-2</v>
      </c>
    </row>
    <row r="12033" spans="61:61" x14ac:dyDescent="0.25">
      <c r="BI12033" s="34">
        <v>-0.18857722357256879</v>
      </c>
    </row>
    <row r="12034" spans="61:61" x14ac:dyDescent="0.25">
      <c r="BI12034" s="34">
        <v>-0.25248635358696758</v>
      </c>
    </row>
    <row r="12035" spans="61:61" x14ac:dyDescent="0.25">
      <c r="BI12035" s="34">
        <v>-0.21594886302928329</v>
      </c>
    </row>
    <row r="12036" spans="61:61" x14ac:dyDescent="0.25">
      <c r="BI12036" s="34">
        <v>-3.2465371522332601E-2</v>
      </c>
    </row>
    <row r="12037" spans="61:61" x14ac:dyDescent="0.25">
      <c r="BI12037" s="34">
        <v>-0.1849917654827698</v>
      </c>
    </row>
    <row r="12038" spans="61:61" x14ac:dyDescent="0.25">
      <c r="BI12038" s="34">
        <v>-8.7711237246155302E-2</v>
      </c>
    </row>
    <row r="12039" spans="61:61" x14ac:dyDescent="0.25">
      <c r="BI12039" s="34">
        <v>9.4670890861160997E-2</v>
      </c>
    </row>
    <row r="12040" spans="61:61" x14ac:dyDescent="0.25">
      <c r="BI12040" s="34">
        <v>6.9993638012843307E-2</v>
      </c>
    </row>
    <row r="12041" spans="61:61" x14ac:dyDescent="0.25">
      <c r="BI12041" s="34">
        <v>0.1196283278744264</v>
      </c>
    </row>
    <row r="12042" spans="61:61" x14ac:dyDescent="0.25">
      <c r="BI12042" s="34">
        <v>-6.1873594736700899E-2</v>
      </c>
    </row>
    <row r="12043" spans="61:61" x14ac:dyDescent="0.25">
      <c r="BI12043" s="34">
        <v>0.1107610562089681</v>
      </c>
    </row>
    <row r="12044" spans="61:61" x14ac:dyDescent="0.25">
      <c r="BI12044" s="34">
        <v>-2.15798262642257E-2</v>
      </c>
    </row>
    <row r="12045" spans="61:61" x14ac:dyDescent="0.25">
      <c r="BI12045" s="34">
        <v>-0.108087108150752</v>
      </c>
    </row>
    <row r="12046" spans="61:61" x14ac:dyDescent="0.25">
      <c r="BI12046" s="34">
        <v>-9.9673383117858005E-2</v>
      </c>
    </row>
    <row r="12047" spans="61:61" x14ac:dyDescent="0.25">
      <c r="BI12047" s="34">
        <v>0.102593228258527</v>
      </c>
    </row>
    <row r="12048" spans="61:61" x14ac:dyDescent="0.25">
      <c r="BI12048" s="34">
        <v>1.77295471031963E-2</v>
      </c>
    </row>
    <row r="12049" spans="61:61" x14ac:dyDescent="0.25">
      <c r="BI12049" s="34">
        <v>-0.272153837788217</v>
      </c>
    </row>
    <row r="12050" spans="61:61" x14ac:dyDescent="0.25">
      <c r="BI12050" s="34">
        <v>8.11961225160346E-2</v>
      </c>
    </row>
    <row r="12051" spans="61:61" x14ac:dyDescent="0.25">
      <c r="BI12051" s="34">
        <v>0.10219202241631049</v>
      </c>
    </row>
    <row r="12052" spans="61:61" x14ac:dyDescent="0.25">
      <c r="BI12052" s="34">
        <v>1.4930003303299201E-2</v>
      </c>
    </row>
    <row r="12053" spans="61:61" x14ac:dyDescent="0.25">
      <c r="BI12053" s="34">
        <v>-3.7675680895375298E-2</v>
      </c>
    </row>
    <row r="12054" spans="61:61" x14ac:dyDescent="0.25">
      <c r="BI12054" s="34">
        <v>2.7865357373988101E-2</v>
      </c>
    </row>
    <row r="12055" spans="61:61" x14ac:dyDescent="0.25">
      <c r="BI12055" s="34">
        <v>-6.3316374335431802E-2</v>
      </c>
    </row>
    <row r="12056" spans="61:61" x14ac:dyDescent="0.25">
      <c r="BI12056" s="34">
        <v>-7.9346042784897E-2</v>
      </c>
    </row>
    <row r="12057" spans="61:61" x14ac:dyDescent="0.25">
      <c r="BI12057" s="34">
        <v>-9.6451195014579494E-2</v>
      </c>
    </row>
    <row r="12058" spans="61:61" x14ac:dyDescent="0.25">
      <c r="BI12058" s="34">
        <v>-6.2593425395934293E-2</v>
      </c>
    </row>
    <row r="12059" spans="61:61" x14ac:dyDescent="0.25">
      <c r="BI12059" s="34">
        <v>0.21623918489885219</v>
      </c>
    </row>
    <row r="12060" spans="61:61" x14ac:dyDescent="0.25">
      <c r="BI12060" s="34">
        <v>-2.83509924889663E-2</v>
      </c>
    </row>
    <row r="12061" spans="61:61" x14ac:dyDescent="0.25">
      <c r="BI12061" s="34">
        <v>7.8396026572838201E-2</v>
      </c>
    </row>
    <row r="12062" spans="61:61" x14ac:dyDescent="0.25">
      <c r="BI12062" s="34">
        <v>0.13768951771873039</v>
      </c>
    </row>
    <row r="12063" spans="61:61" x14ac:dyDescent="0.25">
      <c r="BI12063" s="34">
        <v>0.1129072050685159</v>
      </c>
    </row>
    <row r="12064" spans="61:61" x14ac:dyDescent="0.25">
      <c r="BI12064" s="34">
        <v>6.6408665783032603E-2</v>
      </c>
    </row>
    <row r="12065" spans="61:61" x14ac:dyDescent="0.25">
      <c r="BI12065" s="34">
        <v>3.3245576757681403E-2</v>
      </c>
    </row>
    <row r="12066" spans="61:61" x14ac:dyDescent="0.25">
      <c r="BI12066" s="34">
        <v>0.17959226749751711</v>
      </c>
    </row>
    <row r="12067" spans="61:61" x14ac:dyDescent="0.25">
      <c r="BI12067" s="34">
        <v>6.0657770477259197E-2</v>
      </c>
    </row>
    <row r="12068" spans="61:61" x14ac:dyDescent="0.25">
      <c r="BI12068" s="34">
        <v>-9.3517665438776307E-2</v>
      </c>
    </row>
    <row r="12069" spans="61:61" x14ac:dyDescent="0.25">
      <c r="BI12069" s="34">
        <v>5.6513588388638597E-2</v>
      </c>
    </row>
    <row r="12070" spans="61:61" x14ac:dyDescent="0.25">
      <c r="BI12070" s="34">
        <v>0.11225726358595681</v>
      </c>
    </row>
    <row r="12071" spans="61:61" x14ac:dyDescent="0.25">
      <c r="BI12071" s="34">
        <v>1.52201377011801E-2</v>
      </c>
    </row>
    <row r="12072" spans="61:61" x14ac:dyDescent="0.25">
      <c r="BI12072" s="34">
        <v>8.6430313161877895E-2</v>
      </c>
    </row>
    <row r="12073" spans="61:61" x14ac:dyDescent="0.25">
      <c r="BI12073" s="34">
        <v>-9.1905667953597295E-2</v>
      </c>
    </row>
    <row r="12074" spans="61:61" x14ac:dyDescent="0.25">
      <c r="BI12074" s="34">
        <v>0.34762737377585362</v>
      </c>
    </row>
    <row r="12075" spans="61:61" x14ac:dyDescent="0.25">
      <c r="BI12075" s="34">
        <v>-1.9463085735479901E-2</v>
      </c>
    </row>
    <row r="12076" spans="61:61" x14ac:dyDescent="0.25">
      <c r="BI12076" s="34">
        <v>-2.4219383255922398E-2</v>
      </c>
    </row>
    <row r="12077" spans="61:61" x14ac:dyDescent="0.25">
      <c r="BI12077" s="34">
        <v>0.1371688173105782</v>
      </c>
    </row>
    <row r="12078" spans="61:61" x14ac:dyDescent="0.25">
      <c r="BI12078" s="34">
        <v>7.7858994031604206E-2</v>
      </c>
    </row>
    <row r="12079" spans="61:61" x14ac:dyDescent="0.25">
      <c r="BI12079" s="34">
        <v>-4.0628713116290703E-2</v>
      </c>
    </row>
    <row r="12080" spans="61:61" x14ac:dyDescent="0.25">
      <c r="BI12080" s="34">
        <v>-0.10031581630958281</v>
      </c>
    </row>
    <row r="12081" spans="61:61" x14ac:dyDescent="0.25">
      <c r="BI12081" s="34">
        <v>0.32580682279146622</v>
      </c>
    </row>
    <row r="12082" spans="61:61" x14ac:dyDescent="0.25">
      <c r="BI12082" s="34">
        <v>0.24077491709754409</v>
      </c>
    </row>
    <row r="12083" spans="61:61" x14ac:dyDescent="0.25">
      <c r="BI12083" s="34">
        <v>-6.6650246686987102E-2</v>
      </c>
    </row>
    <row r="12084" spans="61:61" x14ac:dyDescent="0.25">
      <c r="BI12084" s="34">
        <v>-3.3149494994615697E-2</v>
      </c>
    </row>
    <row r="12085" spans="61:61" x14ac:dyDescent="0.25">
      <c r="BI12085" s="34">
        <v>3.6379214264405602E-2</v>
      </c>
    </row>
    <row r="12086" spans="61:61" x14ac:dyDescent="0.25">
      <c r="BI12086" s="34">
        <v>-0.18184047887857971</v>
      </c>
    </row>
    <row r="12087" spans="61:61" x14ac:dyDescent="0.25">
      <c r="BI12087" s="34">
        <v>-7.9780429973802497E-2</v>
      </c>
    </row>
    <row r="12088" spans="61:61" x14ac:dyDescent="0.25">
      <c r="BI12088" s="34">
        <v>-0.1200556634504505</v>
      </c>
    </row>
    <row r="12089" spans="61:61" x14ac:dyDescent="0.25">
      <c r="BI12089" s="34">
        <v>-3.5328188787304697E-2</v>
      </c>
    </row>
    <row r="12090" spans="61:61" x14ac:dyDescent="0.25">
      <c r="BI12090" s="34">
        <v>-6.0898551862262902E-2</v>
      </c>
    </row>
    <row r="12091" spans="61:61" x14ac:dyDescent="0.25">
      <c r="BI12091" s="34">
        <v>-0.14478600843857811</v>
      </c>
    </row>
    <row r="12092" spans="61:61" x14ac:dyDescent="0.25">
      <c r="BI12092" s="34">
        <v>5.8040361918103398E-2</v>
      </c>
    </row>
    <row r="12093" spans="61:61" x14ac:dyDescent="0.25">
      <c r="BI12093" s="34">
        <v>-2.0488225227456799E-2</v>
      </c>
    </row>
    <row r="12094" spans="61:61" x14ac:dyDescent="0.25">
      <c r="BI12094" s="34">
        <v>-8.7184948850201009E-3</v>
      </c>
    </row>
    <row r="12095" spans="61:61" x14ac:dyDescent="0.25">
      <c r="BI12095" s="34">
        <v>-3.3920202287220903E-2</v>
      </c>
    </row>
    <row r="12096" spans="61:61" x14ac:dyDescent="0.25">
      <c r="BI12096" s="34">
        <v>-0.1089960428650877</v>
      </c>
    </row>
    <row r="12097" spans="61:61" x14ac:dyDescent="0.25">
      <c r="BI12097" s="34">
        <v>7.1144472136002695E-2</v>
      </c>
    </row>
    <row r="12098" spans="61:61" x14ac:dyDescent="0.25">
      <c r="BI12098" s="34">
        <v>4.7345797230774001E-3</v>
      </c>
    </row>
    <row r="12099" spans="61:61" x14ac:dyDescent="0.25">
      <c r="BI12099" s="34">
        <v>0.13801549635231139</v>
      </c>
    </row>
    <row r="12100" spans="61:61" x14ac:dyDescent="0.25">
      <c r="BI12100" s="34">
        <v>-5.1698895121765003E-2</v>
      </c>
    </row>
    <row r="12101" spans="61:61" x14ac:dyDescent="0.25">
      <c r="BI12101" s="34">
        <v>-0.13639308914203871</v>
      </c>
    </row>
    <row r="12102" spans="61:61" x14ac:dyDescent="0.25">
      <c r="BI12102" s="34">
        <v>7.3264254098902E-3</v>
      </c>
    </row>
    <row r="12103" spans="61:61" x14ac:dyDescent="0.25">
      <c r="BI12103" s="34">
        <v>-4.90445440607589E-2</v>
      </c>
    </row>
    <row r="12104" spans="61:61" x14ac:dyDescent="0.25">
      <c r="BI12104" s="34">
        <v>-3.0976891595898E-3</v>
      </c>
    </row>
    <row r="12105" spans="61:61" x14ac:dyDescent="0.25">
      <c r="BI12105" s="34">
        <v>-0.1565623710748206</v>
      </c>
    </row>
    <row r="12106" spans="61:61" x14ac:dyDescent="0.25">
      <c r="BI12106" s="34">
        <v>9.2854895243717706E-2</v>
      </c>
    </row>
    <row r="12107" spans="61:61" x14ac:dyDescent="0.25">
      <c r="BI12107" s="34">
        <v>-0.103505240294212</v>
      </c>
    </row>
    <row r="12108" spans="61:61" x14ac:dyDescent="0.25">
      <c r="BI12108" s="34">
        <v>-8.0237362208721002E-3</v>
      </c>
    </row>
    <row r="12109" spans="61:61" x14ac:dyDescent="0.25">
      <c r="BI12109" s="34">
        <v>-3.3617743069598499E-2</v>
      </c>
    </row>
    <row r="12110" spans="61:61" x14ac:dyDescent="0.25">
      <c r="BI12110" s="34">
        <v>8.9654086835399996E-4</v>
      </c>
    </row>
    <row r="12111" spans="61:61" x14ac:dyDescent="0.25">
      <c r="BI12111" s="34">
        <v>-0.11334997225674701</v>
      </c>
    </row>
    <row r="12112" spans="61:61" x14ac:dyDescent="0.25">
      <c r="BI12112" s="34">
        <v>-0.1258342214960998</v>
      </c>
    </row>
    <row r="12113" spans="61:61" x14ac:dyDescent="0.25">
      <c r="BI12113" s="34">
        <v>0.26199837301774143</v>
      </c>
    </row>
    <row r="12114" spans="61:61" x14ac:dyDescent="0.25">
      <c r="BI12114" s="34">
        <v>0.19622253547292601</v>
      </c>
    </row>
    <row r="12115" spans="61:61" x14ac:dyDescent="0.25">
      <c r="BI12115" s="34">
        <v>6.8742880747264201E-2</v>
      </c>
    </row>
    <row r="12116" spans="61:61" x14ac:dyDescent="0.25">
      <c r="BI12116" s="34">
        <v>-0.1054645500179334</v>
      </c>
    </row>
    <row r="12117" spans="61:61" x14ac:dyDescent="0.25">
      <c r="BI12117" s="34">
        <v>9.9406674277076994E-3</v>
      </c>
    </row>
    <row r="12118" spans="61:61" x14ac:dyDescent="0.25">
      <c r="BI12118" s="34">
        <v>-0.1579706257578862</v>
      </c>
    </row>
    <row r="12119" spans="61:61" x14ac:dyDescent="0.25">
      <c r="BI12119" s="34">
        <v>-9.55287089349795E-2</v>
      </c>
    </row>
    <row r="12120" spans="61:61" x14ac:dyDescent="0.25">
      <c r="BI12120" s="34">
        <v>0.40051652796467951</v>
      </c>
    </row>
    <row r="12121" spans="61:61" x14ac:dyDescent="0.25">
      <c r="BI12121" s="34">
        <v>9.6942723250685994E-2</v>
      </c>
    </row>
    <row r="12122" spans="61:61" x14ac:dyDescent="0.25">
      <c r="BI12122" s="34">
        <v>-0.1198835873816145</v>
      </c>
    </row>
    <row r="12123" spans="61:61" x14ac:dyDescent="0.25">
      <c r="BI12123" s="34">
        <v>-0.19141098224600481</v>
      </c>
    </row>
    <row r="12124" spans="61:61" x14ac:dyDescent="0.25">
      <c r="BI12124" s="34">
        <v>-4.17220811299059E-2</v>
      </c>
    </row>
    <row r="12125" spans="61:61" x14ac:dyDescent="0.25">
      <c r="BI12125" s="34">
        <v>5.0727115504878802E-2</v>
      </c>
    </row>
    <row r="12126" spans="61:61" x14ac:dyDescent="0.25">
      <c r="BI12126" s="34">
        <v>0.14406319602154491</v>
      </c>
    </row>
    <row r="12127" spans="61:61" x14ac:dyDescent="0.25">
      <c r="BI12127" s="34">
        <v>-2.28953472675704E-2</v>
      </c>
    </row>
    <row r="12128" spans="61:61" x14ac:dyDescent="0.25">
      <c r="BI12128" s="34">
        <v>-0.17372017938201639</v>
      </c>
    </row>
    <row r="12129" spans="61:61" x14ac:dyDescent="0.25">
      <c r="BI12129" s="34">
        <v>1.55399714405194E-2</v>
      </c>
    </row>
    <row r="12130" spans="61:61" x14ac:dyDescent="0.25">
      <c r="BI12130" s="34">
        <v>0.1139381894990202</v>
      </c>
    </row>
    <row r="12131" spans="61:61" x14ac:dyDescent="0.25">
      <c r="BI12131" s="34">
        <v>-0.15434990436264681</v>
      </c>
    </row>
    <row r="12132" spans="61:61" x14ac:dyDescent="0.25">
      <c r="BI12132" s="34">
        <v>-0.1248865478097797</v>
      </c>
    </row>
    <row r="12133" spans="61:61" x14ac:dyDescent="0.25">
      <c r="BI12133" s="34">
        <v>-0.2387349184102342</v>
      </c>
    </row>
    <row r="12134" spans="61:61" x14ac:dyDescent="0.25">
      <c r="BI12134" s="34">
        <v>4.3215413548948499E-2</v>
      </c>
    </row>
    <row r="12135" spans="61:61" x14ac:dyDescent="0.25">
      <c r="BI12135" s="34">
        <v>-7.8033729332020003E-3</v>
      </c>
    </row>
    <row r="12136" spans="61:61" x14ac:dyDescent="0.25">
      <c r="BI12136" s="34">
        <v>-0.1311707512092597</v>
      </c>
    </row>
    <row r="12137" spans="61:61" x14ac:dyDescent="0.25">
      <c r="BI12137" s="34">
        <v>-0.14844597829196141</v>
      </c>
    </row>
    <row r="12138" spans="61:61" x14ac:dyDescent="0.25">
      <c r="BI12138" s="34">
        <v>-6.1500112916163599E-2</v>
      </c>
    </row>
    <row r="12139" spans="61:61" x14ac:dyDescent="0.25">
      <c r="BI12139" s="34">
        <v>-0.41052816359120492</v>
      </c>
    </row>
    <row r="12140" spans="61:61" x14ac:dyDescent="0.25">
      <c r="BI12140" s="34">
        <v>-0.13394558040029869</v>
      </c>
    </row>
    <row r="12141" spans="61:61" x14ac:dyDescent="0.25">
      <c r="BI12141" s="34">
        <v>4.0484773912244998E-3</v>
      </c>
    </row>
    <row r="12142" spans="61:61" x14ac:dyDescent="0.25">
      <c r="BI12142" s="34">
        <v>0.52994533785473708</v>
      </c>
    </row>
    <row r="12143" spans="61:61" x14ac:dyDescent="0.25">
      <c r="BI12143" s="34">
        <v>-0.1203557909473482</v>
      </c>
    </row>
    <row r="12144" spans="61:61" x14ac:dyDescent="0.25">
      <c r="BI12144" s="34">
        <v>-0.1258732605037903</v>
      </c>
    </row>
    <row r="12145" spans="61:61" x14ac:dyDescent="0.25">
      <c r="BI12145" s="34">
        <v>-0.20865829583107201</v>
      </c>
    </row>
    <row r="12146" spans="61:61" x14ac:dyDescent="0.25">
      <c r="BI12146" s="34">
        <v>-0.28717679569707122</v>
      </c>
    </row>
    <row r="12147" spans="61:61" x14ac:dyDescent="0.25">
      <c r="BI12147" s="34">
        <v>5.1305473304522897E-2</v>
      </c>
    </row>
    <row r="12148" spans="61:61" x14ac:dyDescent="0.25">
      <c r="BI12148" s="34">
        <v>7.5436534585484896E-2</v>
      </c>
    </row>
    <row r="12149" spans="61:61" x14ac:dyDescent="0.25">
      <c r="BI12149" s="34">
        <v>3.9325170491743097E-2</v>
      </c>
    </row>
    <row r="12150" spans="61:61" x14ac:dyDescent="0.25">
      <c r="BI12150" s="34">
        <v>-3.2793171257065601E-2</v>
      </c>
    </row>
    <row r="12151" spans="61:61" x14ac:dyDescent="0.25">
      <c r="BI12151" s="34">
        <v>-0.1530220353604734</v>
      </c>
    </row>
    <row r="12152" spans="61:61" x14ac:dyDescent="0.25">
      <c r="BI12152" s="34">
        <v>-4.0300939949285901E-2</v>
      </c>
    </row>
    <row r="12153" spans="61:61" x14ac:dyDescent="0.25">
      <c r="BI12153" s="34">
        <v>-0.1376682250797355</v>
      </c>
    </row>
    <row r="12154" spans="61:61" x14ac:dyDescent="0.25">
      <c r="BI12154" s="34">
        <v>-6.2450924216670603E-2</v>
      </c>
    </row>
    <row r="12155" spans="61:61" x14ac:dyDescent="0.25">
      <c r="BI12155" s="34">
        <v>0.1113580695998765</v>
      </c>
    </row>
    <row r="12156" spans="61:61" x14ac:dyDescent="0.25">
      <c r="BI12156" s="34">
        <v>-0.16910558957771479</v>
      </c>
    </row>
    <row r="12157" spans="61:61" x14ac:dyDescent="0.25">
      <c r="BI12157" s="34">
        <v>-4.5584633953128298E-2</v>
      </c>
    </row>
    <row r="12158" spans="61:61" x14ac:dyDescent="0.25">
      <c r="BI12158" s="34">
        <v>-8.6048676279507994E-3</v>
      </c>
    </row>
    <row r="12159" spans="61:61" x14ac:dyDescent="0.25">
      <c r="BI12159" s="34">
        <v>-0.26231621506345831</v>
      </c>
    </row>
    <row r="12160" spans="61:61" x14ac:dyDescent="0.25">
      <c r="BI12160" s="34">
        <v>-6.5965257172830999E-3</v>
      </c>
    </row>
    <row r="12161" spans="61:61" x14ac:dyDescent="0.25">
      <c r="BI12161" s="34">
        <v>2.1706257770291001E-2</v>
      </c>
    </row>
    <row r="12162" spans="61:61" x14ac:dyDescent="0.25">
      <c r="BI12162" s="34">
        <v>2.9507651833379001E-3</v>
      </c>
    </row>
    <row r="12163" spans="61:61" x14ac:dyDescent="0.25">
      <c r="BI12163" s="34">
        <v>0.2351789233631324</v>
      </c>
    </row>
    <row r="12164" spans="61:61" x14ac:dyDescent="0.25">
      <c r="BI12164" s="34">
        <v>0.28682945508135888</v>
      </c>
    </row>
    <row r="12165" spans="61:61" x14ac:dyDescent="0.25">
      <c r="BI12165" s="34">
        <v>-0.18974715658975769</v>
      </c>
    </row>
    <row r="12166" spans="61:61" x14ac:dyDescent="0.25">
      <c r="BI12166" s="34">
        <v>-0.100765191634796</v>
      </c>
    </row>
    <row r="12167" spans="61:61" x14ac:dyDescent="0.25">
      <c r="BI12167" s="34">
        <v>0.1935547918437012</v>
      </c>
    </row>
    <row r="12168" spans="61:61" x14ac:dyDescent="0.25">
      <c r="BI12168" s="34">
        <v>7.4719643583067999E-2</v>
      </c>
    </row>
    <row r="12169" spans="61:61" x14ac:dyDescent="0.25">
      <c r="BI12169" s="34">
        <v>0.13388167265566209</v>
      </c>
    </row>
    <row r="12170" spans="61:61" x14ac:dyDescent="0.25">
      <c r="BI12170" s="34">
        <v>-9.6875025193340097E-2</v>
      </c>
    </row>
    <row r="12171" spans="61:61" x14ac:dyDescent="0.25">
      <c r="BI12171" s="34">
        <v>-0.20285035950578681</v>
      </c>
    </row>
    <row r="12172" spans="61:61" x14ac:dyDescent="0.25">
      <c r="BI12172" s="34">
        <v>-0.1876647644699786</v>
      </c>
    </row>
    <row r="12173" spans="61:61" x14ac:dyDescent="0.25">
      <c r="BI12173" s="34">
        <v>1.6974992995212001E-2</v>
      </c>
    </row>
    <row r="12174" spans="61:61" x14ac:dyDescent="0.25">
      <c r="BI12174" s="34">
        <v>8.7019480210628206E-2</v>
      </c>
    </row>
    <row r="12175" spans="61:61" x14ac:dyDescent="0.25">
      <c r="BI12175" s="34">
        <v>7.2937921740323097E-2</v>
      </c>
    </row>
    <row r="12176" spans="61:61" x14ac:dyDescent="0.25">
      <c r="BI12176" s="34">
        <v>0.15688050521758781</v>
      </c>
    </row>
    <row r="12177" spans="61:61" x14ac:dyDescent="0.25">
      <c r="BI12177" s="34">
        <v>-6.4067871847882193E-2</v>
      </c>
    </row>
    <row r="12178" spans="61:61" x14ac:dyDescent="0.25">
      <c r="BI12178" s="34">
        <v>-0.32593928118715498</v>
      </c>
    </row>
    <row r="12179" spans="61:61" x14ac:dyDescent="0.25">
      <c r="BI12179" s="34">
        <v>-7.62579019727814E-2</v>
      </c>
    </row>
    <row r="12180" spans="61:61" x14ac:dyDescent="0.25">
      <c r="BI12180" s="34">
        <v>3.0496485149195399E-2</v>
      </c>
    </row>
    <row r="12181" spans="61:61" x14ac:dyDescent="0.25">
      <c r="BI12181" s="34">
        <v>-0.19673920432086539</v>
      </c>
    </row>
    <row r="12182" spans="61:61" x14ac:dyDescent="0.25">
      <c r="BI12182" s="34">
        <v>0.2596678638347148</v>
      </c>
    </row>
    <row r="12183" spans="61:61" x14ac:dyDescent="0.25">
      <c r="BI12183" s="34">
        <v>-5.1804703195393403E-2</v>
      </c>
    </row>
    <row r="12184" spans="61:61" x14ac:dyDescent="0.25">
      <c r="BI12184" s="34">
        <v>-6.1929517711292598E-2</v>
      </c>
    </row>
    <row r="12185" spans="61:61" x14ac:dyDescent="0.25">
      <c r="BI12185" s="34">
        <v>-5.0976353790613597E-2</v>
      </c>
    </row>
    <row r="12186" spans="61:61" x14ac:dyDescent="0.25">
      <c r="BI12186" s="34">
        <v>0.45994370075450119</v>
      </c>
    </row>
    <row r="12187" spans="61:61" x14ac:dyDescent="0.25">
      <c r="BI12187" s="34">
        <v>5.8377446486253301E-2</v>
      </c>
    </row>
    <row r="12188" spans="61:61" x14ac:dyDescent="0.25">
      <c r="BI12188" s="34">
        <v>6.4167895148800197E-2</v>
      </c>
    </row>
    <row r="12189" spans="61:61" x14ac:dyDescent="0.25">
      <c r="BI12189" s="34">
        <v>-5.0819047966077897E-2</v>
      </c>
    </row>
    <row r="12190" spans="61:61" x14ac:dyDescent="0.25">
      <c r="BI12190" s="34">
        <v>0.23001396363715351</v>
      </c>
    </row>
    <row r="12191" spans="61:61" x14ac:dyDescent="0.25">
      <c r="BI12191" s="34">
        <v>0.15485562356591209</v>
      </c>
    </row>
    <row r="12192" spans="61:61" x14ac:dyDescent="0.25">
      <c r="BI12192" s="34">
        <v>5.24714715095203E-2</v>
      </c>
    </row>
    <row r="12193" spans="61:61" x14ac:dyDescent="0.25">
      <c r="BI12193" s="34">
        <v>4.25492417684444E-2</v>
      </c>
    </row>
    <row r="12194" spans="61:61" x14ac:dyDescent="0.25">
      <c r="BI12194" s="34">
        <v>-5.2679025502687001E-3</v>
      </c>
    </row>
    <row r="12195" spans="61:61" x14ac:dyDescent="0.25">
      <c r="BI12195" s="34">
        <v>0.13612407485029129</v>
      </c>
    </row>
    <row r="12196" spans="61:61" x14ac:dyDescent="0.25">
      <c r="BI12196" s="34">
        <v>-1.2909693927330001E-3</v>
      </c>
    </row>
    <row r="12197" spans="61:61" x14ac:dyDescent="0.25">
      <c r="BI12197" s="34">
        <v>-0.1401153404661275</v>
      </c>
    </row>
    <row r="12198" spans="61:61" x14ac:dyDescent="0.25">
      <c r="BI12198" s="34">
        <v>0.210344966344094</v>
      </c>
    </row>
    <row r="12199" spans="61:61" x14ac:dyDescent="0.25">
      <c r="BI12199" s="34">
        <v>-4.7668343563730897E-2</v>
      </c>
    </row>
    <row r="12200" spans="61:61" x14ac:dyDescent="0.25">
      <c r="BI12200" s="34">
        <v>0.1469179343769676</v>
      </c>
    </row>
    <row r="12201" spans="61:61" x14ac:dyDescent="0.25">
      <c r="BI12201" s="34">
        <v>-8.31282642126739E-2</v>
      </c>
    </row>
    <row r="12202" spans="61:61" x14ac:dyDescent="0.25">
      <c r="BI12202" s="34">
        <v>4.1635662371697899E-2</v>
      </c>
    </row>
    <row r="12203" spans="61:61" x14ac:dyDescent="0.25">
      <c r="BI12203" s="34">
        <v>-2.0658362369338001E-2</v>
      </c>
    </row>
    <row r="12204" spans="61:61" x14ac:dyDescent="0.25">
      <c r="BI12204" s="34">
        <v>0.17384455995024259</v>
      </c>
    </row>
    <row r="12205" spans="61:61" x14ac:dyDescent="0.25">
      <c r="BI12205" s="34">
        <v>1.2297036396429999E-4</v>
      </c>
    </row>
    <row r="12206" spans="61:61" x14ac:dyDescent="0.25">
      <c r="BI12206" s="34">
        <v>-0.14650301358020251</v>
      </c>
    </row>
    <row r="12207" spans="61:61" x14ac:dyDescent="0.25">
      <c r="BI12207" s="34">
        <v>-4.30592865542231E-2</v>
      </c>
    </row>
    <row r="12208" spans="61:61" x14ac:dyDescent="0.25">
      <c r="BI12208" s="34">
        <v>0.1164105961388876</v>
      </c>
    </row>
    <row r="12209" spans="61:61" x14ac:dyDescent="0.25">
      <c r="BI12209" s="34">
        <v>-5.8361600103988996E-3</v>
      </c>
    </row>
    <row r="12210" spans="61:61" x14ac:dyDescent="0.25">
      <c r="BI12210" s="34">
        <v>6.7429075109892406E-2</v>
      </c>
    </row>
    <row r="12211" spans="61:61" x14ac:dyDescent="0.25">
      <c r="BI12211" s="34">
        <v>-1.2068901518873E-2</v>
      </c>
    </row>
    <row r="12212" spans="61:61" x14ac:dyDescent="0.25">
      <c r="BI12212" s="34">
        <v>0.60430631463512186</v>
      </c>
    </row>
    <row r="12213" spans="61:61" x14ac:dyDescent="0.25">
      <c r="BI12213" s="34">
        <v>-1.8142367130892E-3</v>
      </c>
    </row>
    <row r="12214" spans="61:61" x14ac:dyDescent="0.25">
      <c r="BI12214" s="34">
        <v>-7.5187377346117704E-2</v>
      </c>
    </row>
    <row r="12215" spans="61:61" x14ac:dyDescent="0.25">
      <c r="BI12215" s="34">
        <v>0.21697232802459149</v>
      </c>
    </row>
    <row r="12216" spans="61:61" x14ac:dyDescent="0.25">
      <c r="BI12216" s="34">
        <v>0.53317674861490494</v>
      </c>
    </row>
    <row r="12217" spans="61:61" x14ac:dyDescent="0.25">
      <c r="BI12217" s="34">
        <v>-9.1238378118517996E-2</v>
      </c>
    </row>
    <row r="12218" spans="61:61" x14ac:dyDescent="0.25">
      <c r="BI12218" s="34">
        <v>0.12299976185611131</v>
      </c>
    </row>
    <row r="12219" spans="61:61" x14ac:dyDescent="0.25">
      <c r="BI12219" s="34">
        <v>0.2204911633480556</v>
      </c>
    </row>
    <row r="12220" spans="61:61" x14ac:dyDescent="0.25">
      <c r="BI12220" s="34">
        <v>5.46400064160125E-2</v>
      </c>
    </row>
    <row r="12221" spans="61:61" x14ac:dyDescent="0.25">
      <c r="BI12221" s="34">
        <v>0.31735268108554082</v>
      </c>
    </row>
    <row r="12222" spans="61:61" x14ac:dyDescent="0.25">
      <c r="BI12222" s="34">
        <v>6.0320787025148002E-2</v>
      </c>
    </row>
    <row r="12223" spans="61:61" x14ac:dyDescent="0.25">
      <c r="BI12223" s="34">
        <v>-3.8985094920965198E-2</v>
      </c>
    </row>
    <row r="12224" spans="61:61" x14ac:dyDescent="0.25">
      <c r="BI12224" s="34">
        <v>6.4640683929930096E-2</v>
      </c>
    </row>
    <row r="12225" spans="61:61" x14ac:dyDescent="0.25">
      <c r="BI12225" s="34">
        <v>-0.11077061274926051</v>
      </c>
    </row>
    <row r="12226" spans="61:61" x14ac:dyDescent="0.25">
      <c r="BI12226" s="34">
        <v>-6.1238771232667598E-2</v>
      </c>
    </row>
    <row r="12227" spans="61:61" x14ac:dyDescent="0.25">
      <c r="BI12227" s="34">
        <v>2.92818516489111E-2</v>
      </c>
    </row>
    <row r="12228" spans="61:61" x14ac:dyDescent="0.25">
      <c r="BI12228" s="34">
        <v>0.15426241449135589</v>
      </c>
    </row>
    <row r="12229" spans="61:61" x14ac:dyDescent="0.25">
      <c r="BI12229" s="34">
        <v>0.62480103366002171</v>
      </c>
    </row>
    <row r="12230" spans="61:61" x14ac:dyDescent="0.25">
      <c r="BI12230" s="34">
        <v>1.7966371677134E-2</v>
      </c>
    </row>
    <row r="12231" spans="61:61" x14ac:dyDescent="0.25">
      <c r="BI12231" s="34">
        <v>-2.1184234192843401E-2</v>
      </c>
    </row>
    <row r="12232" spans="61:61" x14ac:dyDescent="0.25">
      <c r="BI12232" s="34">
        <v>8.6570649772593003E-3</v>
      </c>
    </row>
    <row r="12233" spans="61:61" x14ac:dyDescent="0.25">
      <c r="BI12233" s="34">
        <v>8.7776210680984595E-2</v>
      </c>
    </row>
    <row r="12234" spans="61:61" x14ac:dyDescent="0.25">
      <c r="BI12234" s="34">
        <v>-0.1786374961447246</v>
      </c>
    </row>
    <row r="12235" spans="61:61" x14ac:dyDescent="0.25">
      <c r="BI12235" s="34">
        <v>7.3100640409944906E-2</v>
      </c>
    </row>
    <row r="12236" spans="61:61" x14ac:dyDescent="0.25">
      <c r="BI12236" s="34">
        <v>1.0079266286368099E-2</v>
      </c>
    </row>
    <row r="12237" spans="61:61" x14ac:dyDescent="0.25">
      <c r="BI12237" s="34">
        <v>-6.9169110738515102E-2</v>
      </c>
    </row>
    <row r="12238" spans="61:61" x14ac:dyDescent="0.25">
      <c r="BI12238" s="34">
        <v>-4.4997409127462397E-2</v>
      </c>
    </row>
    <row r="12239" spans="61:61" x14ac:dyDescent="0.25">
      <c r="BI12239" s="34">
        <v>1.8269823314838701E-2</v>
      </c>
    </row>
    <row r="12240" spans="61:61" x14ac:dyDescent="0.25">
      <c r="BI12240" s="34">
        <v>6.7107745768583901E-2</v>
      </c>
    </row>
    <row r="12241" spans="61:61" x14ac:dyDescent="0.25">
      <c r="BI12241" s="34">
        <v>-2.4434021158718702E-2</v>
      </c>
    </row>
    <row r="12242" spans="61:61" x14ac:dyDescent="0.25">
      <c r="BI12242" s="34">
        <v>-0.14742969106175979</v>
      </c>
    </row>
    <row r="12243" spans="61:61" x14ac:dyDescent="0.25">
      <c r="BI12243" s="34">
        <v>-7.2442940457079802E-2</v>
      </c>
    </row>
    <row r="12244" spans="61:61" x14ac:dyDescent="0.25">
      <c r="BI12244" s="34">
        <v>-0.20794834985272431</v>
      </c>
    </row>
    <row r="12245" spans="61:61" x14ac:dyDescent="0.25">
      <c r="BI12245" s="34">
        <v>4.4104087274291097E-2</v>
      </c>
    </row>
    <row r="12246" spans="61:61" x14ac:dyDescent="0.25">
      <c r="BI12246" s="34">
        <v>-2.63681110513263E-2</v>
      </c>
    </row>
    <row r="12247" spans="61:61" x14ac:dyDescent="0.25">
      <c r="BI12247" s="34">
        <v>-0.1038140814658578</v>
      </c>
    </row>
    <row r="12248" spans="61:61" x14ac:dyDescent="0.25">
      <c r="BI12248" s="34">
        <v>-9.1395154208526702E-2</v>
      </c>
    </row>
    <row r="12249" spans="61:61" x14ac:dyDescent="0.25">
      <c r="BI12249" s="34">
        <v>-4.7317303162593E-3</v>
      </c>
    </row>
    <row r="12250" spans="61:61" x14ac:dyDescent="0.25">
      <c r="BI12250" s="34">
        <v>-5.50166014593131E-2</v>
      </c>
    </row>
    <row r="12251" spans="61:61" x14ac:dyDescent="0.25">
      <c r="BI12251" s="34">
        <v>-4.76660695043103E-2</v>
      </c>
    </row>
    <row r="12252" spans="61:61" x14ac:dyDescent="0.25">
      <c r="BI12252" s="34">
        <v>3.5052600823822E-2</v>
      </c>
    </row>
    <row r="12253" spans="61:61" x14ac:dyDescent="0.25">
      <c r="BI12253" s="34">
        <v>-0.115653891912329</v>
      </c>
    </row>
    <row r="12254" spans="61:61" x14ac:dyDescent="0.25">
      <c r="BI12254" s="34">
        <v>4.77005374797271E-2</v>
      </c>
    </row>
    <row r="12255" spans="61:61" x14ac:dyDescent="0.25">
      <c r="BI12255" s="34">
        <v>-2.5484189198077298E-2</v>
      </c>
    </row>
    <row r="12256" spans="61:61" x14ac:dyDescent="0.25">
      <c r="BI12256" s="34">
        <v>-0.20035386221611701</v>
      </c>
    </row>
    <row r="12257" spans="61:61" x14ac:dyDescent="0.25">
      <c r="BI12257" s="34">
        <v>-6.6860418311887104E-2</v>
      </c>
    </row>
    <row r="12258" spans="61:61" x14ac:dyDescent="0.25">
      <c r="BI12258" s="34">
        <v>2.6199373029856102E-2</v>
      </c>
    </row>
    <row r="12259" spans="61:61" x14ac:dyDescent="0.25">
      <c r="BI12259" s="34">
        <v>-0.1150112903147843</v>
      </c>
    </row>
    <row r="12260" spans="61:61" x14ac:dyDescent="0.25">
      <c r="BI12260" s="34">
        <v>-0.42727741732257629</v>
      </c>
    </row>
    <row r="12261" spans="61:61" x14ac:dyDescent="0.25">
      <c r="BI12261" s="34">
        <v>0.1194701959727676</v>
      </c>
    </row>
    <row r="12262" spans="61:61" x14ac:dyDescent="0.25">
      <c r="BI12262" s="34">
        <v>-0.15601365989607971</v>
      </c>
    </row>
    <row r="12263" spans="61:61" x14ac:dyDescent="0.25">
      <c r="BI12263" s="34">
        <v>-0.1101605750484171</v>
      </c>
    </row>
    <row r="12264" spans="61:61" x14ac:dyDescent="0.25">
      <c r="BI12264" s="34">
        <v>6.8380504555640806E-2</v>
      </c>
    </row>
    <row r="12265" spans="61:61" x14ac:dyDescent="0.25">
      <c r="BI12265" s="34">
        <v>-2.8818028569128101E-2</v>
      </c>
    </row>
    <row r="12266" spans="61:61" x14ac:dyDescent="0.25">
      <c r="BI12266" s="34">
        <v>4.0942203823488999E-3</v>
      </c>
    </row>
    <row r="12267" spans="61:61" x14ac:dyDescent="0.25">
      <c r="BI12267" s="34">
        <v>3.73391361142415E-2</v>
      </c>
    </row>
    <row r="12268" spans="61:61" x14ac:dyDescent="0.25">
      <c r="BI12268" s="34">
        <v>0.17550392026232059</v>
      </c>
    </row>
    <row r="12269" spans="61:61" x14ac:dyDescent="0.25">
      <c r="BI12269" s="34">
        <v>3.8117497159903702E-2</v>
      </c>
    </row>
    <row r="12270" spans="61:61" x14ac:dyDescent="0.25">
      <c r="BI12270" s="34">
        <v>-0.11208964784928151</v>
      </c>
    </row>
    <row r="12271" spans="61:61" x14ac:dyDescent="0.25">
      <c r="BI12271" s="34">
        <v>3.4714411693948698E-2</v>
      </c>
    </row>
    <row r="12272" spans="61:61" x14ac:dyDescent="0.25">
      <c r="BI12272" s="34">
        <v>-5.7722885464676597E-2</v>
      </c>
    </row>
    <row r="12273" spans="61:61" x14ac:dyDescent="0.25">
      <c r="BI12273" s="34">
        <v>-0.2152108696038951</v>
      </c>
    </row>
    <row r="12274" spans="61:61" x14ac:dyDescent="0.25">
      <c r="BI12274" s="34">
        <v>-0.23720618231663049</v>
      </c>
    </row>
    <row r="12275" spans="61:61" x14ac:dyDescent="0.25">
      <c r="BI12275" s="34">
        <v>1.6816471274081798E-2</v>
      </c>
    </row>
    <row r="12276" spans="61:61" x14ac:dyDescent="0.25">
      <c r="BI12276" s="34">
        <v>-0.1096727443354894</v>
      </c>
    </row>
    <row r="12277" spans="61:61" x14ac:dyDescent="0.25">
      <c r="BI12277" s="34">
        <v>-0.20434776086520071</v>
      </c>
    </row>
    <row r="12278" spans="61:61" x14ac:dyDescent="0.25">
      <c r="BI12278" s="34">
        <v>-0.1196757972033142</v>
      </c>
    </row>
    <row r="12279" spans="61:61" x14ac:dyDescent="0.25">
      <c r="BI12279" s="34">
        <v>-0.1127804726601368</v>
      </c>
    </row>
    <row r="12280" spans="61:61" x14ac:dyDescent="0.25">
      <c r="BI12280" s="34">
        <v>-0.2070513875455737</v>
      </c>
    </row>
    <row r="12281" spans="61:61" x14ac:dyDescent="0.25">
      <c r="BI12281" s="34">
        <v>-0.16940832999172659</v>
      </c>
    </row>
    <row r="12282" spans="61:61" x14ac:dyDescent="0.25">
      <c r="BI12282" s="34">
        <v>-0.12834371670571679</v>
      </c>
    </row>
    <row r="12283" spans="61:61" x14ac:dyDescent="0.25">
      <c r="BI12283" s="34">
        <v>-0.1004025410574233</v>
      </c>
    </row>
    <row r="12284" spans="61:61" x14ac:dyDescent="0.25">
      <c r="BI12284" s="34">
        <v>-0.1127160865367987</v>
      </c>
    </row>
    <row r="12285" spans="61:61" x14ac:dyDescent="0.25">
      <c r="BI12285" s="34">
        <v>-0.115464318191485</v>
      </c>
    </row>
    <row r="12286" spans="61:61" x14ac:dyDescent="0.25">
      <c r="BI12286" s="34">
        <v>-0.18969065167641611</v>
      </c>
    </row>
    <row r="12287" spans="61:61" x14ac:dyDescent="0.25">
      <c r="BI12287" s="34">
        <v>-0.20880466209932511</v>
      </c>
    </row>
    <row r="12288" spans="61:61" x14ac:dyDescent="0.25">
      <c r="BI12288" s="34">
        <v>-0.1217466440325143</v>
      </c>
    </row>
    <row r="12289" spans="61:61" x14ac:dyDescent="0.25">
      <c r="BI12289" s="34">
        <v>6.7200876265210194E-2</v>
      </c>
    </row>
    <row r="12290" spans="61:61" x14ac:dyDescent="0.25">
      <c r="BI12290" s="34">
        <v>4.7453546189455902E-2</v>
      </c>
    </row>
    <row r="12291" spans="61:61" x14ac:dyDescent="0.25">
      <c r="BI12291" s="34">
        <v>7.6344081960457194E-2</v>
      </c>
    </row>
    <row r="12292" spans="61:61" x14ac:dyDescent="0.25">
      <c r="BI12292" s="34">
        <v>-1.02902637359542E-2</v>
      </c>
    </row>
    <row r="12293" spans="61:61" x14ac:dyDescent="0.25">
      <c r="BI12293" s="34">
        <v>-1.18845937801321E-2</v>
      </c>
    </row>
    <row r="12294" spans="61:61" x14ac:dyDescent="0.25">
      <c r="BI12294" s="34">
        <v>-0.1376945641346782</v>
      </c>
    </row>
    <row r="12295" spans="61:61" x14ac:dyDescent="0.25">
      <c r="BI12295" s="34">
        <v>-0.1853094567099092</v>
      </c>
    </row>
    <row r="12296" spans="61:61" x14ac:dyDescent="0.25">
      <c r="BI12296" s="34">
        <v>0.14842903121680251</v>
      </c>
    </row>
    <row r="12297" spans="61:61" x14ac:dyDescent="0.25">
      <c r="BI12297" s="34">
        <v>-0.1690407913020861</v>
      </c>
    </row>
    <row r="12298" spans="61:61" x14ac:dyDescent="0.25">
      <c r="BI12298" s="34">
        <v>-0.23300802741933829</v>
      </c>
    </row>
    <row r="12299" spans="61:61" x14ac:dyDescent="0.25">
      <c r="BI12299" s="34">
        <v>-0.10221655213320199</v>
      </c>
    </row>
    <row r="12300" spans="61:61" x14ac:dyDescent="0.25">
      <c r="BI12300" s="34">
        <v>0.1086406149724758</v>
      </c>
    </row>
    <row r="12301" spans="61:61" x14ac:dyDescent="0.25">
      <c r="BI12301" s="34">
        <v>-1.2891447311238299E-2</v>
      </c>
    </row>
    <row r="12302" spans="61:61" x14ac:dyDescent="0.25">
      <c r="BI12302" s="34">
        <v>0.12924366563769199</v>
      </c>
    </row>
    <row r="12303" spans="61:61" x14ac:dyDescent="0.25">
      <c r="BI12303" s="34">
        <v>-0.11931222566232</v>
      </c>
    </row>
    <row r="12304" spans="61:61" x14ac:dyDescent="0.25">
      <c r="BI12304" s="34">
        <v>1.05365289768252E-2</v>
      </c>
    </row>
    <row r="12305" spans="61:61" x14ac:dyDescent="0.25">
      <c r="BI12305" s="34">
        <v>-1.9769222475078999E-3</v>
      </c>
    </row>
    <row r="12306" spans="61:61" x14ac:dyDescent="0.25">
      <c r="BI12306" s="34">
        <v>-1.7496005597206502E-2</v>
      </c>
    </row>
    <row r="12307" spans="61:61" x14ac:dyDescent="0.25">
      <c r="BI12307" s="34">
        <v>1.6421981064150999E-3</v>
      </c>
    </row>
    <row r="12308" spans="61:61" x14ac:dyDescent="0.25">
      <c r="BI12308" s="34">
        <v>-9.4928289064738297E-2</v>
      </c>
    </row>
    <row r="12309" spans="61:61" x14ac:dyDescent="0.25">
      <c r="BI12309" s="34">
        <v>0.13391752277197341</v>
      </c>
    </row>
    <row r="12310" spans="61:61" x14ac:dyDescent="0.25">
      <c r="BI12310" s="34">
        <v>0.27843511372696861</v>
      </c>
    </row>
    <row r="12311" spans="61:61" x14ac:dyDescent="0.25">
      <c r="BI12311" s="34">
        <v>0.1157894614784877</v>
      </c>
    </row>
    <row r="12312" spans="61:61" x14ac:dyDescent="0.25">
      <c r="BI12312" s="34">
        <v>0.33591985957615289</v>
      </c>
    </row>
    <row r="12313" spans="61:61" x14ac:dyDescent="0.25">
      <c r="BI12313" s="34">
        <v>0.2489502792201902</v>
      </c>
    </row>
    <row r="12314" spans="61:61" x14ac:dyDescent="0.25">
      <c r="BI12314" s="34">
        <v>0.30077026410200208</v>
      </c>
    </row>
    <row r="12315" spans="61:61" x14ac:dyDescent="0.25">
      <c r="BI12315" s="34">
        <v>3.1787297418804802E-2</v>
      </c>
    </row>
    <row r="12316" spans="61:61" x14ac:dyDescent="0.25">
      <c r="BI12316" s="34">
        <v>0.1506905388575531</v>
      </c>
    </row>
    <row r="12317" spans="61:61" x14ac:dyDescent="0.25">
      <c r="BI12317" s="34">
        <v>5.4019431965695301E-2</v>
      </c>
    </row>
    <row r="12318" spans="61:61" x14ac:dyDescent="0.25">
      <c r="BI12318" s="34">
        <v>0.17104880732177299</v>
      </c>
    </row>
    <row r="12319" spans="61:61" x14ac:dyDescent="0.25">
      <c r="BI12319" s="34">
        <v>3.4813398640356097E-2</v>
      </c>
    </row>
    <row r="12320" spans="61:61" x14ac:dyDescent="0.25">
      <c r="BI12320" s="34">
        <v>0.20052025496294981</v>
      </c>
    </row>
    <row r="12321" spans="61:61" x14ac:dyDescent="0.25">
      <c r="BI12321" s="34">
        <v>-1.76116172723241E-2</v>
      </c>
    </row>
    <row r="12322" spans="61:61" x14ac:dyDescent="0.25">
      <c r="BI12322" s="34">
        <v>-2.29828948423789E-2</v>
      </c>
    </row>
    <row r="12323" spans="61:61" x14ac:dyDescent="0.25">
      <c r="BI12323" s="34">
        <v>-7.7628627773758493E-2</v>
      </c>
    </row>
    <row r="12324" spans="61:61" x14ac:dyDescent="0.25">
      <c r="BI12324" s="34">
        <v>-2.78161094923692E-2</v>
      </c>
    </row>
    <row r="12325" spans="61:61" x14ac:dyDescent="0.25">
      <c r="BI12325" s="34">
        <v>0.22737029760328401</v>
      </c>
    </row>
    <row r="12326" spans="61:61" x14ac:dyDescent="0.25">
      <c r="BI12326" s="34">
        <v>4.7054020244829999E-2</v>
      </c>
    </row>
    <row r="12327" spans="61:61" x14ac:dyDescent="0.25">
      <c r="BI12327" s="34">
        <v>0.11312120175655201</v>
      </c>
    </row>
    <row r="12328" spans="61:61" x14ac:dyDescent="0.25">
      <c r="BI12328" s="34">
        <v>9.6706232676874296E-2</v>
      </c>
    </row>
    <row r="12329" spans="61:61" x14ac:dyDescent="0.25">
      <c r="BI12329" s="34">
        <v>0.1403445279633587</v>
      </c>
    </row>
    <row r="12330" spans="61:61" x14ac:dyDescent="0.25">
      <c r="BI12330" s="34">
        <v>-6.6619452153156095E-2</v>
      </c>
    </row>
    <row r="12331" spans="61:61" x14ac:dyDescent="0.25">
      <c r="BI12331" s="34">
        <v>-6.3149496063597696E-2</v>
      </c>
    </row>
    <row r="12332" spans="61:61" x14ac:dyDescent="0.25">
      <c r="BI12332" s="34">
        <v>0.40458085260183069</v>
      </c>
    </row>
    <row r="12333" spans="61:61" x14ac:dyDescent="0.25">
      <c r="BI12333" s="34">
        <v>0.46456647595128781</v>
      </c>
    </row>
    <row r="12334" spans="61:61" x14ac:dyDescent="0.25">
      <c r="BI12334" s="34">
        <v>7.7694711569050003E-3</v>
      </c>
    </row>
    <row r="12335" spans="61:61" x14ac:dyDescent="0.25">
      <c r="BI12335" s="34">
        <v>0.21560429660518399</v>
      </c>
    </row>
    <row r="12336" spans="61:61" x14ac:dyDescent="0.25">
      <c r="BI12336" s="34">
        <v>0.1147313990291981</v>
      </c>
    </row>
    <row r="12337" spans="61:61" x14ac:dyDescent="0.25">
      <c r="BI12337" s="34">
        <v>-1.6015587622277401E-2</v>
      </c>
    </row>
    <row r="12338" spans="61:61" x14ac:dyDescent="0.25">
      <c r="BI12338" s="34">
        <v>0.2218767415073665</v>
      </c>
    </row>
    <row r="12339" spans="61:61" x14ac:dyDescent="0.25">
      <c r="BI12339" s="34">
        <v>1.8173620982412899E-2</v>
      </c>
    </row>
    <row r="12340" spans="61:61" x14ac:dyDescent="0.25">
      <c r="BI12340" s="34">
        <v>-0.1193818137706016</v>
      </c>
    </row>
    <row r="12341" spans="61:61" x14ac:dyDescent="0.25">
      <c r="BI12341" s="34">
        <v>5.0680799033878E-3</v>
      </c>
    </row>
    <row r="12342" spans="61:61" x14ac:dyDescent="0.25">
      <c r="BI12342" s="34">
        <v>0.51369771835461353</v>
      </c>
    </row>
    <row r="12343" spans="61:61" x14ac:dyDescent="0.25">
      <c r="BI12343" s="34">
        <v>-0.14715576334208519</v>
      </c>
    </row>
    <row r="12344" spans="61:61" x14ac:dyDescent="0.25">
      <c r="BI12344" s="34">
        <v>-0.1281184226135704</v>
      </c>
    </row>
    <row r="12345" spans="61:61" x14ac:dyDescent="0.25">
      <c r="BI12345" s="34">
        <v>-6.7660154525386207E-2</v>
      </c>
    </row>
    <row r="12346" spans="61:61" x14ac:dyDescent="0.25">
      <c r="BI12346" s="34">
        <v>-0.1118833586722521</v>
      </c>
    </row>
    <row r="12347" spans="61:61" x14ac:dyDescent="0.25">
      <c r="BI12347" s="34">
        <v>6.3512714152488603E-2</v>
      </c>
    </row>
    <row r="12348" spans="61:61" x14ac:dyDescent="0.25">
      <c r="BI12348" s="34">
        <v>-1.9163451014457902E-2</v>
      </c>
    </row>
    <row r="12349" spans="61:61" x14ac:dyDescent="0.25">
      <c r="BI12349" s="34">
        <v>-0.14809011301925271</v>
      </c>
    </row>
    <row r="12350" spans="61:61" x14ac:dyDescent="0.25">
      <c r="BI12350" s="34">
        <v>0.14918232722895311</v>
      </c>
    </row>
    <row r="12351" spans="61:61" x14ac:dyDescent="0.25">
      <c r="BI12351" s="34">
        <v>6.3301022140962504E-2</v>
      </c>
    </row>
    <row r="12352" spans="61:61" x14ac:dyDescent="0.25">
      <c r="BI12352" s="34">
        <v>-5.8676839094634198E-2</v>
      </c>
    </row>
    <row r="12353" spans="61:61" x14ac:dyDescent="0.25">
      <c r="BI12353" s="34">
        <v>-8.9183333333333295E-2</v>
      </c>
    </row>
    <row r="12354" spans="61:61" x14ac:dyDescent="0.25">
      <c r="BI12354" s="34">
        <v>-0.236849212564779</v>
      </c>
    </row>
    <row r="12355" spans="61:61" x14ac:dyDescent="0.25">
      <c r="BI12355" s="34">
        <v>-9.1611335455859103E-2</v>
      </c>
    </row>
    <row r="12356" spans="61:61" x14ac:dyDescent="0.25">
      <c r="BI12356" s="34">
        <v>-7.2717567734367605E-2</v>
      </c>
    </row>
    <row r="12357" spans="61:61" x14ac:dyDescent="0.25">
      <c r="BI12357" s="34">
        <v>2.6188115618788501E-2</v>
      </c>
    </row>
    <row r="12358" spans="61:61" x14ac:dyDescent="0.25">
      <c r="BI12358" s="34">
        <v>-6.3048044350100793E-2</v>
      </c>
    </row>
    <row r="12359" spans="61:61" x14ac:dyDescent="0.25">
      <c r="BI12359" s="34">
        <v>-0.1722999888289122</v>
      </c>
    </row>
    <row r="12360" spans="61:61" x14ac:dyDescent="0.25">
      <c r="BI12360" s="34">
        <v>-0.1769658883365077</v>
      </c>
    </row>
    <row r="12361" spans="61:61" x14ac:dyDescent="0.25">
      <c r="BI12361" s="34">
        <v>-0.2506809523749115</v>
      </c>
    </row>
    <row r="12362" spans="61:61" x14ac:dyDescent="0.25">
      <c r="BI12362" s="34">
        <v>-0.1811313208120095</v>
      </c>
    </row>
    <row r="12363" spans="61:61" x14ac:dyDescent="0.25">
      <c r="BI12363" s="34">
        <v>-7.55260468879283E-2</v>
      </c>
    </row>
    <row r="12364" spans="61:61" x14ac:dyDescent="0.25">
      <c r="BI12364" s="34">
        <v>-0.106577207539369</v>
      </c>
    </row>
    <row r="12365" spans="61:61" x14ac:dyDescent="0.25">
      <c r="BI12365" s="34">
        <v>-0.21859040386639109</v>
      </c>
    </row>
    <row r="12366" spans="61:61" x14ac:dyDescent="0.25">
      <c r="BI12366" s="34">
        <v>-9.5270157718594997E-2</v>
      </c>
    </row>
    <row r="12367" spans="61:61" x14ac:dyDescent="0.25">
      <c r="BI12367" s="34">
        <v>-0.1522934853507813</v>
      </c>
    </row>
    <row r="12368" spans="61:61" x14ac:dyDescent="0.25">
      <c r="BI12368" s="34">
        <v>0.1416598350316339</v>
      </c>
    </row>
    <row r="12369" spans="61:61" x14ac:dyDescent="0.25">
      <c r="BI12369" s="34">
        <v>-6.4297487005756104E-2</v>
      </c>
    </row>
    <row r="12370" spans="61:61" x14ac:dyDescent="0.25">
      <c r="BI12370" s="34">
        <v>1.4424253540812599E-2</v>
      </c>
    </row>
    <row r="12371" spans="61:61" x14ac:dyDescent="0.25">
      <c r="BI12371" s="34">
        <v>2.1943077737274701E-2</v>
      </c>
    </row>
    <row r="12372" spans="61:61" x14ac:dyDescent="0.25">
      <c r="BI12372" s="34">
        <v>4.5526653837972698E-2</v>
      </c>
    </row>
    <row r="12373" spans="61:61" x14ac:dyDescent="0.25">
      <c r="BI12373" s="34">
        <v>-9.0234577824519199E-2</v>
      </c>
    </row>
    <row r="12374" spans="61:61" x14ac:dyDescent="0.25">
      <c r="BI12374" s="34">
        <v>-7.2301897289258593E-2</v>
      </c>
    </row>
    <row r="12375" spans="61:61" x14ac:dyDescent="0.25">
      <c r="BI12375" s="34">
        <v>-0.18104444337743261</v>
      </c>
    </row>
    <row r="12376" spans="61:61" x14ac:dyDescent="0.25">
      <c r="BI12376" s="34">
        <v>-0.14315953305856349</v>
      </c>
    </row>
    <row r="12377" spans="61:61" x14ac:dyDescent="0.25">
      <c r="BI12377" s="34">
        <v>-4.9904588611157701E-2</v>
      </c>
    </row>
    <row r="12378" spans="61:61" x14ac:dyDescent="0.25">
      <c r="BI12378" s="34">
        <v>-0.62191817072088063</v>
      </c>
    </row>
    <row r="12379" spans="61:61" x14ac:dyDescent="0.25">
      <c r="BI12379" s="34">
        <v>6.4047476927993993E-2</v>
      </c>
    </row>
    <row r="12380" spans="61:61" x14ac:dyDescent="0.25">
      <c r="BI12380" s="34">
        <v>5.9739175838083698E-2</v>
      </c>
    </row>
    <row r="12381" spans="61:61" x14ac:dyDescent="0.25">
      <c r="BI12381" s="34">
        <v>-0.17184339798236919</v>
      </c>
    </row>
    <row r="12382" spans="61:61" x14ac:dyDescent="0.25">
      <c r="BI12382" s="34">
        <v>-2.5124769033954501E-2</v>
      </c>
    </row>
    <row r="12383" spans="61:61" x14ac:dyDescent="0.25">
      <c r="BI12383" s="34">
        <v>9.4118236820274301E-2</v>
      </c>
    </row>
    <row r="12384" spans="61:61" x14ac:dyDescent="0.25">
      <c r="BI12384" s="34">
        <v>-6.3447987145963405E-2</v>
      </c>
    </row>
    <row r="12385" spans="61:61" x14ac:dyDescent="0.25">
      <c r="BI12385" s="34">
        <v>0.4268711399632284</v>
      </c>
    </row>
    <row r="12386" spans="61:61" x14ac:dyDescent="0.25">
      <c r="BI12386" s="34">
        <v>-4.1814050394589498E-2</v>
      </c>
    </row>
    <row r="12387" spans="61:61" x14ac:dyDescent="0.25">
      <c r="BI12387" s="34">
        <v>7.7151757455924702E-2</v>
      </c>
    </row>
    <row r="12388" spans="61:61" x14ac:dyDescent="0.25">
      <c r="BI12388" s="34">
        <v>-1.1068601811382099E-2</v>
      </c>
    </row>
    <row r="12389" spans="61:61" x14ac:dyDescent="0.25">
      <c r="BI12389" s="34">
        <v>0.14981325012077079</v>
      </c>
    </row>
    <row r="12390" spans="61:61" x14ac:dyDescent="0.25">
      <c r="BI12390" s="34">
        <v>0.1069882901548537</v>
      </c>
    </row>
    <row r="12391" spans="61:61" x14ac:dyDescent="0.25">
      <c r="BI12391" s="34">
        <v>6.4908143008032002E-3</v>
      </c>
    </row>
    <row r="12392" spans="61:61" x14ac:dyDescent="0.25">
      <c r="BI12392" s="34">
        <v>-3.5454743831569498E-2</v>
      </c>
    </row>
    <row r="12393" spans="61:61" x14ac:dyDescent="0.25">
      <c r="BI12393" s="34">
        <v>0.2217722187481567</v>
      </c>
    </row>
    <row r="12394" spans="61:61" x14ac:dyDescent="0.25">
      <c r="BI12394" s="34">
        <v>-2.48976130491886E-2</v>
      </c>
    </row>
    <row r="12395" spans="61:61" x14ac:dyDescent="0.25">
      <c r="BI12395" s="34">
        <v>0.103784665636406</v>
      </c>
    </row>
    <row r="12396" spans="61:61" x14ac:dyDescent="0.25">
      <c r="BI12396" s="34">
        <v>0.20263601613991841</v>
      </c>
    </row>
    <row r="12397" spans="61:61" x14ac:dyDescent="0.25">
      <c r="BI12397" s="34">
        <v>1.6777778815830799E-2</v>
      </c>
    </row>
    <row r="12398" spans="61:61" x14ac:dyDescent="0.25">
      <c r="BI12398" s="34">
        <v>-0.1357268165089289</v>
      </c>
    </row>
    <row r="12399" spans="61:61" x14ac:dyDescent="0.25">
      <c r="BI12399" s="34">
        <v>7.8805989055707001E-2</v>
      </c>
    </row>
    <row r="12400" spans="61:61" x14ac:dyDescent="0.25">
      <c r="BI12400" s="34">
        <v>5.6512637353555897E-2</v>
      </c>
    </row>
    <row r="12401" spans="61:61" x14ac:dyDescent="0.25">
      <c r="BI12401" s="34">
        <v>0.4551078619280125</v>
      </c>
    </row>
    <row r="12402" spans="61:61" x14ac:dyDescent="0.25">
      <c r="BI12402" s="34">
        <v>-4.8846057860053001E-3</v>
      </c>
    </row>
    <row r="12403" spans="61:61" x14ac:dyDescent="0.25">
      <c r="BI12403" s="34">
        <v>4.5975538188182598E-2</v>
      </c>
    </row>
    <row r="12404" spans="61:61" x14ac:dyDescent="0.25">
      <c r="BI12404" s="34">
        <v>2.89718485587485E-2</v>
      </c>
    </row>
    <row r="12405" spans="61:61" x14ac:dyDescent="0.25">
      <c r="BI12405" s="34">
        <v>-3.53701410082446E-2</v>
      </c>
    </row>
    <row r="12406" spans="61:61" x14ac:dyDescent="0.25">
      <c r="BI12406" s="34">
        <v>0.1875288765302027</v>
      </c>
    </row>
    <row r="12407" spans="61:61" x14ac:dyDescent="0.25">
      <c r="BI12407" s="34">
        <v>-2.6829692188434701E-2</v>
      </c>
    </row>
    <row r="12408" spans="61:61" x14ac:dyDescent="0.25">
      <c r="BI12408" s="34">
        <v>9.2413976477028703E-2</v>
      </c>
    </row>
    <row r="12409" spans="61:61" x14ac:dyDescent="0.25">
      <c r="BI12409" s="34">
        <v>3.7437606001201697E-2</v>
      </c>
    </row>
    <row r="12410" spans="61:61" x14ac:dyDescent="0.25">
      <c r="BI12410" s="34">
        <v>4.8580070311902201E-2</v>
      </c>
    </row>
    <row r="12411" spans="61:61" x14ac:dyDescent="0.25">
      <c r="BI12411" s="34">
        <v>0.19381563123529091</v>
      </c>
    </row>
    <row r="12412" spans="61:61" x14ac:dyDescent="0.25">
      <c r="BI12412" s="34">
        <v>2.9497074521193399E-2</v>
      </c>
    </row>
    <row r="12413" spans="61:61" x14ac:dyDescent="0.25">
      <c r="BI12413" s="34">
        <v>0.1455902789834104</v>
      </c>
    </row>
    <row r="12414" spans="61:61" x14ac:dyDescent="0.25">
      <c r="BI12414" s="34">
        <v>0.1549640630146919</v>
      </c>
    </row>
    <row r="12415" spans="61:61" x14ac:dyDescent="0.25">
      <c r="BI12415" s="34">
        <v>0.60903565992621866</v>
      </c>
    </row>
    <row r="12416" spans="61:61" x14ac:dyDescent="0.25">
      <c r="BI12416" s="34">
        <v>0.26413765312513698</v>
      </c>
    </row>
    <row r="12417" spans="61:61" x14ac:dyDescent="0.25">
      <c r="BI12417" s="34">
        <v>-2.0438979683679501E-2</v>
      </c>
    </row>
    <row r="12418" spans="61:61" x14ac:dyDescent="0.25">
      <c r="BI12418" s="34">
        <v>0.40583490110089249</v>
      </c>
    </row>
    <row r="12419" spans="61:61" x14ac:dyDescent="0.25">
      <c r="BI12419" s="34">
        <v>-0.12930629488387371</v>
      </c>
    </row>
    <row r="12420" spans="61:61" x14ac:dyDescent="0.25">
      <c r="BI12420" s="34">
        <v>-4.9130013596611101E-2</v>
      </c>
    </row>
    <row r="12421" spans="61:61" x14ac:dyDescent="0.25">
      <c r="BI12421" s="34">
        <v>3.0156558270192899E-2</v>
      </c>
    </row>
    <row r="12422" spans="61:61" x14ac:dyDescent="0.25">
      <c r="BI12422" s="34">
        <v>1.4812887608084699E-2</v>
      </c>
    </row>
    <row r="12423" spans="61:61" x14ac:dyDescent="0.25">
      <c r="BI12423" s="34">
        <v>4.2728143021484401E-2</v>
      </c>
    </row>
    <row r="12424" spans="61:61" x14ac:dyDescent="0.25">
      <c r="BI12424" s="34">
        <v>-4.0252201542818403E-2</v>
      </c>
    </row>
    <row r="12425" spans="61:61" x14ac:dyDescent="0.25">
      <c r="BI12425" s="34">
        <v>0.25266519813781552</v>
      </c>
    </row>
    <row r="12426" spans="61:61" x14ac:dyDescent="0.25">
      <c r="BI12426" s="34">
        <v>0.38780803979832418</v>
      </c>
    </row>
    <row r="12427" spans="61:61" x14ac:dyDescent="0.25">
      <c r="BI12427" s="34">
        <v>0.2032045174299118</v>
      </c>
    </row>
    <row r="12428" spans="61:61" x14ac:dyDescent="0.25">
      <c r="BI12428" s="34">
        <v>5.2371129410773501E-2</v>
      </c>
    </row>
    <row r="12429" spans="61:61" x14ac:dyDescent="0.25">
      <c r="BI12429" s="34">
        <v>0.108647404284962</v>
      </c>
    </row>
    <row r="12430" spans="61:61" x14ac:dyDescent="0.25">
      <c r="BI12430" s="34">
        <v>0.13010439783459959</v>
      </c>
    </row>
    <row r="12431" spans="61:61" x14ac:dyDescent="0.25">
      <c r="BI12431" s="34">
        <v>7.8149966380439806E-2</v>
      </c>
    </row>
    <row r="12432" spans="61:61" x14ac:dyDescent="0.25">
      <c r="BI12432" s="34">
        <v>0.13654379497133851</v>
      </c>
    </row>
    <row r="12433" spans="61:61" x14ac:dyDescent="0.25">
      <c r="BI12433" s="34">
        <v>-9.7059126813390101E-2</v>
      </c>
    </row>
    <row r="12434" spans="61:61" x14ac:dyDescent="0.25">
      <c r="BI12434" s="34">
        <v>7.4924426531894003E-3</v>
      </c>
    </row>
    <row r="12435" spans="61:61" x14ac:dyDescent="0.25">
      <c r="BI12435" s="34">
        <v>0.26641403287534537</v>
      </c>
    </row>
    <row r="12436" spans="61:61" x14ac:dyDescent="0.25">
      <c r="BI12436" s="34">
        <v>0.35878431103812619</v>
      </c>
    </row>
    <row r="12437" spans="61:61" x14ac:dyDescent="0.25">
      <c r="BI12437" s="34">
        <v>0.1338795914899803</v>
      </c>
    </row>
    <row r="12438" spans="61:61" x14ac:dyDescent="0.25">
      <c r="BI12438" s="34">
        <v>-1.41199566755468E-2</v>
      </c>
    </row>
    <row r="12439" spans="61:61" x14ac:dyDescent="0.25">
      <c r="BI12439" s="34">
        <v>0.1593756740492315</v>
      </c>
    </row>
    <row r="12440" spans="61:61" x14ac:dyDescent="0.25">
      <c r="BI12440" s="34">
        <v>1.7728134714333099E-2</v>
      </c>
    </row>
    <row r="12441" spans="61:61" x14ac:dyDescent="0.25">
      <c r="BI12441" s="34">
        <v>-0.19555531880769389</v>
      </c>
    </row>
    <row r="12442" spans="61:61" x14ac:dyDescent="0.25">
      <c r="BI12442" s="34">
        <v>0.23538904881101361</v>
      </c>
    </row>
    <row r="12443" spans="61:61" x14ac:dyDescent="0.25">
      <c r="BI12443" s="34">
        <v>-4.8295201182336898E-2</v>
      </c>
    </row>
    <row r="12444" spans="61:61" x14ac:dyDescent="0.25">
      <c r="BI12444" s="34">
        <v>3.7360995748240498E-2</v>
      </c>
    </row>
    <row r="12445" spans="61:61" x14ac:dyDescent="0.25">
      <c r="BI12445" s="34">
        <v>7.3933316143764E-2</v>
      </c>
    </row>
    <row r="12446" spans="61:61" x14ac:dyDescent="0.25">
      <c r="BI12446" s="34">
        <v>8.0736398402069101E-2</v>
      </c>
    </row>
    <row r="12447" spans="61:61" x14ac:dyDescent="0.25">
      <c r="BI12447" s="34">
        <v>1.89187686872535E-2</v>
      </c>
    </row>
    <row r="12448" spans="61:61" x14ac:dyDescent="0.25">
      <c r="BI12448" s="34">
        <v>-8.3704145388036902E-2</v>
      </c>
    </row>
    <row r="12449" spans="61:61" x14ac:dyDescent="0.25">
      <c r="BI12449" s="34">
        <v>6.9794576915142806E-2</v>
      </c>
    </row>
    <row r="12450" spans="61:61" x14ac:dyDescent="0.25">
      <c r="BI12450" s="34">
        <v>3.6311545323267302E-2</v>
      </c>
    </row>
    <row r="12451" spans="61:61" x14ac:dyDescent="0.25">
      <c r="BI12451" s="34">
        <v>-3.9620959144371004E-3</v>
      </c>
    </row>
    <row r="12452" spans="61:61" x14ac:dyDescent="0.25">
      <c r="BI12452" s="34">
        <v>0.1006549577536674</v>
      </c>
    </row>
    <row r="12453" spans="61:61" x14ac:dyDescent="0.25">
      <c r="BI12453" s="34">
        <v>0.37467822985411231</v>
      </c>
    </row>
    <row r="12454" spans="61:61" x14ac:dyDescent="0.25">
      <c r="BI12454" s="34">
        <v>-4.0640691053015203E-2</v>
      </c>
    </row>
    <row r="12455" spans="61:61" x14ac:dyDescent="0.25">
      <c r="BI12455" s="34">
        <v>0.12512798285482651</v>
      </c>
    </row>
    <row r="12456" spans="61:61" x14ac:dyDescent="0.25">
      <c r="BI12456" s="34">
        <v>-0.1121617684948033</v>
      </c>
    </row>
    <row r="12457" spans="61:61" x14ac:dyDescent="0.25">
      <c r="BI12457" s="34">
        <v>6.5888118097009996E-4</v>
      </c>
    </row>
    <row r="12458" spans="61:61" x14ac:dyDescent="0.25">
      <c r="BI12458" s="34">
        <v>0.21964665551469459</v>
      </c>
    </row>
    <row r="12459" spans="61:61" x14ac:dyDescent="0.25">
      <c r="BI12459" s="34">
        <v>0.2642790655560599</v>
      </c>
    </row>
    <row r="12460" spans="61:61" x14ac:dyDescent="0.25">
      <c r="BI12460" s="34">
        <v>-1.0591777754936599E-2</v>
      </c>
    </row>
    <row r="12461" spans="61:61" x14ac:dyDescent="0.25">
      <c r="BI12461" s="34">
        <v>0.183397216318892</v>
      </c>
    </row>
    <row r="12462" spans="61:61" x14ac:dyDescent="0.25">
      <c r="BI12462" s="34">
        <v>7.9079920034420007E-2</v>
      </c>
    </row>
    <row r="12463" spans="61:61" x14ac:dyDescent="0.25">
      <c r="BI12463" s="34">
        <v>-9.2361724209088003E-2</v>
      </c>
    </row>
    <row r="12464" spans="61:61" x14ac:dyDescent="0.25">
      <c r="BI12464" s="34">
        <v>2.2182204771956301E-2</v>
      </c>
    </row>
    <row r="12465" spans="61:61" x14ac:dyDescent="0.25">
      <c r="BI12465" s="34">
        <v>0.66237436667748317</v>
      </c>
    </row>
    <row r="12466" spans="61:61" x14ac:dyDescent="0.25">
      <c r="BI12466" s="34">
        <v>-1.5582277464597101E-2</v>
      </c>
    </row>
    <row r="12467" spans="61:61" x14ac:dyDescent="0.25">
      <c r="BI12467" s="34">
        <v>-7.2540959379354994E-2</v>
      </c>
    </row>
    <row r="12468" spans="61:61" x14ac:dyDescent="0.25">
      <c r="BI12468" s="34">
        <v>-6.2753705790328906E-2</v>
      </c>
    </row>
    <row r="12469" spans="61:61" x14ac:dyDescent="0.25">
      <c r="BI12469" s="34">
        <v>0.22576405878331399</v>
      </c>
    </row>
    <row r="12470" spans="61:61" x14ac:dyDescent="0.25">
      <c r="BI12470" s="34">
        <v>8.3256099987189996E-2</v>
      </c>
    </row>
    <row r="12471" spans="61:61" x14ac:dyDescent="0.25">
      <c r="BI12471" s="34">
        <v>0.27754435276243888</v>
      </c>
    </row>
    <row r="12472" spans="61:61" x14ac:dyDescent="0.25">
      <c r="BI12472" s="34">
        <v>0.30894676511351038</v>
      </c>
    </row>
    <row r="12473" spans="61:61" x14ac:dyDescent="0.25">
      <c r="BI12473" s="34">
        <v>0.18733080191456949</v>
      </c>
    </row>
    <row r="12474" spans="61:61" x14ac:dyDescent="0.25">
      <c r="BI12474" s="34">
        <v>-5.71702155995438E-2</v>
      </c>
    </row>
    <row r="12475" spans="61:61" x14ac:dyDescent="0.25">
      <c r="BI12475" s="34">
        <v>0.17644228553297781</v>
      </c>
    </row>
    <row r="12476" spans="61:61" x14ac:dyDescent="0.25">
      <c r="BI12476" s="34">
        <v>5.6248629083095998E-3</v>
      </c>
    </row>
    <row r="12477" spans="61:61" x14ac:dyDescent="0.25">
      <c r="BI12477" s="34">
        <v>6.8666131740395001E-2</v>
      </c>
    </row>
    <row r="12478" spans="61:61" x14ac:dyDescent="0.25">
      <c r="BI12478" s="34">
        <v>0.2318916572705704</v>
      </c>
    </row>
    <row r="12479" spans="61:61" x14ac:dyDescent="0.25">
      <c r="BI12479" s="34">
        <v>0.3987007243903572</v>
      </c>
    </row>
    <row r="12480" spans="61:61" x14ac:dyDescent="0.25">
      <c r="BI12480" s="34">
        <v>-6.7663298140797001E-3</v>
      </c>
    </row>
    <row r="12481" spans="61:61" x14ac:dyDescent="0.25">
      <c r="BI12481" s="34">
        <v>0.1218373252518315</v>
      </c>
    </row>
    <row r="12482" spans="61:61" x14ac:dyDescent="0.25">
      <c r="BI12482" s="34">
        <v>9.68138979156873E-2</v>
      </c>
    </row>
    <row r="12483" spans="61:61" x14ac:dyDescent="0.25">
      <c r="BI12483" s="34">
        <v>0.15903370338618719</v>
      </c>
    </row>
    <row r="12484" spans="61:61" x14ac:dyDescent="0.25">
      <c r="BI12484" s="34">
        <v>0.26315838728676832</v>
      </c>
    </row>
    <row r="12485" spans="61:61" x14ac:dyDescent="0.25">
      <c r="BI12485" s="34">
        <v>0.3539561695990146</v>
      </c>
    </row>
    <row r="12486" spans="61:61" x14ac:dyDescent="0.25">
      <c r="BI12486" s="34">
        <v>0.3196585309839618</v>
      </c>
    </row>
    <row r="12487" spans="61:61" x14ac:dyDescent="0.25">
      <c r="BI12487" s="34">
        <v>0.10607782444197369</v>
      </c>
    </row>
    <row r="12488" spans="61:61" x14ac:dyDescent="0.25">
      <c r="BI12488" s="34">
        <v>0.1803271599677744</v>
      </c>
    </row>
    <row r="12489" spans="61:61" x14ac:dyDescent="0.25">
      <c r="BI12489" s="34">
        <v>-0.1458474299210448</v>
      </c>
    </row>
    <row r="12490" spans="61:61" x14ac:dyDescent="0.25">
      <c r="BI12490" s="34">
        <v>0.17486151827345889</v>
      </c>
    </row>
    <row r="12491" spans="61:61" x14ac:dyDescent="0.25">
      <c r="BI12491" s="34">
        <v>0.53655728673770964</v>
      </c>
    </row>
    <row r="12492" spans="61:61" x14ac:dyDescent="0.25">
      <c r="BI12492" s="34">
        <v>0.25404542164541472</v>
      </c>
    </row>
    <row r="12493" spans="61:61" x14ac:dyDescent="0.25">
      <c r="BI12493" s="34">
        <v>0.18483563209179801</v>
      </c>
    </row>
    <row r="12494" spans="61:61" x14ac:dyDescent="0.25">
      <c r="BI12494" s="34">
        <v>-0.14597583515270671</v>
      </c>
    </row>
    <row r="12495" spans="61:61" x14ac:dyDescent="0.25">
      <c r="BI12495" s="34">
        <v>-0.1062588360914644</v>
      </c>
    </row>
    <row r="12496" spans="61:61" x14ac:dyDescent="0.25">
      <c r="BI12496" s="34">
        <v>0.1204052575738724</v>
      </c>
    </row>
    <row r="12497" spans="61:61" x14ac:dyDescent="0.25">
      <c r="BI12497" s="34">
        <v>-1.1227060874214399E-2</v>
      </c>
    </row>
    <row r="12498" spans="61:61" x14ac:dyDescent="0.25">
      <c r="BI12498" s="34">
        <v>3.1137806446184101E-2</v>
      </c>
    </row>
    <row r="12499" spans="61:61" x14ac:dyDescent="0.25">
      <c r="BI12499" s="34">
        <v>0.18157303128125171</v>
      </c>
    </row>
    <row r="12500" spans="61:61" x14ac:dyDescent="0.25">
      <c r="BI12500" s="34">
        <v>8.3585705124245596E-2</v>
      </c>
    </row>
    <row r="12501" spans="61:61" x14ac:dyDescent="0.25">
      <c r="BI12501" s="34">
        <v>-0.20347735270298539</v>
      </c>
    </row>
    <row r="12502" spans="61:61" x14ac:dyDescent="0.25">
      <c r="BI12502" s="34">
        <v>0.1260526158965308</v>
      </c>
    </row>
    <row r="12503" spans="61:61" x14ac:dyDescent="0.25">
      <c r="BI12503" s="34">
        <v>-0.18808133606495209</v>
      </c>
    </row>
    <row r="12504" spans="61:61" x14ac:dyDescent="0.25">
      <c r="BI12504" s="34">
        <v>0.24852316281296019</v>
      </c>
    </row>
    <row r="12505" spans="61:61" x14ac:dyDescent="0.25">
      <c r="BI12505" s="34">
        <v>0.43280874457821839</v>
      </c>
    </row>
    <row r="12506" spans="61:61" x14ac:dyDescent="0.25">
      <c r="BI12506" s="34">
        <v>0.12644433873024749</v>
      </c>
    </row>
    <row r="12507" spans="61:61" x14ac:dyDescent="0.25">
      <c r="BI12507" s="34">
        <v>0.115140105036955</v>
      </c>
    </row>
    <row r="12508" spans="61:61" x14ac:dyDescent="0.25">
      <c r="BI12508" s="34">
        <v>-3.7119804744271297E-2</v>
      </c>
    </row>
    <row r="12509" spans="61:61" x14ac:dyDescent="0.25">
      <c r="BI12509" s="34">
        <v>-8.4305849408539593E-2</v>
      </c>
    </row>
    <row r="12510" spans="61:61" x14ac:dyDescent="0.25">
      <c r="BI12510" s="34">
        <v>0.27176317890551183</v>
      </c>
    </row>
    <row r="12511" spans="61:61" x14ac:dyDescent="0.25">
      <c r="BI12511" s="34">
        <v>-4.1498496090878099E-2</v>
      </c>
    </row>
    <row r="12512" spans="61:61" x14ac:dyDescent="0.25">
      <c r="BI12512" s="34">
        <v>8.8801752840112005E-2</v>
      </c>
    </row>
    <row r="12513" spans="61:61" x14ac:dyDescent="0.25">
      <c r="BI12513" s="34">
        <v>-9.2374841059794502E-2</v>
      </c>
    </row>
    <row r="12514" spans="61:61" x14ac:dyDescent="0.25">
      <c r="BI12514" s="34">
        <v>-0.25497716668879378</v>
      </c>
    </row>
    <row r="12515" spans="61:61" x14ac:dyDescent="0.25">
      <c r="BI12515" s="34">
        <v>-0.1063819547371485</v>
      </c>
    </row>
    <row r="12516" spans="61:61" x14ac:dyDescent="0.25">
      <c r="BI12516" s="34">
        <v>-0.195015122244179</v>
      </c>
    </row>
    <row r="12517" spans="61:61" x14ac:dyDescent="0.25">
      <c r="BI12517" s="34">
        <v>0.3652214593010753</v>
      </c>
    </row>
    <row r="12518" spans="61:61" x14ac:dyDescent="0.25">
      <c r="BI12518" s="34">
        <v>8.94227812984974E-2</v>
      </c>
    </row>
    <row r="12519" spans="61:61" x14ac:dyDescent="0.25">
      <c r="BI12519" s="34">
        <v>9.6010837575776303E-2</v>
      </c>
    </row>
    <row r="12520" spans="61:61" x14ac:dyDescent="0.25">
      <c r="BI12520" s="34">
        <v>-2.6912803229865299E-2</v>
      </c>
    </row>
    <row r="12521" spans="61:61" x14ac:dyDescent="0.25">
      <c r="BI12521" s="34">
        <v>6.1136156482901903E-2</v>
      </c>
    </row>
    <row r="12522" spans="61:61" x14ac:dyDescent="0.25">
      <c r="BI12522" s="34">
        <v>-2.5740087019875599E-2</v>
      </c>
    </row>
    <row r="12523" spans="61:61" x14ac:dyDescent="0.25">
      <c r="BI12523" s="34">
        <v>0.23497854100403939</v>
      </c>
    </row>
    <row r="12524" spans="61:61" x14ac:dyDescent="0.25">
      <c r="BI12524" s="34">
        <v>7.7697638527379403E-2</v>
      </c>
    </row>
    <row r="12525" spans="61:61" x14ac:dyDescent="0.25">
      <c r="BI12525" s="34">
        <v>0.35208256683350708</v>
      </c>
    </row>
    <row r="12526" spans="61:61" x14ac:dyDescent="0.25">
      <c r="BI12526" s="34">
        <v>9.1388882967538498E-2</v>
      </c>
    </row>
    <row r="12527" spans="61:61" x14ac:dyDescent="0.25">
      <c r="BI12527" s="34">
        <v>0.2408991717292556</v>
      </c>
    </row>
    <row r="12528" spans="61:61" x14ac:dyDescent="0.25">
      <c r="BI12528" s="34">
        <v>8.4508052783800802E-2</v>
      </c>
    </row>
    <row r="12529" spans="61:61" x14ac:dyDescent="0.25">
      <c r="BI12529" s="34">
        <v>0.1199533939788352</v>
      </c>
    </row>
    <row r="12530" spans="61:61" x14ac:dyDescent="0.25">
      <c r="BI12530" s="34">
        <v>0.19816638843974119</v>
      </c>
    </row>
    <row r="12531" spans="61:61" x14ac:dyDescent="0.25">
      <c r="BI12531" s="34">
        <v>0.1000971845013393</v>
      </c>
    </row>
    <row r="12532" spans="61:61" x14ac:dyDescent="0.25">
      <c r="BI12532" s="34">
        <v>0.2791501097264012</v>
      </c>
    </row>
    <row r="12533" spans="61:61" x14ac:dyDescent="0.25">
      <c r="BI12533" s="34">
        <v>0.2025028679388573</v>
      </c>
    </row>
    <row r="12534" spans="61:61" x14ac:dyDescent="0.25">
      <c r="BI12534" s="34">
        <v>6.3735005351940002E-2</v>
      </c>
    </row>
    <row r="12535" spans="61:61" x14ac:dyDescent="0.25">
      <c r="BI12535" s="34">
        <v>0.1460779433560816</v>
      </c>
    </row>
    <row r="12536" spans="61:61" x14ac:dyDescent="0.25">
      <c r="BI12536" s="34">
        <v>0.181206627208606</v>
      </c>
    </row>
    <row r="12537" spans="61:61" x14ac:dyDescent="0.25">
      <c r="BI12537" s="34">
        <v>8.0603366005142004E-3</v>
      </c>
    </row>
    <row r="12538" spans="61:61" x14ac:dyDescent="0.25">
      <c r="BI12538" s="34">
        <v>0.1056480283466775</v>
      </c>
    </row>
    <row r="12539" spans="61:61" x14ac:dyDescent="0.25">
      <c r="BI12539" s="34">
        <v>0.165929500470852</v>
      </c>
    </row>
    <row r="12540" spans="61:61" x14ac:dyDescent="0.25">
      <c r="BI12540" s="34">
        <v>9.6691025221120705E-2</v>
      </c>
    </row>
    <row r="12541" spans="61:61" x14ac:dyDescent="0.25">
      <c r="BI12541" s="34">
        <v>9.0394051860223396E-2</v>
      </c>
    </row>
    <row r="12542" spans="61:61" x14ac:dyDescent="0.25">
      <c r="BI12542" s="34">
        <v>0.3951428047455946</v>
      </c>
    </row>
    <row r="12543" spans="61:61" x14ac:dyDescent="0.25">
      <c r="BI12543" s="34">
        <v>0.29150365876924839</v>
      </c>
    </row>
    <row r="12544" spans="61:61" x14ac:dyDescent="0.25">
      <c r="BI12544" s="34">
        <v>4.0583270108807398E-2</v>
      </c>
    </row>
    <row r="12545" spans="61:61" x14ac:dyDescent="0.25">
      <c r="BI12545" s="34">
        <v>-6.6798865351591102E-2</v>
      </c>
    </row>
    <row r="12546" spans="61:61" x14ac:dyDescent="0.25">
      <c r="BI12546" s="34">
        <v>7.2793909427040001E-4</v>
      </c>
    </row>
    <row r="12547" spans="61:61" x14ac:dyDescent="0.25">
      <c r="BI12547" s="34">
        <v>8.1838528195332799E-2</v>
      </c>
    </row>
    <row r="12548" spans="61:61" x14ac:dyDescent="0.25">
      <c r="BI12548" s="34">
        <v>-3.2705758354645099E-2</v>
      </c>
    </row>
    <row r="12549" spans="61:61" x14ac:dyDescent="0.25">
      <c r="BI12549" s="34">
        <v>0.28628138301009037</v>
      </c>
    </row>
    <row r="12550" spans="61:61" x14ac:dyDescent="0.25">
      <c r="BI12550" s="34">
        <v>0.29187960843319127</v>
      </c>
    </row>
    <row r="12551" spans="61:61" x14ac:dyDescent="0.25">
      <c r="BI12551" s="34">
        <v>0.20495420863435779</v>
      </c>
    </row>
    <row r="12552" spans="61:61" x14ac:dyDescent="0.25">
      <c r="BI12552" s="34">
        <v>-1.6818739476264001E-3</v>
      </c>
    </row>
    <row r="12553" spans="61:61" x14ac:dyDescent="0.25">
      <c r="BI12553" s="34">
        <v>0.1003698215060763</v>
      </c>
    </row>
    <row r="12554" spans="61:61" x14ac:dyDescent="0.25">
      <c r="BI12554" s="34">
        <v>0.2033627557596337</v>
      </c>
    </row>
    <row r="12555" spans="61:61" x14ac:dyDescent="0.25">
      <c r="BI12555" s="34">
        <v>-6.2619934133008995E-2</v>
      </c>
    </row>
    <row r="12556" spans="61:61" x14ac:dyDescent="0.25">
      <c r="BI12556" s="34">
        <v>6.4637677585149697E-2</v>
      </c>
    </row>
    <row r="12557" spans="61:61" x14ac:dyDescent="0.25">
      <c r="BI12557" s="34">
        <v>-0.23353419767680919</v>
      </c>
    </row>
    <row r="12558" spans="61:61" x14ac:dyDescent="0.25">
      <c r="BI12558" s="34">
        <v>-9.0303869181632607E-2</v>
      </c>
    </row>
    <row r="12559" spans="61:61" x14ac:dyDescent="0.25">
      <c r="BI12559" s="34">
        <v>-0.11338302057211409</v>
      </c>
    </row>
    <row r="12560" spans="61:61" x14ac:dyDescent="0.25">
      <c r="BI12560" s="34">
        <v>6.8799577935622802E-2</v>
      </c>
    </row>
    <row r="12561" spans="61:61" x14ac:dyDescent="0.25">
      <c r="BI12561" s="34">
        <v>0.17025837899225929</v>
      </c>
    </row>
    <row r="12562" spans="61:61" x14ac:dyDescent="0.25">
      <c r="BI12562" s="34">
        <v>-0.1201781344858186</v>
      </c>
    </row>
    <row r="12563" spans="61:61" x14ac:dyDescent="0.25">
      <c r="BI12563" s="34">
        <v>-5.9545054565091599E-2</v>
      </c>
    </row>
    <row r="12564" spans="61:61" x14ac:dyDescent="0.25">
      <c r="BI12564" s="34">
        <v>-7.7709424603183003E-3</v>
      </c>
    </row>
    <row r="12565" spans="61:61" x14ac:dyDescent="0.25">
      <c r="BI12565" s="34">
        <v>-0.1696912806883559</v>
      </c>
    </row>
    <row r="12566" spans="61:61" x14ac:dyDescent="0.25">
      <c r="BI12566" s="34">
        <v>-1.27313285442314E-2</v>
      </c>
    </row>
    <row r="12567" spans="61:61" x14ac:dyDescent="0.25">
      <c r="BI12567" s="34">
        <v>6.0112604248248998E-2</v>
      </c>
    </row>
    <row r="12568" spans="61:61" x14ac:dyDescent="0.25">
      <c r="BI12568" s="34">
        <v>7.7518426292105494E-2</v>
      </c>
    </row>
    <row r="12569" spans="61:61" x14ac:dyDescent="0.25">
      <c r="BI12569" s="34">
        <v>-0.18730363630381319</v>
      </c>
    </row>
    <row r="12570" spans="61:61" x14ac:dyDescent="0.25">
      <c r="BI12570" s="34">
        <v>4.0101859956236198E-2</v>
      </c>
    </row>
    <row r="12571" spans="61:61" x14ac:dyDescent="0.25">
      <c r="BI12571" s="34">
        <v>-0.19408382276328379</v>
      </c>
    </row>
    <row r="12572" spans="61:61" x14ac:dyDescent="0.25">
      <c r="BI12572" s="34">
        <v>-0.1152916593393208</v>
      </c>
    </row>
    <row r="12573" spans="61:61" x14ac:dyDescent="0.25">
      <c r="BI12573" s="34">
        <v>-0.35520499409544221</v>
      </c>
    </row>
    <row r="12574" spans="61:61" x14ac:dyDescent="0.25">
      <c r="BI12574" s="34">
        <v>-0.17422674356110979</v>
      </c>
    </row>
    <row r="12575" spans="61:61" x14ac:dyDescent="0.25">
      <c r="BI12575" s="34">
        <v>-0.11880729177365031</v>
      </c>
    </row>
    <row r="12576" spans="61:61" x14ac:dyDescent="0.25">
      <c r="BI12576" s="34">
        <v>-0.103337595544071</v>
      </c>
    </row>
    <row r="12577" spans="61:61" x14ac:dyDescent="0.25">
      <c r="BI12577" s="34">
        <v>0.17099209014609121</v>
      </c>
    </row>
    <row r="12578" spans="61:61" x14ac:dyDescent="0.25">
      <c r="BI12578" s="34">
        <v>5.1640362619245997E-2</v>
      </c>
    </row>
    <row r="12579" spans="61:61" x14ac:dyDescent="0.25">
      <c r="BI12579" s="34">
        <v>-0.2078217558753766</v>
      </c>
    </row>
    <row r="12580" spans="61:61" x14ac:dyDescent="0.25">
      <c r="BI12580" s="34">
        <v>3.7209580972698002E-3</v>
      </c>
    </row>
    <row r="12581" spans="61:61" x14ac:dyDescent="0.25">
      <c r="BI12581" s="34">
        <v>-0.1429414151411024</v>
      </c>
    </row>
    <row r="12582" spans="61:61" x14ac:dyDescent="0.25">
      <c r="BI12582" s="34">
        <v>-0.17638700887549591</v>
      </c>
    </row>
    <row r="12583" spans="61:61" x14ac:dyDescent="0.25">
      <c r="BI12583" s="34">
        <v>-0.17899844699211959</v>
      </c>
    </row>
    <row r="12584" spans="61:61" x14ac:dyDescent="0.25">
      <c r="BI12584" s="34">
        <v>-9.4395434809708398E-2</v>
      </c>
    </row>
    <row r="12585" spans="61:61" x14ac:dyDescent="0.25">
      <c r="BI12585" s="34">
        <v>-8.4349997452342701E-2</v>
      </c>
    </row>
    <row r="12586" spans="61:61" x14ac:dyDescent="0.25">
      <c r="BI12586" s="34">
        <v>2.98488950168255E-2</v>
      </c>
    </row>
    <row r="12587" spans="61:61" x14ac:dyDescent="0.25">
      <c r="BI12587" s="34">
        <v>-0.17961598562936171</v>
      </c>
    </row>
    <row r="12588" spans="61:61" x14ac:dyDescent="0.25">
      <c r="BI12588" s="34">
        <v>-0.58684996733527117</v>
      </c>
    </row>
    <row r="12589" spans="61:61" x14ac:dyDescent="0.25">
      <c r="BI12589" s="34">
        <v>-0.24541370816789329</v>
      </c>
    </row>
    <row r="12590" spans="61:61" x14ac:dyDescent="0.25">
      <c r="BI12590" s="34">
        <v>-0.1311214664982554</v>
      </c>
    </row>
    <row r="12591" spans="61:61" x14ac:dyDescent="0.25">
      <c r="BI12591" s="34">
        <v>-0.1707239726603533</v>
      </c>
    </row>
    <row r="12592" spans="61:61" x14ac:dyDescent="0.25">
      <c r="BI12592" s="34">
        <v>4.2400096048408002E-3</v>
      </c>
    </row>
    <row r="12593" spans="61:61" x14ac:dyDescent="0.25">
      <c r="BI12593" s="34">
        <v>-7.54273429600055E-2</v>
      </c>
    </row>
    <row r="12594" spans="61:61" x14ac:dyDescent="0.25">
      <c r="BI12594" s="34">
        <v>-9.5238260425829904E-2</v>
      </c>
    </row>
    <row r="12595" spans="61:61" x14ac:dyDescent="0.25">
      <c r="BI12595" s="34">
        <v>-0.2002036327245727</v>
      </c>
    </row>
    <row r="12596" spans="61:61" x14ac:dyDescent="0.25">
      <c r="BI12596" s="34">
        <v>-0.20915725483642131</v>
      </c>
    </row>
    <row r="12597" spans="61:61" x14ac:dyDescent="0.25">
      <c r="BI12597" s="34">
        <v>-9.3524400543605002E-2</v>
      </c>
    </row>
    <row r="12598" spans="61:61" x14ac:dyDescent="0.25">
      <c r="BI12598" s="34">
        <v>-3.9755536520670598E-2</v>
      </c>
    </row>
    <row r="12599" spans="61:61" x14ac:dyDescent="0.25">
      <c r="BI12599" s="34">
        <v>-0.19166094582321469</v>
      </c>
    </row>
    <row r="12600" spans="61:61" x14ac:dyDescent="0.25">
      <c r="BI12600" s="34">
        <v>-0.2072221705524579</v>
      </c>
    </row>
    <row r="12601" spans="61:61" x14ac:dyDescent="0.25">
      <c r="BI12601" s="34">
        <v>-0.12808679916875629</v>
      </c>
    </row>
    <row r="12602" spans="61:61" x14ac:dyDescent="0.25">
      <c r="BI12602" s="34">
        <v>-0.1166016277107939</v>
      </c>
    </row>
    <row r="12603" spans="61:61" x14ac:dyDescent="0.25">
      <c r="BI12603" s="34">
        <v>-0.15593337101451871</v>
      </c>
    </row>
    <row r="12604" spans="61:61" x14ac:dyDescent="0.25">
      <c r="BI12604" s="34">
        <v>-4.6100276144605302E-2</v>
      </c>
    </row>
    <row r="12605" spans="61:61" x14ac:dyDescent="0.25">
      <c r="BI12605" s="34">
        <v>-0.205114857484789</v>
      </c>
    </row>
    <row r="12606" spans="61:61" x14ac:dyDescent="0.25">
      <c r="BI12606" s="34">
        <v>-1.5348507913538E-2</v>
      </c>
    </row>
    <row r="12607" spans="61:61" x14ac:dyDescent="0.25">
      <c r="BI12607" s="34">
        <v>-8.3200615689406704E-2</v>
      </c>
    </row>
    <row r="12608" spans="61:61" x14ac:dyDescent="0.25">
      <c r="BI12608" s="34">
        <v>2.8757015542346501E-2</v>
      </c>
    </row>
    <row r="12609" spans="61:61" x14ac:dyDescent="0.25">
      <c r="BI12609" s="34">
        <v>-7.8602949571113002E-3</v>
      </c>
    </row>
    <row r="12610" spans="61:61" x14ac:dyDescent="0.25">
      <c r="BI12610" s="34">
        <v>-5.9599774799189001E-2</v>
      </c>
    </row>
    <row r="12611" spans="61:61" x14ac:dyDescent="0.25">
      <c r="BI12611" s="34">
        <v>0.20882802668118339</v>
      </c>
    </row>
    <row r="12612" spans="61:61" x14ac:dyDescent="0.25">
      <c r="BI12612" s="34">
        <v>-0.1081718980413693</v>
      </c>
    </row>
    <row r="12613" spans="61:61" x14ac:dyDescent="0.25">
      <c r="BI12613" s="34">
        <v>-0.18857722357256879</v>
      </c>
    </row>
    <row r="12614" spans="61:61" x14ac:dyDescent="0.25">
      <c r="BI12614" s="34">
        <v>-0.21594886302928329</v>
      </c>
    </row>
    <row r="12615" spans="61:61" x14ac:dyDescent="0.25">
      <c r="BI12615" s="34">
        <v>-0.1002543940223585</v>
      </c>
    </row>
    <row r="12616" spans="61:61" x14ac:dyDescent="0.25">
      <c r="BI12616" s="34">
        <v>6.4769493053043206E-2</v>
      </c>
    </row>
    <row r="12617" spans="61:61" x14ac:dyDescent="0.25">
      <c r="BI12617" s="34">
        <v>-0.11615369402520689</v>
      </c>
    </row>
    <row r="12618" spans="61:61" x14ac:dyDescent="0.25">
      <c r="BI12618" s="34">
        <v>-0.13087578028554531</v>
      </c>
    </row>
    <row r="12619" spans="61:61" x14ac:dyDescent="0.25">
      <c r="BI12619" s="34">
        <v>6.9993638012843307E-2</v>
      </c>
    </row>
    <row r="12620" spans="61:61" x14ac:dyDescent="0.25">
      <c r="BI12620" s="34">
        <v>0.1196283278744264</v>
      </c>
    </row>
    <row r="12621" spans="61:61" x14ac:dyDescent="0.25">
      <c r="BI12621" s="34">
        <v>2.4379667714077E-3</v>
      </c>
    </row>
    <row r="12622" spans="61:61" x14ac:dyDescent="0.25">
      <c r="BI12622" s="34">
        <v>5.09100308971469E-2</v>
      </c>
    </row>
    <row r="12623" spans="61:61" x14ac:dyDescent="0.25">
      <c r="BI12623" s="34">
        <v>4.9328462759189999E-2</v>
      </c>
    </row>
    <row r="12624" spans="61:61" x14ac:dyDescent="0.25">
      <c r="BI12624" s="34">
        <v>-6.1873594736700899E-2</v>
      </c>
    </row>
    <row r="12625" spans="61:61" x14ac:dyDescent="0.25">
      <c r="BI12625" s="34">
        <v>-0.1170784028942061</v>
      </c>
    </row>
    <row r="12626" spans="61:61" x14ac:dyDescent="0.25">
      <c r="BI12626" s="34">
        <v>-1.78544394524646E-2</v>
      </c>
    </row>
    <row r="12627" spans="61:61" x14ac:dyDescent="0.25">
      <c r="BI12627" s="34">
        <v>-9.4341422835308705E-2</v>
      </c>
    </row>
    <row r="12628" spans="61:61" x14ac:dyDescent="0.25">
      <c r="BI12628" s="34">
        <v>0.102593228258527</v>
      </c>
    </row>
    <row r="12629" spans="61:61" x14ac:dyDescent="0.25">
      <c r="BI12629" s="34">
        <v>-5.2947774018747298E-2</v>
      </c>
    </row>
    <row r="12630" spans="61:61" x14ac:dyDescent="0.25">
      <c r="BI12630" s="34">
        <v>4.0097625884190198E-2</v>
      </c>
    </row>
    <row r="12631" spans="61:61" x14ac:dyDescent="0.25">
      <c r="BI12631" s="34">
        <v>3.4112920312719598E-2</v>
      </c>
    </row>
    <row r="12632" spans="61:61" x14ac:dyDescent="0.25">
      <c r="BI12632" s="34">
        <v>-0.1796053558537116</v>
      </c>
    </row>
    <row r="12633" spans="61:61" x14ac:dyDescent="0.25">
      <c r="BI12633" s="34">
        <v>-5.5004155837065902E-2</v>
      </c>
    </row>
    <row r="12634" spans="61:61" x14ac:dyDescent="0.25">
      <c r="BI12634" s="34">
        <v>4.0356277248118397E-2</v>
      </c>
    </row>
    <row r="12635" spans="61:61" x14ac:dyDescent="0.25">
      <c r="BI12635" s="34">
        <v>2.65188584977257E-2</v>
      </c>
    </row>
    <row r="12636" spans="61:61" x14ac:dyDescent="0.25">
      <c r="BI12636" s="34">
        <v>0.46276149182483911</v>
      </c>
    </row>
    <row r="12637" spans="61:61" x14ac:dyDescent="0.25">
      <c r="BI12637" s="34">
        <v>0.15952767824786221</v>
      </c>
    </row>
    <row r="12638" spans="61:61" x14ac:dyDescent="0.25">
      <c r="BI12638" s="34">
        <v>7.8111109978539497E-2</v>
      </c>
    </row>
    <row r="12639" spans="61:61" x14ac:dyDescent="0.25">
      <c r="BI12639" s="34">
        <v>0.24522097955875441</v>
      </c>
    </row>
    <row r="12640" spans="61:61" x14ac:dyDescent="0.25">
      <c r="BI12640" s="34">
        <v>0.187154404177512</v>
      </c>
    </row>
    <row r="12641" spans="61:61" x14ac:dyDescent="0.25">
      <c r="BI12641" s="34">
        <v>1.8972274569869999E-2</v>
      </c>
    </row>
    <row r="12642" spans="61:61" x14ac:dyDescent="0.25">
      <c r="BI12642" s="34">
        <v>0.1019925194789405</v>
      </c>
    </row>
    <row r="12643" spans="61:61" x14ac:dyDescent="0.25">
      <c r="BI12643" s="34">
        <v>-0.34374443920010711</v>
      </c>
    </row>
    <row r="12644" spans="61:61" x14ac:dyDescent="0.25">
      <c r="BI12644" s="34">
        <v>6.5131779562818196E-2</v>
      </c>
    </row>
    <row r="12645" spans="61:61" x14ac:dyDescent="0.25">
      <c r="BI12645" s="34">
        <v>-4.1251064316194699E-2</v>
      </c>
    </row>
    <row r="12646" spans="61:61" x14ac:dyDescent="0.25">
      <c r="BI12646" s="34">
        <v>2.0640916716606499E-2</v>
      </c>
    </row>
    <row r="12647" spans="61:61" x14ac:dyDescent="0.25">
      <c r="BI12647" s="34">
        <v>8.4114386721723E-2</v>
      </c>
    </row>
    <row r="12648" spans="61:61" x14ac:dyDescent="0.25">
      <c r="BI12648" s="34">
        <v>-9.3517665438776307E-2</v>
      </c>
    </row>
    <row r="12649" spans="61:61" x14ac:dyDescent="0.25">
      <c r="BI12649" s="34">
        <v>0.2405441234686419</v>
      </c>
    </row>
    <row r="12650" spans="61:61" x14ac:dyDescent="0.25">
      <c r="BI12650" s="34">
        <v>0.1221582332427041</v>
      </c>
    </row>
    <row r="12651" spans="61:61" x14ac:dyDescent="0.25">
      <c r="BI12651" s="34">
        <v>-1.8707187562578002E-2</v>
      </c>
    </row>
    <row r="12652" spans="61:61" x14ac:dyDescent="0.25">
      <c r="BI12652" s="34">
        <v>0.1388701828455961</v>
      </c>
    </row>
    <row r="12653" spans="61:61" x14ac:dyDescent="0.25">
      <c r="BI12653" s="34">
        <v>-8.7138638886307906E-2</v>
      </c>
    </row>
    <row r="12654" spans="61:61" x14ac:dyDescent="0.25">
      <c r="BI12654" s="34">
        <v>4.2894121136582003E-3</v>
      </c>
    </row>
    <row r="12655" spans="61:61" x14ac:dyDescent="0.25">
      <c r="BI12655" s="34">
        <v>3.3180656843806097E-2</v>
      </c>
    </row>
    <row r="12656" spans="61:61" x14ac:dyDescent="0.25">
      <c r="BI12656" s="34">
        <v>-2.4219383255922398E-2</v>
      </c>
    </row>
    <row r="12657" spans="61:61" x14ac:dyDescent="0.25">
      <c r="BI12657" s="34">
        <v>7.7858994031604206E-2</v>
      </c>
    </row>
    <row r="12658" spans="61:61" x14ac:dyDescent="0.25">
      <c r="BI12658" s="34">
        <v>3.0821687712926499E-2</v>
      </c>
    </row>
    <row r="12659" spans="61:61" x14ac:dyDescent="0.25">
      <c r="BI12659" s="34">
        <v>1.6072573203394499E-2</v>
      </c>
    </row>
    <row r="12660" spans="61:61" x14ac:dyDescent="0.25">
      <c r="BI12660" s="34">
        <v>-2.0081856406631099E-2</v>
      </c>
    </row>
    <row r="12661" spans="61:61" x14ac:dyDescent="0.25">
      <c r="BI12661" s="34">
        <v>-9.6368789449294806E-2</v>
      </c>
    </row>
    <row r="12662" spans="61:61" x14ac:dyDescent="0.25">
      <c r="BI12662" s="34">
        <v>-0.10031581630958281</v>
      </c>
    </row>
    <row r="12663" spans="61:61" x14ac:dyDescent="0.25">
      <c r="BI12663" s="34">
        <v>7.6397508555879996E-3</v>
      </c>
    </row>
    <row r="12664" spans="61:61" x14ac:dyDescent="0.25">
      <c r="BI12664" s="34">
        <v>-7.9780429973802497E-2</v>
      </c>
    </row>
    <row r="12665" spans="61:61" x14ac:dyDescent="0.25">
      <c r="BI12665" s="34">
        <v>-3.5328188787304697E-2</v>
      </c>
    </row>
    <row r="12666" spans="61:61" x14ac:dyDescent="0.25">
      <c r="BI12666" s="34">
        <v>-6.0898551862262902E-2</v>
      </c>
    </row>
    <row r="12667" spans="61:61" x14ac:dyDescent="0.25">
      <c r="BI12667" s="34">
        <v>-5.2343489486359002E-2</v>
      </c>
    </row>
    <row r="12668" spans="61:61" x14ac:dyDescent="0.25">
      <c r="BI12668" s="34">
        <v>-3.3348902327998302E-2</v>
      </c>
    </row>
    <row r="12669" spans="61:61" x14ac:dyDescent="0.25">
      <c r="BI12669" s="34">
        <v>5.5838999443870899E-2</v>
      </c>
    </row>
    <row r="12670" spans="61:61" x14ac:dyDescent="0.25">
      <c r="BI12670" s="34">
        <v>0.12680430571709059</v>
      </c>
    </row>
    <row r="12671" spans="61:61" x14ac:dyDescent="0.25">
      <c r="BI12671" s="34">
        <v>-0.12864003516809561</v>
      </c>
    </row>
    <row r="12672" spans="61:61" x14ac:dyDescent="0.25">
      <c r="BI12672" s="34">
        <v>2.1144453541461401E-2</v>
      </c>
    </row>
    <row r="12673" spans="61:61" x14ac:dyDescent="0.25">
      <c r="BI12673" s="34">
        <v>5.3583402252348797E-2</v>
      </c>
    </row>
    <row r="12674" spans="61:61" x14ac:dyDescent="0.25">
      <c r="BI12674" s="34">
        <v>-9.3117838969135995E-3</v>
      </c>
    </row>
    <row r="12675" spans="61:61" x14ac:dyDescent="0.25">
      <c r="BI12675" s="34">
        <v>-0.1128009085659385</v>
      </c>
    </row>
    <row r="12676" spans="61:61" x14ac:dyDescent="0.25">
      <c r="BI12676" s="34">
        <v>-0.1575978574872276</v>
      </c>
    </row>
    <row r="12677" spans="61:61" x14ac:dyDescent="0.25">
      <c r="BI12677" s="34">
        <v>-0.1034109090121853</v>
      </c>
    </row>
    <row r="12678" spans="61:61" x14ac:dyDescent="0.25">
      <c r="BI12678" s="34">
        <v>-0.1224410650435358</v>
      </c>
    </row>
    <row r="12679" spans="61:61" x14ac:dyDescent="0.25">
      <c r="BI12679" s="34">
        <v>0.1220781231528246</v>
      </c>
    </row>
    <row r="12680" spans="61:61" x14ac:dyDescent="0.25">
      <c r="BI12680" s="34">
        <v>-5.25539388677108E-2</v>
      </c>
    </row>
    <row r="12681" spans="61:61" x14ac:dyDescent="0.25">
      <c r="BI12681" s="34">
        <v>-1.55040622387288E-2</v>
      </c>
    </row>
    <row r="12682" spans="61:61" x14ac:dyDescent="0.25">
      <c r="BI12682" s="34">
        <v>-3.4576896809369297E-2</v>
      </c>
    </row>
    <row r="12683" spans="61:61" x14ac:dyDescent="0.25">
      <c r="BI12683" s="34">
        <v>-2.4980864205083799E-2</v>
      </c>
    </row>
    <row r="12684" spans="61:61" x14ac:dyDescent="0.25">
      <c r="BI12684" s="34">
        <v>-0.15053774845889731</v>
      </c>
    </row>
    <row r="12685" spans="61:61" x14ac:dyDescent="0.25">
      <c r="BI12685" s="34">
        <v>-0.15474170100440091</v>
      </c>
    </row>
    <row r="12686" spans="61:61" x14ac:dyDescent="0.25">
      <c r="BI12686" s="34">
        <v>-1.3640008547398001E-2</v>
      </c>
    </row>
    <row r="12687" spans="61:61" x14ac:dyDescent="0.25">
      <c r="BI12687" s="34">
        <v>3.9261578882262199E-2</v>
      </c>
    </row>
    <row r="12688" spans="61:61" x14ac:dyDescent="0.25">
      <c r="BI12688" s="34">
        <v>-0.21382644549857829</v>
      </c>
    </row>
    <row r="12689" spans="61:61" x14ac:dyDescent="0.25">
      <c r="BI12689" s="34">
        <v>-7.1282080569072898E-2</v>
      </c>
    </row>
    <row r="12690" spans="61:61" x14ac:dyDescent="0.25">
      <c r="BI12690" s="34">
        <v>6.5754529419850799E-2</v>
      </c>
    </row>
    <row r="12691" spans="61:61" x14ac:dyDescent="0.25">
      <c r="BI12691" s="34">
        <v>-4.2636559253303999E-3</v>
      </c>
    </row>
    <row r="12692" spans="61:61" x14ac:dyDescent="0.25">
      <c r="BI12692" s="34">
        <v>0.13063062948431481</v>
      </c>
    </row>
    <row r="12693" spans="61:61" x14ac:dyDescent="0.25">
      <c r="BI12693" s="34">
        <v>-3.9059721537431903E-2</v>
      </c>
    </row>
    <row r="12694" spans="61:61" x14ac:dyDescent="0.25">
      <c r="BI12694" s="34">
        <v>-0.1054645500179334</v>
      </c>
    </row>
    <row r="12695" spans="61:61" x14ac:dyDescent="0.25">
      <c r="BI12695" s="34">
        <v>0.1366019887150432</v>
      </c>
    </row>
    <row r="12696" spans="61:61" x14ac:dyDescent="0.25">
      <c r="BI12696" s="34">
        <v>4.7257263768215901E-2</v>
      </c>
    </row>
    <row r="12697" spans="61:61" x14ac:dyDescent="0.25">
      <c r="BI12697" s="34">
        <v>-3.5643285631213398E-2</v>
      </c>
    </row>
    <row r="12698" spans="61:61" x14ac:dyDescent="0.25">
      <c r="BI12698" s="34">
        <v>4.1698934325208402E-2</v>
      </c>
    </row>
    <row r="12699" spans="61:61" x14ac:dyDescent="0.25">
      <c r="BI12699" s="34">
        <v>1.2184913077276699E-2</v>
      </c>
    </row>
    <row r="12700" spans="61:61" x14ac:dyDescent="0.25">
      <c r="BI12700" s="34">
        <v>-3.8579881918452998E-2</v>
      </c>
    </row>
    <row r="12701" spans="61:61" x14ac:dyDescent="0.25">
      <c r="BI12701" s="34">
        <v>-4.4939751848318402E-2</v>
      </c>
    </row>
    <row r="12702" spans="61:61" x14ac:dyDescent="0.25">
      <c r="BI12702" s="34">
        <v>-5.6612502691628597E-2</v>
      </c>
    </row>
    <row r="12703" spans="61:61" x14ac:dyDescent="0.25">
      <c r="BI12703" s="34">
        <v>0.10519311051109891</v>
      </c>
    </row>
    <row r="12704" spans="61:61" x14ac:dyDescent="0.25">
      <c r="BI12704" s="34">
        <v>3.6608986606196402E-2</v>
      </c>
    </row>
    <row r="12705" spans="61:61" x14ac:dyDescent="0.25">
      <c r="BI12705" s="34">
        <v>-0.32636278045825129</v>
      </c>
    </row>
    <row r="12706" spans="61:61" x14ac:dyDescent="0.25">
      <c r="BI12706" s="34">
        <v>-0.19141098224600481</v>
      </c>
    </row>
    <row r="12707" spans="61:61" x14ac:dyDescent="0.25">
      <c r="BI12707" s="34">
        <v>-6.8483769468474995E-2</v>
      </c>
    </row>
    <row r="12708" spans="61:61" x14ac:dyDescent="0.25">
      <c r="BI12708" s="34">
        <v>-0.21607830535630509</v>
      </c>
    </row>
    <row r="12709" spans="61:61" x14ac:dyDescent="0.25">
      <c r="BI12709" s="34">
        <v>0.18511869549166651</v>
      </c>
    </row>
    <row r="12710" spans="61:61" x14ac:dyDescent="0.25">
      <c r="BI12710" s="34">
        <v>-0.149803563336908</v>
      </c>
    </row>
    <row r="12711" spans="61:61" x14ac:dyDescent="0.25">
      <c r="BI12711" s="34">
        <v>-0.2122424644739565</v>
      </c>
    </row>
    <row r="12712" spans="61:61" x14ac:dyDescent="0.25">
      <c r="BI12712" s="34">
        <v>0.14406319602154491</v>
      </c>
    </row>
    <row r="12713" spans="61:61" x14ac:dyDescent="0.25">
      <c r="BI12713" s="34">
        <v>3.7530977250491801E-2</v>
      </c>
    </row>
    <row r="12714" spans="61:61" x14ac:dyDescent="0.25">
      <c r="BI12714" s="34">
        <v>-0.12708741335282761</v>
      </c>
    </row>
    <row r="12715" spans="61:61" x14ac:dyDescent="0.25">
      <c r="BI12715" s="34">
        <v>-0.25404588710388942</v>
      </c>
    </row>
    <row r="12716" spans="61:61" x14ac:dyDescent="0.25">
      <c r="BI12716" s="34">
        <v>-2.0097866545508301E-2</v>
      </c>
    </row>
    <row r="12717" spans="61:61" x14ac:dyDescent="0.25">
      <c r="BI12717" s="34">
        <v>2.9992185653511999E-2</v>
      </c>
    </row>
    <row r="12718" spans="61:61" x14ac:dyDescent="0.25">
      <c r="BI12718" s="34">
        <v>-0.1109252040187293</v>
      </c>
    </row>
    <row r="12719" spans="61:61" x14ac:dyDescent="0.25">
      <c r="BI12719" s="34">
        <v>-0.15639184123526159</v>
      </c>
    </row>
    <row r="12720" spans="61:61" x14ac:dyDescent="0.25">
      <c r="BI12720" s="34">
        <v>-0.15452922758785109</v>
      </c>
    </row>
    <row r="12721" spans="61:61" x14ac:dyDescent="0.25">
      <c r="BI12721" s="34">
        <v>-0.1693794040711987</v>
      </c>
    </row>
    <row r="12722" spans="61:61" x14ac:dyDescent="0.25">
      <c r="BI12722" s="34">
        <v>-0.2295065170118761</v>
      </c>
    </row>
    <row r="12723" spans="61:61" x14ac:dyDescent="0.25">
      <c r="BI12723" s="34">
        <v>-0.1168566041192296</v>
      </c>
    </row>
    <row r="12724" spans="61:61" x14ac:dyDescent="0.25">
      <c r="BI12724" s="34">
        <v>-0.1829487203710323</v>
      </c>
    </row>
    <row r="12725" spans="61:61" x14ac:dyDescent="0.25">
      <c r="BI12725" s="34">
        <v>-0.1588965506602191</v>
      </c>
    </row>
    <row r="12726" spans="61:61" x14ac:dyDescent="0.25">
      <c r="BI12726" s="34">
        <v>-1.10490982495691E-2</v>
      </c>
    </row>
    <row r="12727" spans="61:61" x14ac:dyDescent="0.25">
      <c r="BI12727" s="34">
        <v>1.2077158995538699E-2</v>
      </c>
    </row>
    <row r="12728" spans="61:61" x14ac:dyDescent="0.25">
      <c r="BI12728" s="34">
        <v>5.1305473304522897E-2</v>
      </c>
    </row>
    <row r="12729" spans="61:61" x14ac:dyDescent="0.25">
      <c r="BI12729" s="34">
        <v>-3.2793171257065601E-2</v>
      </c>
    </row>
    <row r="12730" spans="61:61" x14ac:dyDescent="0.25">
      <c r="BI12730" s="34">
        <v>-3.2636528888145999E-2</v>
      </c>
    </row>
    <row r="12731" spans="61:61" x14ac:dyDescent="0.25">
      <c r="BI12731" s="34">
        <v>-2.19667512637867E-2</v>
      </c>
    </row>
    <row r="12732" spans="61:61" x14ac:dyDescent="0.25">
      <c r="BI12732" s="34">
        <v>0.29847881157734479</v>
      </c>
    </row>
    <row r="12733" spans="61:61" x14ac:dyDescent="0.25">
      <c r="BI12733" s="34">
        <v>-6.7847172920473098E-2</v>
      </c>
    </row>
    <row r="12734" spans="61:61" x14ac:dyDescent="0.25">
      <c r="BI12734" s="34">
        <v>-6.2450924216670603E-2</v>
      </c>
    </row>
    <row r="12735" spans="61:61" x14ac:dyDescent="0.25">
      <c r="BI12735" s="34">
        <v>7.9109306226747902E-2</v>
      </c>
    </row>
    <row r="12736" spans="61:61" x14ac:dyDescent="0.25">
      <c r="BI12736" s="34">
        <v>-3.27386245598335E-2</v>
      </c>
    </row>
    <row r="12737" spans="61:61" x14ac:dyDescent="0.25">
      <c r="BI12737" s="34">
        <v>0.16572228079684759</v>
      </c>
    </row>
    <row r="12738" spans="61:61" x14ac:dyDescent="0.25">
      <c r="BI12738" s="34">
        <v>-7.3321775678806003E-2</v>
      </c>
    </row>
    <row r="12739" spans="61:61" x14ac:dyDescent="0.25">
      <c r="BI12739" s="34">
        <v>-0.1006890131754752</v>
      </c>
    </row>
    <row r="12740" spans="61:61" x14ac:dyDescent="0.25">
      <c r="BI12740" s="34">
        <v>3.5376312870355101E-2</v>
      </c>
    </row>
    <row r="12741" spans="61:61" x14ac:dyDescent="0.25">
      <c r="BI12741" s="34">
        <v>-0.16910558957771479</v>
      </c>
    </row>
    <row r="12742" spans="61:61" x14ac:dyDescent="0.25">
      <c r="BI12742" s="34">
        <v>0.23150528071329229</v>
      </c>
    </row>
    <row r="12743" spans="61:61" x14ac:dyDescent="0.25">
      <c r="BI12743" s="34">
        <v>7.1355632091003499E-2</v>
      </c>
    </row>
    <row r="12744" spans="61:61" x14ac:dyDescent="0.25">
      <c r="BI12744" s="34">
        <v>0.1298418399968842</v>
      </c>
    </row>
    <row r="12745" spans="61:61" x14ac:dyDescent="0.25">
      <c r="BI12745" s="34">
        <v>2.9507651833379001E-3</v>
      </c>
    </row>
    <row r="12746" spans="61:61" x14ac:dyDescent="0.25">
      <c r="BI12746" s="34">
        <v>7.0781765564148599E-2</v>
      </c>
    </row>
    <row r="12747" spans="61:61" x14ac:dyDescent="0.25">
      <c r="BI12747" s="34">
        <v>0.1301750666860933</v>
      </c>
    </row>
    <row r="12748" spans="61:61" x14ac:dyDescent="0.25">
      <c r="BI12748" s="34">
        <v>-9.6875025193340097E-2</v>
      </c>
    </row>
    <row r="12749" spans="61:61" x14ac:dyDescent="0.25">
      <c r="BI12749" s="34">
        <v>0.13388167265566209</v>
      </c>
    </row>
    <row r="12750" spans="61:61" x14ac:dyDescent="0.25">
      <c r="BI12750" s="34">
        <v>-0.12967959435491619</v>
      </c>
    </row>
    <row r="12751" spans="61:61" x14ac:dyDescent="0.25">
      <c r="BI12751" s="34">
        <v>1.054432993859064</v>
      </c>
    </row>
    <row r="12752" spans="61:61" x14ac:dyDescent="0.25">
      <c r="BI12752" s="34">
        <v>5.0069186118108899E-2</v>
      </c>
    </row>
    <row r="12753" spans="61:61" x14ac:dyDescent="0.25">
      <c r="BI12753" s="34">
        <v>0.1035298137405002</v>
      </c>
    </row>
    <row r="12754" spans="61:61" x14ac:dyDescent="0.25">
      <c r="BI12754" s="34">
        <v>-9.1899829474170802E-2</v>
      </c>
    </row>
    <row r="12755" spans="61:61" x14ac:dyDescent="0.25">
      <c r="BI12755" s="34">
        <v>-0.10787901936750791</v>
      </c>
    </row>
    <row r="12756" spans="61:61" x14ac:dyDescent="0.25">
      <c r="BI12756" s="34">
        <v>-0.1124162097395566</v>
      </c>
    </row>
    <row r="12757" spans="61:61" x14ac:dyDescent="0.25">
      <c r="BI12757" s="34">
        <v>-0.32593928118715498</v>
      </c>
    </row>
    <row r="12758" spans="61:61" x14ac:dyDescent="0.25">
      <c r="BI12758" s="34">
        <v>0.28198782165574171</v>
      </c>
    </row>
    <row r="12759" spans="61:61" x14ac:dyDescent="0.25">
      <c r="BI12759" s="34">
        <v>-8.8262489255682197E-2</v>
      </c>
    </row>
    <row r="12760" spans="61:61" x14ac:dyDescent="0.25">
      <c r="BI12760" s="34">
        <v>-6.0173221310086698E-2</v>
      </c>
    </row>
    <row r="12761" spans="61:61" x14ac:dyDescent="0.25">
      <c r="BI12761" s="34">
        <v>7.1523596805838197E-2</v>
      </c>
    </row>
    <row r="12762" spans="61:61" x14ac:dyDescent="0.25">
      <c r="BI12762" s="34">
        <v>3.0962750751462799E-2</v>
      </c>
    </row>
    <row r="12763" spans="61:61" x14ac:dyDescent="0.25">
      <c r="BI12763" s="34">
        <v>-0.19673920432086539</v>
      </c>
    </row>
    <row r="12764" spans="61:61" x14ac:dyDescent="0.25">
      <c r="BI12764" s="34">
        <v>0.1120222797828495</v>
      </c>
    </row>
    <row r="12765" spans="61:61" x14ac:dyDescent="0.25">
      <c r="BI12765" s="34">
        <v>-5.7171714946919798E-2</v>
      </c>
    </row>
    <row r="12766" spans="61:61" x14ac:dyDescent="0.25">
      <c r="BI12766" s="34">
        <v>-7.8587109368848496E-2</v>
      </c>
    </row>
    <row r="12767" spans="61:61" x14ac:dyDescent="0.25">
      <c r="BI12767" s="34">
        <v>-2.5325232894497E-2</v>
      </c>
    </row>
    <row r="12768" spans="61:61" x14ac:dyDescent="0.25">
      <c r="BI12768" s="34">
        <v>-0.15601272971850971</v>
      </c>
    </row>
    <row r="12769" spans="61:61" x14ac:dyDescent="0.25">
      <c r="BI12769" s="34">
        <v>-0.11696091956730061</v>
      </c>
    </row>
    <row r="12770" spans="61:61" x14ac:dyDescent="0.25">
      <c r="BI12770" s="34">
        <v>0.10336034071611511</v>
      </c>
    </row>
    <row r="12771" spans="61:61" x14ac:dyDescent="0.25">
      <c r="BI12771" s="34">
        <v>-5.5251673212133597E-2</v>
      </c>
    </row>
    <row r="12772" spans="61:61" x14ac:dyDescent="0.25">
      <c r="BI12772" s="34">
        <v>-0.14958961768832599</v>
      </c>
    </row>
    <row r="12773" spans="61:61" x14ac:dyDescent="0.25">
      <c r="BI12773" s="34">
        <v>0.4986436472815417</v>
      </c>
    </row>
    <row r="12774" spans="61:61" x14ac:dyDescent="0.25">
      <c r="BI12774" s="34">
        <v>0.23001396363715351</v>
      </c>
    </row>
    <row r="12775" spans="61:61" x14ac:dyDescent="0.25">
      <c r="BI12775" s="34">
        <v>0.15485562356591209</v>
      </c>
    </row>
    <row r="12776" spans="61:61" x14ac:dyDescent="0.25">
      <c r="BI12776" s="34">
        <v>-4.5219442254573201E-2</v>
      </c>
    </row>
    <row r="12777" spans="61:61" x14ac:dyDescent="0.25">
      <c r="BI12777" s="34">
        <v>-0.1054499755859373</v>
      </c>
    </row>
    <row r="12778" spans="61:61" x14ac:dyDescent="0.25">
      <c r="BI12778" s="34">
        <v>2.7216772541960602E-2</v>
      </c>
    </row>
    <row r="12779" spans="61:61" x14ac:dyDescent="0.25">
      <c r="BI12779" s="34">
        <v>0.210344966344094</v>
      </c>
    </row>
    <row r="12780" spans="61:61" x14ac:dyDescent="0.25">
      <c r="BI12780" s="34">
        <v>0.4727918515011259</v>
      </c>
    </row>
    <row r="12781" spans="61:61" x14ac:dyDescent="0.25">
      <c r="BI12781" s="34">
        <v>-8.31282642126739E-2</v>
      </c>
    </row>
    <row r="12782" spans="61:61" x14ac:dyDescent="0.25">
      <c r="BI12782" s="34">
        <v>5.4821541032655199E-2</v>
      </c>
    </row>
    <row r="12783" spans="61:61" x14ac:dyDescent="0.25">
      <c r="BI12783" s="34">
        <v>-0.24345664648805351</v>
      </c>
    </row>
    <row r="12784" spans="61:61" x14ac:dyDescent="0.25">
      <c r="BI12784" s="34">
        <v>-0.10823551567996589</v>
      </c>
    </row>
    <row r="12785" spans="61:61" x14ac:dyDescent="0.25">
      <c r="BI12785" s="34">
        <v>0.64113456474623531</v>
      </c>
    </row>
    <row r="12786" spans="61:61" x14ac:dyDescent="0.25">
      <c r="BI12786" s="34">
        <v>0.1164105961388876</v>
      </c>
    </row>
    <row r="12787" spans="61:61" x14ac:dyDescent="0.25">
      <c r="BI12787" s="34">
        <v>-0.17088936286986339</v>
      </c>
    </row>
    <row r="12788" spans="61:61" x14ac:dyDescent="0.25">
      <c r="BI12788" s="34">
        <v>0.1331800705149421</v>
      </c>
    </row>
    <row r="12789" spans="61:61" x14ac:dyDescent="0.25">
      <c r="BI12789" s="34">
        <v>6.7429075109892406E-2</v>
      </c>
    </row>
    <row r="12790" spans="61:61" x14ac:dyDescent="0.25">
      <c r="BI12790" s="34">
        <v>0.1399499867889028</v>
      </c>
    </row>
    <row r="12791" spans="61:61" x14ac:dyDescent="0.25">
      <c r="BI12791" s="34">
        <v>0.1386826865004985</v>
      </c>
    </row>
    <row r="12792" spans="61:61" x14ac:dyDescent="0.25">
      <c r="BI12792" s="34">
        <v>0.1528892285929663</v>
      </c>
    </row>
    <row r="12793" spans="61:61" x14ac:dyDescent="0.25">
      <c r="BI12793" s="34">
        <v>0.28515929079221769</v>
      </c>
    </row>
    <row r="12794" spans="61:61" x14ac:dyDescent="0.25">
      <c r="BI12794" s="34">
        <v>-5.6557310488404101E-2</v>
      </c>
    </row>
    <row r="12795" spans="61:61" x14ac:dyDescent="0.25">
      <c r="BI12795" s="34">
        <v>4.04278440578663E-2</v>
      </c>
    </row>
    <row r="12796" spans="61:61" x14ac:dyDescent="0.25">
      <c r="BI12796" s="34">
        <v>6.0320787025148002E-2</v>
      </c>
    </row>
    <row r="12797" spans="61:61" x14ac:dyDescent="0.25">
      <c r="BI12797" s="34">
        <v>-0.13843073811445231</v>
      </c>
    </row>
    <row r="12798" spans="61:61" x14ac:dyDescent="0.25">
      <c r="BI12798" s="34">
        <v>0.19921188422375349</v>
      </c>
    </row>
    <row r="12799" spans="61:61" x14ac:dyDescent="0.25">
      <c r="BI12799" s="34">
        <v>9.3339121330291999E-2</v>
      </c>
    </row>
    <row r="12800" spans="61:61" x14ac:dyDescent="0.25">
      <c r="BI12800" s="34">
        <v>1.7966371677134E-2</v>
      </c>
    </row>
    <row r="12801" spans="61:61" x14ac:dyDescent="0.25">
      <c r="BI12801" s="34">
        <v>-0.11077061274926051</v>
      </c>
    </row>
    <row r="12802" spans="61:61" x14ac:dyDescent="0.25">
      <c r="BI12802" s="34">
        <v>0.37580441387261898</v>
      </c>
    </row>
    <row r="12803" spans="61:61" x14ac:dyDescent="0.25">
      <c r="BI12803" s="34">
        <v>9.5844818768268697E-2</v>
      </c>
    </row>
    <row r="12804" spans="61:61" x14ac:dyDescent="0.25">
      <c r="BI12804" s="34">
        <v>-0.1032189297739611</v>
      </c>
    </row>
    <row r="12805" spans="61:61" x14ac:dyDescent="0.25">
      <c r="BI12805" s="34">
        <v>-1.4744586669469499E-2</v>
      </c>
    </row>
    <row r="12806" spans="61:61" x14ac:dyDescent="0.25">
      <c r="BI12806" s="34">
        <v>0.11189670776661589</v>
      </c>
    </row>
    <row r="12807" spans="61:61" x14ac:dyDescent="0.25">
      <c r="BI12807" s="34">
        <v>3.00323888442094E-2</v>
      </c>
    </row>
    <row r="12808" spans="61:61" x14ac:dyDescent="0.25">
      <c r="BI12808" s="34">
        <v>-4.4997409127462397E-2</v>
      </c>
    </row>
    <row r="12809" spans="61:61" x14ac:dyDescent="0.25">
      <c r="BI12809" s="34">
        <v>1.8269823314838701E-2</v>
      </c>
    </row>
    <row r="12810" spans="61:61" x14ac:dyDescent="0.25">
      <c r="BI12810" s="34">
        <v>-6.7745565100906804E-2</v>
      </c>
    </row>
    <row r="12811" spans="61:61" x14ac:dyDescent="0.25">
      <c r="BI12811" s="34">
        <v>3.2599032259540299E-2</v>
      </c>
    </row>
    <row r="12812" spans="61:61" x14ac:dyDescent="0.25">
      <c r="BI12812" s="34">
        <v>0.1217042668623768</v>
      </c>
    </row>
    <row r="12813" spans="61:61" x14ac:dyDescent="0.25">
      <c r="BI12813" s="34">
        <v>0.51147864364033879</v>
      </c>
    </row>
    <row r="12814" spans="61:61" x14ac:dyDescent="0.25">
      <c r="BI12814" s="34">
        <v>-0.2048591278720138</v>
      </c>
    </row>
    <row r="12815" spans="61:61" x14ac:dyDescent="0.25">
      <c r="BI12815" s="34">
        <v>-0.19708072235544119</v>
      </c>
    </row>
    <row r="12816" spans="61:61" x14ac:dyDescent="0.25">
      <c r="BI12816" s="34">
        <v>9.8129748521054896E-2</v>
      </c>
    </row>
    <row r="12817" spans="61:61" x14ac:dyDescent="0.25">
      <c r="BI12817" s="34">
        <v>0.22293347318575049</v>
      </c>
    </row>
    <row r="12818" spans="61:61" x14ac:dyDescent="0.25">
      <c r="BI12818" s="34">
        <v>-6.5761865997292002E-2</v>
      </c>
    </row>
    <row r="12819" spans="61:61" x14ac:dyDescent="0.25">
      <c r="BI12819" s="34">
        <v>-4.6521139007651799E-2</v>
      </c>
    </row>
    <row r="12820" spans="61:61" x14ac:dyDescent="0.25">
      <c r="BI12820" s="34">
        <v>3.4566683400310098E-2</v>
      </c>
    </row>
    <row r="12821" spans="61:61" x14ac:dyDescent="0.25">
      <c r="BI12821" s="34">
        <v>-2.4363571020704699E-2</v>
      </c>
    </row>
    <row r="12822" spans="61:61" x14ac:dyDescent="0.25">
      <c r="BI12822" s="34">
        <v>0.1041498756355435</v>
      </c>
    </row>
    <row r="12823" spans="61:61" x14ac:dyDescent="0.25">
      <c r="BI12823" s="34">
        <v>0.88080435728928219</v>
      </c>
    </row>
    <row r="12824" spans="61:61" x14ac:dyDescent="0.25">
      <c r="BI12824" s="34">
        <v>-0.1205934759061742</v>
      </c>
    </row>
    <row r="12825" spans="61:61" x14ac:dyDescent="0.25">
      <c r="BI12825" s="34">
        <v>-7.24877513597008E-2</v>
      </c>
    </row>
    <row r="12826" spans="61:61" x14ac:dyDescent="0.25">
      <c r="BI12826" s="34">
        <v>-9.8618812193320096E-2</v>
      </c>
    </row>
    <row r="12827" spans="61:61" x14ac:dyDescent="0.25">
      <c r="BI12827" s="34">
        <v>0.2293707214430373</v>
      </c>
    </row>
    <row r="12828" spans="61:61" x14ac:dyDescent="0.25">
      <c r="BI12828" s="34">
        <v>-2.2315419738246E-3</v>
      </c>
    </row>
    <row r="12829" spans="61:61" x14ac:dyDescent="0.25">
      <c r="BI12829" s="34">
        <v>0.10025477308081709</v>
      </c>
    </row>
    <row r="12830" spans="61:61" x14ac:dyDescent="0.25">
      <c r="BI12830" s="34">
        <v>9.4214810391394302E-2</v>
      </c>
    </row>
    <row r="12831" spans="61:61" x14ac:dyDescent="0.25">
      <c r="BI12831" s="34">
        <v>-0.20035386221611701</v>
      </c>
    </row>
    <row r="12832" spans="61:61" x14ac:dyDescent="0.25">
      <c r="BI12832" s="34">
        <v>-0.19046208927483069</v>
      </c>
    </row>
    <row r="12833" spans="61:61" x14ac:dyDescent="0.25">
      <c r="BI12833" s="34">
        <v>9.3630078839685896E-2</v>
      </c>
    </row>
    <row r="12834" spans="61:61" x14ac:dyDescent="0.25">
      <c r="BI12834" s="34">
        <v>-4.3130954939131397E-2</v>
      </c>
    </row>
    <row r="12835" spans="61:61" x14ac:dyDescent="0.25">
      <c r="BI12835" s="34">
        <v>9.8052453911013804E-2</v>
      </c>
    </row>
    <row r="12836" spans="61:61" x14ac:dyDescent="0.25">
      <c r="BI12836" s="34">
        <v>7.9162699645072804E-2</v>
      </c>
    </row>
    <row r="12837" spans="61:61" x14ac:dyDescent="0.25">
      <c r="BI12837" s="34">
        <v>-0.13682241369535089</v>
      </c>
    </row>
    <row r="12838" spans="61:61" x14ac:dyDescent="0.25">
      <c r="BI12838" s="34">
        <v>9.5018881891610299E-2</v>
      </c>
    </row>
    <row r="12839" spans="61:61" x14ac:dyDescent="0.25">
      <c r="BI12839" s="34">
        <v>2.9346561083718799E-2</v>
      </c>
    </row>
    <row r="12840" spans="61:61" x14ac:dyDescent="0.25">
      <c r="BI12840" s="34">
        <v>6.0395859122709498E-2</v>
      </c>
    </row>
    <row r="12841" spans="61:61" x14ac:dyDescent="0.25">
      <c r="BI12841" s="34">
        <v>3.73391361142415E-2</v>
      </c>
    </row>
    <row r="12842" spans="61:61" x14ac:dyDescent="0.25">
      <c r="BI12842" s="34">
        <v>-6.3137636167260203E-2</v>
      </c>
    </row>
    <row r="12843" spans="61:61" x14ac:dyDescent="0.25">
      <c r="BI12843" s="34">
        <v>0.162668531720532</v>
      </c>
    </row>
    <row r="12844" spans="61:61" x14ac:dyDescent="0.25">
      <c r="BI12844" s="34">
        <v>-0.1160958856476596</v>
      </c>
    </row>
    <row r="12845" spans="61:61" x14ac:dyDescent="0.25">
      <c r="BI12845" s="34">
        <v>-6.7191449030259601E-2</v>
      </c>
    </row>
    <row r="12846" spans="61:61" x14ac:dyDescent="0.25">
      <c r="BI12846" s="34">
        <v>-3.3614798731194197E-2</v>
      </c>
    </row>
    <row r="12847" spans="61:61" x14ac:dyDescent="0.25">
      <c r="BI12847" s="34">
        <v>0.1016587283980738</v>
      </c>
    </row>
    <row r="12848" spans="61:61" x14ac:dyDescent="0.25">
      <c r="BI12848" s="34">
        <v>-0.1692205539634711</v>
      </c>
    </row>
    <row r="12849" spans="61:61" x14ac:dyDescent="0.25">
      <c r="BI12849" s="34">
        <v>8.1381206083467605E-2</v>
      </c>
    </row>
    <row r="12850" spans="61:61" x14ac:dyDescent="0.25">
      <c r="BI12850" s="34">
        <v>4.05063391515302E-2</v>
      </c>
    </row>
    <row r="12851" spans="61:61" x14ac:dyDescent="0.25">
      <c r="BI12851" s="34">
        <v>-0.27130809447558391</v>
      </c>
    </row>
    <row r="12852" spans="61:61" x14ac:dyDescent="0.25">
      <c r="BI12852" s="34">
        <v>-2.3051715109376199E-2</v>
      </c>
    </row>
    <row r="12853" spans="61:61" x14ac:dyDescent="0.25">
      <c r="BI12853" s="34">
        <v>-7.6621018932442997E-2</v>
      </c>
    </row>
    <row r="12854" spans="61:61" x14ac:dyDescent="0.25">
      <c r="BI12854" s="34">
        <v>-0.19639888068258579</v>
      </c>
    </row>
    <row r="12855" spans="61:61" x14ac:dyDescent="0.25">
      <c r="BI12855" s="34">
        <v>1.6816471274081798E-2</v>
      </c>
    </row>
    <row r="12856" spans="61:61" x14ac:dyDescent="0.25">
      <c r="BI12856" s="34">
        <v>-0.16789840311534979</v>
      </c>
    </row>
    <row r="12857" spans="61:61" x14ac:dyDescent="0.25">
      <c r="BI12857" s="34">
        <v>-6.10449384764346E-2</v>
      </c>
    </row>
    <row r="12858" spans="61:61" x14ac:dyDescent="0.25">
      <c r="BI12858" s="34">
        <v>-0.12972516774605899</v>
      </c>
    </row>
    <row r="12859" spans="61:61" x14ac:dyDescent="0.25">
      <c r="BI12859" s="34">
        <v>-3.4248124503923498E-2</v>
      </c>
    </row>
    <row r="12860" spans="61:61" x14ac:dyDescent="0.25">
      <c r="BI12860" s="34">
        <v>-1.2321916602451801E-2</v>
      </c>
    </row>
    <row r="12861" spans="61:61" x14ac:dyDescent="0.25">
      <c r="BI12861" s="34">
        <v>7.1678561612185193E-2</v>
      </c>
    </row>
    <row r="12862" spans="61:61" x14ac:dyDescent="0.25">
      <c r="BI12862" s="34">
        <v>-0.18969065167641611</v>
      </c>
    </row>
    <row r="12863" spans="61:61" x14ac:dyDescent="0.25">
      <c r="BI12863" s="34">
        <v>-4.0967708563619899E-2</v>
      </c>
    </row>
    <row r="12864" spans="61:61" x14ac:dyDescent="0.25">
      <c r="BI12864" s="34">
        <v>-0.1644874528779954</v>
      </c>
    </row>
    <row r="12865" spans="61:61" x14ac:dyDescent="0.25">
      <c r="BI12865" s="34">
        <v>-1.3411550342344401E-2</v>
      </c>
    </row>
    <row r="12866" spans="61:61" x14ac:dyDescent="0.25">
      <c r="BI12866" s="34">
        <v>-7.7384528976829806E-2</v>
      </c>
    </row>
    <row r="12867" spans="61:61" x14ac:dyDescent="0.25">
      <c r="BI12867" s="34">
        <v>0.1027213923230744</v>
      </c>
    </row>
    <row r="12868" spans="61:61" x14ac:dyDescent="0.25">
      <c r="BI12868" s="34">
        <v>-4.0804847461382097E-2</v>
      </c>
    </row>
    <row r="12869" spans="61:61" x14ac:dyDescent="0.25">
      <c r="BI12869" s="34">
        <v>-0.17439976581194269</v>
      </c>
    </row>
    <row r="12870" spans="61:61" x14ac:dyDescent="0.25">
      <c r="BI12870" s="34">
        <v>-0.1853094567099092</v>
      </c>
    </row>
    <row r="12871" spans="61:61" x14ac:dyDescent="0.25">
      <c r="BI12871" s="34">
        <v>-4.2236294058210201E-2</v>
      </c>
    </row>
    <row r="12872" spans="61:61" x14ac:dyDescent="0.25">
      <c r="BI12872" s="34">
        <v>-0.19255002537333649</v>
      </c>
    </row>
    <row r="12873" spans="61:61" x14ac:dyDescent="0.25">
      <c r="BI12873" s="34">
        <v>0.14842903121680251</v>
      </c>
    </row>
    <row r="12874" spans="61:61" x14ac:dyDescent="0.25">
      <c r="BI12874" s="34">
        <v>-0.22883811332003259</v>
      </c>
    </row>
    <row r="12875" spans="61:61" x14ac:dyDescent="0.25">
      <c r="BI12875" s="34">
        <v>8.7928834156913896E-2</v>
      </c>
    </row>
    <row r="12876" spans="61:61" x14ac:dyDescent="0.25">
      <c r="BI12876" s="34">
        <v>-0.1114805311200594</v>
      </c>
    </row>
    <row r="12877" spans="61:61" x14ac:dyDescent="0.25">
      <c r="BI12877" s="34">
        <v>-0.10221655213320199</v>
      </c>
    </row>
    <row r="12878" spans="61:61" x14ac:dyDescent="0.25">
      <c r="BI12878" s="34">
        <v>3.1650107044496598E-2</v>
      </c>
    </row>
    <row r="12879" spans="61:61" x14ac:dyDescent="0.25">
      <c r="BI12879" s="34">
        <v>0.11407897364182649</v>
      </c>
    </row>
    <row r="12880" spans="61:61" x14ac:dyDescent="0.25">
      <c r="BI12880" s="34">
        <v>0.1162762449429412</v>
      </c>
    </row>
    <row r="12881" spans="61:61" x14ac:dyDescent="0.25">
      <c r="BI12881" s="34">
        <v>-1.2891447311238299E-2</v>
      </c>
    </row>
    <row r="12882" spans="61:61" x14ac:dyDescent="0.25">
      <c r="BI12882" s="34">
        <v>9.7059612448155405E-2</v>
      </c>
    </row>
    <row r="12883" spans="61:61" x14ac:dyDescent="0.25">
      <c r="BI12883" s="34">
        <v>0.20946867510155209</v>
      </c>
    </row>
    <row r="12884" spans="61:61" x14ac:dyDescent="0.25">
      <c r="BI12884" s="34">
        <v>-2.7218270547503701E-2</v>
      </c>
    </row>
    <row r="12885" spans="61:61" x14ac:dyDescent="0.25">
      <c r="BI12885" s="34">
        <v>0.12167034172718411</v>
      </c>
    </row>
    <row r="12886" spans="61:61" x14ac:dyDescent="0.25">
      <c r="BI12886" s="34">
        <v>0.1896856775136134</v>
      </c>
    </row>
    <row r="12887" spans="61:61" x14ac:dyDescent="0.25">
      <c r="BI12887" s="34">
        <v>4.8747736911913198E-2</v>
      </c>
    </row>
    <row r="12888" spans="61:61" x14ac:dyDescent="0.25">
      <c r="BI12888" s="34">
        <v>2.8944683751310801E-2</v>
      </c>
    </row>
    <row r="12889" spans="61:61" x14ac:dyDescent="0.25">
      <c r="BI12889" s="34">
        <v>-2.47780019739933E-2</v>
      </c>
    </row>
    <row r="12890" spans="61:61" x14ac:dyDescent="0.25">
      <c r="BI12890" s="34">
        <v>-1.07139697582481E-2</v>
      </c>
    </row>
    <row r="12891" spans="61:61" x14ac:dyDescent="0.25">
      <c r="BI12891" s="34">
        <v>0.20439076181020091</v>
      </c>
    </row>
    <row r="12892" spans="61:61" x14ac:dyDescent="0.25">
      <c r="BI12892" s="34">
        <v>0.25482297009628618</v>
      </c>
    </row>
    <row r="12893" spans="61:61" x14ac:dyDescent="0.25">
      <c r="BI12893" s="34">
        <v>4.2483311917489101E-2</v>
      </c>
    </row>
    <row r="12894" spans="61:61" x14ac:dyDescent="0.25">
      <c r="BI12894" s="34">
        <v>4.6045217824859E-2</v>
      </c>
    </row>
    <row r="12895" spans="61:61" x14ac:dyDescent="0.25">
      <c r="BI12895" s="34">
        <v>4.1090206351936998E-2</v>
      </c>
    </row>
    <row r="12896" spans="61:61" x14ac:dyDescent="0.25">
      <c r="BI12896" s="34">
        <v>0.37026902212749502</v>
      </c>
    </row>
    <row r="12897" spans="61:61" x14ac:dyDescent="0.25">
      <c r="BI12897" s="34">
        <v>-5.4177053964360199E-2</v>
      </c>
    </row>
    <row r="12898" spans="61:61" x14ac:dyDescent="0.25">
      <c r="BI12898" s="34">
        <v>0.15270259960580701</v>
      </c>
    </row>
    <row r="12899" spans="61:61" x14ac:dyDescent="0.25">
      <c r="BI12899" s="34">
        <v>1.44445247323E-2</v>
      </c>
    </row>
    <row r="12900" spans="61:61" x14ac:dyDescent="0.25">
      <c r="BI12900" s="34">
        <v>1.6577936165101999E-3</v>
      </c>
    </row>
    <row r="12901" spans="61:61" x14ac:dyDescent="0.25">
      <c r="BI12901" s="34">
        <v>3.7857233320530599E-2</v>
      </c>
    </row>
    <row r="12902" spans="61:61" x14ac:dyDescent="0.25">
      <c r="BI12902" s="34">
        <v>0.36810961399333209</v>
      </c>
    </row>
    <row r="12903" spans="61:61" x14ac:dyDescent="0.25">
      <c r="BI12903" s="34">
        <v>4.5099450351445601E-2</v>
      </c>
    </row>
    <row r="12904" spans="61:61" x14ac:dyDescent="0.25">
      <c r="BI12904" s="34">
        <v>-3.6056834287395999E-2</v>
      </c>
    </row>
    <row r="12905" spans="61:61" x14ac:dyDescent="0.25">
      <c r="BI12905" s="34">
        <v>0.22946942482247321</v>
      </c>
    </row>
    <row r="12906" spans="61:61" x14ac:dyDescent="0.25">
      <c r="BI12906" s="34">
        <v>-7.8788380002446506E-2</v>
      </c>
    </row>
    <row r="12907" spans="61:61" x14ac:dyDescent="0.25">
      <c r="BI12907" s="34">
        <v>-6.3149496063597696E-2</v>
      </c>
    </row>
    <row r="12908" spans="61:61" x14ac:dyDescent="0.25">
      <c r="BI12908" s="34">
        <v>1.4654342751220101E-2</v>
      </c>
    </row>
    <row r="12909" spans="61:61" x14ac:dyDescent="0.25">
      <c r="BI12909" s="34">
        <v>0.2245760262977457</v>
      </c>
    </row>
    <row r="12910" spans="61:61" x14ac:dyDescent="0.25">
      <c r="BI12910" s="34">
        <v>0.16916334979915079</v>
      </c>
    </row>
    <row r="12911" spans="61:61" x14ac:dyDescent="0.25">
      <c r="BI12911" s="34">
        <v>4.3429155209664699E-2</v>
      </c>
    </row>
    <row r="12912" spans="61:61" x14ac:dyDescent="0.25">
      <c r="BI12912" s="34">
        <v>0.11673208617767319</v>
      </c>
    </row>
    <row r="12913" spans="61:61" x14ac:dyDescent="0.25">
      <c r="BI12913" s="34">
        <v>4.8015094609826399E-2</v>
      </c>
    </row>
    <row r="12914" spans="61:61" x14ac:dyDescent="0.25">
      <c r="BI12914" s="34">
        <v>0.1036159806597242</v>
      </c>
    </row>
    <row r="12915" spans="61:61" x14ac:dyDescent="0.25">
      <c r="BI12915" s="34">
        <v>0.1457185346841888</v>
      </c>
    </row>
    <row r="12916" spans="61:61" x14ac:dyDescent="0.25">
      <c r="BI12916" s="34">
        <v>9.4639933640959406E-2</v>
      </c>
    </row>
    <row r="12917" spans="61:61" x14ac:dyDescent="0.25">
      <c r="BI12917" s="34">
        <v>-0.16580894816394481</v>
      </c>
    </row>
    <row r="12918" spans="61:61" x14ac:dyDescent="0.25">
      <c r="BI12918" s="34">
        <v>-8.5785281867542196E-2</v>
      </c>
    </row>
    <row r="12919" spans="61:61" x14ac:dyDescent="0.25">
      <c r="BI12919" s="34">
        <v>-3.2706552165363903E-2</v>
      </c>
    </row>
    <row r="12920" spans="61:61" x14ac:dyDescent="0.25">
      <c r="BI12920" s="34">
        <v>4.7639279810105198E-2</v>
      </c>
    </row>
    <row r="12921" spans="61:61" x14ac:dyDescent="0.25">
      <c r="BI12921" s="34">
        <v>7.2255339744263E-2</v>
      </c>
    </row>
    <row r="12922" spans="61:61" x14ac:dyDescent="0.25">
      <c r="BI12922" s="34">
        <v>0.18877290559814669</v>
      </c>
    </row>
    <row r="12923" spans="61:61" x14ac:dyDescent="0.25">
      <c r="BI12923" s="34">
        <v>0.1680256178377425</v>
      </c>
    </row>
    <row r="12924" spans="61:61" x14ac:dyDescent="0.25">
      <c r="BI12924" s="34">
        <v>0.2221115922059306</v>
      </c>
    </row>
    <row r="12925" spans="61:61" x14ac:dyDescent="0.25">
      <c r="BI12925" s="34">
        <v>-1.62062059198688E-2</v>
      </c>
    </row>
    <row r="12926" spans="61:61" x14ac:dyDescent="0.25">
      <c r="BI12926" s="34">
        <v>0.1300220488834222</v>
      </c>
    </row>
    <row r="12927" spans="61:61" x14ac:dyDescent="0.25">
      <c r="BI12927" s="34">
        <v>-7.2717567734367605E-2</v>
      </c>
    </row>
    <row r="12928" spans="61:61" x14ac:dyDescent="0.25">
      <c r="BI12928" s="34">
        <v>-6.1050416309421297E-2</v>
      </c>
    </row>
    <row r="12929" spans="61:61" x14ac:dyDescent="0.25">
      <c r="BI12929" s="34">
        <v>-6.4123735913666394E-2</v>
      </c>
    </row>
    <row r="12930" spans="61:61" x14ac:dyDescent="0.25">
      <c r="BI12930" s="34">
        <v>-1.00995365287721E-2</v>
      </c>
    </row>
    <row r="12931" spans="61:61" x14ac:dyDescent="0.25">
      <c r="BI12931" s="34">
        <v>-6.1351681290382501E-2</v>
      </c>
    </row>
    <row r="12932" spans="61:61" x14ac:dyDescent="0.25">
      <c r="BI12932" s="34">
        <v>1.9868848177746999E-3</v>
      </c>
    </row>
    <row r="12933" spans="61:61" x14ac:dyDescent="0.25">
      <c r="BI12933" s="34">
        <v>-9.8929974127944506E-2</v>
      </c>
    </row>
    <row r="12934" spans="61:61" x14ac:dyDescent="0.25">
      <c r="BI12934" s="34">
        <v>-1.45045307068804E-2</v>
      </c>
    </row>
    <row r="12935" spans="61:61" x14ac:dyDescent="0.25">
      <c r="BI12935" s="34">
        <v>1.6694057486775399E-2</v>
      </c>
    </row>
    <row r="12936" spans="61:61" x14ac:dyDescent="0.25">
      <c r="BI12936" s="34">
        <v>-4.9136214696404501E-2</v>
      </c>
    </row>
    <row r="12937" spans="61:61" x14ac:dyDescent="0.25">
      <c r="BI12937" s="34">
        <v>-7.7675188191823299E-2</v>
      </c>
    </row>
    <row r="12938" spans="61:61" x14ac:dyDescent="0.25">
      <c r="BI12938" s="34">
        <v>-0.1314733196386943</v>
      </c>
    </row>
    <row r="12939" spans="61:61" x14ac:dyDescent="0.25">
      <c r="BI12939" s="34">
        <v>-3.0586155201826701E-2</v>
      </c>
    </row>
    <row r="12940" spans="61:61" x14ac:dyDescent="0.25">
      <c r="BI12940" s="34">
        <v>-0.1522934853507813</v>
      </c>
    </row>
    <row r="12941" spans="61:61" x14ac:dyDescent="0.25">
      <c r="BI12941" s="34">
        <v>-8.4361858928932498E-2</v>
      </c>
    </row>
    <row r="12942" spans="61:61" x14ac:dyDescent="0.25">
      <c r="BI12942" s="34">
        <v>-1.54580883995538E-2</v>
      </c>
    </row>
    <row r="12943" spans="61:61" x14ac:dyDescent="0.25">
      <c r="BI12943" s="34">
        <v>1.6978468482002101E-2</v>
      </c>
    </row>
    <row r="12944" spans="61:61" x14ac:dyDescent="0.25">
      <c r="BI12944" s="34">
        <v>9.8867055368046894E-2</v>
      </c>
    </row>
    <row r="12945" spans="61:61" x14ac:dyDescent="0.25">
      <c r="BI12945" s="34">
        <v>-0.14528576516756239</v>
      </c>
    </row>
    <row r="12946" spans="61:61" x14ac:dyDescent="0.25">
      <c r="BI12946" s="34">
        <v>-0.1837973317586104</v>
      </c>
    </row>
    <row r="12947" spans="61:61" x14ac:dyDescent="0.25">
      <c r="BI12947" s="34">
        <v>0.116702499868066</v>
      </c>
    </row>
    <row r="12948" spans="61:61" x14ac:dyDescent="0.25">
      <c r="BI12948" s="34">
        <v>-8.3052357161239404E-2</v>
      </c>
    </row>
    <row r="12949" spans="61:61" x14ac:dyDescent="0.25">
      <c r="BI12949" s="34">
        <v>-4.6587547634241597E-2</v>
      </c>
    </row>
    <row r="12950" spans="61:61" x14ac:dyDescent="0.25">
      <c r="BI12950" s="34">
        <v>4.7382071634306001E-3</v>
      </c>
    </row>
    <row r="12951" spans="61:61" x14ac:dyDescent="0.25">
      <c r="BI12951" s="34">
        <v>-0.1080516613533279</v>
      </c>
    </row>
    <row r="12952" spans="61:61" x14ac:dyDescent="0.25">
      <c r="BI12952" s="34">
        <v>-0.1077849038922864</v>
      </c>
    </row>
    <row r="12953" spans="61:61" x14ac:dyDescent="0.25">
      <c r="BI12953" s="34">
        <v>1.4263481752797001E-3</v>
      </c>
    </row>
    <row r="12954" spans="61:61" x14ac:dyDescent="0.25">
      <c r="BI12954" s="34">
        <v>-8.6520253124235998E-3</v>
      </c>
    </row>
    <row r="12955" spans="61:61" x14ac:dyDescent="0.25">
      <c r="BI12955" s="34">
        <v>7.7230415845176106E-2</v>
      </c>
    </row>
    <row r="12956" spans="61:61" x14ac:dyDescent="0.25">
      <c r="BI12956" s="34">
        <v>-2.0136118156572399E-2</v>
      </c>
    </row>
    <row r="12957" spans="61:61" x14ac:dyDescent="0.25">
      <c r="BI12957" s="34">
        <v>0.20464397680360111</v>
      </c>
    </row>
    <row r="12958" spans="61:61" x14ac:dyDescent="0.25">
      <c r="BI12958" s="34">
        <v>-6.4501173211797103E-2</v>
      </c>
    </row>
    <row r="12959" spans="61:61" x14ac:dyDescent="0.25">
      <c r="BI12959" s="34">
        <v>3.4350796104811197E-2</v>
      </c>
    </row>
    <row r="12960" spans="61:61" x14ac:dyDescent="0.25">
      <c r="BI12960" s="34">
        <v>2.4933497042310998E-3</v>
      </c>
    </row>
    <row r="12961" spans="61:61" x14ac:dyDescent="0.25">
      <c r="BI12961" s="34">
        <v>0.13646119029318041</v>
      </c>
    </row>
    <row r="12962" spans="61:61" x14ac:dyDescent="0.25">
      <c r="BI12962" s="34">
        <v>-3.7746192652291698E-2</v>
      </c>
    </row>
    <row r="12963" spans="61:61" x14ac:dyDescent="0.25">
      <c r="BI12963" s="34">
        <v>0.103457210068017</v>
      </c>
    </row>
    <row r="12964" spans="61:61" x14ac:dyDescent="0.25">
      <c r="BI12964" s="34">
        <v>-0.1047935518772253</v>
      </c>
    </row>
    <row r="12965" spans="61:61" x14ac:dyDescent="0.25">
      <c r="BI12965" s="34">
        <v>9.4103674050217606E-2</v>
      </c>
    </row>
    <row r="12966" spans="61:61" x14ac:dyDescent="0.25">
      <c r="BI12966" s="34">
        <v>-1.1068601811382099E-2</v>
      </c>
    </row>
    <row r="12967" spans="61:61" x14ac:dyDescent="0.25">
      <c r="BI12967" s="34">
        <v>-0.15915646121795679</v>
      </c>
    </row>
    <row r="12968" spans="61:61" x14ac:dyDescent="0.25">
      <c r="BI12968" s="34">
        <v>0.1407000077159751</v>
      </c>
    </row>
    <row r="12969" spans="61:61" x14ac:dyDescent="0.25">
      <c r="BI12969" s="34">
        <v>7.7346053992222497E-2</v>
      </c>
    </row>
    <row r="12970" spans="61:61" x14ac:dyDescent="0.25">
      <c r="BI12970" s="34">
        <v>0.15750375455663521</v>
      </c>
    </row>
    <row r="12971" spans="61:61" x14ac:dyDescent="0.25">
      <c r="BI12971" s="34">
        <v>0.14981325012077079</v>
      </c>
    </row>
    <row r="12972" spans="61:61" x14ac:dyDescent="0.25">
      <c r="BI12972" s="34">
        <v>-5.6901498617999903E-2</v>
      </c>
    </row>
    <row r="12973" spans="61:61" x14ac:dyDescent="0.25">
      <c r="BI12973" s="34">
        <v>7.10081487413107E-2</v>
      </c>
    </row>
    <row r="12974" spans="61:61" x14ac:dyDescent="0.25">
      <c r="BI12974" s="34">
        <v>-0.20189670056853379</v>
      </c>
    </row>
    <row r="12975" spans="61:61" x14ac:dyDescent="0.25">
      <c r="BI12975" s="34">
        <v>1.30269060202007E-2</v>
      </c>
    </row>
    <row r="12976" spans="61:61" x14ac:dyDescent="0.25">
      <c r="BI12976" s="34">
        <v>0.15004554567160711</v>
      </c>
    </row>
    <row r="12977" spans="61:61" x14ac:dyDescent="0.25">
      <c r="BI12977" s="34">
        <v>-0.1357268165089289</v>
      </c>
    </row>
    <row r="12978" spans="61:61" x14ac:dyDescent="0.25">
      <c r="BI12978" s="34">
        <v>5.9760163857491902E-2</v>
      </c>
    </row>
    <row r="12979" spans="61:61" x14ac:dyDescent="0.25">
      <c r="BI12979" s="34">
        <v>0.18614662583138411</v>
      </c>
    </row>
    <row r="12980" spans="61:61" x14ac:dyDescent="0.25">
      <c r="BI12980" s="34">
        <v>0.1571913476829031</v>
      </c>
    </row>
    <row r="12981" spans="61:61" x14ac:dyDescent="0.25">
      <c r="BI12981" s="34">
        <v>-1.6702743654855998E-2</v>
      </c>
    </row>
    <row r="12982" spans="61:61" x14ac:dyDescent="0.25">
      <c r="BI12982" s="34">
        <v>-0.1526296919633382</v>
      </c>
    </row>
    <row r="12983" spans="61:61" x14ac:dyDescent="0.25">
      <c r="BI12983" s="34">
        <v>0.31444233973372249</v>
      </c>
    </row>
    <row r="12984" spans="61:61" x14ac:dyDescent="0.25">
      <c r="BI12984" s="34">
        <v>0.10577178745306021</v>
      </c>
    </row>
    <row r="12985" spans="61:61" x14ac:dyDescent="0.25">
      <c r="BI12985" s="34">
        <v>0.1603692967656748</v>
      </c>
    </row>
    <row r="12986" spans="61:61" x14ac:dyDescent="0.25">
      <c r="BI12986" s="34">
        <v>0.27818703141349321</v>
      </c>
    </row>
    <row r="12987" spans="61:61" x14ac:dyDescent="0.25">
      <c r="BI12987" s="34">
        <v>6.4142177211409093E-2</v>
      </c>
    </row>
    <row r="12988" spans="61:61" x14ac:dyDescent="0.25">
      <c r="BI12988" s="34">
        <v>0.13938214948258321</v>
      </c>
    </row>
    <row r="12989" spans="61:61" x14ac:dyDescent="0.25">
      <c r="BI12989" s="34">
        <v>0.21834922195352449</v>
      </c>
    </row>
    <row r="12990" spans="61:61" x14ac:dyDescent="0.25">
      <c r="BI12990" s="34">
        <v>0.36438874976621111</v>
      </c>
    </row>
    <row r="12991" spans="61:61" x14ac:dyDescent="0.25">
      <c r="BI12991" s="34">
        <v>0.20496901412418589</v>
      </c>
    </row>
    <row r="12992" spans="61:61" x14ac:dyDescent="0.25">
      <c r="BI12992" s="34">
        <v>-0.13087256531123909</v>
      </c>
    </row>
    <row r="12993" spans="61:61" x14ac:dyDescent="0.25">
      <c r="BI12993" s="34">
        <v>0.13325899180340339</v>
      </c>
    </row>
    <row r="12994" spans="61:61" x14ac:dyDescent="0.25">
      <c r="BI12994" s="34">
        <v>0.19082110636669611</v>
      </c>
    </row>
    <row r="12995" spans="61:61" x14ac:dyDescent="0.25">
      <c r="BI12995" s="34">
        <v>-7.0350587519290797E-2</v>
      </c>
    </row>
    <row r="12996" spans="61:61" x14ac:dyDescent="0.25">
      <c r="BI12996" s="34">
        <v>0.31357644231198339</v>
      </c>
    </row>
    <row r="12997" spans="61:61" x14ac:dyDescent="0.25">
      <c r="BI12997" s="34">
        <v>-8.38417033588192E-2</v>
      </c>
    </row>
    <row r="12998" spans="61:61" x14ac:dyDescent="0.25">
      <c r="BI12998" s="34">
        <v>7.8149966380439806E-2</v>
      </c>
    </row>
    <row r="12999" spans="61:61" x14ac:dyDescent="0.25">
      <c r="BI12999" s="34">
        <v>0.108647404284962</v>
      </c>
    </row>
    <row r="13000" spans="61:61" x14ac:dyDescent="0.25">
      <c r="BI13000" s="34">
        <v>-6.2143204218536197E-2</v>
      </c>
    </row>
    <row r="13001" spans="61:61" x14ac:dyDescent="0.25">
      <c r="BI13001" s="34">
        <v>2.4650902565885299E-2</v>
      </c>
    </row>
    <row r="13002" spans="61:61" x14ac:dyDescent="0.25">
      <c r="BI13002" s="34">
        <v>0.1148578502101037</v>
      </c>
    </row>
    <row r="13003" spans="61:61" x14ac:dyDescent="0.25">
      <c r="BI13003" s="34">
        <v>2.23823034276068E-2</v>
      </c>
    </row>
    <row r="13004" spans="61:61" x14ac:dyDescent="0.25">
      <c r="BI13004" s="34">
        <v>0.80263233768180442</v>
      </c>
    </row>
    <row r="13005" spans="61:61" x14ac:dyDescent="0.25">
      <c r="BI13005" s="34">
        <v>1.79844995354702E-2</v>
      </c>
    </row>
    <row r="13006" spans="61:61" x14ac:dyDescent="0.25">
      <c r="BI13006" s="34">
        <v>7.9150038022913899E-2</v>
      </c>
    </row>
    <row r="13007" spans="61:61" x14ac:dyDescent="0.25">
      <c r="BI13007" s="34">
        <v>-9.1267263155565603E-2</v>
      </c>
    </row>
    <row r="13008" spans="61:61" x14ac:dyDescent="0.25">
      <c r="BI13008" s="34">
        <v>6.0856371114109999E-2</v>
      </c>
    </row>
    <row r="13009" spans="61:61" x14ac:dyDescent="0.25">
      <c r="BI13009" s="34">
        <v>0.24154539933250041</v>
      </c>
    </row>
    <row r="13010" spans="61:61" x14ac:dyDescent="0.25">
      <c r="BI13010" s="34">
        <v>0.78366688176630672</v>
      </c>
    </row>
    <row r="13011" spans="61:61" x14ac:dyDescent="0.25">
      <c r="BI13011" s="34">
        <v>9.6147311397469404E-2</v>
      </c>
    </row>
    <row r="13012" spans="61:61" x14ac:dyDescent="0.25">
      <c r="BI13012" s="34">
        <v>9.07007856776815E-2</v>
      </c>
    </row>
    <row r="13013" spans="61:61" x14ac:dyDescent="0.25">
      <c r="BI13013" s="34">
        <v>0.79836058881562055</v>
      </c>
    </row>
    <row r="13014" spans="61:61" x14ac:dyDescent="0.25">
      <c r="BI13014" s="34">
        <v>0.31737409228543678</v>
      </c>
    </row>
    <row r="13015" spans="61:61" x14ac:dyDescent="0.25">
      <c r="BI13015" s="34">
        <v>0.116620895831378</v>
      </c>
    </row>
    <row r="13016" spans="61:61" x14ac:dyDescent="0.25">
      <c r="BI13016" s="34">
        <v>4.02745773121077E-2</v>
      </c>
    </row>
    <row r="13017" spans="61:61" x14ac:dyDescent="0.25">
      <c r="BI13017" s="34">
        <v>6.2893346637681001E-3</v>
      </c>
    </row>
    <row r="13018" spans="61:61" x14ac:dyDescent="0.25">
      <c r="BI13018" s="34">
        <v>0.27098957550936109</v>
      </c>
    </row>
    <row r="13019" spans="61:61" x14ac:dyDescent="0.25">
      <c r="BI13019" s="34">
        <v>-0.13699641353281089</v>
      </c>
    </row>
    <row r="13020" spans="61:61" x14ac:dyDescent="0.25">
      <c r="BI13020" s="34">
        <v>-3.26947135174121E-2</v>
      </c>
    </row>
    <row r="13021" spans="61:61" x14ac:dyDescent="0.25">
      <c r="BI13021" s="34">
        <v>0.1060890666046298</v>
      </c>
    </row>
    <row r="13022" spans="61:61" x14ac:dyDescent="0.25">
      <c r="BI13022" s="34">
        <v>2.25822905321197E-2</v>
      </c>
    </row>
    <row r="13023" spans="61:61" x14ac:dyDescent="0.25">
      <c r="BI13023" s="34">
        <v>-0.1044478180098722</v>
      </c>
    </row>
    <row r="13024" spans="61:61" x14ac:dyDescent="0.25">
      <c r="BI13024" s="34">
        <v>0.37467822985411231</v>
      </c>
    </row>
    <row r="13025" spans="61:61" x14ac:dyDescent="0.25">
      <c r="BI13025" s="34">
        <v>0.45385364950137969</v>
      </c>
    </row>
    <row r="13026" spans="61:61" x14ac:dyDescent="0.25">
      <c r="BI13026" s="34">
        <v>-0.11269804554170471</v>
      </c>
    </row>
    <row r="13027" spans="61:61" x14ac:dyDescent="0.25">
      <c r="BI13027" s="34">
        <v>-5.0396894802627802E-2</v>
      </c>
    </row>
    <row r="13028" spans="61:61" x14ac:dyDescent="0.25">
      <c r="BI13028" s="34">
        <v>0.1069016983339451</v>
      </c>
    </row>
    <row r="13029" spans="61:61" x14ac:dyDescent="0.25">
      <c r="BI13029" s="34">
        <v>-7.5609117790689698E-2</v>
      </c>
    </row>
    <row r="13030" spans="61:61" x14ac:dyDescent="0.25">
      <c r="BI13030" s="34">
        <v>0.21964665551469459</v>
      </c>
    </row>
    <row r="13031" spans="61:61" x14ac:dyDescent="0.25">
      <c r="BI13031" s="34">
        <v>0.1031723784190036</v>
      </c>
    </row>
    <row r="13032" spans="61:61" x14ac:dyDescent="0.25">
      <c r="BI13032" s="34">
        <v>-9.5396990845559996E-4</v>
      </c>
    </row>
    <row r="13033" spans="61:61" x14ac:dyDescent="0.25">
      <c r="BI13033" s="34">
        <v>5.8836647073613302E-2</v>
      </c>
    </row>
    <row r="13034" spans="61:61" x14ac:dyDescent="0.25">
      <c r="BI13034" s="34">
        <v>0.35772548664850368</v>
      </c>
    </row>
    <row r="13035" spans="61:61" x14ac:dyDescent="0.25">
      <c r="BI13035" s="34">
        <v>2.2182204771956301E-2</v>
      </c>
    </row>
    <row r="13036" spans="61:61" x14ac:dyDescent="0.25">
      <c r="BI13036" s="34">
        <v>0.27878318594664658</v>
      </c>
    </row>
    <row r="13037" spans="61:61" x14ac:dyDescent="0.25">
      <c r="BI13037" s="34">
        <v>7.4249545896967098E-2</v>
      </c>
    </row>
    <row r="13038" spans="61:61" x14ac:dyDescent="0.25">
      <c r="BI13038" s="34">
        <v>0.2084547869713759</v>
      </c>
    </row>
    <row r="13039" spans="61:61" x14ac:dyDescent="0.25">
      <c r="BI13039" s="34">
        <v>0.1348697299529068</v>
      </c>
    </row>
    <row r="13040" spans="61:61" x14ac:dyDescent="0.25">
      <c r="BI13040" s="34">
        <v>7.6535985672515294E-2</v>
      </c>
    </row>
    <row r="13041" spans="61:61" x14ac:dyDescent="0.25">
      <c r="BI13041" s="34">
        <v>0.30894940128065962</v>
      </c>
    </row>
    <row r="13042" spans="61:61" x14ac:dyDescent="0.25">
      <c r="BI13042" s="34">
        <v>0.62550845261931454</v>
      </c>
    </row>
    <row r="13043" spans="61:61" x14ac:dyDescent="0.25">
      <c r="BI13043" s="34">
        <v>0.29741015026598988</v>
      </c>
    </row>
    <row r="13044" spans="61:61" x14ac:dyDescent="0.25">
      <c r="BI13044" s="34">
        <v>0.33100558265833008</v>
      </c>
    </row>
    <row r="13045" spans="61:61" x14ac:dyDescent="0.25">
      <c r="BI13045" s="34">
        <v>1.35768562771549E-2</v>
      </c>
    </row>
    <row r="13046" spans="61:61" x14ac:dyDescent="0.25">
      <c r="BI13046" s="34">
        <v>0.1558732400208781</v>
      </c>
    </row>
    <row r="13047" spans="61:61" x14ac:dyDescent="0.25">
      <c r="BI13047" s="34">
        <v>0.2756882882696004</v>
      </c>
    </row>
    <row r="13048" spans="61:61" x14ac:dyDescent="0.25">
      <c r="BI13048" s="34">
        <v>9.1778949620452493E-2</v>
      </c>
    </row>
    <row r="13049" spans="61:61" x14ac:dyDescent="0.25">
      <c r="BI13049" s="34">
        <v>0.2767207859170005</v>
      </c>
    </row>
    <row r="13050" spans="61:61" x14ac:dyDescent="0.25">
      <c r="BI13050" s="34">
        <v>0.16758487525724811</v>
      </c>
    </row>
    <row r="13051" spans="61:61" x14ac:dyDescent="0.25">
      <c r="BI13051" s="34">
        <v>0.3987007243903572</v>
      </c>
    </row>
    <row r="13052" spans="61:61" x14ac:dyDescent="0.25">
      <c r="BI13052" s="34">
        <v>0.18151957359545609</v>
      </c>
    </row>
    <row r="13053" spans="61:61" x14ac:dyDescent="0.25">
      <c r="BI13053" s="34">
        <v>0.119202356923228</v>
      </c>
    </row>
    <row r="13054" spans="61:61" x14ac:dyDescent="0.25">
      <c r="BI13054" s="34">
        <v>8.9176977747287403E-2</v>
      </c>
    </row>
    <row r="13055" spans="61:61" x14ac:dyDescent="0.25">
      <c r="BI13055" s="34">
        <v>-5.9162252119727102E-2</v>
      </c>
    </row>
    <row r="13056" spans="61:61" x14ac:dyDescent="0.25">
      <c r="BI13056" s="34">
        <v>-0.1244749592404332</v>
      </c>
    </row>
    <row r="13057" spans="61:61" x14ac:dyDescent="0.25">
      <c r="BI13057" s="34">
        <v>0.13121544047672681</v>
      </c>
    </row>
    <row r="13058" spans="61:61" x14ac:dyDescent="0.25">
      <c r="BI13058" s="34">
        <v>0.15277052603350941</v>
      </c>
    </row>
    <row r="13059" spans="61:61" x14ac:dyDescent="0.25">
      <c r="BI13059" s="34">
        <v>-0.1005633849417375</v>
      </c>
    </row>
    <row r="13060" spans="61:61" x14ac:dyDescent="0.25">
      <c r="BI13060" s="34">
        <v>0.2037055160984847</v>
      </c>
    </row>
    <row r="13061" spans="61:61" x14ac:dyDescent="0.25">
      <c r="BI13061" s="34">
        <v>0.29469168168958337</v>
      </c>
    </row>
    <row r="13062" spans="61:61" x14ac:dyDescent="0.25">
      <c r="BI13062" s="34">
        <v>6.1045032463062102E-2</v>
      </c>
    </row>
    <row r="13063" spans="61:61" x14ac:dyDescent="0.25">
      <c r="BI13063" s="34">
        <v>0.44961771450437837</v>
      </c>
    </row>
    <row r="13064" spans="61:61" x14ac:dyDescent="0.25">
      <c r="BI13064" s="34">
        <v>6.6865150420059805E-2</v>
      </c>
    </row>
    <row r="13065" spans="61:61" x14ac:dyDescent="0.25">
      <c r="BI13065" s="34">
        <v>6.5119878228010603E-2</v>
      </c>
    </row>
    <row r="13066" spans="61:61" x14ac:dyDescent="0.25">
      <c r="BI13066" s="34">
        <v>0.52820017734568425</v>
      </c>
    </row>
    <row r="13067" spans="61:61" x14ac:dyDescent="0.25">
      <c r="BI13067" s="34">
        <v>-0.22352178540819431</v>
      </c>
    </row>
    <row r="13068" spans="61:61" x14ac:dyDescent="0.25">
      <c r="BI13068" s="34">
        <v>0.1204052575738724</v>
      </c>
    </row>
    <row r="13069" spans="61:61" x14ac:dyDescent="0.25">
      <c r="BI13069" s="34">
        <v>-0.13666435903979041</v>
      </c>
    </row>
    <row r="13070" spans="61:61" x14ac:dyDescent="0.25">
      <c r="BI13070" s="34">
        <v>-0.1011675975921385</v>
      </c>
    </row>
    <row r="13071" spans="61:61" x14ac:dyDescent="0.25">
      <c r="BI13071" s="34">
        <v>-7.1658243909617905E-2</v>
      </c>
    </row>
    <row r="13072" spans="61:61" x14ac:dyDescent="0.25">
      <c r="BI13072" s="34">
        <v>-1.3350451369045399E-2</v>
      </c>
    </row>
    <row r="13073" spans="61:61" x14ac:dyDescent="0.25">
      <c r="BI13073" s="34">
        <v>-3.0376900887561901E-2</v>
      </c>
    </row>
    <row r="13074" spans="61:61" x14ac:dyDescent="0.25">
      <c r="BI13074" s="34">
        <v>0.1112314498275825</v>
      </c>
    </row>
    <row r="13075" spans="61:61" x14ac:dyDescent="0.25">
      <c r="BI13075" s="34">
        <v>7.1038990562828997E-3</v>
      </c>
    </row>
    <row r="13076" spans="61:61" x14ac:dyDescent="0.25">
      <c r="BI13076" s="34">
        <v>0.21642849715947801</v>
      </c>
    </row>
    <row r="13077" spans="61:61" x14ac:dyDescent="0.25">
      <c r="BI13077" s="34">
        <v>3.6863219027027098E-2</v>
      </c>
    </row>
    <row r="13078" spans="61:61" x14ac:dyDescent="0.25">
      <c r="BI13078" s="34">
        <v>0.36124445338153588</v>
      </c>
    </row>
    <row r="13079" spans="61:61" x14ac:dyDescent="0.25">
      <c r="BI13079" s="34">
        <v>0.10264295944324089</v>
      </c>
    </row>
    <row r="13080" spans="61:61" x14ac:dyDescent="0.25">
      <c r="BI13080" s="34">
        <v>9.2679476399208399E-2</v>
      </c>
    </row>
    <row r="13081" spans="61:61" x14ac:dyDescent="0.25">
      <c r="BI13081" s="34">
        <v>-6.6339436245093794E-2</v>
      </c>
    </row>
    <row r="13082" spans="61:61" x14ac:dyDescent="0.25">
      <c r="BI13082" s="34">
        <v>-0.1769577400304608</v>
      </c>
    </row>
    <row r="13083" spans="61:61" x14ac:dyDescent="0.25">
      <c r="BI13083" s="34">
        <v>5.6146737844463002E-3</v>
      </c>
    </row>
    <row r="13084" spans="61:61" x14ac:dyDescent="0.25">
      <c r="BI13084" s="34">
        <v>-0.13023916525110199</v>
      </c>
    </row>
    <row r="13085" spans="61:61" x14ac:dyDescent="0.25">
      <c r="BI13085" s="34">
        <v>-3.4516744972148197E-2</v>
      </c>
    </row>
    <row r="13086" spans="61:61" x14ac:dyDescent="0.25">
      <c r="BI13086" s="34">
        <v>-4.5298363238343298E-2</v>
      </c>
    </row>
    <row r="13087" spans="61:61" x14ac:dyDescent="0.25">
      <c r="BI13087" s="34">
        <v>-6.3234717099915003E-3</v>
      </c>
    </row>
    <row r="13088" spans="61:61" x14ac:dyDescent="0.25">
      <c r="BI13088" s="34">
        <v>-5.2185734688571399E-2</v>
      </c>
    </row>
    <row r="13089" spans="61:61" x14ac:dyDescent="0.25">
      <c r="BI13089" s="34">
        <v>-7.5549159623038695E-2</v>
      </c>
    </row>
    <row r="13090" spans="61:61" x14ac:dyDescent="0.25">
      <c r="BI13090" s="34">
        <v>0.10992458381900561</v>
      </c>
    </row>
    <row r="13091" spans="61:61" x14ac:dyDescent="0.25">
      <c r="BI13091" s="34">
        <v>0.1865745394783368</v>
      </c>
    </row>
    <row r="13092" spans="61:61" x14ac:dyDescent="0.25">
      <c r="BI13092" s="34">
        <v>0.36456104740353668</v>
      </c>
    </row>
    <row r="13093" spans="61:61" x14ac:dyDescent="0.25">
      <c r="BI13093" s="34">
        <v>8.6063268171357399E-2</v>
      </c>
    </row>
    <row r="13094" spans="61:61" x14ac:dyDescent="0.25">
      <c r="BI13094" s="34">
        <v>0.60047613521614374</v>
      </c>
    </row>
    <row r="13095" spans="61:61" x14ac:dyDescent="0.25">
      <c r="BI13095" s="34">
        <v>9.6343925731460306E-2</v>
      </c>
    </row>
    <row r="13096" spans="61:61" x14ac:dyDescent="0.25">
      <c r="BI13096" s="34">
        <v>0.16060005289745879</v>
      </c>
    </row>
    <row r="13097" spans="61:61" x14ac:dyDescent="0.25">
      <c r="BI13097" s="34">
        <v>0.55602633749513897</v>
      </c>
    </row>
    <row r="13098" spans="61:61" x14ac:dyDescent="0.25">
      <c r="BI13098" s="34">
        <v>0.35208256683350708</v>
      </c>
    </row>
    <row r="13099" spans="61:61" x14ac:dyDescent="0.25">
      <c r="BI13099" s="34">
        <v>9.1388882967538498E-2</v>
      </c>
    </row>
    <row r="13100" spans="61:61" x14ac:dyDescent="0.25">
      <c r="BI13100" s="34">
        <v>0.12861391363455529</v>
      </c>
    </row>
    <row r="13101" spans="61:61" x14ac:dyDescent="0.25">
      <c r="BI13101" s="34">
        <v>0.30807415762252333</v>
      </c>
    </row>
    <row r="13102" spans="61:61" x14ac:dyDescent="0.25">
      <c r="BI13102" s="34">
        <v>0.2109734211029409</v>
      </c>
    </row>
    <row r="13103" spans="61:61" x14ac:dyDescent="0.25">
      <c r="BI13103" s="34">
        <v>1.79570825931901E-2</v>
      </c>
    </row>
    <row r="13104" spans="61:61" x14ac:dyDescent="0.25">
      <c r="BI13104" s="34">
        <v>0.1000971845013393</v>
      </c>
    </row>
    <row r="13105" spans="61:61" x14ac:dyDescent="0.25">
      <c r="BI13105" s="34">
        <v>0.19816638843974119</v>
      </c>
    </row>
    <row r="13106" spans="61:61" x14ac:dyDescent="0.25">
      <c r="BI13106" s="34">
        <v>2.8794295534600002E-4</v>
      </c>
    </row>
    <row r="13107" spans="61:61" x14ac:dyDescent="0.25">
      <c r="BI13107" s="34">
        <v>3.7297088307968303E-2</v>
      </c>
    </row>
    <row r="13108" spans="61:61" x14ac:dyDescent="0.25">
      <c r="BI13108" s="34">
        <v>6.26616973610018E-2</v>
      </c>
    </row>
    <row r="13109" spans="61:61" x14ac:dyDescent="0.25">
      <c r="BI13109" s="34">
        <v>3.1351165538057703E-2</v>
      </c>
    </row>
    <row r="13110" spans="61:61" x14ac:dyDescent="0.25">
      <c r="BI13110" s="34">
        <v>0.1460779433560816</v>
      </c>
    </row>
    <row r="13111" spans="61:61" x14ac:dyDescent="0.25">
      <c r="BI13111" s="34">
        <v>0.11324009865890911</v>
      </c>
    </row>
    <row r="13112" spans="61:61" x14ac:dyDescent="0.25">
      <c r="BI13112" s="34">
        <v>9.4765558835460006E-2</v>
      </c>
    </row>
    <row r="13113" spans="61:61" x14ac:dyDescent="0.25">
      <c r="BI13113" s="34">
        <v>0.2319144330268009</v>
      </c>
    </row>
    <row r="13114" spans="61:61" x14ac:dyDescent="0.25">
      <c r="BI13114" s="34">
        <v>0.1108932229317981</v>
      </c>
    </row>
    <row r="13115" spans="61:61" x14ac:dyDescent="0.25">
      <c r="BI13115" s="34">
        <v>7.2793909427040001E-4</v>
      </c>
    </row>
    <row r="13116" spans="61:61" x14ac:dyDescent="0.25">
      <c r="BI13116" s="34">
        <v>6.0107993790961101E-2</v>
      </c>
    </row>
    <row r="13117" spans="61:61" x14ac:dyDescent="0.25">
      <c r="BI13117" s="34">
        <v>0.55723859210505455</v>
      </c>
    </row>
    <row r="13118" spans="61:61" x14ac:dyDescent="0.25">
      <c r="BI13118" s="34">
        <v>0.2044934696126382</v>
      </c>
    </row>
    <row r="13119" spans="61:61" x14ac:dyDescent="0.25">
      <c r="BI13119" s="34">
        <v>-7.6495917382521497E-2</v>
      </c>
    </row>
    <row r="13120" spans="61:61" x14ac:dyDescent="0.25">
      <c r="BI13120" s="34">
        <v>4.6106031557782201E-2</v>
      </c>
    </row>
    <row r="13121" spans="61:61" x14ac:dyDescent="0.25">
      <c r="BI13121" s="34">
        <v>6.8719204757376903E-2</v>
      </c>
    </row>
    <row r="13122" spans="61:61" x14ac:dyDescent="0.25">
      <c r="BI13122" s="34">
        <v>0.20495420863435779</v>
      </c>
    </row>
    <row r="13123" spans="61:61" x14ac:dyDescent="0.25">
      <c r="BI13123" s="34">
        <v>-3.8070611100065811E-6</v>
      </c>
    </row>
    <row r="13124" spans="61:61" x14ac:dyDescent="0.25">
      <c r="BI13124" s="34">
        <v>0.1003698215060763</v>
      </c>
    </row>
    <row r="13125" spans="61:61" x14ac:dyDescent="0.25">
      <c r="BI13125" s="34">
        <v>-5.9157139841663001E-3</v>
      </c>
    </row>
    <row r="13126" spans="61:61" x14ac:dyDescent="0.25">
      <c r="BI13126" s="34">
        <v>-8.4916674450192298E-2</v>
      </c>
    </row>
    <row r="13127" spans="61:61" x14ac:dyDescent="0.25">
      <c r="BI13127" s="34">
        <v>-9.9102055262080602E-2</v>
      </c>
    </row>
    <row r="13128" spans="61:61" x14ac:dyDescent="0.25">
      <c r="BI13128" s="34">
        <v>6.4637677585149697E-2</v>
      </c>
    </row>
    <row r="13129" spans="61:61" x14ac:dyDescent="0.25">
      <c r="BI13129" s="34">
        <v>-4.9312474444471302E-2</v>
      </c>
    </row>
    <row r="13130" spans="61:61" x14ac:dyDescent="0.25">
      <c r="BI13130" s="34">
        <v>1.2063276602648E-3</v>
      </c>
    </row>
    <row r="13131" spans="61:61" x14ac:dyDescent="0.25">
      <c r="BI13131" s="34">
        <v>-7.0721859887134999E-3</v>
      </c>
    </row>
    <row r="13132" spans="61:61" x14ac:dyDescent="0.25">
      <c r="BI13132" s="34">
        <v>-9.2518234071878605E-2</v>
      </c>
    </row>
    <row r="13133" spans="61:61" x14ac:dyDescent="0.25">
      <c r="BI13133" s="34">
        <v>-5.2821494508668701E-2</v>
      </c>
    </row>
    <row r="13134" spans="61:61" x14ac:dyDescent="0.25">
      <c r="BI13134" s="34">
        <v>1.6339774715010101E-2</v>
      </c>
    </row>
    <row r="13135" spans="61:61" x14ac:dyDescent="0.25">
      <c r="BI13135" s="34">
        <v>0.16150223593954799</v>
      </c>
    </row>
    <row r="13136" spans="61:61" x14ac:dyDescent="0.25">
      <c r="BI13136" s="34">
        <v>-0.1643140466465379</v>
      </c>
    </row>
    <row r="13137" spans="61:61" x14ac:dyDescent="0.25">
      <c r="BI13137" s="34">
        <v>1.8105761683210798E-2</v>
      </c>
    </row>
    <row r="13138" spans="61:61" x14ac:dyDescent="0.25">
      <c r="BI13138" s="34">
        <v>1.00479924044138E-2</v>
      </c>
    </row>
    <row r="13139" spans="61:61" x14ac:dyDescent="0.25">
      <c r="BI13139" s="34">
        <v>4.1457094351184803E-2</v>
      </c>
    </row>
    <row r="13140" spans="61:61" x14ac:dyDescent="0.25">
      <c r="BI13140" s="34">
        <v>-6.2745160206173003E-2</v>
      </c>
    </row>
    <row r="13141" spans="61:61" x14ac:dyDescent="0.25">
      <c r="BI13141" s="34">
        <v>3.7020431148004802E-2</v>
      </c>
    </row>
    <row r="13142" spans="61:61" x14ac:dyDescent="0.25">
      <c r="BI13142" s="34">
        <v>9.0222020786806002E-3</v>
      </c>
    </row>
    <row r="13143" spans="61:61" x14ac:dyDescent="0.25">
      <c r="BI13143" s="34">
        <v>-1.3826906547708301E-2</v>
      </c>
    </row>
    <row r="13144" spans="61:61" x14ac:dyDescent="0.25">
      <c r="BI13144" s="34">
        <v>-3.8464483719551301E-2</v>
      </c>
    </row>
    <row r="13145" spans="61:61" x14ac:dyDescent="0.25">
      <c r="BI13145" s="34">
        <v>-0.17422674356110979</v>
      </c>
    </row>
    <row r="13146" spans="61:61" x14ac:dyDescent="0.25">
      <c r="BI13146" s="34">
        <v>-0.1079996749675151</v>
      </c>
    </row>
    <row r="13147" spans="61:61" x14ac:dyDescent="0.25">
      <c r="BI13147" s="34">
        <v>-0.30611212037201763</v>
      </c>
    </row>
    <row r="13148" spans="61:61" x14ac:dyDescent="0.25">
      <c r="BI13148" s="34">
        <v>-0.14126327925348389</v>
      </c>
    </row>
    <row r="13149" spans="61:61" x14ac:dyDescent="0.25">
      <c r="BI13149" s="34">
        <v>-1.1119238401815799E-2</v>
      </c>
    </row>
    <row r="13150" spans="61:61" x14ac:dyDescent="0.25">
      <c r="BI13150" s="34">
        <v>-0.30274074604451162</v>
      </c>
    </row>
    <row r="13151" spans="61:61" x14ac:dyDescent="0.25">
      <c r="BI13151" s="34">
        <v>6.5543217447244895E-2</v>
      </c>
    </row>
    <row r="13152" spans="61:61" x14ac:dyDescent="0.25">
      <c r="BI13152" s="34">
        <v>-1.6344937435264599E-2</v>
      </c>
    </row>
    <row r="13153" spans="61:61" x14ac:dyDescent="0.25">
      <c r="BI13153" s="34">
        <v>3.8566115661233399E-2</v>
      </c>
    </row>
    <row r="13154" spans="61:61" x14ac:dyDescent="0.25">
      <c r="BI13154" s="34">
        <v>-2.2397267900782801E-2</v>
      </c>
    </row>
    <row r="13155" spans="61:61" x14ac:dyDescent="0.25">
      <c r="BI13155" s="34">
        <v>-8.4349997452342701E-2</v>
      </c>
    </row>
    <row r="13156" spans="61:61" x14ac:dyDescent="0.25">
      <c r="BI13156" s="34">
        <v>-2.4099947498711201E-2</v>
      </c>
    </row>
    <row r="13157" spans="61:61" x14ac:dyDescent="0.25">
      <c r="BI13157" s="34">
        <v>3.2107240538733602E-2</v>
      </c>
    </row>
    <row r="13158" spans="61:61" x14ac:dyDescent="0.25">
      <c r="BI13158" s="34">
        <v>-0.1749297530212435</v>
      </c>
    </row>
    <row r="13159" spans="61:61" x14ac:dyDescent="0.25">
      <c r="BI13159" s="34">
        <v>-0.2669063602616899</v>
      </c>
    </row>
    <row r="13160" spans="61:61" x14ac:dyDescent="0.25">
      <c r="BI13160" s="34">
        <v>-0.1436845158799023</v>
      </c>
    </row>
    <row r="13161" spans="61:61" x14ac:dyDescent="0.25">
      <c r="BI13161" s="34">
        <v>-5.8636842850152401E-2</v>
      </c>
    </row>
    <row r="13162" spans="61:61" x14ac:dyDescent="0.25">
      <c r="BI13162" s="34">
        <v>-6.3699817483712201E-2</v>
      </c>
    </row>
    <row r="13163" spans="61:61" x14ac:dyDescent="0.25">
      <c r="BI13163" s="34">
        <v>-0.18949772544433291</v>
      </c>
    </row>
    <row r="13164" spans="61:61" x14ac:dyDescent="0.25">
      <c r="BI13164" s="34">
        <v>-0.1411823347210229</v>
      </c>
    </row>
    <row r="13165" spans="61:61" x14ac:dyDescent="0.25">
      <c r="BI13165" s="34">
        <v>0.1758718295349723</v>
      </c>
    </row>
    <row r="13166" spans="61:61" x14ac:dyDescent="0.25">
      <c r="BI13166" s="34">
        <v>-8.8624163592794306E-2</v>
      </c>
    </row>
    <row r="13167" spans="61:61" x14ac:dyDescent="0.25">
      <c r="BI13167" s="34">
        <v>7.4216753226799506E-2</v>
      </c>
    </row>
    <row r="13168" spans="61:61" x14ac:dyDescent="0.25">
      <c r="BI13168" s="34">
        <v>9.3251329925019999E-2</v>
      </c>
    </row>
    <row r="13169" spans="61:61" x14ac:dyDescent="0.25">
      <c r="BI13169" s="34">
        <v>-0.24464223732893081</v>
      </c>
    </row>
    <row r="13170" spans="61:61" x14ac:dyDescent="0.25">
      <c r="BI13170" s="34">
        <v>-0.21991484908781531</v>
      </c>
    </row>
    <row r="13171" spans="61:61" x14ac:dyDescent="0.25">
      <c r="BI13171" s="34">
        <v>-3.8129165720545498E-2</v>
      </c>
    </row>
    <row r="13172" spans="61:61" x14ac:dyDescent="0.25">
      <c r="BI13172" s="34">
        <v>-0.25414383596989781</v>
      </c>
    </row>
    <row r="13173" spans="61:61" x14ac:dyDescent="0.25">
      <c r="BI13173" s="34">
        <v>0.1200305189707821</v>
      </c>
    </row>
    <row r="13174" spans="61:61" x14ac:dyDescent="0.25">
      <c r="BI13174" s="34">
        <v>3.6497958380367998E-2</v>
      </c>
    </row>
    <row r="13175" spans="61:61" x14ac:dyDescent="0.25">
      <c r="BI13175" s="34">
        <v>-1.43533155812955E-2</v>
      </c>
    </row>
    <row r="13176" spans="61:61" x14ac:dyDescent="0.25">
      <c r="BI13176" s="34">
        <v>-8.3324153924491107E-2</v>
      </c>
    </row>
    <row r="13177" spans="61:61" x14ac:dyDescent="0.25">
      <c r="BI13177" s="34">
        <v>-0.13022457970204521</v>
      </c>
    </row>
    <row r="13178" spans="61:61" x14ac:dyDescent="0.25">
      <c r="BI13178" s="34">
        <v>-4.25407922997681E-2</v>
      </c>
    </row>
    <row r="13179" spans="61:61" x14ac:dyDescent="0.25">
      <c r="BI13179" s="34">
        <v>-0.1166016277107939</v>
      </c>
    </row>
    <row r="13180" spans="61:61" x14ac:dyDescent="0.25">
      <c r="BI13180" s="34">
        <v>0.19776141599188909</v>
      </c>
    </row>
    <row r="13181" spans="61:61" x14ac:dyDescent="0.25">
      <c r="BI13181" s="34">
        <v>-0.20988737487500589</v>
      </c>
    </row>
    <row r="13182" spans="61:61" x14ac:dyDescent="0.25">
      <c r="BI13182" s="34">
        <v>2.6268658710169101E-2</v>
      </c>
    </row>
    <row r="13183" spans="61:61" x14ac:dyDescent="0.25">
      <c r="BI13183" s="34">
        <v>-2.14274970823751E-2</v>
      </c>
    </row>
    <row r="13184" spans="61:61" x14ac:dyDescent="0.25">
      <c r="BI13184" s="34">
        <v>-3.7499620131013899E-2</v>
      </c>
    </row>
    <row r="13185" spans="61:61" x14ac:dyDescent="0.25">
      <c r="BI13185" s="34">
        <v>-1.9160296384440001E-2</v>
      </c>
    </row>
    <row r="13186" spans="61:61" x14ac:dyDescent="0.25">
      <c r="BI13186" s="34">
        <v>-0.1002543940223585</v>
      </c>
    </row>
    <row r="13187" spans="61:61" x14ac:dyDescent="0.25">
      <c r="BI13187" s="34">
        <v>8.6715891746759297E-2</v>
      </c>
    </row>
    <row r="13188" spans="61:61" x14ac:dyDescent="0.25">
      <c r="BI13188" s="34">
        <v>-0.1849917654827698</v>
      </c>
    </row>
    <row r="13189" spans="61:61" x14ac:dyDescent="0.25">
      <c r="BI13189" s="34">
        <v>1.6694144131591201E-2</v>
      </c>
    </row>
    <row r="13190" spans="61:61" x14ac:dyDescent="0.25">
      <c r="BI13190" s="34">
        <v>-0.28123673780637859</v>
      </c>
    </row>
    <row r="13191" spans="61:61" x14ac:dyDescent="0.25">
      <c r="BI13191" s="34">
        <v>0.1063189836369785</v>
      </c>
    </row>
    <row r="13192" spans="61:61" x14ac:dyDescent="0.25">
      <c r="BI13192" s="34">
        <v>-0.16437034200634151</v>
      </c>
    </row>
    <row r="13193" spans="61:61" x14ac:dyDescent="0.25">
      <c r="BI13193" s="34">
        <v>-0.20749358046811001</v>
      </c>
    </row>
    <row r="13194" spans="61:61" x14ac:dyDescent="0.25">
      <c r="BI13194" s="34">
        <v>-2.68399254811095E-2</v>
      </c>
    </row>
    <row r="13195" spans="61:61" x14ac:dyDescent="0.25">
      <c r="BI13195" s="34">
        <v>0.1196283278744264</v>
      </c>
    </row>
    <row r="13196" spans="61:61" x14ac:dyDescent="0.25">
      <c r="BI13196" s="34">
        <v>0.2451895947186277</v>
      </c>
    </row>
    <row r="13197" spans="61:61" x14ac:dyDescent="0.25">
      <c r="BI13197" s="34">
        <v>-4.7690774613026697E-2</v>
      </c>
    </row>
    <row r="13198" spans="61:61" x14ac:dyDescent="0.25">
      <c r="BI13198" s="34">
        <v>7.1033465030424597E-2</v>
      </c>
    </row>
    <row r="13199" spans="61:61" x14ac:dyDescent="0.25">
      <c r="BI13199" s="34">
        <v>0.1169970472018383</v>
      </c>
    </row>
    <row r="13200" spans="61:61" x14ac:dyDescent="0.25">
      <c r="BI13200" s="34">
        <v>-6.4054281419468298E-2</v>
      </c>
    </row>
    <row r="13201" spans="61:61" x14ac:dyDescent="0.25">
      <c r="BI13201" s="34">
        <v>0.1300679180034939</v>
      </c>
    </row>
    <row r="13202" spans="61:61" x14ac:dyDescent="0.25">
      <c r="BI13202" s="34">
        <v>6.9493384806133096E-2</v>
      </c>
    </row>
    <row r="13203" spans="61:61" x14ac:dyDescent="0.25">
      <c r="BI13203" s="34">
        <v>-4.1439970421934001E-2</v>
      </c>
    </row>
    <row r="13204" spans="61:61" x14ac:dyDescent="0.25">
      <c r="BI13204" s="34">
        <v>0.17428419216956251</v>
      </c>
    </row>
    <row r="13205" spans="61:61" x14ac:dyDescent="0.25">
      <c r="BI13205" s="34">
        <v>-7.9562055401048701E-2</v>
      </c>
    </row>
    <row r="13206" spans="61:61" x14ac:dyDescent="0.25">
      <c r="BI13206" s="34">
        <v>-6.8610390475457195E-2</v>
      </c>
    </row>
    <row r="13207" spans="61:61" x14ac:dyDescent="0.25">
      <c r="BI13207" s="34">
        <v>-0.277515152611159</v>
      </c>
    </row>
    <row r="13208" spans="61:61" x14ac:dyDescent="0.25">
      <c r="BI13208" s="34">
        <v>-6.1913918871154001E-2</v>
      </c>
    </row>
    <row r="13209" spans="61:61" x14ac:dyDescent="0.25">
      <c r="BI13209" s="34">
        <v>8.1677911481202597E-2</v>
      </c>
    </row>
    <row r="13210" spans="61:61" x14ac:dyDescent="0.25">
      <c r="BI13210" s="34">
        <v>7.8396026572838201E-2</v>
      </c>
    </row>
    <row r="13211" spans="61:61" x14ac:dyDescent="0.25">
      <c r="BI13211" s="34">
        <v>0.13768951771873039</v>
      </c>
    </row>
    <row r="13212" spans="61:61" x14ac:dyDescent="0.25">
      <c r="BI13212" s="34">
        <v>0.1148725223902255</v>
      </c>
    </row>
    <row r="13213" spans="61:61" x14ac:dyDescent="0.25">
      <c r="BI13213" s="34">
        <v>0.40323270976432879</v>
      </c>
    </row>
    <row r="13214" spans="61:61" x14ac:dyDescent="0.25">
      <c r="BI13214" s="34">
        <v>6.2711451854496503E-2</v>
      </c>
    </row>
    <row r="13215" spans="61:61" x14ac:dyDescent="0.25">
      <c r="BI13215" s="34">
        <v>0.1129072050685159</v>
      </c>
    </row>
    <row r="13216" spans="61:61" x14ac:dyDescent="0.25">
      <c r="BI13216" s="34">
        <v>-9.3517665438776307E-2</v>
      </c>
    </row>
    <row r="13217" spans="61:61" x14ac:dyDescent="0.25">
      <c r="BI13217" s="34">
        <v>0.1002401882413403</v>
      </c>
    </row>
    <row r="13218" spans="61:61" x14ac:dyDescent="0.25">
      <c r="BI13218" s="34">
        <v>-1.8707187562578002E-2</v>
      </c>
    </row>
    <row r="13219" spans="61:61" x14ac:dyDescent="0.25">
      <c r="BI13219" s="34">
        <v>-1.8458353838578901E-2</v>
      </c>
    </row>
    <row r="13220" spans="61:61" x14ac:dyDescent="0.25">
      <c r="BI13220" s="34">
        <v>-9.1905667953597295E-2</v>
      </c>
    </row>
    <row r="13221" spans="61:61" x14ac:dyDescent="0.25">
      <c r="BI13221" s="34">
        <v>6.4455706475487901E-2</v>
      </c>
    </row>
    <row r="13222" spans="61:61" x14ac:dyDescent="0.25">
      <c r="BI13222" s="34">
        <v>1.1805258314708701E-2</v>
      </c>
    </row>
    <row r="13223" spans="61:61" x14ac:dyDescent="0.25">
      <c r="BI13223" s="34">
        <v>4.2894121136582003E-3</v>
      </c>
    </row>
    <row r="13224" spans="61:61" x14ac:dyDescent="0.25">
      <c r="BI13224" s="34">
        <v>-9.3286561614297995E-3</v>
      </c>
    </row>
    <row r="13225" spans="61:61" x14ac:dyDescent="0.25">
      <c r="BI13225" s="34">
        <v>-9.7293003021596998E-3</v>
      </c>
    </row>
    <row r="13226" spans="61:61" x14ac:dyDescent="0.25">
      <c r="BI13226" s="34">
        <v>0.15145538650749399</v>
      </c>
    </row>
    <row r="13227" spans="61:61" x14ac:dyDescent="0.25">
      <c r="BI13227" s="34">
        <v>7.7858994031604206E-2</v>
      </c>
    </row>
    <row r="13228" spans="61:61" x14ac:dyDescent="0.25">
      <c r="BI13228" s="34">
        <v>-1.392912243712E-4</v>
      </c>
    </row>
    <row r="13229" spans="61:61" x14ac:dyDescent="0.25">
      <c r="BI13229" s="34">
        <v>5.2424115995451402E-2</v>
      </c>
    </row>
    <row r="13230" spans="61:61" x14ac:dyDescent="0.25">
      <c r="BI13230" s="34">
        <v>-0.1043975766464722</v>
      </c>
    </row>
    <row r="13231" spans="61:61" x14ac:dyDescent="0.25">
      <c r="BI13231" s="34">
        <v>1.6310916966152899E-2</v>
      </c>
    </row>
    <row r="13232" spans="61:61" x14ac:dyDescent="0.25">
      <c r="BI13232" s="34">
        <v>1.0488521524914699E-2</v>
      </c>
    </row>
    <row r="13233" spans="61:61" x14ac:dyDescent="0.25">
      <c r="BI13233" s="34">
        <v>-6.6650246686987102E-2</v>
      </c>
    </row>
    <row r="13234" spans="61:61" x14ac:dyDescent="0.25">
      <c r="BI13234" s="34">
        <v>4.21378382108012E-2</v>
      </c>
    </row>
    <row r="13235" spans="61:61" x14ac:dyDescent="0.25">
      <c r="BI13235" s="34">
        <v>8.9978101276546693E-2</v>
      </c>
    </row>
    <row r="13236" spans="61:61" x14ac:dyDescent="0.25">
      <c r="BI13236" s="34">
        <v>0.1528996102253489</v>
      </c>
    </row>
    <row r="13237" spans="61:61" x14ac:dyDescent="0.25">
      <c r="BI13237" s="34">
        <v>-3.5328188787304697E-2</v>
      </c>
    </row>
    <row r="13238" spans="61:61" x14ac:dyDescent="0.25">
      <c r="BI13238" s="34">
        <v>7.6718813795707899E-2</v>
      </c>
    </row>
    <row r="13239" spans="61:61" x14ac:dyDescent="0.25">
      <c r="BI13239" s="34">
        <v>-9.1720666246189506E-2</v>
      </c>
    </row>
    <row r="13240" spans="61:61" x14ac:dyDescent="0.25">
      <c r="BI13240" s="34">
        <v>-0.1038759121460832</v>
      </c>
    </row>
    <row r="13241" spans="61:61" x14ac:dyDescent="0.25">
      <c r="BI13241" s="34">
        <v>-0.14478600843857811</v>
      </c>
    </row>
    <row r="13242" spans="61:61" x14ac:dyDescent="0.25">
      <c r="BI13242" s="34">
        <v>-1.0144069662401301E-2</v>
      </c>
    </row>
    <row r="13243" spans="61:61" x14ac:dyDescent="0.25">
      <c r="BI13243" s="34">
        <v>-4.3619188229248602E-2</v>
      </c>
    </row>
    <row r="13244" spans="61:61" x14ac:dyDescent="0.25">
      <c r="BI13244" s="34">
        <v>-2.0488225227456799E-2</v>
      </c>
    </row>
    <row r="13245" spans="61:61" x14ac:dyDescent="0.25">
      <c r="BI13245" s="34">
        <v>-1.44881041197571E-2</v>
      </c>
    </row>
    <row r="13246" spans="61:61" x14ac:dyDescent="0.25">
      <c r="BI13246" s="34">
        <v>-6.1019822222065999E-2</v>
      </c>
    </row>
    <row r="13247" spans="61:61" x14ac:dyDescent="0.25">
      <c r="BI13247" s="34">
        <v>0.1083924687435823</v>
      </c>
    </row>
    <row r="13248" spans="61:61" x14ac:dyDescent="0.25">
      <c r="BI13248" s="34">
        <v>-3.4576896809369297E-2</v>
      </c>
    </row>
    <row r="13249" spans="61:61" x14ac:dyDescent="0.25">
      <c r="BI13249" s="34">
        <v>0.43410902912861171</v>
      </c>
    </row>
    <row r="13250" spans="61:61" x14ac:dyDescent="0.25">
      <c r="BI13250" s="34">
        <v>7.3264254098902E-3</v>
      </c>
    </row>
    <row r="13251" spans="61:61" x14ac:dyDescent="0.25">
      <c r="BI13251" s="34">
        <v>-1.5944645361749599E-2</v>
      </c>
    </row>
    <row r="13252" spans="61:61" x14ac:dyDescent="0.25">
      <c r="BI13252" s="34">
        <v>6.6359105329515694E-2</v>
      </c>
    </row>
    <row r="13253" spans="61:61" x14ac:dyDescent="0.25">
      <c r="BI13253" s="34">
        <v>-0.15053774845889731</v>
      </c>
    </row>
    <row r="13254" spans="61:61" x14ac:dyDescent="0.25">
      <c r="BI13254" s="34">
        <v>-3.0976891595898E-3</v>
      </c>
    </row>
    <row r="13255" spans="61:61" x14ac:dyDescent="0.25">
      <c r="BI13255" s="34">
        <v>0.11046097009348251</v>
      </c>
    </row>
    <row r="13256" spans="61:61" x14ac:dyDescent="0.25">
      <c r="BI13256" s="34">
        <v>-9.3433085857274903E-2</v>
      </c>
    </row>
    <row r="13257" spans="61:61" x14ac:dyDescent="0.25">
      <c r="BI13257" s="34">
        <v>-9.4837482138366305E-2</v>
      </c>
    </row>
    <row r="13258" spans="61:61" x14ac:dyDescent="0.25">
      <c r="BI13258" s="34">
        <v>-3.99666991961906E-2</v>
      </c>
    </row>
    <row r="13259" spans="61:61" x14ac:dyDescent="0.25">
      <c r="BI13259" s="34">
        <v>-0.21382644549857829</v>
      </c>
    </row>
    <row r="13260" spans="61:61" x14ac:dyDescent="0.25">
      <c r="BI13260" s="34">
        <v>-0.12632468663245941</v>
      </c>
    </row>
    <row r="13261" spans="61:61" x14ac:dyDescent="0.25">
      <c r="BI13261" s="34">
        <v>-2.85012000008418E-2</v>
      </c>
    </row>
    <row r="13262" spans="61:61" x14ac:dyDescent="0.25">
      <c r="BI13262" s="34">
        <v>-3.3617743069598499E-2</v>
      </c>
    </row>
    <row r="13263" spans="61:61" x14ac:dyDescent="0.25">
      <c r="BI13263" s="34">
        <v>0.1479308746268381</v>
      </c>
    </row>
    <row r="13264" spans="61:61" x14ac:dyDescent="0.25">
      <c r="BI13264" s="34">
        <v>-5.3533290379563997E-3</v>
      </c>
    </row>
    <row r="13265" spans="61:61" x14ac:dyDescent="0.25">
      <c r="BI13265" s="34">
        <v>-0.11334997225674701</v>
      </c>
    </row>
    <row r="13266" spans="61:61" x14ac:dyDescent="0.25">
      <c r="BI13266" s="34">
        <v>-2.6195650610685298E-2</v>
      </c>
    </row>
    <row r="13267" spans="61:61" x14ac:dyDescent="0.25">
      <c r="BI13267" s="34">
        <v>-0.11520089267872929</v>
      </c>
    </row>
    <row r="13268" spans="61:61" x14ac:dyDescent="0.25">
      <c r="BI13268" s="34">
        <v>8.9168722774683698E-2</v>
      </c>
    </row>
    <row r="13269" spans="61:61" x14ac:dyDescent="0.25">
      <c r="BI13269" s="34">
        <v>6.9386191490976204E-2</v>
      </c>
    </row>
    <row r="13270" spans="61:61" x14ac:dyDescent="0.25">
      <c r="BI13270" s="34">
        <v>0.125234505508308</v>
      </c>
    </row>
    <row r="13271" spans="61:61" x14ac:dyDescent="0.25">
      <c r="BI13271" s="34">
        <v>0.10519311051109891</v>
      </c>
    </row>
    <row r="13272" spans="61:61" x14ac:dyDescent="0.25">
      <c r="BI13272" s="34">
        <v>4.4957766601167397E-2</v>
      </c>
    </row>
    <row r="13273" spans="61:61" x14ac:dyDescent="0.25">
      <c r="BI13273" s="34">
        <v>-4.17220811299059E-2</v>
      </c>
    </row>
    <row r="13274" spans="61:61" x14ac:dyDescent="0.25">
      <c r="BI13274" s="34">
        <v>-0.14524555644277551</v>
      </c>
    </row>
    <row r="13275" spans="61:61" x14ac:dyDescent="0.25">
      <c r="BI13275" s="34">
        <v>-4.8373910482713701E-2</v>
      </c>
    </row>
    <row r="13276" spans="61:61" x14ac:dyDescent="0.25">
      <c r="BI13276" s="34">
        <v>-6.8483769468474995E-2</v>
      </c>
    </row>
    <row r="13277" spans="61:61" x14ac:dyDescent="0.25">
      <c r="BI13277" s="34">
        <v>-0.10156810587605521</v>
      </c>
    </row>
    <row r="13278" spans="61:61" x14ac:dyDescent="0.25">
      <c r="BI13278" s="34">
        <v>-0.1533247496386699</v>
      </c>
    </row>
    <row r="13279" spans="61:61" x14ac:dyDescent="0.25">
      <c r="BI13279" s="34">
        <v>-5.9587393521176701E-2</v>
      </c>
    </row>
    <row r="13280" spans="61:61" x14ac:dyDescent="0.25">
      <c r="BI13280" s="34">
        <v>0.13977679425624459</v>
      </c>
    </row>
    <row r="13281" spans="61:61" x14ac:dyDescent="0.25">
      <c r="BI13281" s="34">
        <v>1.55399714405194E-2</v>
      </c>
    </row>
    <row r="13282" spans="61:61" x14ac:dyDescent="0.25">
      <c r="BI13282" s="34">
        <v>6.5294941932438302E-2</v>
      </c>
    </row>
    <row r="13283" spans="61:61" x14ac:dyDescent="0.25">
      <c r="BI13283" s="34">
        <v>5.9973220913843397E-2</v>
      </c>
    </row>
    <row r="13284" spans="61:61" x14ac:dyDescent="0.25">
      <c r="BI13284" s="34">
        <v>-0.2246491895367726</v>
      </c>
    </row>
    <row r="13285" spans="61:61" x14ac:dyDescent="0.25">
      <c r="BI13285" s="34">
        <v>3.4813510318014801E-2</v>
      </c>
    </row>
    <row r="13286" spans="61:61" x14ac:dyDescent="0.25">
      <c r="BI13286" s="34">
        <v>-0.10732381245309081</v>
      </c>
    </row>
    <row r="13287" spans="61:61" x14ac:dyDescent="0.25">
      <c r="BI13287" s="34">
        <v>-0.34802406705524608</v>
      </c>
    </row>
    <row r="13288" spans="61:61" x14ac:dyDescent="0.25">
      <c r="BI13288" s="34">
        <v>3.2024495267030398E-2</v>
      </c>
    </row>
    <row r="13289" spans="61:61" x14ac:dyDescent="0.25">
      <c r="BI13289" s="34">
        <v>-1.9533484435489901E-2</v>
      </c>
    </row>
    <row r="13290" spans="61:61" x14ac:dyDescent="0.25">
      <c r="BI13290" s="34">
        <v>-0.1193698780994597</v>
      </c>
    </row>
    <row r="13291" spans="61:61" x14ac:dyDescent="0.25">
      <c r="BI13291" s="34">
        <v>-7.1678834462882299E-2</v>
      </c>
    </row>
    <row r="13292" spans="61:61" x14ac:dyDescent="0.25">
      <c r="BI13292" s="34">
        <v>4.1609506446383997E-2</v>
      </c>
    </row>
    <row r="13293" spans="61:61" x14ac:dyDescent="0.25">
      <c r="BI13293" s="34">
        <v>-5.7465547515622398E-2</v>
      </c>
    </row>
    <row r="13294" spans="61:61" x14ac:dyDescent="0.25">
      <c r="BI13294" s="34">
        <v>-0.10775101944854271</v>
      </c>
    </row>
    <row r="13295" spans="61:61" x14ac:dyDescent="0.25">
      <c r="BI13295" s="34">
        <v>-0.22958740910802899</v>
      </c>
    </row>
    <row r="13296" spans="61:61" x14ac:dyDescent="0.25">
      <c r="BI13296" s="34">
        <v>-5.4732970333069501E-2</v>
      </c>
    </row>
    <row r="13297" spans="61:61" x14ac:dyDescent="0.25">
      <c r="BI13297" s="34">
        <v>-0.3673090098538308</v>
      </c>
    </row>
    <row r="13298" spans="61:61" x14ac:dyDescent="0.25">
      <c r="BI13298" s="34">
        <v>-0.20865829583107201</v>
      </c>
    </row>
    <row r="13299" spans="61:61" x14ac:dyDescent="0.25">
      <c r="BI13299" s="34">
        <v>-1.10490982495691E-2</v>
      </c>
    </row>
    <row r="13300" spans="61:61" x14ac:dyDescent="0.25">
      <c r="BI13300" s="34">
        <v>-0.18539581509671291</v>
      </c>
    </row>
    <row r="13301" spans="61:61" x14ac:dyDescent="0.25">
      <c r="BI13301" s="34">
        <v>0.12640106478576729</v>
      </c>
    </row>
    <row r="13302" spans="61:61" x14ac:dyDescent="0.25">
      <c r="BI13302" s="34">
        <v>0.26515960773293712</v>
      </c>
    </row>
    <row r="13303" spans="61:61" x14ac:dyDescent="0.25">
      <c r="BI13303" s="34">
        <v>-0.13452179656417201</v>
      </c>
    </row>
    <row r="13304" spans="61:61" x14ac:dyDescent="0.25">
      <c r="BI13304" s="34">
        <v>-0.1340853120691636</v>
      </c>
    </row>
    <row r="13305" spans="61:61" x14ac:dyDescent="0.25">
      <c r="BI13305" s="34">
        <v>0.42347306596085621</v>
      </c>
    </row>
    <row r="13306" spans="61:61" x14ac:dyDescent="0.25">
      <c r="BI13306" s="34">
        <v>6.1679159524500003E-3</v>
      </c>
    </row>
    <row r="13307" spans="61:61" x14ac:dyDescent="0.25">
      <c r="BI13307" s="34">
        <v>-5.8500116917037E-3</v>
      </c>
    </row>
    <row r="13308" spans="61:61" x14ac:dyDescent="0.25">
      <c r="BI13308" s="34">
        <v>4.4963529220024202E-2</v>
      </c>
    </row>
    <row r="13309" spans="61:61" x14ac:dyDescent="0.25">
      <c r="BI13309" s="34">
        <v>-7.1488049101566795E-2</v>
      </c>
    </row>
    <row r="13310" spans="61:61" x14ac:dyDescent="0.25">
      <c r="BI13310" s="34">
        <v>4.4101373454364802E-2</v>
      </c>
    </row>
    <row r="13311" spans="61:61" x14ac:dyDescent="0.25">
      <c r="BI13311" s="34">
        <v>-4.8764648232498597E-2</v>
      </c>
    </row>
    <row r="13312" spans="61:61" x14ac:dyDescent="0.25">
      <c r="BI13312" s="34">
        <v>-7.4495814124376197E-2</v>
      </c>
    </row>
    <row r="13313" spans="61:61" x14ac:dyDescent="0.25">
      <c r="BI13313" s="34">
        <v>-8.3485568915076996E-2</v>
      </c>
    </row>
    <row r="13314" spans="61:61" x14ac:dyDescent="0.25">
      <c r="BI13314" s="34">
        <v>0.14527215559872389</v>
      </c>
    </row>
    <row r="13315" spans="61:61" x14ac:dyDescent="0.25">
      <c r="BI13315" s="34">
        <v>0.1952747184446734</v>
      </c>
    </row>
    <row r="13316" spans="61:61" x14ac:dyDescent="0.25">
      <c r="BI13316" s="34">
        <v>0.1097326225762932</v>
      </c>
    </row>
    <row r="13317" spans="61:61" x14ac:dyDescent="0.25">
      <c r="BI13317" s="34">
        <v>-9.6997770957341203E-2</v>
      </c>
    </row>
    <row r="13318" spans="61:61" x14ac:dyDescent="0.25">
      <c r="BI13318" s="34">
        <v>0.2027979668783334</v>
      </c>
    </row>
    <row r="13319" spans="61:61" x14ac:dyDescent="0.25">
      <c r="BI13319" s="34">
        <v>-5.36369491496776E-2</v>
      </c>
    </row>
    <row r="13320" spans="61:61" x14ac:dyDescent="0.25">
      <c r="BI13320" s="34">
        <v>-0.1119982895996549</v>
      </c>
    </row>
    <row r="13321" spans="61:61" x14ac:dyDescent="0.25">
      <c r="BI13321" s="34">
        <v>1.6974992995212001E-2</v>
      </c>
    </row>
    <row r="13322" spans="61:61" x14ac:dyDescent="0.25">
      <c r="BI13322" s="34">
        <v>0.19753464591595379</v>
      </c>
    </row>
    <row r="13323" spans="61:61" x14ac:dyDescent="0.25">
      <c r="BI13323" s="34">
        <v>1.2803629173742399E-2</v>
      </c>
    </row>
    <row r="13324" spans="61:61" x14ac:dyDescent="0.25">
      <c r="BI13324" s="34">
        <v>7.6075107202917394E-2</v>
      </c>
    </row>
    <row r="13325" spans="61:61" x14ac:dyDescent="0.25">
      <c r="BI13325" s="34">
        <v>-1.2573607707897399E-2</v>
      </c>
    </row>
    <row r="13326" spans="61:61" x14ac:dyDescent="0.25">
      <c r="BI13326" s="34">
        <v>0.28198782165574171</v>
      </c>
    </row>
    <row r="13327" spans="61:61" x14ac:dyDescent="0.25">
      <c r="BI13327" s="34">
        <v>-8.2503114705170702E-2</v>
      </c>
    </row>
    <row r="13328" spans="61:61" x14ac:dyDescent="0.25">
      <c r="BI13328" s="34">
        <v>-0.20223400857811979</v>
      </c>
    </row>
    <row r="13329" spans="61:61" x14ac:dyDescent="0.25">
      <c r="BI13329" s="34">
        <v>7.5276390585257702E-2</v>
      </c>
    </row>
    <row r="13330" spans="61:61" x14ac:dyDescent="0.25">
      <c r="BI13330" s="34">
        <v>0.11255430726396259</v>
      </c>
    </row>
    <row r="13331" spans="61:61" x14ac:dyDescent="0.25">
      <c r="BI13331" s="34">
        <v>0.2596678638347148</v>
      </c>
    </row>
    <row r="13332" spans="61:61" x14ac:dyDescent="0.25">
      <c r="BI13332" s="34">
        <v>-6.1929517711292598E-2</v>
      </c>
    </row>
    <row r="13333" spans="61:61" x14ac:dyDescent="0.25">
      <c r="BI13333" s="34">
        <v>-6.1892443655222402E-2</v>
      </c>
    </row>
    <row r="13334" spans="61:61" x14ac:dyDescent="0.25">
      <c r="BI13334" s="34">
        <v>-9.5985191268241302E-2</v>
      </c>
    </row>
    <row r="13335" spans="61:61" x14ac:dyDescent="0.25">
      <c r="BI13335" s="34">
        <v>0.13593401484032841</v>
      </c>
    </row>
    <row r="13336" spans="61:61" x14ac:dyDescent="0.25">
      <c r="BI13336" s="34">
        <v>-7.8587109368848496E-2</v>
      </c>
    </row>
    <row r="13337" spans="61:61" x14ac:dyDescent="0.25">
      <c r="BI13337" s="34">
        <v>0.197308479682344</v>
      </c>
    </row>
    <row r="13338" spans="61:61" x14ac:dyDescent="0.25">
      <c r="BI13338" s="34">
        <v>7.9483333333333198E-2</v>
      </c>
    </row>
    <row r="13339" spans="61:61" x14ac:dyDescent="0.25">
      <c r="BI13339" s="34">
        <v>9.6194402446755006E-2</v>
      </c>
    </row>
    <row r="13340" spans="61:61" x14ac:dyDescent="0.25">
      <c r="BI13340" s="34">
        <v>-0.1072388051164231</v>
      </c>
    </row>
    <row r="13341" spans="61:61" x14ac:dyDescent="0.25">
      <c r="BI13341" s="34">
        <v>-0.13918337984236401</v>
      </c>
    </row>
    <row r="13342" spans="61:61" x14ac:dyDescent="0.25">
      <c r="BI13342" s="34">
        <v>-6.1099273195545499E-2</v>
      </c>
    </row>
    <row r="13343" spans="61:61" x14ac:dyDescent="0.25">
      <c r="BI13343" s="34">
        <v>4.25492417684444E-2</v>
      </c>
    </row>
    <row r="13344" spans="61:61" x14ac:dyDescent="0.25">
      <c r="BI13344" s="34">
        <v>-0.12222896930342669</v>
      </c>
    </row>
    <row r="13345" spans="61:61" x14ac:dyDescent="0.25">
      <c r="BI13345" s="34">
        <v>3.4149896802852901E-2</v>
      </c>
    </row>
    <row r="13346" spans="61:61" x14ac:dyDescent="0.25">
      <c r="BI13346" s="34">
        <v>-0.14116770658950359</v>
      </c>
    </row>
    <row r="13347" spans="61:61" x14ac:dyDescent="0.25">
      <c r="BI13347" s="34">
        <v>0.19953461461218711</v>
      </c>
    </row>
    <row r="13348" spans="61:61" x14ac:dyDescent="0.25">
      <c r="BI13348" s="34">
        <v>0.210344966344094</v>
      </c>
    </row>
    <row r="13349" spans="61:61" x14ac:dyDescent="0.25">
      <c r="BI13349" s="34">
        <v>-5.8783115767238402E-2</v>
      </c>
    </row>
    <row r="13350" spans="61:61" x14ac:dyDescent="0.25">
      <c r="BI13350" s="34">
        <v>-2.8653499962859701E-2</v>
      </c>
    </row>
    <row r="13351" spans="61:61" x14ac:dyDescent="0.25">
      <c r="BI13351" s="34">
        <v>0.17384455995024259</v>
      </c>
    </row>
    <row r="13352" spans="61:61" x14ac:dyDescent="0.25">
      <c r="BI13352" s="34">
        <v>-8.42119090222474E-2</v>
      </c>
    </row>
    <row r="13353" spans="61:61" x14ac:dyDescent="0.25">
      <c r="BI13353" s="34">
        <v>4.9930590000012702E-2</v>
      </c>
    </row>
    <row r="13354" spans="61:61" x14ac:dyDescent="0.25">
      <c r="BI13354" s="34">
        <v>-8.2840204556614006E-2</v>
      </c>
    </row>
    <row r="13355" spans="61:61" x14ac:dyDescent="0.25">
      <c r="BI13355" s="34">
        <v>0.1331800705149421</v>
      </c>
    </row>
    <row r="13356" spans="61:61" x14ac:dyDescent="0.25">
      <c r="BI13356" s="34">
        <v>3.8262655112030697E-2</v>
      </c>
    </row>
    <row r="13357" spans="61:61" x14ac:dyDescent="0.25">
      <c r="BI13357" s="34">
        <v>-9.2516677398499905E-2</v>
      </c>
    </row>
    <row r="13358" spans="61:61" x14ac:dyDescent="0.25">
      <c r="BI13358" s="34">
        <v>-1.1786736724928E-2</v>
      </c>
    </row>
    <row r="13359" spans="61:61" x14ac:dyDescent="0.25">
      <c r="BI13359" s="34">
        <v>-0.1069963229354411</v>
      </c>
    </row>
    <row r="13360" spans="61:61" x14ac:dyDescent="0.25">
      <c r="BI13360" s="34">
        <v>-9.9676087941247202E-2</v>
      </c>
    </row>
    <row r="13361" spans="61:61" x14ac:dyDescent="0.25">
      <c r="BI13361" s="34">
        <v>-7.9794257303588995E-2</v>
      </c>
    </row>
    <row r="13362" spans="61:61" x14ac:dyDescent="0.25">
      <c r="BI13362" s="34">
        <v>0.60430631463512186</v>
      </c>
    </row>
    <row r="13363" spans="61:61" x14ac:dyDescent="0.25">
      <c r="BI13363" s="34">
        <v>-1.2068901518873E-2</v>
      </c>
    </row>
    <row r="13364" spans="61:61" x14ac:dyDescent="0.25">
      <c r="BI13364" s="34">
        <v>1.3707523974381901E-2</v>
      </c>
    </row>
    <row r="13365" spans="61:61" x14ac:dyDescent="0.25">
      <c r="BI13365" s="34">
        <v>0.23583969173584149</v>
      </c>
    </row>
    <row r="13366" spans="61:61" x14ac:dyDescent="0.25">
      <c r="BI13366" s="34">
        <v>4.7118759520729998E-4</v>
      </c>
    </row>
    <row r="13367" spans="61:61" x14ac:dyDescent="0.25">
      <c r="BI13367" s="34">
        <v>0.2204911633480556</v>
      </c>
    </row>
    <row r="13368" spans="61:61" x14ac:dyDescent="0.25">
      <c r="BI13368" s="34">
        <v>4.3846969696969697E-2</v>
      </c>
    </row>
    <row r="13369" spans="61:61" x14ac:dyDescent="0.25">
      <c r="BI13369" s="34">
        <v>4.6448826003873199E-2</v>
      </c>
    </row>
    <row r="13370" spans="61:61" x14ac:dyDescent="0.25">
      <c r="BI13370" s="34">
        <v>0.2525305556343645</v>
      </c>
    </row>
    <row r="13371" spans="61:61" x14ac:dyDescent="0.25">
      <c r="BI13371" s="34">
        <v>-0.1621130716140731</v>
      </c>
    </row>
    <row r="13372" spans="61:61" x14ac:dyDescent="0.25">
      <c r="BI13372" s="34">
        <v>0.36002300912848911</v>
      </c>
    </row>
    <row r="13373" spans="61:61" x14ac:dyDescent="0.25">
      <c r="BI13373" s="34">
        <v>0.29241924237921879</v>
      </c>
    </row>
    <row r="13374" spans="61:61" x14ac:dyDescent="0.25">
      <c r="BI13374" s="34">
        <v>0.36203850147830591</v>
      </c>
    </row>
    <row r="13375" spans="61:61" x14ac:dyDescent="0.25">
      <c r="BI13375" s="34">
        <v>0.1622384071921078</v>
      </c>
    </row>
    <row r="13376" spans="61:61" x14ac:dyDescent="0.25">
      <c r="BI13376" s="34">
        <v>0.37580441387261898</v>
      </c>
    </row>
    <row r="13377" spans="61:61" x14ac:dyDescent="0.25">
      <c r="BI13377" s="34">
        <v>2.5286130965573299E-2</v>
      </c>
    </row>
    <row r="13378" spans="61:61" x14ac:dyDescent="0.25">
      <c r="BI13378" s="34">
        <v>0.44355821535299761</v>
      </c>
    </row>
    <row r="13379" spans="61:61" x14ac:dyDescent="0.25">
      <c r="BI13379" s="34">
        <v>3.5945427166015599E-2</v>
      </c>
    </row>
    <row r="13380" spans="61:61" x14ac:dyDescent="0.25">
      <c r="BI13380" s="34">
        <v>-3.2069999962765897E-2</v>
      </c>
    </row>
    <row r="13381" spans="61:61" x14ac:dyDescent="0.25">
      <c r="BI13381" s="34">
        <v>-4.4306117753183397E-2</v>
      </c>
    </row>
    <row r="13382" spans="61:61" x14ac:dyDescent="0.25">
      <c r="BI13382" s="34">
        <v>8.2706715378695894E-2</v>
      </c>
    </row>
    <row r="13383" spans="61:61" x14ac:dyDescent="0.25">
      <c r="BI13383" s="34">
        <v>0.11189670776661589</v>
      </c>
    </row>
    <row r="13384" spans="61:61" x14ac:dyDescent="0.25">
      <c r="BI13384" s="34">
        <v>-6.9169110738515102E-2</v>
      </c>
    </row>
    <row r="13385" spans="61:61" x14ac:dyDescent="0.25">
      <c r="BI13385" s="34">
        <v>3.00323888442094E-2</v>
      </c>
    </row>
    <row r="13386" spans="61:61" x14ac:dyDescent="0.25">
      <c r="BI13386" s="34">
        <v>-6.7745565100906804E-2</v>
      </c>
    </row>
    <row r="13387" spans="61:61" x14ac:dyDescent="0.25">
      <c r="BI13387" s="34">
        <v>0.1074627904151907</v>
      </c>
    </row>
    <row r="13388" spans="61:61" x14ac:dyDescent="0.25">
      <c r="BI13388" s="34">
        <v>0.2697638815948265</v>
      </c>
    </row>
    <row r="13389" spans="61:61" x14ac:dyDescent="0.25">
      <c r="BI13389" s="34">
        <v>6.9782777334694499E-2</v>
      </c>
    </row>
    <row r="13390" spans="61:61" x14ac:dyDescent="0.25">
      <c r="BI13390" s="34">
        <v>-9.5563064595944894E-2</v>
      </c>
    </row>
    <row r="13391" spans="61:61" x14ac:dyDescent="0.25">
      <c r="BI13391" s="34">
        <v>0.33466326013541919</v>
      </c>
    </row>
    <row r="13392" spans="61:61" x14ac:dyDescent="0.25">
      <c r="BI13392" s="34">
        <v>-5.8888645383202903E-2</v>
      </c>
    </row>
    <row r="13393" spans="61:61" x14ac:dyDescent="0.25">
      <c r="BI13393" s="34">
        <v>0.1895163010679751</v>
      </c>
    </row>
    <row r="13394" spans="61:61" x14ac:dyDescent="0.25">
      <c r="BI13394" s="34">
        <v>-1.9521816285363799E-2</v>
      </c>
    </row>
    <row r="13395" spans="61:61" x14ac:dyDescent="0.25">
      <c r="BI13395" s="34">
        <v>-0.1329328738505971</v>
      </c>
    </row>
    <row r="13396" spans="61:61" x14ac:dyDescent="0.25">
      <c r="BI13396" s="34">
        <v>-7.2442940457079802E-2</v>
      </c>
    </row>
    <row r="13397" spans="61:61" x14ac:dyDescent="0.25">
      <c r="BI13397" s="34">
        <v>-0.1038140814658578</v>
      </c>
    </row>
    <row r="13398" spans="61:61" x14ac:dyDescent="0.25">
      <c r="BI13398" s="34">
        <v>-6.4288765708384002E-2</v>
      </c>
    </row>
    <row r="13399" spans="61:61" x14ac:dyDescent="0.25">
      <c r="BI13399" s="34">
        <v>-9.8618812193320096E-2</v>
      </c>
    </row>
    <row r="13400" spans="61:61" x14ac:dyDescent="0.25">
      <c r="BI13400" s="34">
        <v>0.10295882346371921</v>
      </c>
    </row>
    <row r="13401" spans="61:61" x14ac:dyDescent="0.25">
      <c r="BI13401" s="34">
        <v>-9.1395154208526702E-2</v>
      </c>
    </row>
    <row r="13402" spans="61:61" x14ac:dyDescent="0.25">
      <c r="BI13402" s="34">
        <v>-5.50166014593131E-2</v>
      </c>
    </row>
    <row r="13403" spans="61:61" x14ac:dyDescent="0.25">
      <c r="BI13403" s="34">
        <v>-2.2315419738246E-3</v>
      </c>
    </row>
    <row r="13404" spans="61:61" x14ac:dyDescent="0.25">
      <c r="BI13404" s="34">
        <v>-2.5484189198077298E-2</v>
      </c>
    </row>
    <row r="13405" spans="61:61" x14ac:dyDescent="0.25">
      <c r="BI13405" s="34">
        <v>-0.1784207471821673</v>
      </c>
    </row>
    <row r="13406" spans="61:61" x14ac:dyDescent="0.25">
      <c r="BI13406" s="34">
        <v>-6.2066337641128302E-2</v>
      </c>
    </row>
    <row r="13407" spans="61:61" x14ac:dyDescent="0.25">
      <c r="BI13407" s="34">
        <v>-0.2980138691568685</v>
      </c>
    </row>
    <row r="13408" spans="61:61" x14ac:dyDescent="0.25">
      <c r="BI13408" s="34">
        <v>-0.1139915358141535</v>
      </c>
    </row>
    <row r="13409" spans="61:61" x14ac:dyDescent="0.25">
      <c r="BI13409" s="34">
        <v>-4.2718389206625997E-2</v>
      </c>
    </row>
    <row r="13410" spans="61:61" x14ac:dyDescent="0.25">
      <c r="BI13410" s="34">
        <v>-6.6438305818424401E-2</v>
      </c>
    </row>
    <row r="13411" spans="61:61" x14ac:dyDescent="0.25">
      <c r="BI13411" s="34">
        <v>-8.0850022777965505E-2</v>
      </c>
    </row>
    <row r="13412" spans="61:61" x14ac:dyDescent="0.25">
      <c r="BI13412" s="34">
        <v>7.9162699645072804E-2</v>
      </c>
    </row>
    <row r="13413" spans="61:61" x14ac:dyDescent="0.25">
      <c r="BI13413" s="34">
        <v>-7.97821139010082E-2</v>
      </c>
    </row>
    <row r="13414" spans="61:61" x14ac:dyDescent="0.25">
      <c r="BI13414" s="34">
        <v>2.5057035652097201E-2</v>
      </c>
    </row>
    <row r="13415" spans="61:61" x14ac:dyDescent="0.25">
      <c r="BI13415" s="34">
        <v>-8.2222636746773506E-2</v>
      </c>
    </row>
    <row r="13416" spans="61:61" x14ac:dyDescent="0.25">
      <c r="BI13416" s="34">
        <v>4.0942203823488999E-3</v>
      </c>
    </row>
    <row r="13417" spans="61:61" x14ac:dyDescent="0.25">
      <c r="BI13417" s="34">
        <v>-7.3083933812056204E-2</v>
      </c>
    </row>
    <row r="13418" spans="61:61" x14ac:dyDescent="0.25">
      <c r="BI13418" s="34">
        <v>-0.12480163491773889</v>
      </c>
    </row>
    <row r="13419" spans="61:61" x14ac:dyDescent="0.25">
      <c r="BI13419" s="34">
        <v>1.2935252423870189</v>
      </c>
    </row>
    <row r="13420" spans="61:61" x14ac:dyDescent="0.25">
      <c r="BI13420" s="34">
        <v>-0.25545947710854761</v>
      </c>
    </row>
    <row r="13421" spans="61:61" x14ac:dyDescent="0.25">
      <c r="BI13421" s="34">
        <v>-0.1206747624300708</v>
      </c>
    </row>
    <row r="13422" spans="61:61" x14ac:dyDescent="0.25">
      <c r="BI13422" s="34">
        <v>4.4300188088014E-3</v>
      </c>
    </row>
    <row r="13423" spans="61:61" x14ac:dyDescent="0.25">
      <c r="BI13423" s="34">
        <v>-0.25616318558931078</v>
      </c>
    </row>
    <row r="13424" spans="61:61" x14ac:dyDescent="0.25">
      <c r="BI13424" s="34">
        <v>-5.1732839742605299E-2</v>
      </c>
    </row>
    <row r="13425" spans="61:61" x14ac:dyDescent="0.25">
      <c r="BI13425" s="34">
        <v>-0.16789840311534979</v>
      </c>
    </row>
    <row r="13426" spans="61:61" x14ac:dyDescent="0.25">
      <c r="BI13426" s="34">
        <v>-0.19639888068258579</v>
      </c>
    </row>
    <row r="13427" spans="61:61" x14ac:dyDescent="0.25">
      <c r="BI13427" s="34">
        <v>1.6816471274081798E-2</v>
      </c>
    </row>
    <row r="13428" spans="61:61" x14ac:dyDescent="0.25">
      <c r="BI13428" s="34">
        <v>-0.23720618231663049</v>
      </c>
    </row>
    <row r="13429" spans="61:61" x14ac:dyDescent="0.25">
      <c r="BI13429" s="34">
        <v>-9.9082108599239896E-2</v>
      </c>
    </row>
    <row r="13430" spans="61:61" x14ac:dyDescent="0.25">
      <c r="BI13430" s="34">
        <v>-0.20434776086520071</v>
      </c>
    </row>
    <row r="13431" spans="61:61" x14ac:dyDescent="0.25">
      <c r="BI13431" s="34">
        <v>0.14955233445154889</v>
      </c>
    </row>
    <row r="13432" spans="61:61" x14ac:dyDescent="0.25">
      <c r="BI13432" s="34">
        <v>-0.1066876421082162</v>
      </c>
    </row>
    <row r="13433" spans="61:61" x14ac:dyDescent="0.25">
      <c r="BI13433" s="34">
        <v>-3.61231070491983E-2</v>
      </c>
    </row>
    <row r="13434" spans="61:61" x14ac:dyDescent="0.25">
      <c r="BI13434" s="34">
        <v>-0.12972516774605899</v>
      </c>
    </row>
    <row r="13435" spans="61:61" x14ac:dyDescent="0.25">
      <c r="BI13435" s="34">
        <v>-7.6860894951949796E-2</v>
      </c>
    </row>
    <row r="13436" spans="61:61" x14ac:dyDescent="0.25">
      <c r="BI13436" s="34">
        <v>-5.4310669176304199E-2</v>
      </c>
    </row>
    <row r="13437" spans="61:61" x14ac:dyDescent="0.25">
      <c r="BI13437" s="34">
        <v>-6.2811391334923004E-3</v>
      </c>
    </row>
    <row r="13438" spans="61:61" x14ac:dyDescent="0.25">
      <c r="BI13438" s="34">
        <v>-0.17193505862141259</v>
      </c>
    </row>
    <row r="13439" spans="61:61" x14ac:dyDescent="0.25">
      <c r="BI13439" s="34">
        <v>-1.3411550342344401E-2</v>
      </c>
    </row>
    <row r="13440" spans="61:61" x14ac:dyDescent="0.25">
      <c r="BI13440" s="34">
        <v>1.6534672461500401E-2</v>
      </c>
    </row>
    <row r="13441" spans="61:61" x14ac:dyDescent="0.25">
      <c r="BI13441" s="34">
        <v>-8.1144337659101298E-2</v>
      </c>
    </row>
    <row r="13442" spans="61:61" x14ac:dyDescent="0.25">
      <c r="BI13442" s="34">
        <v>4.3439280692187401E-2</v>
      </c>
    </row>
    <row r="13443" spans="61:61" x14ac:dyDescent="0.25">
      <c r="BI13443" s="34">
        <v>0.1516221384029513</v>
      </c>
    </row>
    <row r="13444" spans="61:61" x14ac:dyDescent="0.25">
      <c r="BI13444" s="34">
        <v>6.7570759230121003E-3</v>
      </c>
    </row>
    <row r="13445" spans="61:61" x14ac:dyDescent="0.25">
      <c r="BI13445" s="34">
        <v>-0.1376945641346782</v>
      </c>
    </row>
    <row r="13446" spans="61:61" x14ac:dyDescent="0.25">
      <c r="BI13446" s="34">
        <v>-0.1853094567099092</v>
      </c>
    </row>
    <row r="13447" spans="61:61" x14ac:dyDescent="0.25">
      <c r="BI13447" s="34">
        <v>0.14842903121680251</v>
      </c>
    </row>
    <row r="13448" spans="61:61" x14ac:dyDescent="0.25">
      <c r="BI13448" s="34">
        <v>-0.23300802741933829</v>
      </c>
    </row>
    <row r="13449" spans="61:61" x14ac:dyDescent="0.25">
      <c r="BI13449" s="34">
        <v>5.6626525392326203E-2</v>
      </c>
    </row>
    <row r="13450" spans="61:61" x14ac:dyDescent="0.25">
      <c r="BI13450" s="34">
        <v>3.0081860711653401E-2</v>
      </c>
    </row>
    <row r="13451" spans="61:61" x14ac:dyDescent="0.25">
      <c r="BI13451" s="34">
        <v>-1.28173380294597E-2</v>
      </c>
    </row>
    <row r="13452" spans="61:61" x14ac:dyDescent="0.25">
      <c r="BI13452" s="34">
        <v>-8.0584360930475399E-2</v>
      </c>
    </row>
    <row r="13453" spans="61:61" x14ac:dyDescent="0.25">
      <c r="BI13453" s="34">
        <v>0.12924366563769199</v>
      </c>
    </row>
    <row r="13454" spans="61:61" x14ac:dyDescent="0.25">
      <c r="BI13454" s="34">
        <v>9.7059612448155405E-2</v>
      </c>
    </row>
    <row r="13455" spans="61:61" x14ac:dyDescent="0.25">
      <c r="BI13455" s="34">
        <v>2.9427215834425001E-2</v>
      </c>
    </row>
    <row r="13456" spans="61:61" x14ac:dyDescent="0.25">
      <c r="BI13456" s="34">
        <v>0.12167034172718411</v>
      </c>
    </row>
    <row r="13457" spans="61:61" x14ac:dyDescent="0.25">
      <c r="BI13457" s="34">
        <v>0.25204086608402021</v>
      </c>
    </row>
    <row r="13458" spans="61:61" x14ac:dyDescent="0.25">
      <c r="BI13458" s="34">
        <v>3.21385385330092E-2</v>
      </c>
    </row>
    <row r="13459" spans="61:61" x14ac:dyDescent="0.25">
      <c r="BI13459" s="34">
        <v>0.46109002700061558</v>
      </c>
    </row>
    <row r="13460" spans="61:61" x14ac:dyDescent="0.25">
      <c r="BI13460" s="34">
        <v>1.1303801154998501E-2</v>
      </c>
    </row>
    <row r="13461" spans="61:61" x14ac:dyDescent="0.25">
      <c r="BI13461" s="34">
        <v>0.1679176103227403</v>
      </c>
    </row>
    <row r="13462" spans="61:61" x14ac:dyDescent="0.25">
      <c r="BI13462" s="34">
        <v>5.4019431965695301E-2</v>
      </c>
    </row>
    <row r="13463" spans="61:61" x14ac:dyDescent="0.25">
      <c r="BI13463" s="34">
        <v>0.1506905388575531</v>
      </c>
    </row>
    <row r="13464" spans="61:61" x14ac:dyDescent="0.25">
      <c r="BI13464" s="34">
        <v>3.1787297418804802E-2</v>
      </c>
    </row>
    <row r="13465" spans="61:61" x14ac:dyDescent="0.25">
      <c r="BI13465" s="34">
        <v>0.1193058089292148</v>
      </c>
    </row>
    <row r="13466" spans="61:61" x14ac:dyDescent="0.25">
      <c r="BI13466" s="34">
        <v>0.14260425358053641</v>
      </c>
    </row>
    <row r="13467" spans="61:61" x14ac:dyDescent="0.25">
      <c r="BI13467" s="34">
        <v>0.1081267941920508</v>
      </c>
    </row>
    <row r="13468" spans="61:61" x14ac:dyDescent="0.25">
      <c r="BI13468" s="34">
        <v>-0.20385389743613189</v>
      </c>
    </row>
    <row r="13469" spans="61:61" x14ac:dyDescent="0.25">
      <c r="BI13469" s="34">
        <v>4.6045217824859E-2</v>
      </c>
    </row>
    <row r="13470" spans="61:61" x14ac:dyDescent="0.25">
      <c r="BI13470" s="34">
        <v>0.13252037630452521</v>
      </c>
    </row>
    <row r="13471" spans="61:61" x14ac:dyDescent="0.25">
      <c r="BI13471" s="34">
        <v>4.1090206351936998E-2</v>
      </c>
    </row>
    <row r="13472" spans="61:61" x14ac:dyDescent="0.25">
      <c r="BI13472" s="34">
        <v>-0.1057290059102602</v>
      </c>
    </row>
    <row r="13473" spans="61:61" x14ac:dyDescent="0.25">
      <c r="BI13473" s="34">
        <v>-5.4177053964360199E-2</v>
      </c>
    </row>
    <row r="13474" spans="61:61" x14ac:dyDescent="0.25">
      <c r="BI13474" s="34">
        <v>8.4324216172157698E-2</v>
      </c>
    </row>
    <row r="13475" spans="61:61" x14ac:dyDescent="0.25">
      <c r="BI13475" s="34">
        <v>0.11510704437034019</v>
      </c>
    </row>
    <row r="13476" spans="61:61" x14ac:dyDescent="0.25">
      <c r="BI13476" s="34">
        <v>1.6577936165101999E-3</v>
      </c>
    </row>
    <row r="13477" spans="61:61" x14ac:dyDescent="0.25">
      <c r="BI13477" s="34">
        <v>0.2550699080096096</v>
      </c>
    </row>
    <row r="13478" spans="61:61" x14ac:dyDescent="0.25">
      <c r="BI13478" s="34">
        <v>-0.32407125860168018</v>
      </c>
    </row>
    <row r="13479" spans="61:61" x14ac:dyDescent="0.25">
      <c r="BI13479" s="34">
        <v>0.2089216941182811</v>
      </c>
    </row>
    <row r="13480" spans="61:61" x14ac:dyDescent="0.25">
      <c r="BI13480" s="34">
        <v>-5.9145491040279503E-2</v>
      </c>
    </row>
    <row r="13481" spans="61:61" x14ac:dyDescent="0.25">
      <c r="BI13481" s="34">
        <v>-0.134343780694719</v>
      </c>
    </row>
    <row r="13482" spans="61:61" x14ac:dyDescent="0.25">
      <c r="BI13482" s="34">
        <v>-6.6619452153156095E-2</v>
      </c>
    </row>
    <row r="13483" spans="61:61" x14ac:dyDescent="0.25">
      <c r="BI13483" s="34">
        <v>-3.3177475761386799E-2</v>
      </c>
    </row>
    <row r="13484" spans="61:61" x14ac:dyDescent="0.25">
      <c r="BI13484" s="34">
        <v>-2.5233676748044999E-3</v>
      </c>
    </row>
    <row r="13485" spans="61:61" x14ac:dyDescent="0.25">
      <c r="BI13485" s="34">
        <v>0.1545305554011939</v>
      </c>
    </row>
    <row r="13486" spans="61:61" x14ac:dyDescent="0.25">
      <c r="BI13486" s="34">
        <v>-8.4482386733786399E-2</v>
      </c>
    </row>
    <row r="13487" spans="61:61" x14ac:dyDescent="0.25">
      <c r="BI13487" s="34">
        <v>1.8173620982412899E-2</v>
      </c>
    </row>
    <row r="13488" spans="61:61" x14ac:dyDescent="0.25">
      <c r="BI13488" s="34">
        <v>-8.20631626777934E-2</v>
      </c>
    </row>
    <row r="13489" spans="61:61" x14ac:dyDescent="0.25">
      <c r="BI13489" s="34">
        <v>-0.1193818137706016</v>
      </c>
    </row>
    <row r="13490" spans="61:61" x14ac:dyDescent="0.25">
      <c r="BI13490" s="34">
        <v>-3.9856126539455097E-2</v>
      </c>
    </row>
    <row r="13491" spans="61:61" x14ac:dyDescent="0.25">
      <c r="BI13491" s="34">
        <v>0.11841064942412539</v>
      </c>
    </row>
    <row r="13492" spans="61:61" x14ac:dyDescent="0.25">
      <c r="BI13492" s="34">
        <v>-9.5545522936609603E-2</v>
      </c>
    </row>
    <row r="13493" spans="61:61" x14ac:dyDescent="0.25">
      <c r="BI13493" s="34">
        <v>-2.39995836896983E-2</v>
      </c>
    </row>
    <row r="13494" spans="61:61" x14ac:dyDescent="0.25">
      <c r="BI13494" s="34">
        <v>0.1903917370583835</v>
      </c>
    </row>
    <row r="13495" spans="61:61" x14ac:dyDescent="0.25">
      <c r="BI13495" s="34">
        <v>-8.5926977842569002E-2</v>
      </c>
    </row>
    <row r="13496" spans="61:61" x14ac:dyDescent="0.25">
      <c r="BI13496" s="34">
        <v>-0.1192295563707423</v>
      </c>
    </row>
    <row r="13497" spans="61:61" x14ac:dyDescent="0.25">
      <c r="BI13497" s="34">
        <v>2.22442392520815E-2</v>
      </c>
    </row>
    <row r="13498" spans="61:61" x14ac:dyDescent="0.25">
      <c r="BI13498" s="34">
        <v>-7.8246416562028007E-3</v>
      </c>
    </row>
    <row r="13499" spans="61:61" x14ac:dyDescent="0.25">
      <c r="BI13499" s="34">
        <v>-5.8747461868419698E-2</v>
      </c>
    </row>
    <row r="13500" spans="61:61" x14ac:dyDescent="0.25">
      <c r="BI13500" s="34">
        <v>-0.107965443508826</v>
      </c>
    </row>
    <row r="13501" spans="61:61" x14ac:dyDescent="0.25">
      <c r="BI13501" s="34">
        <v>0.18870445794912599</v>
      </c>
    </row>
    <row r="13502" spans="61:61" x14ac:dyDescent="0.25">
      <c r="BI13502" s="34">
        <v>-1.62062059198688E-2</v>
      </c>
    </row>
    <row r="13503" spans="61:61" x14ac:dyDescent="0.25">
      <c r="BI13503" s="34">
        <v>7.5065646641862299E-2</v>
      </c>
    </row>
    <row r="13504" spans="61:61" x14ac:dyDescent="0.25">
      <c r="BI13504" s="34">
        <v>-0.2822136200621787</v>
      </c>
    </row>
    <row r="13505" spans="61:61" x14ac:dyDescent="0.25">
      <c r="BI13505" s="34">
        <v>5.6144998328540004E-4</v>
      </c>
    </row>
    <row r="13506" spans="61:61" x14ac:dyDescent="0.25">
      <c r="BI13506" s="34">
        <v>-8.8479841652026006E-2</v>
      </c>
    </row>
    <row r="13507" spans="61:61" x14ac:dyDescent="0.25">
      <c r="BI13507" s="34">
        <v>6.3452454624074103E-2</v>
      </c>
    </row>
    <row r="13508" spans="61:61" x14ac:dyDescent="0.25">
      <c r="BI13508" s="34">
        <v>3.1719085114540198E-2</v>
      </c>
    </row>
    <row r="13509" spans="61:61" x14ac:dyDescent="0.25">
      <c r="BI13509" s="34">
        <v>6.3522717917248298E-2</v>
      </c>
    </row>
    <row r="13510" spans="61:61" x14ac:dyDescent="0.25">
      <c r="BI13510" s="34">
        <v>-0.17041526705881721</v>
      </c>
    </row>
    <row r="13511" spans="61:61" x14ac:dyDescent="0.25">
      <c r="BI13511" s="34">
        <v>-9.5270157718594997E-2</v>
      </c>
    </row>
    <row r="13512" spans="61:61" x14ac:dyDescent="0.25">
      <c r="BI13512" s="34">
        <v>0.1416598350316339</v>
      </c>
    </row>
    <row r="13513" spans="61:61" x14ac:dyDescent="0.25">
      <c r="BI13513" s="34">
        <v>-7.55260468879283E-2</v>
      </c>
    </row>
    <row r="13514" spans="61:61" x14ac:dyDescent="0.25">
      <c r="BI13514" s="34">
        <v>-0.13611869481948941</v>
      </c>
    </row>
    <row r="13515" spans="61:61" x14ac:dyDescent="0.25">
      <c r="BI13515" s="34">
        <v>9.8867055368046894E-2</v>
      </c>
    </row>
    <row r="13516" spans="61:61" x14ac:dyDescent="0.25">
      <c r="BI13516" s="34">
        <v>-0.11817616553795619</v>
      </c>
    </row>
    <row r="13517" spans="61:61" x14ac:dyDescent="0.25">
      <c r="BI13517" s="34">
        <v>-7.0243255272281993E-2</v>
      </c>
    </row>
    <row r="13518" spans="61:61" x14ac:dyDescent="0.25">
      <c r="BI13518" s="34">
        <v>1.65242661406312E-2</v>
      </c>
    </row>
    <row r="13519" spans="61:61" x14ac:dyDescent="0.25">
      <c r="BI13519" s="34">
        <v>-0.62191817072088063</v>
      </c>
    </row>
    <row r="13520" spans="61:61" x14ac:dyDescent="0.25">
      <c r="BI13520" s="34">
        <v>9.22750496154848E-2</v>
      </c>
    </row>
    <row r="13521" spans="61:61" x14ac:dyDescent="0.25">
      <c r="BI13521" s="34">
        <v>-7.4392209555738498E-2</v>
      </c>
    </row>
    <row r="13522" spans="61:61" x14ac:dyDescent="0.25">
      <c r="BI13522" s="34">
        <v>-4.6587547634241597E-2</v>
      </c>
    </row>
    <row r="13523" spans="61:61" x14ac:dyDescent="0.25">
      <c r="BI13523" s="34">
        <v>-0.14315953305856349</v>
      </c>
    </row>
    <row r="13524" spans="61:61" x14ac:dyDescent="0.25">
      <c r="BI13524" s="34">
        <v>0.15816477005959931</v>
      </c>
    </row>
    <row r="13525" spans="61:61" x14ac:dyDescent="0.25">
      <c r="BI13525" s="34">
        <v>-0.1200460525317634</v>
      </c>
    </row>
    <row r="13526" spans="61:61" x14ac:dyDescent="0.25">
      <c r="BI13526" s="34">
        <v>-0.25024106001518148</v>
      </c>
    </row>
    <row r="13527" spans="61:61" x14ac:dyDescent="0.25">
      <c r="BI13527" s="34">
        <v>-0.17908300798026661</v>
      </c>
    </row>
    <row r="13528" spans="61:61" x14ac:dyDescent="0.25">
      <c r="BI13528" s="34">
        <v>-4.28406219767253E-2</v>
      </c>
    </row>
    <row r="13529" spans="61:61" x14ac:dyDescent="0.25">
      <c r="BI13529" s="34">
        <v>0.25527004217807098</v>
      </c>
    </row>
    <row r="13530" spans="61:61" x14ac:dyDescent="0.25">
      <c r="BI13530" s="34">
        <v>0.2064103943605177</v>
      </c>
    </row>
    <row r="13531" spans="61:61" x14ac:dyDescent="0.25">
      <c r="BI13531" s="34">
        <v>-6.2219095230576699E-2</v>
      </c>
    </row>
    <row r="13532" spans="61:61" x14ac:dyDescent="0.25">
      <c r="BI13532" s="34">
        <v>7.7230415845176106E-2</v>
      </c>
    </row>
    <row r="13533" spans="61:61" x14ac:dyDescent="0.25">
      <c r="BI13533" s="34">
        <v>0.4268711399632284</v>
      </c>
    </row>
    <row r="13534" spans="61:61" x14ac:dyDescent="0.25">
      <c r="BI13534" s="34">
        <v>0.187085328589775</v>
      </c>
    </row>
    <row r="13535" spans="61:61" x14ac:dyDescent="0.25">
      <c r="BI13535" s="34">
        <v>2.1064078261506001E-2</v>
      </c>
    </row>
    <row r="13536" spans="61:61" x14ac:dyDescent="0.25">
      <c r="BI13536" s="34">
        <v>2.4933497042310998E-3</v>
      </c>
    </row>
    <row r="13537" spans="61:61" x14ac:dyDescent="0.25">
      <c r="BI13537" s="34">
        <v>1.3157128202438599E-2</v>
      </c>
    </row>
    <row r="13538" spans="61:61" x14ac:dyDescent="0.25">
      <c r="BI13538" s="34">
        <v>1.9928592675486499E-2</v>
      </c>
    </row>
    <row r="13539" spans="61:61" x14ac:dyDescent="0.25">
      <c r="BI13539" s="34">
        <v>-0.1047935518772253</v>
      </c>
    </row>
    <row r="13540" spans="61:61" x14ac:dyDescent="0.25">
      <c r="BI13540" s="34">
        <v>-3.5454743831569498E-2</v>
      </c>
    </row>
    <row r="13541" spans="61:61" x14ac:dyDescent="0.25">
      <c r="BI13541" s="34">
        <v>0.1461576464485165</v>
      </c>
    </row>
    <row r="13542" spans="61:61" x14ac:dyDescent="0.25">
      <c r="BI13542" s="34">
        <v>6.4908143008032002E-3</v>
      </c>
    </row>
    <row r="13543" spans="61:61" x14ac:dyDescent="0.25">
      <c r="BI13543" s="34">
        <v>-0.16708218189092469</v>
      </c>
    </row>
    <row r="13544" spans="61:61" x14ac:dyDescent="0.25">
      <c r="BI13544" s="34">
        <v>-0.15915646121795679</v>
      </c>
    </row>
    <row r="13545" spans="61:61" x14ac:dyDescent="0.25">
      <c r="BI13545" s="34">
        <v>0.1046819210249085</v>
      </c>
    </row>
    <row r="13546" spans="61:61" x14ac:dyDescent="0.25">
      <c r="BI13546" s="34">
        <v>-2.6358834729925701E-2</v>
      </c>
    </row>
    <row r="13547" spans="61:61" x14ac:dyDescent="0.25">
      <c r="BI13547" s="34">
        <v>-9.2980624837170206E-2</v>
      </c>
    </row>
    <row r="13548" spans="61:61" x14ac:dyDescent="0.25">
      <c r="BI13548" s="34">
        <v>5.3766768916019801E-2</v>
      </c>
    </row>
    <row r="13549" spans="61:61" x14ac:dyDescent="0.25">
      <c r="BI13549" s="34">
        <v>0.20263601613991841</v>
      </c>
    </row>
    <row r="13550" spans="61:61" x14ac:dyDescent="0.25">
      <c r="BI13550" s="34">
        <v>5.7802094679633702E-2</v>
      </c>
    </row>
    <row r="13551" spans="61:61" x14ac:dyDescent="0.25">
      <c r="BI13551" s="34">
        <v>5.6512637353555897E-2</v>
      </c>
    </row>
    <row r="13552" spans="61:61" x14ac:dyDescent="0.25">
      <c r="BI13552" s="34">
        <v>0.1571913476829031</v>
      </c>
    </row>
    <row r="13553" spans="61:61" x14ac:dyDescent="0.25">
      <c r="BI13553" s="34">
        <v>-1.1213766977436399E-2</v>
      </c>
    </row>
    <row r="13554" spans="61:61" x14ac:dyDescent="0.25">
      <c r="BI13554" s="34">
        <v>9.7133871693250495E-2</v>
      </c>
    </row>
    <row r="13555" spans="61:61" x14ac:dyDescent="0.25">
      <c r="BI13555" s="34">
        <v>-1.6702743654855998E-2</v>
      </c>
    </row>
    <row r="13556" spans="61:61" x14ac:dyDescent="0.25">
      <c r="BI13556" s="34">
        <v>0.19179485382846889</v>
      </c>
    </row>
    <row r="13557" spans="61:61" x14ac:dyDescent="0.25">
      <c r="BI13557" s="34">
        <v>0.4551078619280125</v>
      </c>
    </row>
    <row r="13558" spans="61:61" x14ac:dyDescent="0.25">
      <c r="BI13558" s="34">
        <v>0.19381563123529091</v>
      </c>
    </row>
    <row r="13559" spans="61:61" x14ac:dyDescent="0.25">
      <c r="BI13559" s="34">
        <v>0.14311499862524299</v>
      </c>
    </row>
    <row r="13560" spans="61:61" x14ac:dyDescent="0.25">
      <c r="BI13560" s="34">
        <v>-3.9632888959898499E-2</v>
      </c>
    </row>
    <row r="13561" spans="61:61" x14ac:dyDescent="0.25">
      <c r="BI13561" s="34">
        <v>7.1532033323715105E-2</v>
      </c>
    </row>
    <row r="13562" spans="61:61" x14ac:dyDescent="0.25">
      <c r="BI13562" s="34">
        <v>0.2079031757568913</v>
      </c>
    </row>
    <row r="13563" spans="61:61" x14ac:dyDescent="0.25">
      <c r="BI13563" s="34">
        <v>0.11505597266532271</v>
      </c>
    </row>
    <row r="13564" spans="61:61" x14ac:dyDescent="0.25">
      <c r="BI13564" s="34">
        <v>4.4908990293462597E-2</v>
      </c>
    </row>
    <row r="13565" spans="61:61" x14ac:dyDescent="0.25">
      <c r="BI13565" s="34">
        <v>0.25258021130393538</v>
      </c>
    </row>
    <row r="13566" spans="61:61" x14ac:dyDescent="0.25">
      <c r="BI13566" s="34">
        <v>0.42803730781332311</v>
      </c>
    </row>
    <row r="13567" spans="61:61" x14ac:dyDescent="0.25">
      <c r="BI13567" s="34">
        <v>0.143552543057231</v>
      </c>
    </row>
    <row r="13568" spans="61:61" x14ac:dyDescent="0.25">
      <c r="BI13568" s="34">
        <v>0.16275354302531919</v>
      </c>
    </row>
    <row r="13569" spans="61:61" x14ac:dyDescent="0.25">
      <c r="BI13569" s="34">
        <v>-0.18410016069563481</v>
      </c>
    </row>
    <row r="13570" spans="61:61" x14ac:dyDescent="0.25">
      <c r="BI13570" s="34">
        <v>-0.12930629488387371</v>
      </c>
    </row>
    <row r="13571" spans="61:61" x14ac:dyDescent="0.25">
      <c r="BI13571" s="34">
        <v>0.40583490110089249</v>
      </c>
    </row>
    <row r="13572" spans="61:61" x14ac:dyDescent="0.25">
      <c r="BI13572" s="34">
        <v>0.22154366528882</v>
      </c>
    </row>
    <row r="13573" spans="61:61" x14ac:dyDescent="0.25">
      <c r="BI13573" s="34">
        <v>5.0643725168730697E-2</v>
      </c>
    </row>
    <row r="13574" spans="61:61" x14ac:dyDescent="0.25">
      <c r="BI13574" s="34">
        <v>0.29855129798341162</v>
      </c>
    </row>
    <row r="13575" spans="61:61" x14ac:dyDescent="0.25">
      <c r="BI13575" s="34">
        <v>-6.0287656115485297E-2</v>
      </c>
    </row>
    <row r="13576" spans="61:61" x14ac:dyDescent="0.25">
      <c r="BI13576" s="34">
        <v>1.4812887608084699E-2</v>
      </c>
    </row>
    <row r="13577" spans="61:61" x14ac:dyDescent="0.25">
      <c r="BI13577" s="34">
        <v>0.1188836006796373</v>
      </c>
    </row>
    <row r="13578" spans="61:61" x14ac:dyDescent="0.25">
      <c r="BI13578" s="34">
        <v>-4.0252201542818403E-2</v>
      </c>
    </row>
    <row r="13579" spans="61:61" x14ac:dyDescent="0.25">
      <c r="BI13579" s="34">
        <v>8.1746245609402995E-3</v>
      </c>
    </row>
    <row r="13580" spans="61:61" x14ac:dyDescent="0.25">
      <c r="BI13580" s="34">
        <v>-7.0350587519290797E-2</v>
      </c>
    </row>
    <row r="13581" spans="61:61" x14ac:dyDescent="0.25">
      <c r="BI13581" s="34">
        <v>0.38780803979832418</v>
      </c>
    </row>
    <row r="13582" spans="61:61" x14ac:dyDescent="0.25">
      <c r="BI13582" s="34">
        <v>6.9533313616017806E-2</v>
      </c>
    </row>
    <row r="13583" spans="61:61" x14ac:dyDescent="0.25">
      <c r="BI13583" s="34">
        <v>2.53980409309832E-2</v>
      </c>
    </row>
    <row r="13584" spans="61:61" x14ac:dyDescent="0.25">
      <c r="BI13584" s="34">
        <v>1.0168269184820699E-2</v>
      </c>
    </row>
    <row r="13585" spans="61:61" x14ac:dyDescent="0.25">
      <c r="BI13585" s="34">
        <v>-6.2143204218536197E-2</v>
      </c>
    </row>
    <row r="13586" spans="61:61" x14ac:dyDescent="0.25">
      <c r="BI13586" s="34">
        <v>2.4650902565885299E-2</v>
      </c>
    </row>
    <row r="13587" spans="61:61" x14ac:dyDescent="0.25">
      <c r="BI13587" s="34">
        <v>0.43671435335862357</v>
      </c>
    </row>
    <row r="13588" spans="61:61" x14ac:dyDescent="0.25">
      <c r="BI13588" s="34">
        <v>0.55720075879722641</v>
      </c>
    </row>
    <row r="13589" spans="61:61" x14ac:dyDescent="0.25">
      <c r="BI13589" s="34">
        <v>-3.08234529988533E-2</v>
      </c>
    </row>
    <row r="13590" spans="61:61" x14ac:dyDescent="0.25">
      <c r="BI13590" s="34">
        <v>6.2893346637681001E-3</v>
      </c>
    </row>
    <row r="13591" spans="61:61" x14ac:dyDescent="0.25">
      <c r="BI13591" s="34">
        <v>3.8791692038285999E-3</v>
      </c>
    </row>
    <row r="13592" spans="61:61" x14ac:dyDescent="0.25">
      <c r="BI13592" s="34">
        <v>-4.0297267941445801E-2</v>
      </c>
    </row>
    <row r="13593" spans="61:61" x14ac:dyDescent="0.25">
      <c r="BI13593" s="34">
        <v>8.0862652498893697E-2</v>
      </c>
    </row>
    <row r="13594" spans="61:61" x14ac:dyDescent="0.25">
      <c r="BI13594" s="34">
        <v>2.7391188698106701E-2</v>
      </c>
    </row>
    <row r="13595" spans="61:61" x14ac:dyDescent="0.25">
      <c r="BI13595" s="34">
        <v>3.5935685221354E-2</v>
      </c>
    </row>
    <row r="13596" spans="61:61" x14ac:dyDescent="0.25">
      <c r="BI13596" s="34">
        <v>-9.1021543236207203E-2</v>
      </c>
    </row>
    <row r="13597" spans="61:61" x14ac:dyDescent="0.25">
      <c r="BI13597" s="34">
        <v>-8.1757618564847603E-2</v>
      </c>
    </row>
    <row r="13598" spans="61:61" x14ac:dyDescent="0.25">
      <c r="BI13598" s="34">
        <v>0.1160515896688686</v>
      </c>
    </row>
    <row r="13599" spans="61:61" x14ac:dyDescent="0.25">
      <c r="BI13599" s="34">
        <v>-1.27667285101612E-2</v>
      </c>
    </row>
    <row r="13600" spans="61:61" x14ac:dyDescent="0.25">
      <c r="BI13600" s="34">
        <v>7.3558803017831895E-2</v>
      </c>
    </row>
    <row r="13601" spans="61:61" x14ac:dyDescent="0.25">
      <c r="BI13601" s="34">
        <v>9.0572946182527606E-2</v>
      </c>
    </row>
    <row r="13602" spans="61:61" x14ac:dyDescent="0.25">
      <c r="BI13602" s="34">
        <v>-4.6006063795906299E-2</v>
      </c>
    </row>
    <row r="13603" spans="61:61" x14ac:dyDescent="0.25">
      <c r="BI13603" s="34">
        <v>-9.1972508329219004E-3</v>
      </c>
    </row>
    <row r="13604" spans="61:61" x14ac:dyDescent="0.25">
      <c r="BI13604" s="34">
        <v>0.2240226851282138</v>
      </c>
    </row>
    <row r="13605" spans="61:61" x14ac:dyDescent="0.25">
      <c r="BI13605" s="34">
        <v>0.1006549577536674</v>
      </c>
    </row>
    <row r="13606" spans="61:61" x14ac:dyDescent="0.25">
      <c r="BI13606" s="34">
        <v>4.1298953122712201E-2</v>
      </c>
    </row>
    <row r="13607" spans="61:61" x14ac:dyDescent="0.25">
      <c r="BI13607" s="34">
        <v>2.2563302603484901E-2</v>
      </c>
    </row>
    <row r="13608" spans="61:61" x14ac:dyDescent="0.25">
      <c r="BI13608" s="34">
        <v>0.172219250711351</v>
      </c>
    </row>
    <row r="13609" spans="61:61" x14ac:dyDescent="0.25">
      <c r="BI13609" s="34">
        <v>0.30679136118619149</v>
      </c>
    </row>
    <row r="13610" spans="61:61" x14ac:dyDescent="0.25">
      <c r="BI13610" s="34">
        <v>0.15032791597729159</v>
      </c>
    </row>
    <row r="13611" spans="61:61" x14ac:dyDescent="0.25">
      <c r="BI13611" s="34">
        <v>5.0671396472700699E-2</v>
      </c>
    </row>
    <row r="13612" spans="61:61" x14ac:dyDescent="0.25">
      <c r="BI13612" s="34">
        <v>0.1100525542930571</v>
      </c>
    </row>
    <row r="13613" spans="61:61" x14ac:dyDescent="0.25">
      <c r="BI13613" s="34">
        <v>0.2642790655560599</v>
      </c>
    </row>
    <row r="13614" spans="61:61" x14ac:dyDescent="0.25">
      <c r="BI13614" s="34">
        <v>-1.0591777754936599E-2</v>
      </c>
    </row>
    <row r="13615" spans="61:61" x14ac:dyDescent="0.25">
      <c r="BI13615" s="34">
        <v>-3.8838808661782298E-2</v>
      </c>
    </row>
    <row r="13616" spans="61:61" x14ac:dyDescent="0.25">
      <c r="BI13616" s="34">
        <v>-0.30707405553693878</v>
      </c>
    </row>
    <row r="13617" spans="61:61" x14ac:dyDescent="0.25">
      <c r="BI13617" s="34">
        <v>0.20546807998244521</v>
      </c>
    </row>
    <row r="13618" spans="61:61" x14ac:dyDescent="0.25">
      <c r="BI13618" s="34">
        <v>8.3256099987189996E-2</v>
      </c>
    </row>
    <row r="13619" spans="61:61" x14ac:dyDescent="0.25">
      <c r="BI13619" s="34">
        <v>2.8746157480642302E-2</v>
      </c>
    </row>
    <row r="13620" spans="61:61" x14ac:dyDescent="0.25">
      <c r="BI13620" s="34">
        <v>0.30894676511351038</v>
      </c>
    </row>
    <row r="13621" spans="61:61" x14ac:dyDescent="0.25">
      <c r="BI13621" s="34">
        <v>0.38150103402861768</v>
      </c>
    </row>
    <row r="13622" spans="61:61" x14ac:dyDescent="0.25">
      <c r="BI13622" s="34">
        <v>0.41468098480181809</v>
      </c>
    </row>
    <row r="13623" spans="61:61" x14ac:dyDescent="0.25">
      <c r="BI13623" s="34">
        <v>0.23531902491090059</v>
      </c>
    </row>
    <row r="13624" spans="61:61" x14ac:dyDescent="0.25">
      <c r="BI13624" s="34">
        <v>0.52792187231209009</v>
      </c>
    </row>
    <row r="13625" spans="61:61" x14ac:dyDescent="0.25">
      <c r="BI13625" s="34">
        <v>0.4346498768141841</v>
      </c>
    </row>
    <row r="13626" spans="61:61" x14ac:dyDescent="0.25">
      <c r="BI13626" s="34">
        <v>0.1851796208355819</v>
      </c>
    </row>
    <row r="13627" spans="61:61" x14ac:dyDescent="0.25">
      <c r="BI13627" s="34">
        <v>0.24330337531207999</v>
      </c>
    </row>
    <row r="13628" spans="61:61" x14ac:dyDescent="0.25">
      <c r="BI13628" s="34">
        <v>0.3987007243903572</v>
      </c>
    </row>
    <row r="13629" spans="61:61" x14ac:dyDescent="0.25">
      <c r="BI13629" s="34">
        <v>0.18151957359545609</v>
      </c>
    </row>
    <row r="13630" spans="61:61" x14ac:dyDescent="0.25">
      <c r="BI13630" s="34">
        <v>0.2181992444734325</v>
      </c>
    </row>
    <row r="13631" spans="61:61" x14ac:dyDescent="0.25">
      <c r="BI13631" s="34">
        <v>3.9106007248242397E-2</v>
      </c>
    </row>
    <row r="13632" spans="61:61" x14ac:dyDescent="0.25">
      <c r="BI13632" s="34">
        <v>0.1114623970259177</v>
      </c>
    </row>
    <row r="13633" spans="61:61" x14ac:dyDescent="0.25">
      <c r="BI13633" s="34">
        <v>-3.0062498843437601E-2</v>
      </c>
    </row>
    <row r="13634" spans="61:61" x14ac:dyDescent="0.25">
      <c r="BI13634" s="34">
        <v>1.16103605915251E-2</v>
      </c>
    </row>
    <row r="13635" spans="61:61" x14ac:dyDescent="0.25">
      <c r="BI13635" s="34">
        <v>-3.7964272501198998E-3</v>
      </c>
    </row>
    <row r="13636" spans="61:61" x14ac:dyDescent="0.25">
      <c r="BI13636" s="34">
        <v>0.1566922338209297</v>
      </c>
    </row>
    <row r="13637" spans="61:61" x14ac:dyDescent="0.25">
      <c r="BI13637" s="34">
        <v>0.15490137009021679</v>
      </c>
    </row>
    <row r="13638" spans="61:61" x14ac:dyDescent="0.25">
      <c r="BI13638" s="34">
        <v>0.32801224673008711</v>
      </c>
    </row>
    <row r="13639" spans="61:61" x14ac:dyDescent="0.25">
      <c r="BI13639" s="34">
        <v>-5.9162252119727102E-2</v>
      </c>
    </row>
    <row r="13640" spans="61:61" x14ac:dyDescent="0.25">
      <c r="BI13640" s="34">
        <v>0.28210452695904348</v>
      </c>
    </row>
    <row r="13641" spans="61:61" x14ac:dyDescent="0.25">
      <c r="BI13641" s="34">
        <v>-0.1244749592404332</v>
      </c>
    </row>
    <row r="13642" spans="61:61" x14ac:dyDescent="0.25">
      <c r="BI13642" s="34">
        <v>0.3539561695990146</v>
      </c>
    </row>
    <row r="13643" spans="61:61" x14ac:dyDescent="0.25">
      <c r="BI13643" s="34">
        <v>0.35923815259340708</v>
      </c>
    </row>
    <row r="13644" spans="61:61" x14ac:dyDescent="0.25">
      <c r="BI13644" s="34">
        <v>0.41610185258348642</v>
      </c>
    </row>
    <row r="13645" spans="61:61" x14ac:dyDescent="0.25">
      <c r="BI13645" s="34">
        <v>0.19640031132387539</v>
      </c>
    </row>
    <row r="13646" spans="61:61" x14ac:dyDescent="0.25">
      <c r="BI13646" s="34">
        <v>8.5672812389364306E-2</v>
      </c>
    </row>
    <row r="13647" spans="61:61" x14ac:dyDescent="0.25">
      <c r="BI13647" s="34">
        <v>0.29469168168958337</v>
      </c>
    </row>
    <row r="13648" spans="61:61" x14ac:dyDescent="0.25">
      <c r="BI13648" s="34">
        <v>-2.42229905791847E-2</v>
      </c>
    </row>
    <row r="13649" spans="61:61" x14ac:dyDescent="0.25">
      <c r="BI13649" s="34">
        <v>0.32156938206400942</v>
      </c>
    </row>
    <row r="13650" spans="61:61" x14ac:dyDescent="0.25">
      <c r="BI13650" s="34">
        <v>0.22414293471844751</v>
      </c>
    </row>
    <row r="13651" spans="61:61" x14ac:dyDescent="0.25">
      <c r="BI13651" s="34">
        <v>-8.2531219960215299E-2</v>
      </c>
    </row>
    <row r="13652" spans="61:61" x14ac:dyDescent="0.25">
      <c r="BI13652" s="34">
        <v>3.6863219027027098E-2</v>
      </c>
    </row>
    <row r="13653" spans="61:61" x14ac:dyDescent="0.25">
      <c r="BI13653" s="34">
        <v>1.5232768086007001E-2</v>
      </c>
    </row>
    <row r="13654" spans="61:61" x14ac:dyDescent="0.25">
      <c r="BI13654" s="34">
        <v>-5.9305401390768002E-3</v>
      </c>
    </row>
    <row r="13655" spans="61:61" x14ac:dyDescent="0.25">
      <c r="BI13655" s="34">
        <v>-3.7119804744271297E-2</v>
      </c>
    </row>
    <row r="13656" spans="61:61" x14ac:dyDescent="0.25">
      <c r="BI13656" s="34">
        <v>4.2076204390445E-3</v>
      </c>
    </row>
    <row r="13657" spans="61:61" x14ac:dyDescent="0.25">
      <c r="BI13657" s="34">
        <v>-8.4305849408539593E-2</v>
      </c>
    </row>
    <row r="13658" spans="61:61" x14ac:dyDescent="0.25">
      <c r="BI13658" s="34">
        <v>3.9722004031222398E-2</v>
      </c>
    </row>
    <row r="13659" spans="61:61" x14ac:dyDescent="0.25">
      <c r="BI13659" s="34">
        <v>-4.1498496090878099E-2</v>
      </c>
    </row>
    <row r="13660" spans="61:61" x14ac:dyDescent="0.25">
      <c r="BI13660" s="34">
        <v>5.6146737844463002E-3</v>
      </c>
    </row>
    <row r="13661" spans="61:61" x14ac:dyDescent="0.25">
      <c r="BI13661" s="34">
        <v>-3.36562257069229E-2</v>
      </c>
    </row>
    <row r="13662" spans="61:61" x14ac:dyDescent="0.25">
      <c r="BI13662" s="34">
        <v>-0.22714870485919</v>
      </c>
    </row>
    <row r="13663" spans="61:61" x14ac:dyDescent="0.25">
      <c r="BI13663" s="34">
        <v>0.11959144723046319</v>
      </c>
    </row>
    <row r="13664" spans="61:61" x14ac:dyDescent="0.25">
      <c r="BI13664" s="34">
        <v>-0.17645472142528021</v>
      </c>
    </row>
    <row r="13665" spans="61:61" x14ac:dyDescent="0.25">
      <c r="BI13665" s="34">
        <v>-5.3858115468159301E-2</v>
      </c>
    </row>
    <row r="13666" spans="61:61" x14ac:dyDescent="0.25">
      <c r="BI13666" s="34">
        <v>-0.1076356851743967</v>
      </c>
    </row>
    <row r="13667" spans="61:61" x14ac:dyDescent="0.25">
      <c r="BI13667" s="34">
        <v>4.64517982271829E-2</v>
      </c>
    </row>
    <row r="13668" spans="61:61" x14ac:dyDescent="0.25">
      <c r="BI13668" s="34">
        <v>-4.5298363238343298E-2</v>
      </c>
    </row>
    <row r="13669" spans="61:61" x14ac:dyDescent="0.25">
      <c r="BI13669" s="34">
        <v>-8.8999188131258594E-2</v>
      </c>
    </row>
    <row r="13670" spans="61:61" x14ac:dyDescent="0.25">
      <c r="BI13670" s="34">
        <v>-3.4516744972148197E-2</v>
      </c>
    </row>
    <row r="13671" spans="61:61" x14ac:dyDescent="0.25">
      <c r="BI13671" s="34">
        <v>-6.6994167370240003E-4</v>
      </c>
    </row>
    <row r="13672" spans="61:61" x14ac:dyDescent="0.25">
      <c r="BI13672" s="34">
        <v>-3.0998240352998301E-2</v>
      </c>
    </row>
    <row r="13673" spans="61:61" x14ac:dyDescent="0.25">
      <c r="BI13673" s="34">
        <v>9.6010837575776303E-2</v>
      </c>
    </row>
    <row r="13674" spans="61:61" x14ac:dyDescent="0.25">
      <c r="BI13674" s="34">
        <v>-0.18766253705839511</v>
      </c>
    </row>
    <row r="13675" spans="61:61" x14ac:dyDescent="0.25">
      <c r="BI13675" s="34">
        <v>0.36319156944154918</v>
      </c>
    </row>
    <row r="13676" spans="61:61" x14ac:dyDescent="0.25">
      <c r="BI13676" s="34">
        <v>0.3652214593010753</v>
      </c>
    </row>
    <row r="13677" spans="61:61" x14ac:dyDescent="0.25">
      <c r="BI13677" s="34">
        <v>0.1865745394783368</v>
      </c>
    </row>
    <row r="13678" spans="61:61" x14ac:dyDescent="0.25">
      <c r="BI13678" s="34">
        <v>0.2408991717292556</v>
      </c>
    </row>
    <row r="13679" spans="61:61" x14ac:dyDescent="0.25">
      <c r="BI13679" s="34">
        <v>0.12861391363455529</v>
      </c>
    </row>
    <row r="13680" spans="61:61" x14ac:dyDescent="0.25">
      <c r="BI13680" s="34">
        <v>0.2735206938921263</v>
      </c>
    </row>
    <row r="13681" spans="61:61" x14ac:dyDescent="0.25">
      <c r="BI13681" s="34">
        <v>0.16331842305911151</v>
      </c>
    </row>
    <row r="13682" spans="61:61" x14ac:dyDescent="0.25">
      <c r="BI13682" s="34">
        <v>5.3271456943162099E-2</v>
      </c>
    </row>
    <row r="13683" spans="61:61" x14ac:dyDescent="0.25">
      <c r="BI13683" s="34">
        <v>3.7297088307968303E-2</v>
      </c>
    </row>
    <row r="13684" spans="61:61" x14ac:dyDescent="0.25">
      <c r="BI13684" s="34">
        <v>0.11324009865890911</v>
      </c>
    </row>
    <row r="13685" spans="61:61" x14ac:dyDescent="0.25">
      <c r="BI13685" s="34">
        <v>0.18741038809528249</v>
      </c>
    </row>
    <row r="13686" spans="61:61" x14ac:dyDescent="0.25">
      <c r="BI13686" s="34">
        <v>8.0603366005142004E-3</v>
      </c>
    </row>
    <row r="13687" spans="61:61" x14ac:dyDescent="0.25">
      <c r="BI13687" s="34">
        <v>0.1214381939684373</v>
      </c>
    </row>
    <row r="13688" spans="61:61" x14ac:dyDescent="0.25">
      <c r="BI13688" s="34">
        <v>0.3310039767590936</v>
      </c>
    </row>
    <row r="13689" spans="61:61" x14ac:dyDescent="0.25">
      <c r="BI13689" s="34">
        <v>9.4765558835460006E-2</v>
      </c>
    </row>
    <row r="13690" spans="61:61" x14ac:dyDescent="0.25">
      <c r="BI13690" s="34">
        <v>-2.0820363751745601E-2</v>
      </c>
    </row>
    <row r="13691" spans="61:61" x14ac:dyDescent="0.25">
      <c r="BI13691" s="34">
        <v>8.9135617726868996E-2</v>
      </c>
    </row>
    <row r="13692" spans="61:61" x14ac:dyDescent="0.25">
      <c r="BI13692" s="34">
        <v>0.16377344342182951</v>
      </c>
    </row>
    <row r="13693" spans="61:61" x14ac:dyDescent="0.25">
      <c r="BI13693" s="34">
        <v>0.29665164419354589</v>
      </c>
    </row>
    <row r="13694" spans="61:61" x14ac:dyDescent="0.25">
      <c r="BI13694" s="34">
        <v>-6.6798865351591102E-2</v>
      </c>
    </row>
    <row r="13695" spans="61:61" x14ac:dyDescent="0.25">
      <c r="BI13695" s="34">
        <v>0.31455590412092188</v>
      </c>
    </row>
    <row r="13696" spans="61:61" x14ac:dyDescent="0.25">
      <c r="BI13696" s="34">
        <v>-0.12225471512770129</v>
      </c>
    </row>
    <row r="13697" spans="61:61" x14ac:dyDescent="0.25">
      <c r="BI13697" s="34">
        <v>-8.9387126403560502E-2</v>
      </c>
    </row>
    <row r="13698" spans="61:61" x14ac:dyDescent="0.25">
      <c r="BI13698" s="34">
        <v>0.21159789527996101</v>
      </c>
    </row>
    <row r="13699" spans="61:61" x14ac:dyDescent="0.25">
      <c r="BI13699" s="34">
        <v>-1.36782303861064E-2</v>
      </c>
    </row>
    <row r="13700" spans="61:61" x14ac:dyDescent="0.25">
      <c r="BI13700" s="34">
        <v>0.28632555512156538</v>
      </c>
    </row>
    <row r="13701" spans="61:61" x14ac:dyDescent="0.25">
      <c r="BI13701" s="34">
        <v>8.1838528195332799E-2</v>
      </c>
    </row>
    <row r="13702" spans="61:61" x14ac:dyDescent="0.25">
      <c r="BI13702" s="34">
        <v>9.1721864126931008E-3</v>
      </c>
    </row>
    <row r="13703" spans="61:61" x14ac:dyDescent="0.25">
      <c r="BI13703" s="34">
        <v>0.2044934696126382</v>
      </c>
    </row>
    <row r="13704" spans="61:61" x14ac:dyDescent="0.25">
      <c r="BI13704" s="34">
        <v>0.2052993941268938</v>
      </c>
    </row>
    <row r="13705" spans="61:61" x14ac:dyDescent="0.25">
      <c r="BI13705" s="34">
        <v>0.42783219520898841</v>
      </c>
    </row>
    <row r="13706" spans="61:61" x14ac:dyDescent="0.25">
      <c r="BI13706" s="34">
        <v>0.18872480289640309</v>
      </c>
    </row>
    <row r="13707" spans="61:61" x14ac:dyDescent="0.25">
      <c r="BI13707" s="34">
        <v>0.20495420863435779</v>
      </c>
    </row>
    <row r="13708" spans="61:61" x14ac:dyDescent="0.25">
      <c r="BI13708" s="34">
        <v>-0.2352127187274316</v>
      </c>
    </row>
    <row r="13709" spans="61:61" x14ac:dyDescent="0.25">
      <c r="BI13709" s="34">
        <v>-4.3394086691710902E-2</v>
      </c>
    </row>
    <row r="13710" spans="61:61" x14ac:dyDescent="0.25">
      <c r="BI13710" s="34">
        <v>-3.7411713627314297E-2</v>
      </c>
    </row>
    <row r="13711" spans="61:61" x14ac:dyDescent="0.25">
      <c r="BI13711" s="34">
        <v>-0.1357389357464085</v>
      </c>
    </row>
    <row r="13712" spans="61:61" x14ac:dyDescent="0.25">
      <c r="BI13712" s="34">
        <v>-9.9226731072269606E-2</v>
      </c>
    </row>
    <row r="13713" spans="61:61" x14ac:dyDescent="0.25">
      <c r="BI13713" s="34">
        <v>-0.116988188069671</v>
      </c>
    </row>
    <row r="13714" spans="61:61" x14ac:dyDescent="0.25">
      <c r="BI13714" s="34">
        <v>0.1823459168977738</v>
      </c>
    </row>
    <row r="13715" spans="61:61" x14ac:dyDescent="0.25">
      <c r="BI13715" s="34">
        <v>-1.27313285442314E-2</v>
      </c>
    </row>
    <row r="13716" spans="61:61" x14ac:dyDescent="0.25">
      <c r="BI13716" s="34">
        <v>3.7020431148004802E-2</v>
      </c>
    </row>
    <row r="13717" spans="61:61" x14ac:dyDescent="0.25">
      <c r="BI13717" s="34">
        <v>0.28924534175400429</v>
      </c>
    </row>
    <row r="13718" spans="61:61" x14ac:dyDescent="0.25">
      <c r="BI13718" s="34">
        <v>-3.8464483719551301E-2</v>
      </c>
    </row>
    <row r="13719" spans="61:61" x14ac:dyDescent="0.25">
      <c r="BI13719" s="34">
        <v>0.12932174562258</v>
      </c>
    </row>
    <row r="13720" spans="61:61" x14ac:dyDescent="0.25">
      <c r="BI13720" s="34">
        <v>-0.27985582352489807</v>
      </c>
    </row>
    <row r="13721" spans="61:61" x14ac:dyDescent="0.25">
      <c r="BI13721" s="34">
        <v>-1.7292366687839102E-2</v>
      </c>
    </row>
    <row r="13722" spans="61:61" x14ac:dyDescent="0.25">
      <c r="BI13722" s="34">
        <v>-5.98696665487237E-2</v>
      </c>
    </row>
    <row r="13723" spans="61:61" x14ac:dyDescent="0.25">
      <c r="BI13723" s="34">
        <v>0.65517400440125251</v>
      </c>
    </row>
    <row r="13724" spans="61:61" x14ac:dyDescent="0.25">
      <c r="BI13724" s="34">
        <v>2.6428909145627E-3</v>
      </c>
    </row>
    <row r="13725" spans="61:61" x14ac:dyDescent="0.25">
      <c r="BI13725" s="34">
        <v>0.18162095928205471</v>
      </c>
    </row>
    <row r="13726" spans="61:61" x14ac:dyDescent="0.25">
      <c r="BI13726" s="34">
        <v>9.0798217090666405E-2</v>
      </c>
    </row>
    <row r="13727" spans="61:61" x14ac:dyDescent="0.25">
      <c r="BI13727" s="34">
        <v>2.8707623716338001E-2</v>
      </c>
    </row>
    <row r="13728" spans="61:61" x14ac:dyDescent="0.25">
      <c r="BI13728" s="34">
        <v>-0.15464311924881111</v>
      </c>
    </row>
    <row r="13729" spans="61:61" x14ac:dyDescent="0.25">
      <c r="BI13729" s="34">
        <v>1.46206027594365E-2</v>
      </c>
    </row>
    <row r="13730" spans="61:61" x14ac:dyDescent="0.25">
      <c r="BI13730" s="34">
        <v>0.17099209014609121</v>
      </c>
    </row>
    <row r="13731" spans="61:61" x14ac:dyDescent="0.25">
      <c r="BI13731" s="34">
        <v>-8.9797789065563294E-2</v>
      </c>
    </row>
    <row r="13732" spans="61:61" x14ac:dyDescent="0.25">
      <c r="BI13732" s="34">
        <v>7.4925294018152899E-2</v>
      </c>
    </row>
    <row r="13733" spans="61:61" x14ac:dyDescent="0.25">
      <c r="BI13733" s="34">
        <v>-0.14126327925348389</v>
      </c>
    </row>
    <row r="13734" spans="61:61" x14ac:dyDescent="0.25">
      <c r="BI13734" s="34">
        <v>-7.1594538838914895E-2</v>
      </c>
    </row>
    <row r="13735" spans="61:61" x14ac:dyDescent="0.25">
      <c r="BI13735" s="34">
        <v>8.6223704819264793E-2</v>
      </c>
    </row>
    <row r="13736" spans="61:61" x14ac:dyDescent="0.25">
      <c r="BI13736" s="34">
        <v>-0.23185824275436029</v>
      </c>
    </row>
    <row r="13737" spans="61:61" x14ac:dyDescent="0.25">
      <c r="BI13737" s="34">
        <v>-0.17638700887549591</v>
      </c>
    </row>
    <row r="13738" spans="61:61" x14ac:dyDescent="0.25">
      <c r="BI13738" s="34">
        <v>-0.17961598562936171</v>
      </c>
    </row>
    <row r="13739" spans="61:61" x14ac:dyDescent="0.25">
      <c r="BI13739" s="34">
        <v>7.4972878222847206E-2</v>
      </c>
    </row>
    <row r="13740" spans="61:61" x14ac:dyDescent="0.25">
      <c r="BI13740" s="34">
        <v>0.12843246131550221</v>
      </c>
    </row>
    <row r="13741" spans="61:61" x14ac:dyDescent="0.25">
      <c r="BI13741" s="34">
        <v>-7.54273429600055E-2</v>
      </c>
    </row>
    <row r="13742" spans="61:61" x14ac:dyDescent="0.25">
      <c r="BI13742" s="34">
        <v>-9.5238260425829904E-2</v>
      </c>
    </row>
    <row r="13743" spans="61:61" x14ac:dyDescent="0.25">
      <c r="BI13743" s="34">
        <v>1.5768654898158201E-2</v>
      </c>
    </row>
    <row r="13744" spans="61:61" x14ac:dyDescent="0.25">
      <c r="BI13744" s="34">
        <v>-8.8574651896602893E-2</v>
      </c>
    </row>
    <row r="13745" spans="61:61" x14ac:dyDescent="0.25">
      <c r="BI13745" s="34">
        <v>-0.25414383596989781</v>
      </c>
    </row>
    <row r="13746" spans="61:61" x14ac:dyDescent="0.25">
      <c r="BI13746" s="34">
        <v>-0.1599234387763199</v>
      </c>
    </row>
    <row r="13747" spans="61:61" x14ac:dyDescent="0.25">
      <c r="BI13747" s="34">
        <v>2.4625991582813599E-2</v>
      </c>
    </row>
    <row r="13748" spans="61:61" x14ac:dyDescent="0.25">
      <c r="BI13748" s="34">
        <v>-0.12808679916875629</v>
      </c>
    </row>
    <row r="13749" spans="61:61" x14ac:dyDescent="0.25">
      <c r="BI13749" s="34">
        <v>-0.13022457970204521</v>
      </c>
    </row>
    <row r="13750" spans="61:61" x14ac:dyDescent="0.25">
      <c r="BI13750" s="34">
        <v>-0.1213500035529973</v>
      </c>
    </row>
    <row r="13751" spans="61:61" x14ac:dyDescent="0.25">
      <c r="BI13751" s="34">
        <v>-0.20356558588599319</v>
      </c>
    </row>
    <row r="13752" spans="61:61" x14ac:dyDescent="0.25">
      <c r="BI13752" s="34">
        <v>-6.7383778446917494E-2</v>
      </c>
    </row>
    <row r="13753" spans="61:61" x14ac:dyDescent="0.25">
      <c r="BI13753" s="34">
        <v>-0.1551123519164416</v>
      </c>
    </row>
    <row r="13754" spans="61:61" x14ac:dyDescent="0.25">
      <c r="BI13754" s="34">
        <v>9.9780509013001395E-2</v>
      </c>
    </row>
    <row r="13755" spans="61:61" x14ac:dyDescent="0.25">
      <c r="BI13755" s="34">
        <v>-4.25407922997681E-2</v>
      </c>
    </row>
    <row r="13756" spans="61:61" x14ac:dyDescent="0.25">
      <c r="BI13756" s="34">
        <v>-0.1166016277107939</v>
      </c>
    </row>
    <row r="13757" spans="61:61" x14ac:dyDescent="0.25">
      <c r="BI13757" s="34">
        <v>-5.59112173652732E-2</v>
      </c>
    </row>
    <row r="13758" spans="61:61" x14ac:dyDescent="0.25">
      <c r="BI13758" s="34">
        <v>-8.3200615689406704E-2</v>
      </c>
    </row>
    <row r="13759" spans="61:61" x14ac:dyDescent="0.25">
      <c r="BI13759" s="34">
        <v>-0.14529674026268399</v>
      </c>
    </row>
    <row r="13760" spans="61:61" x14ac:dyDescent="0.25">
      <c r="BI13760" s="34">
        <v>-0.27949935288060712</v>
      </c>
    </row>
    <row r="13761" spans="61:61" x14ac:dyDescent="0.25">
      <c r="BI13761" s="34">
        <v>-0.1002173119918694</v>
      </c>
    </row>
    <row r="13762" spans="61:61" x14ac:dyDescent="0.25">
      <c r="BI13762" s="34">
        <v>-9.0194379783073403E-2</v>
      </c>
    </row>
    <row r="13763" spans="61:61" x14ac:dyDescent="0.25">
      <c r="BI13763" s="34">
        <v>-7.0302913900151101E-2</v>
      </c>
    </row>
    <row r="13764" spans="61:61" x14ac:dyDescent="0.25">
      <c r="BI13764" s="34">
        <v>-0.1158236293363851</v>
      </c>
    </row>
    <row r="13765" spans="61:61" x14ac:dyDescent="0.25">
      <c r="BI13765" s="34">
        <v>-0.15828631583830849</v>
      </c>
    </row>
    <row r="13766" spans="61:61" x14ac:dyDescent="0.25">
      <c r="BI13766" s="34">
        <v>-0.1081718980413693</v>
      </c>
    </row>
    <row r="13767" spans="61:61" x14ac:dyDescent="0.25">
      <c r="BI13767" s="34">
        <v>-2.1423776464121299E-2</v>
      </c>
    </row>
    <row r="13768" spans="61:61" x14ac:dyDescent="0.25">
      <c r="BI13768" s="34">
        <v>7.9978230023182703E-2</v>
      </c>
    </row>
    <row r="13769" spans="61:61" x14ac:dyDescent="0.25">
      <c r="BI13769" s="34">
        <v>0.15318170105417639</v>
      </c>
    </row>
    <row r="13770" spans="61:61" x14ac:dyDescent="0.25">
      <c r="BI13770" s="34">
        <v>-6.3403298207407102E-2</v>
      </c>
    </row>
    <row r="13771" spans="61:61" x14ac:dyDescent="0.25">
      <c r="BI13771" s="34">
        <v>4.9328462759189999E-2</v>
      </c>
    </row>
    <row r="13772" spans="61:61" x14ac:dyDescent="0.25">
      <c r="BI13772" s="34">
        <v>7.1033465030424597E-2</v>
      </c>
    </row>
    <row r="13773" spans="61:61" x14ac:dyDescent="0.25">
      <c r="BI13773" s="34">
        <v>-0.1506240331795746</v>
      </c>
    </row>
    <row r="13774" spans="61:61" x14ac:dyDescent="0.25">
      <c r="BI13774" s="34">
        <v>-5.1721467104354102E-2</v>
      </c>
    </row>
    <row r="13775" spans="61:61" x14ac:dyDescent="0.25">
      <c r="BI13775" s="34">
        <v>-7.9562055401048701E-2</v>
      </c>
    </row>
    <row r="13776" spans="61:61" x14ac:dyDescent="0.25">
      <c r="BI13776" s="34">
        <v>0.17428419216956251</v>
      </c>
    </row>
    <row r="13777" spans="61:61" x14ac:dyDescent="0.25">
      <c r="BI13777" s="34">
        <v>6.9973470595683498E-2</v>
      </c>
    </row>
    <row r="13778" spans="61:61" x14ac:dyDescent="0.25">
      <c r="BI13778" s="34">
        <v>0.210050421969976</v>
      </c>
    </row>
    <row r="13779" spans="61:61" x14ac:dyDescent="0.25">
      <c r="BI13779" s="34">
        <v>2.65188584977257E-2</v>
      </c>
    </row>
    <row r="13780" spans="61:61" x14ac:dyDescent="0.25">
      <c r="BI13780" s="34">
        <v>-5.5216700193166497E-2</v>
      </c>
    </row>
    <row r="13781" spans="61:61" x14ac:dyDescent="0.25">
      <c r="BI13781" s="34">
        <v>-3.7675680895375298E-2</v>
      </c>
    </row>
    <row r="13782" spans="61:61" x14ac:dyDescent="0.25">
      <c r="BI13782" s="34">
        <v>0.1100871306763217</v>
      </c>
    </row>
    <row r="13783" spans="61:61" x14ac:dyDescent="0.25">
      <c r="BI13783" s="34">
        <v>7.8111109978539497E-2</v>
      </c>
    </row>
    <row r="13784" spans="61:61" x14ac:dyDescent="0.25">
      <c r="BI13784" s="34">
        <v>0.4709630879598482</v>
      </c>
    </row>
    <row r="13785" spans="61:61" x14ac:dyDescent="0.25">
      <c r="BI13785" s="34">
        <v>-5.5081550889341101E-2</v>
      </c>
    </row>
    <row r="13786" spans="61:61" x14ac:dyDescent="0.25">
      <c r="BI13786" s="34">
        <v>-2.83509924889663E-2</v>
      </c>
    </row>
    <row r="13787" spans="61:61" x14ac:dyDescent="0.25">
      <c r="BI13787" s="34">
        <v>-4.5863360861572E-2</v>
      </c>
    </row>
    <row r="13788" spans="61:61" x14ac:dyDescent="0.25">
      <c r="BI13788" s="34">
        <v>0.1526391185349171</v>
      </c>
    </row>
    <row r="13789" spans="61:61" x14ac:dyDescent="0.25">
      <c r="BI13789" s="34">
        <v>-0.1039349637407961</v>
      </c>
    </row>
    <row r="13790" spans="61:61" x14ac:dyDescent="0.25">
      <c r="BI13790" s="34">
        <v>-0.15056019775666529</v>
      </c>
    </row>
    <row r="13791" spans="61:61" x14ac:dyDescent="0.25">
      <c r="BI13791" s="34">
        <v>5.0285762370301301E-2</v>
      </c>
    </row>
    <row r="13792" spans="61:61" x14ac:dyDescent="0.25">
      <c r="BI13792" s="34">
        <v>0.21481453268147979</v>
      </c>
    </row>
    <row r="13793" spans="61:61" x14ac:dyDescent="0.25">
      <c r="BI13793" s="34">
        <v>9.6714102564102594E-2</v>
      </c>
    </row>
    <row r="13794" spans="61:61" x14ac:dyDescent="0.25">
      <c r="BI13794" s="34">
        <v>2.8857904922179899E-2</v>
      </c>
    </row>
    <row r="13795" spans="61:61" x14ac:dyDescent="0.25">
      <c r="BI13795" s="34">
        <v>5.8403329233666403E-2</v>
      </c>
    </row>
    <row r="13796" spans="61:61" x14ac:dyDescent="0.25">
      <c r="BI13796" s="34">
        <v>6.5636151933746806E-2</v>
      </c>
    </row>
    <row r="13797" spans="61:61" x14ac:dyDescent="0.25">
      <c r="BI13797" s="34">
        <v>-4.0357738685996403E-2</v>
      </c>
    </row>
    <row r="13798" spans="61:61" x14ac:dyDescent="0.25">
      <c r="BI13798" s="34">
        <v>0.40323270976432879</v>
      </c>
    </row>
    <row r="13799" spans="61:61" x14ac:dyDescent="0.25">
      <c r="BI13799" s="34">
        <v>0.2405441234686419</v>
      </c>
    </row>
    <row r="13800" spans="61:61" x14ac:dyDescent="0.25">
      <c r="BI13800" s="34">
        <v>0.15581507612210699</v>
      </c>
    </row>
    <row r="13801" spans="61:61" x14ac:dyDescent="0.25">
      <c r="BI13801" s="34">
        <v>3.0800034291066699E-2</v>
      </c>
    </row>
    <row r="13802" spans="61:61" x14ac:dyDescent="0.25">
      <c r="BI13802" s="34">
        <v>1.52201377011801E-2</v>
      </c>
    </row>
    <row r="13803" spans="61:61" x14ac:dyDescent="0.25">
      <c r="BI13803" s="34">
        <v>0.1388701828455961</v>
      </c>
    </row>
    <row r="13804" spans="61:61" x14ac:dyDescent="0.25">
      <c r="BI13804" s="34">
        <v>9.2496882547106994E-3</v>
      </c>
    </row>
    <row r="13805" spans="61:61" x14ac:dyDescent="0.25">
      <c r="BI13805" s="34">
        <v>-0.25310934804335639</v>
      </c>
    </row>
    <row r="13806" spans="61:61" x14ac:dyDescent="0.25">
      <c r="BI13806" s="34">
        <v>9.6490311776472507E-2</v>
      </c>
    </row>
    <row r="13807" spans="61:61" x14ac:dyDescent="0.25">
      <c r="BI13807" s="34">
        <v>-0.1043975766464722</v>
      </c>
    </row>
    <row r="13808" spans="61:61" x14ac:dyDescent="0.25">
      <c r="BI13808" s="34">
        <v>7.3173248101586902E-2</v>
      </c>
    </row>
    <row r="13809" spans="61:61" x14ac:dyDescent="0.25">
      <c r="BI13809" s="34">
        <v>4.21378382108012E-2</v>
      </c>
    </row>
    <row r="13810" spans="61:61" x14ac:dyDescent="0.25">
      <c r="BI13810" s="34">
        <v>7.6397508555879996E-3</v>
      </c>
    </row>
    <row r="13811" spans="61:61" x14ac:dyDescent="0.25">
      <c r="BI13811" s="34">
        <v>-6.2480913929531097E-2</v>
      </c>
    </row>
    <row r="13812" spans="61:61" x14ac:dyDescent="0.25">
      <c r="BI13812" s="34">
        <v>-4.8369438180426799E-2</v>
      </c>
    </row>
    <row r="13813" spans="61:61" x14ac:dyDescent="0.25">
      <c r="BI13813" s="34">
        <v>-0.10632820022133491</v>
      </c>
    </row>
    <row r="13814" spans="61:61" x14ac:dyDescent="0.25">
      <c r="BI13814" s="34">
        <v>-6.0898551862262902E-2</v>
      </c>
    </row>
    <row r="13815" spans="61:61" x14ac:dyDescent="0.25">
      <c r="BI13815" s="34">
        <v>-3.3348902327998302E-2</v>
      </c>
    </row>
    <row r="13816" spans="61:61" x14ac:dyDescent="0.25">
      <c r="BI13816" s="34">
        <v>-6.80998474608773E-2</v>
      </c>
    </row>
    <row r="13817" spans="61:61" x14ac:dyDescent="0.25">
      <c r="BI13817" s="34">
        <v>-0.1053490079399844</v>
      </c>
    </row>
    <row r="13818" spans="61:61" x14ac:dyDescent="0.25">
      <c r="BI13818" s="34">
        <v>-0.15366277219820509</v>
      </c>
    </row>
    <row r="13819" spans="61:61" x14ac:dyDescent="0.25">
      <c r="BI13819" s="34">
        <v>-0.19726422532911639</v>
      </c>
    </row>
    <row r="13820" spans="61:61" x14ac:dyDescent="0.25">
      <c r="BI13820" s="34">
        <v>-3.7923921322981398E-2</v>
      </c>
    </row>
    <row r="13821" spans="61:61" x14ac:dyDescent="0.25">
      <c r="BI13821" s="34">
        <v>5.9066692886775699E-2</v>
      </c>
    </row>
    <row r="13822" spans="61:61" x14ac:dyDescent="0.25">
      <c r="BI13822" s="34">
        <v>0.38372884839280369</v>
      </c>
    </row>
    <row r="13823" spans="61:61" x14ac:dyDescent="0.25">
      <c r="BI13823" s="34">
        <v>5.3509582250755097E-2</v>
      </c>
    </row>
    <row r="13824" spans="61:61" x14ac:dyDescent="0.25">
      <c r="BI13824" s="34">
        <v>0.1063301717782391</v>
      </c>
    </row>
    <row r="13825" spans="61:61" x14ac:dyDescent="0.25">
      <c r="BI13825" s="34">
        <v>-3.9972950903795899E-2</v>
      </c>
    </row>
    <row r="13826" spans="61:61" x14ac:dyDescent="0.25">
      <c r="BI13826" s="34">
        <v>-0.1522084051470802</v>
      </c>
    </row>
    <row r="13827" spans="61:61" x14ac:dyDescent="0.25">
      <c r="BI13827" s="34">
        <v>-0.13476024318223381</v>
      </c>
    </row>
    <row r="13828" spans="61:61" x14ac:dyDescent="0.25">
      <c r="BI13828" s="34">
        <v>0.113402682099338</v>
      </c>
    </row>
    <row r="13829" spans="61:61" x14ac:dyDescent="0.25">
      <c r="BI13829" s="34">
        <v>-0.1818850031426851</v>
      </c>
    </row>
    <row r="13830" spans="61:61" x14ac:dyDescent="0.25">
      <c r="BI13830" s="34">
        <v>-5.25539388677108E-2</v>
      </c>
    </row>
    <row r="13831" spans="61:61" x14ac:dyDescent="0.25">
      <c r="BI13831" s="34">
        <v>5.9878276145521998E-2</v>
      </c>
    </row>
    <row r="13832" spans="61:61" x14ac:dyDescent="0.25">
      <c r="BI13832" s="34">
        <v>0.1083924687435823</v>
      </c>
    </row>
    <row r="13833" spans="61:61" x14ac:dyDescent="0.25">
      <c r="BI13833" s="34">
        <v>5.16865618290306E-2</v>
      </c>
    </row>
    <row r="13834" spans="61:61" x14ac:dyDescent="0.25">
      <c r="BI13834" s="34">
        <v>-5.0615095133310001E-2</v>
      </c>
    </row>
    <row r="13835" spans="61:61" x14ac:dyDescent="0.25">
      <c r="BI13835" s="34">
        <v>-5.8958112232105099E-2</v>
      </c>
    </row>
    <row r="13836" spans="61:61" x14ac:dyDescent="0.25">
      <c r="BI13836" s="34">
        <v>0.33601636671650598</v>
      </c>
    </row>
    <row r="13837" spans="61:61" x14ac:dyDescent="0.25">
      <c r="BI13837" s="34">
        <v>-8.2767418557682895E-2</v>
      </c>
    </row>
    <row r="13838" spans="61:61" x14ac:dyDescent="0.25">
      <c r="BI13838" s="34">
        <v>-0.21382644549857829</v>
      </c>
    </row>
    <row r="13839" spans="61:61" x14ac:dyDescent="0.25">
      <c r="BI13839" s="34">
        <v>0.1539302672333859</v>
      </c>
    </row>
    <row r="13840" spans="61:61" x14ac:dyDescent="0.25">
      <c r="BI13840" s="34">
        <v>-0.55100008466015737</v>
      </c>
    </row>
    <row r="13841" spans="61:61" x14ac:dyDescent="0.25">
      <c r="BI13841" s="34">
        <v>0.37634188649790368</v>
      </c>
    </row>
    <row r="13842" spans="61:61" x14ac:dyDescent="0.25">
      <c r="BI13842" s="34">
        <v>-0.14915942442985189</v>
      </c>
    </row>
    <row r="13843" spans="61:61" x14ac:dyDescent="0.25">
      <c r="BI13843" s="34">
        <v>-0.1211976436892902</v>
      </c>
    </row>
    <row r="13844" spans="61:61" x14ac:dyDescent="0.25">
      <c r="BI13844" s="34">
        <v>4.1698934325208402E-2</v>
      </c>
    </row>
    <row r="13845" spans="61:61" x14ac:dyDescent="0.25">
      <c r="BI13845" s="34">
        <v>4.7257263768215901E-2</v>
      </c>
    </row>
    <row r="13846" spans="61:61" x14ac:dyDescent="0.25">
      <c r="BI13846" s="34">
        <v>-3.8579881918452998E-2</v>
      </c>
    </row>
    <row r="13847" spans="61:61" x14ac:dyDescent="0.25">
      <c r="BI13847" s="34">
        <v>0.22673189630713439</v>
      </c>
    </row>
    <row r="13848" spans="61:61" x14ac:dyDescent="0.25">
      <c r="BI13848" s="34">
        <v>-3.3024441495997599E-2</v>
      </c>
    </row>
    <row r="13849" spans="61:61" x14ac:dyDescent="0.25">
      <c r="BI13849" s="34">
        <v>-4.6368221408583002E-2</v>
      </c>
    </row>
    <row r="13850" spans="61:61" x14ac:dyDescent="0.25">
      <c r="BI13850" s="34">
        <v>-8.6754367195337606E-2</v>
      </c>
    </row>
    <row r="13851" spans="61:61" x14ac:dyDescent="0.25">
      <c r="BI13851" s="34">
        <v>-9.5323384934776993E-3</v>
      </c>
    </row>
    <row r="13852" spans="61:61" x14ac:dyDescent="0.25">
      <c r="BI13852" s="34">
        <v>0.1416170574832282</v>
      </c>
    </row>
    <row r="13853" spans="61:61" x14ac:dyDescent="0.25">
      <c r="BI13853" s="34">
        <v>0.1745361818495324</v>
      </c>
    </row>
    <row r="13854" spans="61:61" x14ac:dyDescent="0.25">
      <c r="BI13854" s="34">
        <v>0.12081972856314151</v>
      </c>
    </row>
    <row r="13855" spans="61:61" x14ac:dyDescent="0.25">
      <c r="BI13855" s="34">
        <v>8.0370282865334403E-2</v>
      </c>
    </row>
    <row r="13856" spans="61:61" x14ac:dyDescent="0.25">
      <c r="BI13856" s="34">
        <v>0.17435839301332021</v>
      </c>
    </row>
    <row r="13857" spans="61:61" x14ac:dyDescent="0.25">
      <c r="BI13857" s="34">
        <v>3.6608986606196402E-2</v>
      </c>
    </row>
    <row r="13858" spans="61:61" x14ac:dyDescent="0.25">
      <c r="BI13858" s="34">
        <v>-0.1916981920853241</v>
      </c>
    </row>
    <row r="13859" spans="61:61" x14ac:dyDescent="0.25">
      <c r="BI13859" s="34">
        <v>-8.5695170509995602E-2</v>
      </c>
    </row>
    <row r="13860" spans="61:61" x14ac:dyDescent="0.25">
      <c r="BI13860" s="34">
        <v>-0.21069317949489069</v>
      </c>
    </row>
    <row r="13861" spans="61:61" x14ac:dyDescent="0.25">
      <c r="BI13861" s="34">
        <v>-9.3660269083697997E-2</v>
      </c>
    </row>
    <row r="13862" spans="61:61" x14ac:dyDescent="0.25">
      <c r="BI13862" s="34">
        <v>-2.28953472675704E-2</v>
      </c>
    </row>
    <row r="13863" spans="61:61" x14ac:dyDescent="0.25">
      <c r="BI13863" s="34">
        <v>3.7530977250491801E-2</v>
      </c>
    </row>
    <row r="13864" spans="61:61" x14ac:dyDescent="0.25">
      <c r="BI13864" s="34">
        <v>5.9973220913843397E-2</v>
      </c>
    </row>
    <row r="13865" spans="61:61" x14ac:dyDescent="0.25">
      <c r="BI13865" s="34">
        <v>-0.1109859147823829</v>
      </c>
    </row>
    <row r="13866" spans="61:61" x14ac:dyDescent="0.25">
      <c r="BI13866" s="34">
        <v>-0.17426869370713249</v>
      </c>
    </row>
    <row r="13867" spans="61:61" x14ac:dyDescent="0.25">
      <c r="BI13867" s="34">
        <v>-0.14844597829196141</v>
      </c>
    </row>
    <row r="13868" spans="61:61" x14ac:dyDescent="0.25">
      <c r="BI13868" s="34">
        <v>-6.1500112916163599E-2</v>
      </c>
    </row>
    <row r="13869" spans="61:61" x14ac:dyDescent="0.25">
      <c r="BI13869" s="34">
        <v>-6.08944804693098E-2</v>
      </c>
    </row>
    <row r="13870" spans="61:61" x14ac:dyDescent="0.25">
      <c r="BI13870" s="34">
        <v>-0.19065835231905429</v>
      </c>
    </row>
    <row r="13871" spans="61:61" x14ac:dyDescent="0.25">
      <c r="BI13871" s="34">
        <v>-4.3522059556867901E-2</v>
      </c>
    </row>
    <row r="13872" spans="61:61" x14ac:dyDescent="0.25">
      <c r="BI13872" s="34">
        <v>-0.3673090098538308</v>
      </c>
    </row>
    <row r="13873" spans="61:61" x14ac:dyDescent="0.25">
      <c r="BI13873" s="34">
        <v>4.6857765687396198E-2</v>
      </c>
    </row>
    <row r="13874" spans="61:61" x14ac:dyDescent="0.25">
      <c r="BI13874" s="34">
        <v>-9.6359762910808194E-2</v>
      </c>
    </row>
    <row r="13875" spans="61:61" x14ac:dyDescent="0.25">
      <c r="BI13875" s="34">
        <v>1.2077158995538699E-2</v>
      </c>
    </row>
    <row r="13876" spans="61:61" x14ac:dyDescent="0.25">
      <c r="BI13876" s="34">
        <v>3.9325170491743097E-2</v>
      </c>
    </row>
    <row r="13877" spans="61:61" x14ac:dyDescent="0.25">
      <c r="BI13877" s="34">
        <v>-4.5538208641670297E-2</v>
      </c>
    </row>
    <row r="13878" spans="61:61" x14ac:dyDescent="0.25">
      <c r="BI13878" s="34">
        <v>-0.10029129706418941</v>
      </c>
    </row>
    <row r="13879" spans="61:61" x14ac:dyDescent="0.25">
      <c r="BI13879" s="34">
        <v>-3.8061374845214602E-2</v>
      </c>
    </row>
    <row r="13880" spans="61:61" x14ac:dyDescent="0.25">
      <c r="BI13880" s="34">
        <v>-0.1143849620176326</v>
      </c>
    </row>
    <row r="13881" spans="61:61" x14ac:dyDescent="0.25">
      <c r="BI13881" s="34">
        <v>2.9855973375503999E-3</v>
      </c>
    </row>
    <row r="13882" spans="61:61" x14ac:dyDescent="0.25">
      <c r="BI13882" s="34">
        <v>-0.14178021354057099</v>
      </c>
    </row>
    <row r="13883" spans="61:61" x14ac:dyDescent="0.25">
      <c r="BI13883" s="34">
        <v>-9.4150219050956302E-2</v>
      </c>
    </row>
    <row r="13884" spans="61:61" x14ac:dyDescent="0.25">
      <c r="BI13884" s="34">
        <v>-9.7112124259194008E-3</v>
      </c>
    </row>
    <row r="13885" spans="61:61" x14ac:dyDescent="0.25">
      <c r="BI13885" s="34">
        <v>5.6703148764851601E-2</v>
      </c>
    </row>
    <row r="13886" spans="61:61" x14ac:dyDescent="0.25">
      <c r="BI13886" s="34">
        <v>-6.7847172920473098E-2</v>
      </c>
    </row>
    <row r="13887" spans="61:61" x14ac:dyDescent="0.25">
      <c r="BI13887" s="34">
        <v>0.36269752292175472</v>
      </c>
    </row>
    <row r="13888" spans="61:61" x14ac:dyDescent="0.25">
      <c r="BI13888" s="34">
        <v>-0.15499906382006681</v>
      </c>
    </row>
    <row r="13889" spans="61:61" x14ac:dyDescent="0.25">
      <c r="BI13889" s="34">
        <v>-0.17518960457057881</v>
      </c>
    </row>
    <row r="13890" spans="61:61" x14ac:dyDescent="0.25">
      <c r="BI13890" s="34">
        <v>-0.13907433798407329</v>
      </c>
    </row>
    <row r="13891" spans="61:61" x14ac:dyDescent="0.25">
      <c r="BI13891" s="34">
        <v>4.4101373454364802E-2</v>
      </c>
    </row>
    <row r="13892" spans="61:61" x14ac:dyDescent="0.25">
      <c r="BI13892" s="34">
        <v>6.5847214028358705E-2</v>
      </c>
    </row>
    <row r="13893" spans="61:61" x14ac:dyDescent="0.25">
      <c r="BI13893" s="34">
        <v>-0.114522513887567</v>
      </c>
    </row>
    <row r="13894" spans="61:61" x14ac:dyDescent="0.25">
      <c r="BI13894" s="34">
        <v>-7.4689295998441194E-2</v>
      </c>
    </row>
    <row r="13895" spans="61:61" x14ac:dyDescent="0.25">
      <c r="BI13895" s="34">
        <v>8.1268462471762906E-2</v>
      </c>
    </row>
    <row r="13896" spans="61:61" x14ac:dyDescent="0.25">
      <c r="BI13896" s="34">
        <v>0.60002496534207805</v>
      </c>
    </row>
    <row r="13897" spans="61:61" x14ac:dyDescent="0.25">
      <c r="BI13897" s="34">
        <v>0.41235945303074117</v>
      </c>
    </row>
    <row r="13898" spans="61:61" x14ac:dyDescent="0.25">
      <c r="BI13898" s="34">
        <v>0.1935547918437012</v>
      </c>
    </row>
    <row r="13899" spans="61:61" x14ac:dyDescent="0.25">
      <c r="BI13899" s="34">
        <v>3.0052955909875001E-3</v>
      </c>
    </row>
    <row r="13900" spans="61:61" x14ac:dyDescent="0.25">
      <c r="BI13900" s="34">
        <v>5.0069186118108899E-2</v>
      </c>
    </row>
    <row r="13901" spans="61:61" x14ac:dyDescent="0.25">
      <c r="BI13901" s="34">
        <v>-0.21366201379054481</v>
      </c>
    </row>
    <row r="13902" spans="61:61" x14ac:dyDescent="0.25">
      <c r="BI13902" s="34">
        <v>-0.14937571118015111</v>
      </c>
    </row>
    <row r="13903" spans="61:61" x14ac:dyDescent="0.25">
      <c r="BI13903" s="34">
        <v>2.8035396969546201E-2</v>
      </c>
    </row>
    <row r="13904" spans="61:61" x14ac:dyDescent="0.25">
      <c r="BI13904" s="34">
        <v>-0.32593928118715498</v>
      </c>
    </row>
    <row r="13905" spans="61:61" x14ac:dyDescent="0.25">
      <c r="BI13905" s="34">
        <v>-0.1124162097395566</v>
      </c>
    </row>
    <row r="13906" spans="61:61" x14ac:dyDescent="0.25">
      <c r="BI13906" s="34">
        <v>3.0496485149195399E-2</v>
      </c>
    </row>
    <row r="13907" spans="61:61" x14ac:dyDescent="0.25">
      <c r="BI13907" s="34">
        <v>-7.62579019727814E-2</v>
      </c>
    </row>
    <row r="13908" spans="61:61" x14ac:dyDescent="0.25">
      <c r="BI13908" s="34">
        <v>-0.32078625513096981</v>
      </c>
    </row>
    <row r="13909" spans="61:61" x14ac:dyDescent="0.25">
      <c r="BI13909" s="34">
        <v>-2.4744641326460001E-3</v>
      </c>
    </row>
    <row r="13910" spans="61:61" x14ac:dyDescent="0.25">
      <c r="BI13910" s="34">
        <v>0.1280081607147453</v>
      </c>
    </row>
    <row r="13911" spans="61:61" x14ac:dyDescent="0.25">
      <c r="BI13911" s="34">
        <v>-7.9387394060323205E-2</v>
      </c>
    </row>
    <row r="13912" spans="61:61" x14ac:dyDescent="0.25">
      <c r="BI13912" s="34">
        <v>-8.6148293649530097E-2</v>
      </c>
    </row>
    <row r="13913" spans="61:61" x14ac:dyDescent="0.25">
      <c r="BI13913" s="34">
        <v>-3.8430998677034499E-2</v>
      </c>
    </row>
    <row r="13914" spans="61:61" x14ac:dyDescent="0.25">
      <c r="BI13914" s="34">
        <v>-7.3216767046905801E-2</v>
      </c>
    </row>
    <row r="13915" spans="61:61" x14ac:dyDescent="0.25">
      <c r="BI13915" s="34">
        <v>-9.4519273346987995E-2</v>
      </c>
    </row>
    <row r="13916" spans="61:61" x14ac:dyDescent="0.25">
      <c r="BI13916" s="34">
        <v>4.4534746061419703E-2</v>
      </c>
    </row>
    <row r="13917" spans="61:61" x14ac:dyDescent="0.25">
      <c r="BI13917" s="34">
        <v>-4.4584633095540303E-2</v>
      </c>
    </row>
    <row r="13918" spans="61:61" x14ac:dyDescent="0.25">
      <c r="BI13918" s="34">
        <v>-0.14469063269422819</v>
      </c>
    </row>
    <row r="13919" spans="61:61" x14ac:dyDescent="0.25">
      <c r="BI13919" s="34">
        <v>4.8988093437305799E-2</v>
      </c>
    </row>
    <row r="13920" spans="61:61" x14ac:dyDescent="0.25">
      <c r="BI13920" s="34">
        <v>0.12723522599937151</v>
      </c>
    </row>
    <row r="13921" spans="61:61" x14ac:dyDescent="0.25">
      <c r="BI13921" s="34">
        <v>6.4167895148800197E-2</v>
      </c>
    </row>
    <row r="13922" spans="61:61" x14ac:dyDescent="0.25">
      <c r="BI13922" s="34">
        <v>9.6194402446755006E-2</v>
      </c>
    </row>
    <row r="13923" spans="61:61" x14ac:dyDescent="0.25">
      <c r="BI13923" s="34">
        <v>-1.54512784780752E-2</v>
      </c>
    </row>
    <row r="13924" spans="61:61" x14ac:dyDescent="0.25">
      <c r="BI13924" s="34">
        <v>-6.61480173128733E-2</v>
      </c>
    </row>
    <row r="13925" spans="61:61" x14ac:dyDescent="0.25">
      <c r="BI13925" s="34">
        <v>5.24714715095203E-2</v>
      </c>
    </row>
    <row r="13926" spans="61:61" x14ac:dyDescent="0.25">
      <c r="BI13926" s="34">
        <v>3.1995079671459001E-3</v>
      </c>
    </row>
    <row r="13927" spans="61:61" x14ac:dyDescent="0.25">
      <c r="BI13927" s="34">
        <v>0.1943846405627255</v>
      </c>
    </row>
    <row r="13928" spans="61:61" x14ac:dyDescent="0.25">
      <c r="BI13928" s="34">
        <v>-0.14116770658950359</v>
      </c>
    </row>
    <row r="13929" spans="61:61" x14ac:dyDescent="0.25">
      <c r="BI13929" s="34">
        <v>-5.7731426617150999E-2</v>
      </c>
    </row>
    <row r="13930" spans="61:61" x14ac:dyDescent="0.25">
      <c r="BI13930" s="34">
        <v>-0.1401153404661275</v>
      </c>
    </row>
    <row r="13931" spans="61:61" x14ac:dyDescent="0.25">
      <c r="BI13931" s="34">
        <v>-0.1291473396598741</v>
      </c>
    </row>
    <row r="13932" spans="61:61" x14ac:dyDescent="0.25">
      <c r="BI13932" s="34">
        <v>-8.5517221746229999E-2</v>
      </c>
    </row>
    <row r="13933" spans="61:61" x14ac:dyDescent="0.25">
      <c r="BI13933" s="34">
        <v>0.16316043906603139</v>
      </c>
    </row>
    <row r="13934" spans="61:61" x14ac:dyDescent="0.25">
      <c r="BI13934" s="34">
        <v>2.3941452335590401E-2</v>
      </c>
    </row>
    <row r="13935" spans="61:61" x14ac:dyDescent="0.25">
      <c r="BI13935" s="34">
        <v>-6.9273305619756101E-2</v>
      </c>
    </row>
    <row r="13936" spans="61:61" x14ac:dyDescent="0.25">
      <c r="BI13936" s="34">
        <v>0.1399499867889028</v>
      </c>
    </row>
    <row r="13937" spans="61:61" x14ac:dyDescent="0.25">
      <c r="BI13937" s="34">
        <v>-5.8361600103988996E-3</v>
      </c>
    </row>
    <row r="13938" spans="61:61" x14ac:dyDescent="0.25">
      <c r="BI13938" s="34">
        <v>-7.1518594393561799E-2</v>
      </c>
    </row>
    <row r="13939" spans="61:61" x14ac:dyDescent="0.25">
      <c r="BI13939" s="34">
        <v>-7.6833690609138097E-2</v>
      </c>
    </row>
    <row r="13940" spans="61:61" x14ac:dyDescent="0.25">
      <c r="BI13940" s="34">
        <v>-5.6329067044783299E-2</v>
      </c>
    </row>
    <row r="13941" spans="61:61" x14ac:dyDescent="0.25">
      <c r="BI13941" s="34">
        <v>-2.8992200945853801E-2</v>
      </c>
    </row>
    <row r="13942" spans="61:61" x14ac:dyDescent="0.25">
      <c r="BI13942" s="34">
        <v>-3.2144921597584898E-2</v>
      </c>
    </row>
    <row r="13943" spans="61:61" x14ac:dyDescent="0.25">
      <c r="BI13943" s="34">
        <v>4.0078818318244898E-2</v>
      </c>
    </row>
    <row r="13944" spans="61:61" x14ac:dyDescent="0.25">
      <c r="BI13944" s="34">
        <v>-0.10513170292046101</v>
      </c>
    </row>
    <row r="13945" spans="61:61" x14ac:dyDescent="0.25">
      <c r="BI13945" s="34">
        <v>0.25864765625014391</v>
      </c>
    </row>
    <row r="13946" spans="61:61" x14ac:dyDescent="0.25">
      <c r="BI13946" s="34">
        <v>-7.9794257303588995E-2</v>
      </c>
    </row>
    <row r="13947" spans="61:61" x14ac:dyDescent="0.25">
      <c r="BI13947" s="34">
        <v>-5.8992270410709202E-2</v>
      </c>
    </row>
    <row r="13948" spans="61:61" x14ac:dyDescent="0.25">
      <c r="BI13948" s="34">
        <v>-7.5187377346117704E-2</v>
      </c>
    </row>
    <row r="13949" spans="61:61" x14ac:dyDescent="0.25">
      <c r="BI13949" s="34">
        <v>9.4937777082529595E-2</v>
      </c>
    </row>
    <row r="13950" spans="61:61" x14ac:dyDescent="0.25">
      <c r="BI13950" s="34">
        <v>0.36481804196696499</v>
      </c>
    </row>
    <row r="13951" spans="61:61" x14ac:dyDescent="0.25">
      <c r="BI13951" s="34">
        <v>0.2204911633480556</v>
      </c>
    </row>
    <row r="13952" spans="61:61" x14ac:dyDescent="0.25">
      <c r="BI13952" s="34">
        <v>4.04278440578663E-2</v>
      </c>
    </row>
    <row r="13953" spans="61:61" x14ac:dyDescent="0.25">
      <c r="BI13953" s="34">
        <v>0.2525305556343645</v>
      </c>
    </row>
    <row r="13954" spans="61:61" x14ac:dyDescent="0.25">
      <c r="BI13954" s="34">
        <v>-0.1591538518255026</v>
      </c>
    </row>
    <row r="13955" spans="61:61" x14ac:dyDescent="0.25">
      <c r="BI13955" s="34">
        <v>0.34070913315209161</v>
      </c>
    </row>
    <row r="13956" spans="61:61" x14ac:dyDescent="0.25">
      <c r="BI13956" s="34">
        <v>-1.3013152135913499E-2</v>
      </c>
    </row>
    <row r="13957" spans="61:61" x14ac:dyDescent="0.25">
      <c r="BI13957" s="34">
        <v>0.25836456312935902</v>
      </c>
    </row>
    <row r="13958" spans="61:61" x14ac:dyDescent="0.25">
      <c r="BI13958" s="34">
        <v>-0.11077061274926051</v>
      </c>
    </row>
    <row r="13959" spans="61:61" x14ac:dyDescent="0.25">
      <c r="BI13959" s="34">
        <v>0.29241924237921879</v>
      </c>
    </row>
    <row r="13960" spans="61:61" x14ac:dyDescent="0.25">
      <c r="BI13960" s="34">
        <v>0.15426241449135589</v>
      </c>
    </row>
    <row r="13961" spans="61:61" x14ac:dyDescent="0.25">
      <c r="BI13961" s="34">
        <v>0.36002300912848911</v>
      </c>
    </row>
    <row r="13962" spans="61:61" x14ac:dyDescent="0.25">
      <c r="BI13962" s="34">
        <v>8.6570649772593003E-3</v>
      </c>
    </row>
    <row r="13963" spans="61:61" x14ac:dyDescent="0.25">
      <c r="BI13963" s="34">
        <v>0.36203850147830591</v>
      </c>
    </row>
    <row r="13964" spans="61:61" x14ac:dyDescent="0.25">
      <c r="BI13964" s="34">
        <v>-6.1238771232667598E-2</v>
      </c>
    </row>
    <row r="13965" spans="61:61" x14ac:dyDescent="0.25">
      <c r="BI13965" s="34">
        <v>-3.2069999962765897E-2</v>
      </c>
    </row>
    <row r="13966" spans="61:61" x14ac:dyDescent="0.25">
      <c r="BI13966" s="34">
        <v>9.5844818768268697E-2</v>
      </c>
    </row>
    <row r="13967" spans="61:61" x14ac:dyDescent="0.25">
      <c r="BI13967" s="34">
        <v>8.2706715378695894E-2</v>
      </c>
    </row>
    <row r="13968" spans="61:61" x14ac:dyDescent="0.25">
      <c r="BI13968" s="34">
        <v>-0.1786374961447246</v>
      </c>
    </row>
    <row r="13969" spans="61:61" x14ac:dyDescent="0.25">
      <c r="BI13969" s="34">
        <v>1.0079266286368099E-2</v>
      </c>
    </row>
    <row r="13970" spans="61:61" x14ac:dyDescent="0.25">
      <c r="BI13970" s="34">
        <v>1.0904276860926999E-3</v>
      </c>
    </row>
    <row r="13971" spans="61:61" x14ac:dyDescent="0.25">
      <c r="BI13971" s="34">
        <v>1.8029426050214601E-2</v>
      </c>
    </row>
    <row r="13972" spans="61:61" x14ac:dyDescent="0.25">
      <c r="BI13972" s="34">
        <v>-6.8311911680801807E-2</v>
      </c>
    </row>
    <row r="13973" spans="61:61" x14ac:dyDescent="0.25">
      <c r="BI13973" s="34">
        <v>0.31055674235855502</v>
      </c>
    </row>
    <row r="13974" spans="61:61" x14ac:dyDescent="0.25">
      <c r="BI13974" s="34">
        <v>-4.1953069450916397E-2</v>
      </c>
    </row>
    <row r="13975" spans="61:61" x14ac:dyDescent="0.25">
      <c r="BI13975" s="34">
        <v>-3.7467749128163898E-2</v>
      </c>
    </row>
    <row r="13976" spans="61:61" x14ac:dyDescent="0.25">
      <c r="BI13976" s="34">
        <v>6.6751753145041504E-2</v>
      </c>
    </row>
    <row r="13977" spans="61:61" x14ac:dyDescent="0.25">
      <c r="BI13977" s="34">
        <v>-2.63681110513263E-2</v>
      </c>
    </row>
    <row r="13978" spans="61:61" x14ac:dyDescent="0.25">
      <c r="BI13978" s="34">
        <v>-0.20794834985272431</v>
      </c>
    </row>
    <row r="13979" spans="61:61" x14ac:dyDescent="0.25">
      <c r="BI13979" s="34">
        <v>8.4270634228509694E-2</v>
      </c>
    </row>
    <row r="13980" spans="61:61" x14ac:dyDescent="0.25">
      <c r="BI13980" s="34">
        <v>-8.8704605229453004E-2</v>
      </c>
    </row>
    <row r="13981" spans="61:61" x14ac:dyDescent="0.25">
      <c r="BI13981" s="34">
        <v>5.1799208892760198E-2</v>
      </c>
    </row>
    <row r="13982" spans="61:61" x14ac:dyDescent="0.25">
      <c r="BI13982" s="34">
        <v>-6.4288765708384002E-2</v>
      </c>
    </row>
    <row r="13983" spans="61:61" x14ac:dyDescent="0.25">
      <c r="BI13983" s="34">
        <v>-2.9118201925796001E-3</v>
      </c>
    </row>
    <row r="13984" spans="61:61" x14ac:dyDescent="0.25">
      <c r="BI13984" s="34">
        <v>-7.7734857348129696E-2</v>
      </c>
    </row>
    <row r="13985" spans="61:61" x14ac:dyDescent="0.25">
      <c r="BI13985" s="34">
        <v>-0.1205934759061742</v>
      </c>
    </row>
    <row r="13986" spans="61:61" x14ac:dyDescent="0.25">
      <c r="BI13986" s="34">
        <v>-0.1769667376210334</v>
      </c>
    </row>
    <row r="13987" spans="61:61" x14ac:dyDescent="0.25">
      <c r="BI13987" s="34">
        <v>2.8694320526411899E-2</v>
      </c>
    </row>
    <row r="13988" spans="61:61" x14ac:dyDescent="0.25">
      <c r="BI13988" s="34">
        <v>2.67422422937801E-2</v>
      </c>
    </row>
    <row r="13989" spans="61:61" x14ac:dyDescent="0.25">
      <c r="BI13989" s="34">
        <v>-2.21776212952224E-2</v>
      </c>
    </row>
    <row r="13990" spans="61:61" x14ac:dyDescent="0.25">
      <c r="BI13990" s="34">
        <v>3.5052600823822E-2</v>
      </c>
    </row>
    <row r="13991" spans="61:61" x14ac:dyDescent="0.25">
      <c r="BI13991" s="34">
        <v>-0.115653891912329</v>
      </c>
    </row>
    <row r="13992" spans="61:61" x14ac:dyDescent="0.25">
      <c r="BI13992" s="34">
        <v>9.4214810391394302E-2</v>
      </c>
    </row>
    <row r="13993" spans="61:61" x14ac:dyDescent="0.25">
      <c r="BI13993" s="34">
        <v>-2.2315419738246E-3</v>
      </c>
    </row>
    <row r="13994" spans="61:61" x14ac:dyDescent="0.25">
      <c r="BI13994" s="34">
        <v>-0.1150112903147843</v>
      </c>
    </row>
    <row r="13995" spans="61:61" x14ac:dyDescent="0.25">
      <c r="BI13995" s="34">
        <v>-0.1359641420397962</v>
      </c>
    </row>
    <row r="13996" spans="61:61" x14ac:dyDescent="0.25">
      <c r="BI13996" s="34">
        <v>-4.3130954939131397E-2</v>
      </c>
    </row>
    <row r="13997" spans="61:61" x14ac:dyDescent="0.25">
      <c r="BI13997" s="34">
        <v>-9.3206509386871403E-2</v>
      </c>
    </row>
    <row r="13998" spans="61:61" x14ac:dyDescent="0.25">
      <c r="BI13998" s="34">
        <v>-0.25798954162386828</v>
      </c>
    </row>
    <row r="13999" spans="61:61" x14ac:dyDescent="0.25">
      <c r="BI13999" s="34">
        <v>0.15090181231361979</v>
      </c>
    </row>
    <row r="14000" spans="61:61" x14ac:dyDescent="0.25">
      <c r="BI14000" s="34">
        <v>-0.15251009616692049</v>
      </c>
    </row>
    <row r="14001" spans="61:61" x14ac:dyDescent="0.25">
      <c r="BI14001" s="34">
        <v>-4.7552617014392999E-2</v>
      </c>
    </row>
    <row r="14002" spans="61:61" x14ac:dyDescent="0.25">
      <c r="BI14002" s="34">
        <v>8.1381206083467605E-2</v>
      </c>
    </row>
    <row r="14003" spans="61:61" x14ac:dyDescent="0.25">
      <c r="BI14003" s="34">
        <v>-0.1197311612243338</v>
      </c>
    </row>
    <row r="14004" spans="61:61" x14ac:dyDescent="0.25">
      <c r="BI14004" s="34">
        <v>6.4235345028197902E-2</v>
      </c>
    </row>
    <row r="14005" spans="61:61" x14ac:dyDescent="0.25">
      <c r="BI14005" s="34">
        <v>-5.63217872016641E-2</v>
      </c>
    </row>
    <row r="14006" spans="61:61" x14ac:dyDescent="0.25">
      <c r="BI14006" s="34">
        <v>-0.14948713090372259</v>
      </c>
    </row>
    <row r="14007" spans="61:61" x14ac:dyDescent="0.25">
      <c r="BI14007" s="34">
        <v>-6.2869760957473098E-2</v>
      </c>
    </row>
    <row r="14008" spans="61:61" x14ac:dyDescent="0.25">
      <c r="BI14008" s="34">
        <v>-0.22390440058477459</v>
      </c>
    </row>
    <row r="14009" spans="61:61" x14ac:dyDescent="0.25">
      <c r="BI14009" s="34">
        <v>-0.3354302885669635</v>
      </c>
    </row>
    <row r="14010" spans="61:61" x14ac:dyDescent="0.25">
      <c r="BI14010" s="34">
        <v>-0.1096727443354894</v>
      </c>
    </row>
    <row r="14011" spans="61:61" x14ac:dyDescent="0.25">
      <c r="BI14011" s="34">
        <v>0.14955233445154889</v>
      </c>
    </row>
    <row r="14012" spans="61:61" x14ac:dyDescent="0.25">
      <c r="BI14012" s="34">
        <v>-0.1127804726601368</v>
      </c>
    </row>
    <row r="14013" spans="61:61" x14ac:dyDescent="0.25">
      <c r="BI14013" s="34">
        <v>0.29893454972554367</v>
      </c>
    </row>
    <row r="14014" spans="61:61" x14ac:dyDescent="0.25">
      <c r="BI14014" s="34">
        <v>-0.31069868341684809</v>
      </c>
    </row>
    <row r="14015" spans="61:61" x14ac:dyDescent="0.25">
      <c r="BI14015" s="34">
        <v>-3.4248124503923498E-2</v>
      </c>
    </row>
    <row r="14016" spans="61:61" x14ac:dyDescent="0.25">
      <c r="BI14016" s="34">
        <v>-0.1600073073632157</v>
      </c>
    </row>
    <row r="14017" spans="61:61" x14ac:dyDescent="0.25">
      <c r="BI14017" s="34">
        <v>-7.6860894951949796E-2</v>
      </c>
    </row>
    <row r="14018" spans="61:61" x14ac:dyDescent="0.25">
      <c r="BI14018" s="34">
        <v>0.1628073600529697</v>
      </c>
    </row>
    <row r="14019" spans="61:61" x14ac:dyDescent="0.25">
      <c r="BI14019" s="34">
        <v>-0.1217466440325143</v>
      </c>
    </row>
    <row r="14020" spans="61:61" x14ac:dyDescent="0.25">
      <c r="BI14020" s="34">
        <v>0.10577113609607169</v>
      </c>
    </row>
    <row r="14021" spans="61:61" x14ac:dyDescent="0.25">
      <c r="BI14021" s="34">
        <v>0.25449727749536899</v>
      </c>
    </row>
    <row r="14022" spans="61:61" x14ac:dyDescent="0.25">
      <c r="BI14022" s="34">
        <v>4.6366996107936799E-2</v>
      </c>
    </row>
    <row r="14023" spans="61:61" x14ac:dyDescent="0.25">
      <c r="BI14023" s="34">
        <v>3.4486178047265698E-2</v>
      </c>
    </row>
    <row r="14024" spans="61:61" x14ac:dyDescent="0.25">
      <c r="BI14024" s="34">
        <v>-7.9355415678341201E-2</v>
      </c>
    </row>
    <row r="14025" spans="61:61" x14ac:dyDescent="0.25">
      <c r="BI14025" s="34">
        <v>-0.117746098967315</v>
      </c>
    </row>
    <row r="14026" spans="61:61" x14ac:dyDescent="0.25">
      <c r="BI14026" s="34">
        <v>-0.17221939224233049</v>
      </c>
    </row>
    <row r="14027" spans="61:61" x14ac:dyDescent="0.25">
      <c r="BI14027" s="34">
        <v>-0.19255002537333649</v>
      </c>
    </row>
    <row r="14028" spans="61:61" x14ac:dyDescent="0.25">
      <c r="BI14028" s="34">
        <v>-0.1853094567099092</v>
      </c>
    </row>
    <row r="14029" spans="61:61" x14ac:dyDescent="0.25">
      <c r="BI14029" s="34">
        <v>-8.9730658514342296E-2</v>
      </c>
    </row>
    <row r="14030" spans="61:61" x14ac:dyDescent="0.25">
      <c r="BI14030" s="34">
        <v>-4.2236294058210201E-2</v>
      </c>
    </row>
    <row r="14031" spans="61:61" x14ac:dyDescent="0.25">
      <c r="BI14031" s="34">
        <v>-5.0871141779183698E-2</v>
      </c>
    </row>
    <row r="14032" spans="61:61" x14ac:dyDescent="0.25">
      <c r="BI14032" s="34">
        <v>8.7928834156913896E-2</v>
      </c>
    </row>
    <row r="14033" spans="61:61" x14ac:dyDescent="0.25">
      <c r="BI14033" s="34">
        <v>-0.23300802741933829</v>
      </c>
    </row>
    <row r="14034" spans="61:61" x14ac:dyDescent="0.25">
      <c r="BI14034" s="34">
        <v>-0.31865708434340528</v>
      </c>
    </row>
    <row r="14035" spans="61:61" x14ac:dyDescent="0.25">
      <c r="BI14035" s="34">
        <v>-0.1054632722111776</v>
      </c>
    </row>
    <row r="14036" spans="61:61" x14ac:dyDescent="0.25">
      <c r="BI14036" s="34">
        <v>0.11407897364182649</v>
      </c>
    </row>
    <row r="14037" spans="61:61" x14ac:dyDescent="0.25">
      <c r="BI14037" s="34">
        <v>0.1326169823555422</v>
      </c>
    </row>
    <row r="14038" spans="61:61" x14ac:dyDescent="0.25">
      <c r="BI14038" s="34">
        <v>0.20410520019030909</v>
      </c>
    </row>
    <row r="14039" spans="61:61" x14ac:dyDescent="0.25">
      <c r="BI14039" s="34">
        <v>-1.9769222475078999E-3</v>
      </c>
    </row>
    <row r="14040" spans="61:61" x14ac:dyDescent="0.25">
      <c r="BI14040" s="34">
        <v>0.20738977598602959</v>
      </c>
    </row>
    <row r="14041" spans="61:61" x14ac:dyDescent="0.25">
      <c r="BI14041" s="34">
        <v>0.1466376320750106</v>
      </c>
    </row>
    <row r="14042" spans="61:61" x14ac:dyDescent="0.25">
      <c r="BI14042" s="34">
        <v>-1.7496005597206502E-2</v>
      </c>
    </row>
    <row r="14043" spans="61:61" x14ac:dyDescent="0.25">
      <c r="BI14043" s="34">
        <v>0.33591985957615289</v>
      </c>
    </row>
    <row r="14044" spans="61:61" x14ac:dyDescent="0.25">
      <c r="BI14044" s="34">
        <v>0.1157894614784877</v>
      </c>
    </row>
    <row r="14045" spans="61:61" x14ac:dyDescent="0.25">
      <c r="BI14045" s="34">
        <v>2.8944683751310801E-2</v>
      </c>
    </row>
    <row r="14046" spans="61:61" x14ac:dyDescent="0.25">
      <c r="BI14046" s="34">
        <v>5.1179331855273201E-2</v>
      </c>
    </row>
    <row r="14047" spans="61:61" x14ac:dyDescent="0.25">
      <c r="BI14047" s="34">
        <v>0.149514891258446</v>
      </c>
    </row>
    <row r="14048" spans="61:61" x14ac:dyDescent="0.25">
      <c r="BI14048" s="34">
        <v>0.1506905388575531</v>
      </c>
    </row>
    <row r="14049" spans="61:61" x14ac:dyDescent="0.25">
      <c r="BI14049" s="34">
        <v>3.1787297418804802E-2</v>
      </c>
    </row>
    <row r="14050" spans="61:61" x14ac:dyDescent="0.25">
      <c r="BI14050" s="34">
        <v>-3.25694873920939E-2</v>
      </c>
    </row>
    <row r="14051" spans="61:61" x14ac:dyDescent="0.25">
      <c r="BI14051" s="34">
        <v>8.0234303321854005E-3</v>
      </c>
    </row>
    <row r="14052" spans="61:61" x14ac:dyDescent="0.25">
      <c r="BI14052" s="34">
        <v>7.5600003448487899E-2</v>
      </c>
    </row>
    <row r="14053" spans="61:61" x14ac:dyDescent="0.25">
      <c r="BI14053" s="34">
        <v>7.7363916892669499E-2</v>
      </c>
    </row>
    <row r="14054" spans="61:61" x14ac:dyDescent="0.25">
      <c r="BI14054" s="34">
        <v>0.13548142372784819</v>
      </c>
    </row>
    <row r="14055" spans="61:61" x14ac:dyDescent="0.25">
      <c r="BI14055" s="34">
        <v>-0.1057290059102602</v>
      </c>
    </row>
    <row r="14056" spans="61:61" x14ac:dyDescent="0.25">
      <c r="BI14056" s="34">
        <v>-5.4177053964360199E-2</v>
      </c>
    </row>
    <row r="14057" spans="61:61" x14ac:dyDescent="0.25">
      <c r="BI14057" s="34">
        <v>0.11510704437034019</v>
      </c>
    </row>
    <row r="14058" spans="61:61" x14ac:dyDescent="0.25">
      <c r="BI14058" s="34">
        <v>-5.5829641728538097E-2</v>
      </c>
    </row>
    <row r="14059" spans="61:61" x14ac:dyDescent="0.25">
      <c r="BI14059" s="34">
        <v>8.4324216172157698E-2</v>
      </c>
    </row>
    <row r="14060" spans="61:61" x14ac:dyDescent="0.25">
      <c r="BI14060" s="34">
        <v>-5.4250024414062403E-2</v>
      </c>
    </row>
    <row r="14061" spans="61:61" x14ac:dyDescent="0.25">
      <c r="BI14061" s="34">
        <v>-0.32407125860168018</v>
      </c>
    </row>
    <row r="14062" spans="61:61" x14ac:dyDescent="0.25">
      <c r="BI14062" s="34">
        <v>0.1375026984107118</v>
      </c>
    </row>
    <row r="14063" spans="61:61" x14ac:dyDescent="0.25">
      <c r="BI14063" s="34">
        <v>-6.5453787929400003E-3</v>
      </c>
    </row>
    <row r="14064" spans="61:61" x14ac:dyDescent="0.25">
      <c r="BI14064" s="34">
        <v>0.2089216941182811</v>
      </c>
    </row>
    <row r="14065" spans="61:61" x14ac:dyDescent="0.25">
      <c r="BI14065" s="34">
        <v>8.2032467534504001E-3</v>
      </c>
    </row>
    <row r="14066" spans="61:61" x14ac:dyDescent="0.25">
      <c r="BI14066" s="34">
        <v>-6.3149496063597696E-2</v>
      </c>
    </row>
    <row r="14067" spans="61:61" x14ac:dyDescent="0.25">
      <c r="BI14067" s="34">
        <v>0.1237927256995613</v>
      </c>
    </row>
    <row r="14068" spans="61:61" x14ac:dyDescent="0.25">
      <c r="BI14068" s="34">
        <v>0.11647600790929109</v>
      </c>
    </row>
    <row r="14069" spans="61:61" x14ac:dyDescent="0.25">
      <c r="BI14069" s="34">
        <v>7.7694711569050003E-3</v>
      </c>
    </row>
    <row r="14070" spans="61:61" x14ac:dyDescent="0.25">
      <c r="BI14070" s="34">
        <v>0.16716047832430159</v>
      </c>
    </row>
    <row r="14071" spans="61:61" x14ac:dyDescent="0.25">
      <c r="BI14071" s="34">
        <v>0.29675089606478988</v>
      </c>
    </row>
    <row r="14072" spans="61:61" x14ac:dyDescent="0.25">
      <c r="BI14072" s="34">
        <v>0.2218767415073665</v>
      </c>
    </row>
    <row r="14073" spans="61:61" x14ac:dyDescent="0.25">
      <c r="BI14073" s="34">
        <v>-0.17128214443025139</v>
      </c>
    </row>
    <row r="14074" spans="61:61" x14ac:dyDescent="0.25">
      <c r="BI14074" s="34">
        <v>-0.14715576334208519</v>
      </c>
    </row>
    <row r="14075" spans="61:61" x14ac:dyDescent="0.25">
      <c r="BI14075" s="34">
        <v>5.0680799033878E-3</v>
      </c>
    </row>
    <row r="14076" spans="61:61" x14ac:dyDescent="0.25">
      <c r="BI14076" s="34">
        <v>0.35684803808930848</v>
      </c>
    </row>
    <row r="14077" spans="61:61" x14ac:dyDescent="0.25">
      <c r="BI14077" s="34">
        <v>0.1165092390058718</v>
      </c>
    </row>
    <row r="14078" spans="61:61" x14ac:dyDescent="0.25">
      <c r="BI14078" s="34">
        <v>-1.9163451014457902E-2</v>
      </c>
    </row>
    <row r="14079" spans="61:61" x14ac:dyDescent="0.25">
      <c r="BI14079" s="34">
        <v>-6.1732845137587996E-3</v>
      </c>
    </row>
    <row r="14080" spans="61:61" x14ac:dyDescent="0.25">
      <c r="BI14080" s="34">
        <v>7.21132945716495E-2</v>
      </c>
    </row>
    <row r="14081" spans="61:61" x14ac:dyDescent="0.25">
      <c r="BI14081" s="34">
        <v>7.2491098488220898E-2</v>
      </c>
    </row>
    <row r="14082" spans="61:61" x14ac:dyDescent="0.25">
      <c r="BI14082" s="34">
        <v>0.26596414109049787</v>
      </c>
    </row>
    <row r="14083" spans="61:61" x14ac:dyDescent="0.25">
      <c r="BI14083" s="34">
        <v>-1.37978010684823E-2</v>
      </c>
    </row>
    <row r="14084" spans="61:61" x14ac:dyDescent="0.25">
      <c r="BI14084" s="34">
        <v>-0.1060514324105291</v>
      </c>
    </row>
    <row r="14085" spans="61:61" x14ac:dyDescent="0.25">
      <c r="BI14085" s="34">
        <v>2.0251101825595402E-2</v>
      </c>
    </row>
    <row r="14086" spans="61:61" x14ac:dyDescent="0.25">
      <c r="BI14086" s="34">
        <v>-1.23717037436644E-2</v>
      </c>
    </row>
    <row r="14087" spans="61:61" x14ac:dyDescent="0.25">
      <c r="BI14087" s="34">
        <v>-5.5425278219213198E-2</v>
      </c>
    </row>
    <row r="14088" spans="61:61" x14ac:dyDescent="0.25">
      <c r="BI14088" s="34">
        <v>0.2221115922059306</v>
      </c>
    </row>
    <row r="14089" spans="61:61" x14ac:dyDescent="0.25">
      <c r="BI14089" s="34">
        <v>-9.4163347928402197E-2</v>
      </c>
    </row>
    <row r="14090" spans="61:61" x14ac:dyDescent="0.25">
      <c r="BI14090" s="34">
        <v>-0.16295233911160839</v>
      </c>
    </row>
    <row r="14091" spans="61:61" x14ac:dyDescent="0.25">
      <c r="BI14091" s="34">
        <v>-8.9183333333333295E-2</v>
      </c>
    </row>
    <row r="14092" spans="61:61" x14ac:dyDescent="0.25">
      <c r="BI14092" s="34">
        <v>-0.1134618771529821</v>
      </c>
    </row>
    <row r="14093" spans="61:61" x14ac:dyDescent="0.25">
      <c r="BI14093" s="34">
        <v>0.1300220488834222</v>
      </c>
    </row>
    <row r="14094" spans="61:61" x14ac:dyDescent="0.25">
      <c r="BI14094" s="34">
        <v>7.5065646641862299E-2</v>
      </c>
    </row>
    <row r="14095" spans="61:61" x14ac:dyDescent="0.25">
      <c r="BI14095" s="34">
        <v>-0.15331978340038399</v>
      </c>
    </row>
    <row r="14096" spans="61:61" x14ac:dyDescent="0.25">
      <c r="BI14096" s="34">
        <v>-5.7292743067963697E-2</v>
      </c>
    </row>
    <row r="14097" spans="61:61" x14ac:dyDescent="0.25">
      <c r="BI14097" s="34">
        <v>6.3522717917248298E-2</v>
      </c>
    </row>
    <row r="14098" spans="61:61" x14ac:dyDescent="0.25">
      <c r="BI14098" s="34">
        <v>3.2706990404729797E-2</v>
      </c>
    </row>
    <row r="14099" spans="61:61" x14ac:dyDescent="0.25">
      <c r="BI14099" s="34">
        <v>-0.2506809523749115</v>
      </c>
    </row>
    <row r="14100" spans="61:61" x14ac:dyDescent="0.25">
      <c r="BI14100" s="34">
        <v>-0.17041526705881721</v>
      </c>
    </row>
    <row r="14101" spans="61:61" x14ac:dyDescent="0.25">
      <c r="BI14101" s="34">
        <v>-0.1089367555417477</v>
      </c>
    </row>
    <row r="14102" spans="61:61" x14ac:dyDescent="0.25">
      <c r="BI14102" s="34">
        <v>-0.21810159763989889</v>
      </c>
    </row>
    <row r="14103" spans="61:61" x14ac:dyDescent="0.25">
      <c r="BI14103" s="34">
        <v>-5.6122659701136703E-2</v>
      </c>
    </row>
    <row r="14104" spans="61:61" x14ac:dyDescent="0.25">
      <c r="BI14104" s="34">
        <v>-0.14023979576319009</v>
      </c>
    </row>
    <row r="14105" spans="61:61" x14ac:dyDescent="0.25">
      <c r="BI14105" s="34">
        <v>-9.0234577824519199E-2</v>
      </c>
    </row>
    <row r="14106" spans="61:61" x14ac:dyDescent="0.25">
      <c r="BI14106" s="34">
        <v>-0.1316274632636073</v>
      </c>
    </row>
    <row r="14107" spans="61:61" x14ac:dyDescent="0.25">
      <c r="BI14107" s="34">
        <v>0.15816477005959931</v>
      </c>
    </row>
    <row r="14108" spans="61:61" x14ac:dyDescent="0.25">
      <c r="BI14108" s="34">
        <v>-9.7228304426564799E-2</v>
      </c>
    </row>
    <row r="14109" spans="61:61" x14ac:dyDescent="0.25">
      <c r="BI14109" s="34">
        <v>-0.12986948749201979</v>
      </c>
    </row>
    <row r="14110" spans="61:61" x14ac:dyDescent="0.25">
      <c r="BI14110" s="34">
        <v>-9.7654405673133604E-2</v>
      </c>
    </row>
    <row r="14111" spans="61:61" x14ac:dyDescent="0.25">
      <c r="BI14111" s="34">
        <v>0.18105480005841521</v>
      </c>
    </row>
    <row r="14112" spans="61:61" x14ac:dyDescent="0.25">
      <c r="BI14112" s="34">
        <v>-8.6319758167652597E-2</v>
      </c>
    </row>
    <row r="14113" spans="61:61" x14ac:dyDescent="0.25">
      <c r="BI14113" s="34">
        <v>0.1634003734592572</v>
      </c>
    </row>
    <row r="14114" spans="61:61" x14ac:dyDescent="0.25">
      <c r="BI14114" s="34">
        <v>-0.17184339798236919</v>
      </c>
    </row>
    <row r="14115" spans="61:61" x14ac:dyDescent="0.25">
      <c r="BI14115" s="34">
        <v>-9.2690944661176E-2</v>
      </c>
    </row>
    <row r="14116" spans="61:61" x14ac:dyDescent="0.25">
      <c r="BI14116" s="34">
        <v>0.25527004217807098</v>
      </c>
    </row>
    <row r="14117" spans="61:61" x14ac:dyDescent="0.25">
      <c r="BI14117" s="34">
        <v>0.17174591748392479</v>
      </c>
    </row>
    <row r="14118" spans="61:61" x14ac:dyDescent="0.25">
      <c r="BI14118" s="34">
        <v>1.5476501952145999E-2</v>
      </c>
    </row>
    <row r="14119" spans="61:61" x14ac:dyDescent="0.25">
      <c r="BI14119" s="34">
        <v>6.9003289141754298E-2</v>
      </c>
    </row>
    <row r="14120" spans="61:61" x14ac:dyDescent="0.25">
      <c r="BI14120" s="34">
        <v>4.4704569171541399E-2</v>
      </c>
    </row>
    <row r="14121" spans="61:61" x14ac:dyDescent="0.25">
      <c r="BI14121" s="34">
        <v>1.9091170861672E-3</v>
      </c>
    </row>
    <row r="14122" spans="61:61" x14ac:dyDescent="0.25">
      <c r="BI14122" s="34">
        <v>9.4655967947326503E-2</v>
      </c>
    </row>
    <row r="14123" spans="61:61" x14ac:dyDescent="0.25">
      <c r="BI14123" s="34">
        <v>0.18741976131921731</v>
      </c>
    </row>
    <row r="14124" spans="61:61" x14ac:dyDescent="0.25">
      <c r="BI14124" s="34">
        <v>6.0633566282156499E-2</v>
      </c>
    </row>
    <row r="14125" spans="61:61" x14ac:dyDescent="0.25">
      <c r="BI14125" s="34">
        <v>-4.8292013726664203E-2</v>
      </c>
    </row>
    <row r="14126" spans="61:61" x14ac:dyDescent="0.25">
      <c r="BI14126" s="34">
        <v>0.1461576464485165</v>
      </c>
    </row>
    <row r="14127" spans="61:61" x14ac:dyDescent="0.25">
      <c r="BI14127" s="34">
        <v>0.15750375455663521</v>
      </c>
    </row>
    <row r="14128" spans="61:61" x14ac:dyDescent="0.25">
      <c r="BI14128" s="34">
        <v>1.75826372121369E-2</v>
      </c>
    </row>
    <row r="14129" spans="61:61" x14ac:dyDescent="0.25">
      <c r="BI14129" s="34">
        <v>-5.1804017975074203E-2</v>
      </c>
    </row>
    <row r="14130" spans="61:61" x14ac:dyDescent="0.25">
      <c r="BI14130" s="34">
        <v>7.9455256697786095E-2</v>
      </c>
    </row>
    <row r="14131" spans="61:61" x14ac:dyDescent="0.25">
      <c r="BI14131" s="34">
        <v>-0.1357268165089289</v>
      </c>
    </row>
    <row r="14132" spans="61:61" x14ac:dyDescent="0.25">
      <c r="BI14132" s="34">
        <v>0.1296159507891258</v>
      </c>
    </row>
    <row r="14133" spans="61:61" x14ac:dyDescent="0.25">
      <c r="BI14133" s="34">
        <v>0.20263601613991841</v>
      </c>
    </row>
    <row r="14134" spans="61:61" x14ac:dyDescent="0.25">
      <c r="BI14134" s="34">
        <v>-3.1870680037854898E-2</v>
      </c>
    </row>
    <row r="14135" spans="61:61" x14ac:dyDescent="0.25">
      <c r="BI14135" s="34">
        <v>0.1030932224877229</v>
      </c>
    </row>
    <row r="14136" spans="61:61" x14ac:dyDescent="0.25">
      <c r="BI14136" s="34">
        <v>9.7133871693250495E-2</v>
      </c>
    </row>
    <row r="14137" spans="61:61" x14ac:dyDescent="0.25">
      <c r="BI14137" s="34">
        <v>4.5975538188182598E-2</v>
      </c>
    </row>
    <row r="14138" spans="61:61" x14ac:dyDescent="0.25">
      <c r="BI14138" s="34">
        <v>3.14059608062323E-2</v>
      </c>
    </row>
    <row r="14139" spans="61:61" x14ac:dyDescent="0.25">
      <c r="BI14139" s="34">
        <v>-8.9183399282156101E-2</v>
      </c>
    </row>
    <row r="14140" spans="61:61" x14ac:dyDescent="0.25">
      <c r="BI14140" s="34">
        <v>-4.8846057860053001E-3</v>
      </c>
    </row>
    <row r="14141" spans="61:61" x14ac:dyDescent="0.25">
      <c r="BI14141" s="34">
        <v>0.4551078619280125</v>
      </c>
    </row>
    <row r="14142" spans="61:61" x14ac:dyDescent="0.25">
      <c r="BI14142" s="34">
        <v>0.19179485382846889</v>
      </c>
    </row>
    <row r="14143" spans="61:61" x14ac:dyDescent="0.25">
      <c r="BI14143" s="34">
        <v>0.1185370538391243</v>
      </c>
    </row>
    <row r="14144" spans="61:61" x14ac:dyDescent="0.25">
      <c r="BI14144" s="34">
        <v>0.28577704700142609</v>
      </c>
    </row>
    <row r="14145" spans="61:61" x14ac:dyDescent="0.25">
      <c r="BI14145" s="34">
        <v>0.1278407009234433</v>
      </c>
    </row>
    <row r="14146" spans="61:61" x14ac:dyDescent="0.25">
      <c r="BI14146" s="34">
        <v>0.30129290257128921</v>
      </c>
    </row>
    <row r="14147" spans="61:61" x14ac:dyDescent="0.25">
      <c r="BI14147" s="34">
        <v>0.1455902789834104</v>
      </c>
    </row>
    <row r="14148" spans="61:61" x14ac:dyDescent="0.25">
      <c r="BI14148" s="34">
        <v>0.1603692967656748</v>
      </c>
    </row>
    <row r="14149" spans="61:61" x14ac:dyDescent="0.25">
      <c r="BI14149" s="34">
        <v>0.1007595865221938</v>
      </c>
    </row>
    <row r="14150" spans="61:61" x14ac:dyDescent="0.25">
      <c r="BI14150" s="34">
        <v>0.13938214948258321</v>
      </c>
    </row>
    <row r="14151" spans="61:61" x14ac:dyDescent="0.25">
      <c r="BI14151" s="34">
        <v>0.21667656473998079</v>
      </c>
    </row>
    <row r="14152" spans="61:61" x14ac:dyDescent="0.25">
      <c r="BI14152" s="34">
        <v>0.143552543057231</v>
      </c>
    </row>
    <row r="14153" spans="61:61" x14ac:dyDescent="0.25">
      <c r="BI14153" s="34">
        <v>-0.18410016069563481</v>
      </c>
    </row>
    <row r="14154" spans="61:61" x14ac:dyDescent="0.25">
      <c r="BI14154" s="34">
        <v>3.0156558270192899E-2</v>
      </c>
    </row>
    <row r="14155" spans="61:61" x14ac:dyDescent="0.25">
      <c r="BI14155" s="34">
        <v>-0.12930629488387371</v>
      </c>
    </row>
    <row r="14156" spans="61:61" x14ac:dyDescent="0.25">
      <c r="BI14156" s="34">
        <v>0.36438874976621111</v>
      </c>
    </row>
    <row r="14157" spans="61:61" x14ac:dyDescent="0.25">
      <c r="BI14157" s="34">
        <v>-0.13087256531123909</v>
      </c>
    </row>
    <row r="14158" spans="61:61" x14ac:dyDescent="0.25">
      <c r="BI14158" s="34">
        <v>9.2071497699316496E-2</v>
      </c>
    </row>
    <row r="14159" spans="61:61" x14ac:dyDescent="0.25">
      <c r="BI14159" s="34">
        <v>8.1746245609402995E-3</v>
      </c>
    </row>
    <row r="14160" spans="61:61" x14ac:dyDescent="0.25">
      <c r="BI14160" s="34">
        <v>7.4322483422165894E-2</v>
      </c>
    </row>
    <row r="14161" spans="61:61" x14ac:dyDescent="0.25">
      <c r="BI14161" s="34">
        <v>5.2321010089242698E-2</v>
      </c>
    </row>
    <row r="14162" spans="61:61" x14ac:dyDescent="0.25">
      <c r="BI14162" s="34">
        <v>0.1801175228439432</v>
      </c>
    </row>
    <row r="14163" spans="61:61" x14ac:dyDescent="0.25">
      <c r="BI14163" s="34">
        <v>0.37038274059526299</v>
      </c>
    </row>
    <row r="14164" spans="61:61" x14ac:dyDescent="0.25">
      <c r="BI14164" s="34">
        <v>0.31357644231198339</v>
      </c>
    </row>
    <row r="14165" spans="61:61" x14ac:dyDescent="0.25">
      <c r="BI14165" s="34">
        <v>0.38780803979832418</v>
      </c>
    </row>
    <row r="14166" spans="61:61" x14ac:dyDescent="0.25">
      <c r="BI14166" s="34">
        <v>5.2371129410773501E-2</v>
      </c>
    </row>
    <row r="14167" spans="61:61" x14ac:dyDescent="0.25">
      <c r="BI14167" s="34">
        <v>0.43671435335862357</v>
      </c>
    </row>
    <row r="14168" spans="61:61" x14ac:dyDescent="0.25">
      <c r="BI14168" s="34">
        <v>9.49957725204916E-2</v>
      </c>
    </row>
    <row r="14169" spans="61:61" x14ac:dyDescent="0.25">
      <c r="BI14169" s="34">
        <v>0.1388126843013516</v>
      </c>
    </row>
    <row r="14170" spans="61:61" x14ac:dyDescent="0.25">
      <c r="BI14170" s="34">
        <v>3.8594365108025497E-2</v>
      </c>
    </row>
    <row r="14171" spans="61:61" x14ac:dyDescent="0.25">
      <c r="BI14171" s="34">
        <v>0.89266920879973399</v>
      </c>
    </row>
    <row r="14172" spans="61:61" x14ac:dyDescent="0.25">
      <c r="BI14172" s="34">
        <v>-0.1076909912755263</v>
      </c>
    </row>
    <row r="14173" spans="61:61" x14ac:dyDescent="0.25">
      <c r="BI14173" s="34">
        <v>-4.4391247401416097E-2</v>
      </c>
    </row>
    <row r="14174" spans="61:61" x14ac:dyDescent="0.25">
      <c r="BI14174" s="34">
        <v>0.11579117683439651</v>
      </c>
    </row>
    <row r="14175" spans="61:61" x14ac:dyDescent="0.25">
      <c r="BI14175" s="34">
        <v>0.13216154145841261</v>
      </c>
    </row>
    <row r="14176" spans="61:61" x14ac:dyDescent="0.25">
      <c r="BI14176" s="34">
        <v>0.11034038454592091</v>
      </c>
    </row>
    <row r="14177" spans="61:61" x14ac:dyDescent="0.25">
      <c r="BI14177" s="34">
        <v>-4.1633740551165997E-3</v>
      </c>
    </row>
    <row r="14178" spans="61:61" x14ac:dyDescent="0.25">
      <c r="BI14178" s="34">
        <v>6.1371050066057996E-3</v>
      </c>
    </row>
    <row r="14179" spans="61:61" x14ac:dyDescent="0.25">
      <c r="BI14179" s="34">
        <v>-0.1327492335726608</v>
      </c>
    </row>
    <row r="14180" spans="61:61" x14ac:dyDescent="0.25">
      <c r="BI14180" s="34">
        <v>0.39386695740155442</v>
      </c>
    </row>
    <row r="14181" spans="61:61" x14ac:dyDescent="0.25">
      <c r="BI14181" s="34">
        <v>7.8403145041967603E-2</v>
      </c>
    </row>
    <row r="14182" spans="61:61" x14ac:dyDescent="0.25">
      <c r="BI14182" s="34">
        <v>-0.16144316262706659</v>
      </c>
    </row>
    <row r="14183" spans="61:61" x14ac:dyDescent="0.25">
      <c r="BI14183" s="34">
        <v>4.6160244734493004E-3</v>
      </c>
    </row>
    <row r="14184" spans="61:61" x14ac:dyDescent="0.25">
      <c r="BI14184" s="34">
        <v>-1.35151203148675E-2</v>
      </c>
    </row>
    <row r="14185" spans="61:61" x14ac:dyDescent="0.25">
      <c r="BI14185" s="34">
        <v>0.16162416914362229</v>
      </c>
    </row>
    <row r="14186" spans="61:61" x14ac:dyDescent="0.25">
      <c r="BI14186" s="34">
        <v>-7.4123143906865793E-2</v>
      </c>
    </row>
    <row r="14187" spans="61:61" x14ac:dyDescent="0.25">
      <c r="BI14187" s="34">
        <v>-4.6006063795906299E-2</v>
      </c>
    </row>
    <row r="14188" spans="61:61" x14ac:dyDescent="0.25">
      <c r="BI14188" s="34">
        <v>0.172219250711351</v>
      </c>
    </row>
    <row r="14189" spans="61:61" x14ac:dyDescent="0.25">
      <c r="BI14189" s="34">
        <v>5.7139036579421203E-2</v>
      </c>
    </row>
    <row r="14190" spans="61:61" x14ac:dyDescent="0.25">
      <c r="BI14190" s="34">
        <v>2.6083454059765698E-2</v>
      </c>
    </row>
    <row r="14191" spans="61:61" x14ac:dyDescent="0.25">
      <c r="BI14191" s="34">
        <v>4.38011761656837E-2</v>
      </c>
    </row>
    <row r="14192" spans="61:61" x14ac:dyDescent="0.25">
      <c r="BI14192" s="34">
        <v>0.2142475359255101</v>
      </c>
    </row>
    <row r="14193" spans="61:61" x14ac:dyDescent="0.25">
      <c r="BI14193" s="34">
        <v>0.21635273278872411</v>
      </c>
    </row>
    <row r="14194" spans="61:61" x14ac:dyDescent="0.25">
      <c r="BI14194" s="34">
        <v>0.31634380785494681</v>
      </c>
    </row>
    <row r="14195" spans="61:61" x14ac:dyDescent="0.25">
      <c r="BI14195" s="34">
        <v>6.4425632299564004E-3</v>
      </c>
    </row>
    <row r="14196" spans="61:61" x14ac:dyDescent="0.25">
      <c r="BI14196" s="34">
        <v>0.21964665551469459</v>
      </c>
    </row>
    <row r="14197" spans="61:61" x14ac:dyDescent="0.25">
      <c r="BI14197" s="34">
        <v>-3.00374014746582E-2</v>
      </c>
    </row>
    <row r="14198" spans="61:61" x14ac:dyDescent="0.25">
      <c r="BI14198" s="34">
        <v>5.8836647073613302E-2</v>
      </c>
    </row>
    <row r="14199" spans="61:61" x14ac:dyDescent="0.25">
      <c r="BI14199" s="34">
        <v>0.29987747903577822</v>
      </c>
    </row>
    <row r="14200" spans="61:61" x14ac:dyDescent="0.25">
      <c r="BI14200" s="34">
        <v>7.4249545896967098E-2</v>
      </c>
    </row>
    <row r="14201" spans="61:61" x14ac:dyDescent="0.25">
      <c r="BI14201" s="34">
        <v>8.4646539982378699E-2</v>
      </c>
    </row>
    <row r="14202" spans="61:61" x14ac:dyDescent="0.25">
      <c r="BI14202" s="34">
        <v>0.13769779639477769</v>
      </c>
    </row>
    <row r="14203" spans="61:61" x14ac:dyDescent="0.25">
      <c r="BI14203" s="34">
        <v>8.3256099987189996E-2</v>
      </c>
    </row>
    <row r="14204" spans="61:61" x14ac:dyDescent="0.25">
      <c r="BI14204" s="34">
        <v>0.13956160864551079</v>
      </c>
    </row>
    <row r="14205" spans="61:61" x14ac:dyDescent="0.25">
      <c r="BI14205" s="34">
        <v>0.4338117693801461</v>
      </c>
    </row>
    <row r="14206" spans="61:61" x14ac:dyDescent="0.25">
      <c r="BI14206" s="34">
        <v>5.0415377439415703E-2</v>
      </c>
    </row>
    <row r="14207" spans="61:61" x14ac:dyDescent="0.25">
      <c r="BI14207" s="34">
        <v>-7.8893670486594996E-3</v>
      </c>
    </row>
    <row r="14208" spans="61:61" x14ac:dyDescent="0.25">
      <c r="BI14208" s="34">
        <v>0.34846337051485748</v>
      </c>
    </row>
    <row r="14209" spans="61:61" x14ac:dyDescent="0.25">
      <c r="BI14209" s="34">
        <v>9.27522312236298E-2</v>
      </c>
    </row>
    <row r="14210" spans="61:61" x14ac:dyDescent="0.25">
      <c r="BI14210" s="34">
        <v>0.1944308997997804</v>
      </c>
    </row>
    <row r="14211" spans="61:61" x14ac:dyDescent="0.25">
      <c r="BI14211" s="34">
        <v>-8.6252835029747094E-2</v>
      </c>
    </row>
    <row r="14212" spans="61:61" x14ac:dyDescent="0.25">
      <c r="BI14212" s="34">
        <v>0.193658618997853</v>
      </c>
    </row>
    <row r="14213" spans="61:61" x14ac:dyDescent="0.25">
      <c r="BI14213" s="34">
        <v>0.1218373252518315</v>
      </c>
    </row>
    <row r="14214" spans="61:61" x14ac:dyDescent="0.25">
      <c r="BI14214" s="34">
        <v>-3.0062498843437601E-2</v>
      </c>
    </row>
    <row r="14215" spans="61:61" x14ac:dyDescent="0.25">
      <c r="BI14215" s="34">
        <v>0.26623037875313471</v>
      </c>
    </row>
    <row r="14216" spans="61:61" x14ac:dyDescent="0.25">
      <c r="BI14216" s="34">
        <v>1.16103605915251E-2</v>
      </c>
    </row>
    <row r="14217" spans="61:61" x14ac:dyDescent="0.25">
      <c r="BI14217" s="34">
        <v>3.3201517448910298E-2</v>
      </c>
    </row>
    <row r="14218" spans="61:61" x14ac:dyDescent="0.25">
      <c r="BI14218" s="34">
        <v>-9.3684532442612795E-2</v>
      </c>
    </row>
    <row r="14219" spans="61:61" x14ac:dyDescent="0.25">
      <c r="BI14219" s="34">
        <v>0.90064678831305922</v>
      </c>
    </row>
    <row r="14220" spans="61:61" x14ac:dyDescent="0.25">
      <c r="BI14220" s="34">
        <v>0.2811629849121583</v>
      </c>
    </row>
    <row r="14221" spans="61:61" x14ac:dyDescent="0.25">
      <c r="BI14221" s="34">
        <v>0.35237117446087401</v>
      </c>
    </row>
    <row r="14222" spans="61:61" x14ac:dyDescent="0.25">
      <c r="BI14222" s="34">
        <v>0.30299598619737</v>
      </c>
    </row>
    <row r="14223" spans="61:61" x14ac:dyDescent="0.25">
      <c r="BI14223" s="34">
        <v>0.2544273648023741</v>
      </c>
    </row>
    <row r="14224" spans="61:61" x14ac:dyDescent="0.25">
      <c r="BI14224" s="34">
        <v>-0.1005633849417375</v>
      </c>
    </row>
    <row r="14225" spans="61:61" x14ac:dyDescent="0.25">
      <c r="BI14225" s="34">
        <v>7.5694504931865497E-2</v>
      </c>
    </row>
    <row r="14226" spans="61:61" x14ac:dyDescent="0.25">
      <c r="BI14226" s="34">
        <v>0.15196292885066531</v>
      </c>
    </row>
    <row r="14227" spans="61:61" x14ac:dyDescent="0.25">
      <c r="BI14227" s="34">
        <v>5.7477032136105902E-2</v>
      </c>
    </row>
    <row r="14228" spans="61:61" x14ac:dyDescent="0.25">
      <c r="BI14228" s="34">
        <v>0.53408029952131442</v>
      </c>
    </row>
    <row r="14229" spans="61:61" x14ac:dyDescent="0.25">
      <c r="BI14229" s="34">
        <v>0.1419760869565217</v>
      </c>
    </row>
    <row r="14230" spans="61:61" x14ac:dyDescent="0.25">
      <c r="BI14230" s="34">
        <v>0.14061079303575641</v>
      </c>
    </row>
    <row r="14231" spans="61:61" x14ac:dyDescent="0.25">
      <c r="BI14231" s="34">
        <v>-0.22352178540819431</v>
      </c>
    </row>
    <row r="14232" spans="61:61" x14ac:dyDescent="0.25">
      <c r="BI14232" s="34">
        <v>0.1204052575738724</v>
      </c>
    </row>
    <row r="14233" spans="61:61" x14ac:dyDescent="0.25">
      <c r="BI14233" s="34">
        <v>0.20931960360295951</v>
      </c>
    </row>
    <row r="14234" spans="61:61" x14ac:dyDescent="0.25">
      <c r="BI14234" s="34">
        <v>-1.1227060874214399E-2</v>
      </c>
    </row>
    <row r="14235" spans="61:61" x14ac:dyDescent="0.25">
      <c r="BI14235" s="34">
        <v>3.1137806446184101E-2</v>
      </c>
    </row>
    <row r="14236" spans="61:61" x14ac:dyDescent="0.25">
      <c r="BI14236" s="34">
        <v>7.78222916882641E-2</v>
      </c>
    </row>
    <row r="14237" spans="61:61" x14ac:dyDescent="0.25">
      <c r="BI14237" s="34">
        <v>2.3425211039768E-3</v>
      </c>
    </row>
    <row r="14238" spans="61:61" x14ac:dyDescent="0.25">
      <c r="BI14238" s="34">
        <v>0.13823826957749541</v>
      </c>
    </row>
    <row r="14239" spans="61:61" x14ac:dyDescent="0.25">
      <c r="BI14239" s="34">
        <v>0.36124445338153588</v>
      </c>
    </row>
    <row r="14240" spans="61:61" x14ac:dyDescent="0.25">
      <c r="BI14240" s="34">
        <v>1.5232768086007001E-2</v>
      </c>
    </row>
    <row r="14241" spans="61:61" x14ac:dyDescent="0.25">
      <c r="BI14241" s="34">
        <v>0.18834279044058419</v>
      </c>
    </row>
    <row r="14242" spans="61:61" x14ac:dyDescent="0.25">
      <c r="BI14242" s="34">
        <v>3.9722004031222398E-2</v>
      </c>
    </row>
    <row r="14243" spans="61:61" x14ac:dyDescent="0.25">
      <c r="BI14243" s="34">
        <v>0.25144633813669348</v>
      </c>
    </row>
    <row r="14244" spans="61:61" x14ac:dyDescent="0.25">
      <c r="BI14244" s="34">
        <v>-0.13023916525110199</v>
      </c>
    </row>
    <row r="14245" spans="61:61" x14ac:dyDescent="0.25">
      <c r="BI14245" s="34">
        <v>-0.1769577400304608</v>
      </c>
    </row>
    <row r="14246" spans="61:61" x14ac:dyDescent="0.25">
      <c r="BI14246" s="34">
        <v>0.114144609086286</v>
      </c>
    </row>
    <row r="14247" spans="61:61" x14ac:dyDescent="0.25">
      <c r="BI14247" s="34">
        <v>9.1169147790402999E-2</v>
      </c>
    </row>
    <row r="14248" spans="61:61" x14ac:dyDescent="0.25">
      <c r="BI14248" s="34">
        <v>-0.1164393019737994</v>
      </c>
    </row>
    <row r="14249" spans="61:61" x14ac:dyDescent="0.25">
      <c r="BI14249" s="34">
        <v>4.38576433548084E-2</v>
      </c>
    </row>
    <row r="14250" spans="61:61" x14ac:dyDescent="0.25">
      <c r="BI14250" s="34">
        <v>-0.195015122244179</v>
      </c>
    </row>
    <row r="14251" spans="61:61" x14ac:dyDescent="0.25">
      <c r="BI14251" s="34">
        <v>-9.2652747113748796E-2</v>
      </c>
    </row>
    <row r="14252" spans="61:61" x14ac:dyDescent="0.25">
      <c r="BI14252" s="34">
        <v>4.64517982271829E-2</v>
      </c>
    </row>
    <row r="14253" spans="61:61" x14ac:dyDescent="0.25">
      <c r="BI14253" s="34">
        <v>-4.5298363238343298E-2</v>
      </c>
    </row>
    <row r="14254" spans="61:61" x14ac:dyDescent="0.25">
      <c r="BI14254" s="34">
        <v>7.8020946799231494E-2</v>
      </c>
    </row>
    <row r="14255" spans="61:61" x14ac:dyDescent="0.25">
      <c r="BI14255" s="34">
        <v>-7.3444781267636094E-2</v>
      </c>
    </row>
    <row r="14256" spans="61:61" x14ac:dyDescent="0.25">
      <c r="BI14256" s="34">
        <v>0.1145038825396224</v>
      </c>
    </row>
    <row r="14257" spans="61:61" x14ac:dyDescent="0.25">
      <c r="BI14257" s="34">
        <v>6.1136156482901903E-2</v>
      </c>
    </row>
    <row r="14258" spans="61:61" x14ac:dyDescent="0.25">
      <c r="BI14258" s="34">
        <v>9.8829848980069995E-3</v>
      </c>
    </row>
    <row r="14259" spans="61:61" x14ac:dyDescent="0.25">
      <c r="BI14259" s="34">
        <v>0.60047613521614374</v>
      </c>
    </row>
    <row r="14260" spans="61:61" x14ac:dyDescent="0.25">
      <c r="BI14260" s="34">
        <v>0.3931351704822893</v>
      </c>
    </row>
    <row r="14261" spans="61:61" x14ac:dyDescent="0.25">
      <c r="BI14261" s="34">
        <v>7.0393663913634094E-2</v>
      </c>
    </row>
    <row r="14262" spans="61:61" x14ac:dyDescent="0.25">
      <c r="BI14262" s="34">
        <v>0.14954663392239401</v>
      </c>
    </row>
    <row r="14263" spans="61:61" x14ac:dyDescent="0.25">
      <c r="BI14263" s="34">
        <v>0.5931964151870136</v>
      </c>
    </row>
    <row r="14264" spans="61:61" x14ac:dyDescent="0.25">
      <c r="BI14264" s="34">
        <v>0.36122460958433328</v>
      </c>
    </row>
    <row r="14265" spans="61:61" x14ac:dyDescent="0.25">
      <c r="BI14265" s="34">
        <v>0.2109734211029409</v>
      </c>
    </row>
    <row r="14266" spans="61:61" x14ac:dyDescent="0.25">
      <c r="BI14266" s="34">
        <v>-8.5443162791838997E-3</v>
      </c>
    </row>
    <row r="14267" spans="61:61" x14ac:dyDescent="0.25">
      <c r="BI14267" s="34">
        <v>0.1380118553797301</v>
      </c>
    </row>
    <row r="14268" spans="61:61" x14ac:dyDescent="0.25">
      <c r="BI14268" s="34">
        <v>0.16331842305911151</v>
      </c>
    </row>
    <row r="14269" spans="61:61" x14ac:dyDescent="0.25">
      <c r="BI14269" s="34">
        <v>0.20210508388761961</v>
      </c>
    </row>
    <row r="14270" spans="61:61" x14ac:dyDescent="0.25">
      <c r="BI14270" s="34">
        <v>3.1351165538057703E-2</v>
      </c>
    </row>
    <row r="14271" spans="61:61" x14ac:dyDescent="0.25">
      <c r="BI14271" s="34">
        <v>2.46647592592012E-2</v>
      </c>
    </row>
    <row r="14272" spans="61:61" x14ac:dyDescent="0.25">
      <c r="BI14272" s="34">
        <v>5.8851290003864298E-2</v>
      </c>
    </row>
    <row r="14273" spans="61:61" x14ac:dyDescent="0.25">
      <c r="BI14273" s="34">
        <v>0.20554886424112551</v>
      </c>
    </row>
    <row r="14274" spans="61:61" x14ac:dyDescent="0.25">
      <c r="BI14274" s="34">
        <v>0.2071088642916164</v>
      </c>
    </row>
    <row r="14275" spans="61:61" x14ac:dyDescent="0.25">
      <c r="BI14275" s="34">
        <v>0.1457084400219667</v>
      </c>
    </row>
    <row r="14276" spans="61:61" x14ac:dyDescent="0.25">
      <c r="BI14276" s="34">
        <v>0.16377344342182951</v>
      </c>
    </row>
    <row r="14277" spans="61:61" x14ac:dyDescent="0.25">
      <c r="BI14277" s="34">
        <v>7.6796373403388601E-2</v>
      </c>
    </row>
    <row r="14278" spans="61:61" x14ac:dyDescent="0.25">
      <c r="BI14278" s="34">
        <v>7.2793909427040001E-4</v>
      </c>
    </row>
    <row r="14279" spans="61:61" x14ac:dyDescent="0.25">
      <c r="BI14279" s="34">
        <v>0.14933948800833041</v>
      </c>
    </row>
    <row r="14280" spans="61:61" x14ac:dyDescent="0.25">
      <c r="BI14280" s="34">
        <v>0.2049124216514891</v>
      </c>
    </row>
    <row r="14281" spans="61:61" x14ac:dyDescent="0.25">
      <c r="BI14281" s="34">
        <v>-0.12225471512770129</v>
      </c>
    </row>
    <row r="14282" spans="61:61" x14ac:dyDescent="0.25">
      <c r="BI14282" s="34">
        <v>5.6944600828449203E-2</v>
      </c>
    </row>
    <row r="14283" spans="61:61" x14ac:dyDescent="0.25">
      <c r="BI14283" s="34">
        <v>0.15293920403393449</v>
      </c>
    </row>
    <row r="14284" spans="61:61" x14ac:dyDescent="0.25">
      <c r="BI14284" s="34">
        <v>-4.3904996657839999E-3</v>
      </c>
    </row>
    <row r="14285" spans="61:61" x14ac:dyDescent="0.25">
      <c r="BI14285" s="34">
        <v>0.3208803476616669</v>
      </c>
    </row>
    <row r="14286" spans="61:61" x14ac:dyDescent="0.25">
      <c r="BI14286" s="34">
        <v>4.1816403571888101E-2</v>
      </c>
    </row>
    <row r="14287" spans="61:61" x14ac:dyDescent="0.25">
      <c r="BI14287" s="34">
        <v>0.28628138301009037</v>
      </c>
    </row>
    <row r="14288" spans="61:61" x14ac:dyDescent="0.25">
      <c r="BI14288" s="34">
        <v>0.42840902360372618</v>
      </c>
    </row>
    <row r="14289" spans="61:61" x14ac:dyDescent="0.25">
      <c r="BI14289" s="34">
        <v>0.1180334868591436</v>
      </c>
    </row>
    <row r="14290" spans="61:61" x14ac:dyDescent="0.25">
      <c r="BI14290" s="34">
        <v>0.17049018760857809</v>
      </c>
    </row>
    <row r="14291" spans="61:61" x14ac:dyDescent="0.25">
      <c r="BI14291" s="34">
        <v>-4.16066179375741E-2</v>
      </c>
    </row>
    <row r="14292" spans="61:61" x14ac:dyDescent="0.25">
      <c r="BI14292" s="34">
        <v>3.03597928985334E-2</v>
      </c>
    </row>
    <row r="14293" spans="61:61" x14ac:dyDescent="0.25">
      <c r="BI14293" s="34">
        <v>-3.6338868207123003E-2</v>
      </c>
    </row>
    <row r="14294" spans="61:61" x14ac:dyDescent="0.25">
      <c r="BI14294" s="34">
        <v>-3.19263795782972E-2</v>
      </c>
    </row>
    <row r="14295" spans="61:61" x14ac:dyDescent="0.25">
      <c r="BI14295" s="34">
        <v>6.8895755884359394E-2</v>
      </c>
    </row>
    <row r="14296" spans="61:61" x14ac:dyDescent="0.25">
      <c r="BI14296" s="34">
        <v>-3.7411713627314297E-2</v>
      </c>
    </row>
    <row r="14297" spans="61:61" x14ac:dyDescent="0.25">
      <c r="BI14297" s="34">
        <v>-9.5289944855783196E-2</v>
      </c>
    </row>
    <row r="14298" spans="61:61" x14ac:dyDescent="0.25">
      <c r="BI14298" s="34">
        <v>-8.0643893103341802E-2</v>
      </c>
    </row>
    <row r="14299" spans="61:61" x14ac:dyDescent="0.25">
      <c r="BI14299" s="34">
        <v>-0.1357389357464085</v>
      </c>
    </row>
    <row r="14300" spans="61:61" x14ac:dyDescent="0.25">
      <c r="BI14300" s="34">
        <v>-9.9226731072269606E-2</v>
      </c>
    </row>
    <row r="14301" spans="61:61" x14ac:dyDescent="0.25">
      <c r="BI14301" s="34">
        <v>0.21353910677157889</v>
      </c>
    </row>
    <row r="14302" spans="61:61" x14ac:dyDescent="0.25">
      <c r="BI14302" s="34">
        <v>-5.6778133097143801E-2</v>
      </c>
    </row>
    <row r="14303" spans="61:61" x14ac:dyDescent="0.25">
      <c r="BI14303" s="34">
        <v>2.53714450068852E-2</v>
      </c>
    </row>
    <row r="14304" spans="61:61" x14ac:dyDescent="0.25">
      <c r="BI14304" s="34">
        <v>-6.6458075510029399E-2</v>
      </c>
    </row>
    <row r="14305" spans="61:61" x14ac:dyDescent="0.25">
      <c r="BI14305" s="34">
        <v>-0.27985582352489807</v>
      </c>
    </row>
    <row r="14306" spans="61:61" x14ac:dyDescent="0.25">
      <c r="BI14306" s="34">
        <v>-1.7292366687839102E-2</v>
      </c>
    </row>
    <row r="14307" spans="61:61" x14ac:dyDescent="0.25">
      <c r="BI14307" s="34">
        <v>0.13309190311319841</v>
      </c>
    </row>
    <row r="14308" spans="61:61" x14ac:dyDescent="0.25">
      <c r="BI14308" s="34">
        <v>-0.12909523839849621</v>
      </c>
    </row>
    <row r="14309" spans="61:61" x14ac:dyDescent="0.25">
      <c r="BI14309" s="34">
        <v>-2.04853862477326E-2</v>
      </c>
    </row>
    <row r="14310" spans="61:61" x14ac:dyDescent="0.25">
      <c r="BI14310" s="34">
        <v>0.12937646946439579</v>
      </c>
    </row>
    <row r="14311" spans="61:61" x14ac:dyDescent="0.25">
      <c r="BI14311" s="34">
        <v>0.19024182399624859</v>
      </c>
    </row>
    <row r="14312" spans="61:61" x14ac:dyDescent="0.25">
      <c r="BI14312" s="34">
        <v>0.17099209014609121</v>
      </c>
    </row>
    <row r="14313" spans="61:61" x14ac:dyDescent="0.25">
      <c r="BI14313" s="34">
        <v>-7.6288426112786E-3</v>
      </c>
    </row>
    <row r="14314" spans="61:61" x14ac:dyDescent="0.25">
      <c r="BI14314" s="34">
        <v>8.8778553546620204E-2</v>
      </c>
    </row>
    <row r="14315" spans="61:61" x14ac:dyDescent="0.25">
      <c r="BI14315" s="34">
        <v>0.11346276688838131</v>
      </c>
    </row>
    <row r="14316" spans="61:61" x14ac:dyDescent="0.25">
      <c r="BI14316" s="34">
        <v>0.14631534715333219</v>
      </c>
    </row>
    <row r="14317" spans="61:61" x14ac:dyDescent="0.25">
      <c r="BI14317" s="34">
        <v>-0.1119432260117266</v>
      </c>
    </row>
    <row r="14318" spans="61:61" x14ac:dyDescent="0.25">
      <c r="BI14318" s="34">
        <v>5.0088104773367802E-2</v>
      </c>
    </row>
    <row r="14319" spans="61:61" x14ac:dyDescent="0.25">
      <c r="BI14319" s="34">
        <v>-0.24431741457653861</v>
      </c>
    </row>
    <row r="14320" spans="61:61" x14ac:dyDescent="0.25">
      <c r="BI14320" s="34">
        <v>-0.1250705536153163</v>
      </c>
    </row>
    <row r="14321" spans="61:61" x14ac:dyDescent="0.25">
      <c r="BI14321" s="34">
        <v>-0.100394058473983</v>
      </c>
    </row>
    <row r="14322" spans="61:61" x14ac:dyDescent="0.25">
      <c r="BI14322" s="34">
        <v>-9.4395434809708398E-2</v>
      </c>
    </row>
    <row r="14323" spans="61:61" x14ac:dyDescent="0.25">
      <c r="BI14323" s="34">
        <v>-0.1464018646966509</v>
      </c>
    </row>
    <row r="14324" spans="61:61" x14ac:dyDescent="0.25">
      <c r="BI14324" s="34">
        <v>-0.1032716741305434</v>
      </c>
    </row>
    <row r="14325" spans="61:61" x14ac:dyDescent="0.25">
      <c r="BI14325" s="34">
        <v>-0.1240022932230387</v>
      </c>
    </row>
    <row r="14326" spans="61:61" x14ac:dyDescent="0.25">
      <c r="BI14326" s="34">
        <v>-1.8526931975338001E-2</v>
      </c>
    </row>
    <row r="14327" spans="61:61" x14ac:dyDescent="0.25">
      <c r="BI14327" s="34">
        <v>-0.18949772544433291</v>
      </c>
    </row>
    <row r="14328" spans="61:61" x14ac:dyDescent="0.25">
      <c r="BI14328" s="34">
        <v>-8.8624163592794306E-2</v>
      </c>
    </row>
    <row r="14329" spans="61:61" x14ac:dyDescent="0.25">
      <c r="BI14329" s="34">
        <v>-0.27777345125995601</v>
      </c>
    </row>
    <row r="14330" spans="61:61" x14ac:dyDescent="0.25">
      <c r="BI14330" s="34">
        <v>-9.5238260425829904E-2</v>
      </c>
    </row>
    <row r="14331" spans="61:61" x14ac:dyDescent="0.25">
      <c r="BI14331" s="34">
        <v>0.1190709014506835</v>
      </c>
    </row>
    <row r="14332" spans="61:61" x14ac:dyDescent="0.25">
      <c r="BI14332" s="34">
        <v>-0.14160535500817359</v>
      </c>
    </row>
    <row r="14333" spans="61:61" x14ac:dyDescent="0.25">
      <c r="BI14333" s="34">
        <v>-0.25414383596989781</v>
      </c>
    </row>
    <row r="14334" spans="61:61" x14ac:dyDescent="0.25">
      <c r="BI14334" s="34">
        <v>-0.1544024043734665</v>
      </c>
    </row>
    <row r="14335" spans="61:61" x14ac:dyDescent="0.25">
      <c r="BI14335" s="34">
        <v>3.6497958380367998E-2</v>
      </c>
    </row>
    <row r="14336" spans="61:61" x14ac:dyDescent="0.25">
      <c r="BI14336" s="34">
        <v>-0.14413247385898581</v>
      </c>
    </row>
    <row r="14337" spans="61:61" x14ac:dyDescent="0.25">
      <c r="BI14337" s="34">
        <v>2.4625991582813599E-2</v>
      </c>
    </row>
    <row r="14338" spans="61:61" x14ac:dyDescent="0.25">
      <c r="BI14338" s="34">
        <v>-7.6716812929321795E-2</v>
      </c>
    </row>
    <row r="14339" spans="61:61" x14ac:dyDescent="0.25">
      <c r="BI14339" s="34">
        <v>8.4172444985949006E-3</v>
      </c>
    </row>
    <row r="14340" spans="61:61" x14ac:dyDescent="0.25">
      <c r="BI14340" s="34">
        <v>-0.15593337101451871</v>
      </c>
    </row>
    <row r="14341" spans="61:61" x14ac:dyDescent="0.25">
      <c r="BI14341" s="34">
        <v>-0.222503069035696</v>
      </c>
    </row>
    <row r="14342" spans="61:61" x14ac:dyDescent="0.25">
      <c r="BI14342" s="34">
        <v>-0.1166016277107939</v>
      </c>
    </row>
    <row r="14343" spans="61:61" x14ac:dyDescent="0.25">
      <c r="BI14343" s="34">
        <v>3.5296144624681898E-2</v>
      </c>
    </row>
    <row r="14344" spans="61:61" x14ac:dyDescent="0.25">
      <c r="BI14344" s="34">
        <v>-0.16257594003517059</v>
      </c>
    </row>
    <row r="14345" spans="61:61" x14ac:dyDescent="0.25">
      <c r="BI14345" s="34">
        <v>3.5909851943336603E-2</v>
      </c>
    </row>
    <row r="14346" spans="61:61" x14ac:dyDescent="0.25">
      <c r="BI14346" s="34">
        <v>8.80119044090589E-2</v>
      </c>
    </row>
    <row r="14347" spans="61:61" x14ac:dyDescent="0.25">
      <c r="BI14347" s="34">
        <v>-2.8342067878216002E-3</v>
      </c>
    </row>
    <row r="14348" spans="61:61" x14ac:dyDescent="0.25">
      <c r="BI14348" s="34">
        <v>-0.18034242829485131</v>
      </c>
    </row>
    <row r="14349" spans="61:61" x14ac:dyDescent="0.25">
      <c r="BI14349" s="34">
        <v>-0.1158236293363851</v>
      </c>
    </row>
    <row r="14350" spans="61:61" x14ac:dyDescent="0.25">
      <c r="BI14350" s="34">
        <v>-0.2168566886649764</v>
      </c>
    </row>
    <row r="14351" spans="61:61" x14ac:dyDescent="0.25">
      <c r="BI14351" s="34">
        <v>-0.1733980573605268</v>
      </c>
    </row>
    <row r="14352" spans="61:61" x14ac:dyDescent="0.25">
      <c r="BI14352" s="34">
        <v>-0.2424157813465101</v>
      </c>
    </row>
    <row r="14353" spans="61:61" x14ac:dyDescent="0.25">
      <c r="BI14353" s="34">
        <v>-5.62765401575799E-2</v>
      </c>
    </row>
    <row r="14354" spans="61:61" x14ac:dyDescent="0.25">
      <c r="BI14354" s="34">
        <v>9.4670890861160997E-2</v>
      </c>
    </row>
    <row r="14355" spans="61:61" x14ac:dyDescent="0.25">
      <c r="BI14355" s="34">
        <v>-0.13087578028554531</v>
      </c>
    </row>
    <row r="14356" spans="61:61" x14ac:dyDescent="0.25">
      <c r="BI14356" s="34">
        <v>-0.16437034200634151</v>
      </c>
    </row>
    <row r="14357" spans="61:61" x14ac:dyDescent="0.25">
      <c r="BI14357" s="34">
        <v>-6.0216372136711403E-2</v>
      </c>
    </row>
    <row r="14358" spans="61:61" x14ac:dyDescent="0.25">
      <c r="BI14358" s="34">
        <v>-9.45775349744188E-2</v>
      </c>
    </row>
    <row r="14359" spans="61:61" x14ac:dyDescent="0.25">
      <c r="BI14359" s="34">
        <v>4.9328462759189999E-2</v>
      </c>
    </row>
    <row r="14360" spans="61:61" x14ac:dyDescent="0.25">
      <c r="BI14360" s="34">
        <v>-4.7690774613026697E-2</v>
      </c>
    </row>
    <row r="14361" spans="61:61" x14ac:dyDescent="0.25">
      <c r="BI14361" s="34">
        <v>0.1127072883942731</v>
      </c>
    </row>
    <row r="14362" spans="61:61" x14ac:dyDescent="0.25">
      <c r="BI14362" s="34">
        <v>6.9493384806133096E-2</v>
      </c>
    </row>
    <row r="14363" spans="61:61" x14ac:dyDescent="0.25">
      <c r="BI14363" s="34">
        <v>-0.108087108150752</v>
      </c>
    </row>
    <row r="14364" spans="61:61" x14ac:dyDescent="0.25">
      <c r="BI14364" s="34">
        <v>-8.7521820686618901E-2</v>
      </c>
    </row>
    <row r="14365" spans="61:61" x14ac:dyDescent="0.25">
      <c r="BI14365" s="34">
        <v>-9.4341422835308705E-2</v>
      </c>
    </row>
    <row r="14366" spans="61:61" x14ac:dyDescent="0.25">
      <c r="BI14366" s="34">
        <v>-9.9673383117858005E-2</v>
      </c>
    </row>
    <row r="14367" spans="61:61" x14ac:dyDescent="0.25">
      <c r="BI14367" s="34">
        <v>0.17428419216956251</v>
      </c>
    </row>
    <row r="14368" spans="61:61" x14ac:dyDescent="0.25">
      <c r="BI14368" s="34">
        <v>-0.15226547103389071</v>
      </c>
    </row>
    <row r="14369" spans="61:61" x14ac:dyDescent="0.25">
      <c r="BI14369" s="34">
        <v>8.11961225160346E-2</v>
      </c>
    </row>
    <row r="14370" spans="61:61" x14ac:dyDescent="0.25">
      <c r="BI14370" s="34">
        <v>9.7840089927826293E-2</v>
      </c>
    </row>
    <row r="14371" spans="61:61" x14ac:dyDescent="0.25">
      <c r="BI14371" s="34">
        <v>2.65188584977257E-2</v>
      </c>
    </row>
    <row r="14372" spans="61:61" x14ac:dyDescent="0.25">
      <c r="BI14372" s="34">
        <v>0.46276149182483911</v>
      </c>
    </row>
    <row r="14373" spans="61:61" x14ac:dyDescent="0.25">
      <c r="BI14373" s="34">
        <v>-5.4582160790956997E-3</v>
      </c>
    </row>
    <row r="14374" spans="61:61" x14ac:dyDescent="0.25">
      <c r="BI14374" s="34">
        <v>-2.3798775582413001E-2</v>
      </c>
    </row>
    <row r="14375" spans="61:61" x14ac:dyDescent="0.25">
      <c r="BI14375" s="34">
        <v>-5.7605890915272497E-2</v>
      </c>
    </row>
    <row r="14376" spans="61:61" x14ac:dyDescent="0.25">
      <c r="BI14376" s="34">
        <v>-3.7675680895375298E-2</v>
      </c>
    </row>
    <row r="14377" spans="61:61" x14ac:dyDescent="0.25">
      <c r="BI14377" s="34">
        <v>-0.20725218512854029</v>
      </c>
    </row>
    <row r="14378" spans="61:61" x14ac:dyDescent="0.25">
      <c r="BI14378" s="34">
        <v>0.1100871306763217</v>
      </c>
    </row>
    <row r="14379" spans="61:61" x14ac:dyDescent="0.25">
      <c r="BI14379" s="34">
        <v>2.7865357373988101E-2</v>
      </c>
    </row>
    <row r="14380" spans="61:61" x14ac:dyDescent="0.25">
      <c r="BI14380" s="34">
        <v>-0.34374443920010711</v>
      </c>
    </row>
    <row r="14381" spans="61:61" x14ac:dyDescent="0.25">
      <c r="BI14381" s="34">
        <v>-1.5918522300487001E-2</v>
      </c>
    </row>
    <row r="14382" spans="61:61" x14ac:dyDescent="0.25">
      <c r="BI14382" s="34">
        <v>-4.1251064316194699E-2</v>
      </c>
    </row>
    <row r="14383" spans="61:61" x14ac:dyDescent="0.25">
      <c r="BI14383" s="34">
        <v>2.0640916716606499E-2</v>
      </c>
    </row>
    <row r="14384" spans="61:61" x14ac:dyDescent="0.25">
      <c r="BI14384" s="34">
        <v>7.9681880266551999E-3</v>
      </c>
    </row>
    <row r="14385" spans="61:61" x14ac:dyDescent="0.25">
      <c r="BI14385" s="34">
        <v>5.6513588388638597E-2</v>
      </c>
    </row>
    <row r="14386" spans="61:61" x14ac:dyDescent="0.25">
      <c r="BI14386" s="34">
        <v>0.11225726358595681</v>
      </c>
    </row>
    <row r="14387" spans="61:61" x14ac:dyDescent="0.25">
      <c r="BI14387" s="34">
        <v>2.9223489903129701E-2</v>
      </c>
    </row>
    <row r="14388" spans="61:61" x14ac:dyDescent="0.25">
      <c r="BI14388" s="34">
        <v>0.1117970688991269</v>
      </c>
    </row>
    <row r="14389" spans="61:61" x14ac:dyDescent="0.25">
      <c r="BI14389" s="34">
        <v>6.6119067043180699E-2</v>
      </c>
    </row>
    <row r="14390" spans="61:61" x14ac:dyDescent="0.25">
      <c r="BI14390" s="34">
        <v>0.26074094827088679</v>
      </c>
    </row>
    <row r="14391" spans="61:61" x14ac:dyDescent="0.25">
      <c r="BI14391" s="34">
        <v>0.18971444513720981</v>
      </c>
    </row>
    <row r="14392" spans="61:61" x14ac:dyDescent="0.25">
      <c r="BI14392" s="34">
        <v>0.1492813709027517</v>
      </c>
    </row>
    <row r="14393" spans="61:61" x14ac:dyDescent="0.25">
      <c r="BI14393" s="34">
        <v>-1.9463085735479901E-2</v>
      </c>
    </row>
    <row r="14394" spans="61:61" x14ac:dyDescent="0.25">
      <c r="BI14394" s="34">
        <v>-5.4136612766912902E-2</v>
      </c>
    </row>
    <row r="14395" spans="61:61" x14ac:dyDescent="0.25">
      <c r="BI14395" s="34">
        <v>0.28613060105793908</v>
      </c>
    </row>
    <row r="14396" spans="61:61" x14ac:dyDescent="0.25">
      <c r="BI14396" s="34">
        <v>0.2237565595395358</v>
      </c>
    </row>
    <row r="14397" spans="61:61" x14ac:dyDescent="0.25">
      <c r="BI14397" s="34">
        <v>7.3173248101586902E-2</v>
      </c>
    </row>
    <row r="14398" spans="61:61" x14ac:dyDescent="0.25">
      <c r="BI14398" s="34">
        <v>3.05244441613838E-2</v>
      </c>
    </row>
    <row r="14399" spans="61:61" x14ac:dyDescent="0.25">
      <c r="BI14399" s="34">
        <v>4.4912689548590998E-2</v>
      </c>
    </row>
    <row r="14400" spans="61:61" x14ac:dyDescent="0.25">
      <c r="BI14400" s="34">
        <v>0.1528996102253489</v>
      </c>
    </row>
    <row r="14401" spans="61:61" x14ac:dyDescent="0.25">
      <c r="BI14401" s="34">
        <v>-7.6846397692907395E-2</v>
      </c>
    </row>
    <row r="14402" spans="61:61" x14ac:dyDescent="0.25">
      <c r="BI14402" s="34">
        <v>-6.2480913929531097E-2</v>
      </c>
    </row>
    <row r="14403" spans="61:61" x14ac:dyDescent="0.25">
      <c r="BI14403" s="34">
        <v>7.6718813795707899E-2</v>
      </c>
    </row>
    <row r="14404" spans="61:61" x14ac:dyDescent="0.25">
      <c r="BI14404" s="34">
        <v>-5.8992906086182503E-2</v>
      </c>
    </row>
    <row r="14405" spans="61:61" x14ac:dyDescent="0.25">
      <c r="BI14405" s="34">
        <v>-7.9780429973802497E-2</v>
      </c>
    </row>
    <row r="14406" spans="61:61" x14ac:dyDescent="0.25">
      <c r="BI14406" s="34">
        <v>-4.8369438180426799E-2</v>
      </c>
    </row>
    <row r="14407" spans="61:61" x14ac:dyDescent="0.25">
      <c r="BI14407" s="34">
        <v>0.1681607077330643</v>
      </c>
    </row>
    <row r="14408" spans="61:61" x14ac:dyDescent="0.25">
      <c r="BI14408" s="34">
        <v>-3.2936971288751803E-2</v>
      </c>
    </row>
    <row r="14409" spans="61:61" x14ac:dyDescent="0.25">
      <c r="BI14409" s="34">
        <v>-0.2115915912144678</v>
      </c>
    </row>
    <row r="14410" spans="61:61" x14ac:dyDescent="0.25">
      <c r="BI14410" s="34">
        <v>-9.0718788386376301E-2</v>
      </c>
    </row>
    <row r="14411" spans="61:61" x14ac:dyDescent="0.25">
      <c r="BI14411" s="34">
        <v>-3.6371348022946198E-2</v>
      </c>
    </row>
    <row r="14412" spans="61:61" x14ac:dyDescent="0.25">
      <c r="BI14412" s="34">
        <v>0.111857117058039</v>
      </c>
    </row>
    <row r="14413" spans="61:61" x14ac:dyDescent="0.25">
      <c r="BI14413" s="34">
        <v>-8.8763495768581599E-2</v>
      </c>
    </row>
    <row r="14414" spans="61:61" x14ac:dyDescent="0.25">
      <c r="BI14414" s="34">
        <v>5.8040361918103398E-2</v>
      </c>
    </row>
    <row r="14415" spans="61:61" x14ac:dyDescent="0.25">
      <c r="BI14415" s="34">
        <v>-9.8370509312020599E-2</v>
      </c>
    </row>
    <row r="14416" spans="61:61" x14ac:dyDescent="0.25">
      <c r="BI14416" s="34">
        <v>0.1083924687435823</v>
      </c>
    </row>
    <row r="14417" spans="61:61" x14ac:dyDescent="0.25">
      <c r="BI14417" s="34">
        <v>-6.9924995672931894E-2</v>
      </c>
    </row>
    <row r="14418" spans="61:61" x14ac:dyDescent="0.25">
      <c r="BI14418" s="34">
        <v>-0.13639308914203871</v>
      </c>
    </row>
    <row r="14419" spans="61:61" x14ac:dyDescent="0.25">
      <c r="BI14419" s="34">
        <v>0.43410902912861171</v>
      </c>
    </row>
    <row r="14420" spans="61:61" x14ac:dyDescent="0.25">
      <c r="BI14420" s="34">
        <v>-0.15474170100440091</v>
      </c>
    </row>
    <row r="14421" spans="61:61" x14ac:dyDescent="0.25">
      <c r="BI14421" s="34">
        <v>5.44118246647936E-2</v>
      </c>
    </row>
    <row r="14422" spans="61:61" x14ac:dyDescent="0.25">
      <c r="BI14422" s="34">
        <v>0.1985944469513409</v>
      </c>
    </row>
    <row r="14423" spans="61:61" x14ac:dyDescent="0.25">
      <c r="BI14423" s="34">
        <v>-3.7848366694791698E-2</v>
      </c>
    </row>
    <row r="14424" spans="61:61" x14ac:dyDescent="0.25">
      <c r="BI14424" s="34">
        <v>0.33601636671650598</v>
      </c>
    </row>
    <row r="14425" spans="61:61" x14ac:dyDescent="0.25">
      <c r="BI14425" s="34">
        <v>-9.4837482138366305E-2</v>
      </c>
    </row>
    <row r="14426" spans="61:61" x14ac:dyDescent="0.25">
      <c r="BI14426" s="34">
        <v>-8.0237362208721002E-3</v>
      </c>
    </row>
    <row r="14427" spans="61:61" x14ac:dyDescent="0.25">
      <c r="BI14427" s="34">
        <v>-8.7320993021177296E-2</v>
      </c>
    </row>
    <row r="14428" spans="61:61" x14ac:dyDescent="0.25">
      <c r="BI14428" s="34">
        <v>8.0660000768873003E-2</v>
      </c>
    </row>
    <row r="14429" spans="61:61" x14ac:dyDescent="0.25">
      <c r="BI14429" s="34">
        <v>-2.58515867195971E-2</v>
      </c>
    </row>
    <row r="14430" spans="61:61" x14ac:dyDescent="0.25">
      <c r="BI14430" s="34">
        <v>8.9168722774683698E-2</v>
      </c>
    </row>
    <row r="14431" spans="61:61" x14ac:dyDescent="0.25">
      <c r="BI14431" s="34">
        <v>-0.1579706257578862</v>
      </c>
    </row>
    <row r="14432" spans="61:61" x14ac:dyDescent="0.25">
      <c r="BI14432" s="34">
        <v>-0.11691229678398959</v>
      </c>
    </row>
    <row r="14433" spans="61:61" x14ac:dyDescent="0.25">
      <c r="BI14433" s="34">
        <v>0.37634188649790368</v>
      </c>
    </row>
    <row r="14434" spans="61:61" x14ac:dyDescent="0.25">
      <c r="BI14434" s="34">
        <v>-2.3166717981338299E-2</v>
      </c>
    </row>
    <row r="14435" spans="61:61" x14ac:dyDescent="0.25">
      <c r="BI14435" s="34">
        <v>0.13126396939429019</v>
      </c>
    </row>
    <row r="14436" spans="61:61" x14ac:dyDescent="0.25">
      <c r="BI14436" s="34">
        <v>0.10959067213756039</v>
      </c>
    </row>
    <row r="14437" spans="61:61" x14ac:dyDescent="0.25">
      <c r="BI14437" s="34">
        <v>-0.1481152608862018</v>
      </c>
    </row>
    <row r="14438" spans="61:61" x14ac:dyDescent="0.25">
      <c r="BI14438" s="34">
        <v>0.31900806757159972</v>
      </c>
    </row>
    <row r="14439" spans="61:61" x14ac:dyDescent="0.25">
      <c r="BI14439" s="34">
        <v>1.4225517626402E-2</v>
      </c>
    </row>
    <row r="14440" spans="61:61" x14ac:dyDescent="0.25">
      <c r="BI14440" s="34">
        <v>0.11633052325921769</v>
      </c>
    </row>
    <row r="14441" spans="61:61" x14ac:dyDescent="0.25">
      <c r="BI14441" s="34">
        <v>-0.11479310941904181</v>
      </c>
    </row>
    <row r="14442" spans="61:61" x14ac:dyDescent="0.25">
      <c r="BI14442" s="34">
        <v>9.6942723250685994E-2</v>
      </c>
    </row>
    <row r="14443" spans="61:61" x14ac:dyDescent="0.25">
      <c r="BI14443" s="34">
        <v>-2.75224296917073E-2</v>
      </c>
    </row>
    <row r="14444" spans="61:61" x14ac:dyDescent="0.25">
      <c r="BI14444" s="34">
        <v>-0.19141098224600481</v>
      </c>
    </row>
    <row r="14445" spans="61:61" x14ac:dyDescent="0.25">
      <c r="BI14445" s="34">
        <v>-4.8373910482713701E-2</v>
      </c>
    </row>
    <row r="14446" spans="61:61" x14ac:dyDescent="0.25">
      <c r="BI14446" s="34">
        <v>-0.149803563336908</v>
      </c>
    </row>
    <row r="14447" spans="61:61" x14ac:dyDescent="0.25">
      <c r="BI14447" s="34">
        <v>-6.2087226748963401E-2</v>
      </c>
    </row>
    <row r="14448" spans="61:61" x14ac:dyDescent="0.25">
      <c r="BI14448" s="34">
        <v>-0.12708741335282761</v>
      </c>
    </row>
    <row r="14449" spans="61:61" x14ac:dyDescent="0.25">
      <c r="BI14449" s="34">
        <v>-7.8033729332020003E-3</v>
      </c>
    </row>
    <row r="14450" spans="61:61" x14ac:dyDescent="0.25">
      <c r="BI14450" s="34">
        <v>-1.88844850867163E-2</v>
      </c>
    </row>
    <row r="14451" spans="61:61" x14ac:dyDescent="0.25">
      <c r="BI14451" s="34">
        <v>5.9973220913843397E-2</v>
      </c>
    </row>
    <row r="14452" spans="61:61" x14ac:dyDescent="0.25">
      <c r="BI14452" s="34">
        <v>-7.13749487045372E-2</v>
      </c>
    </row>
    <row r="14453" spans="61:61" x14ac:dyDescent="0.25">
      <c r="BI14453" s="34">
        <v>-0.1604307545351934</v>
      </c>
    </row>
    <row r="14454" spans="61:61" x14ac:dyDescent="0.25">
      <c r="BI14454" s="34">
        <v>0.1100144878192087</v>
      </c>
    </row>
    <row r="14455" spans="61:61" x14ac:dyDescent="0.25">
      <c r="BI14455" s="34">
        <v>-8.9367407605899896E-2</v>
      </c>
    </row>
    <row r="14456" spans="61:61" x14ac:dyDescent="0.25">
      <c r="BI14456" s="34">
        <v>-7.5094986835660404E-2</v>
      </c>
    </row>
    <row r="14457" spans="61:61" x14ac:dyDescent="0.25">
      <c r="BI14457" s="34">
        <v>-3.0215096305304098E-2</v>
      </c>
    </row>
    <row r="14458" spans="61:61" x14ac:dyDescent="0.25">
      <c r="BI14458" s="34">
        <v>-2.1416688963480399E-2</v>
      </c>
    </row>
    <row r="14459" spans="61:61" x14ac:dyDescent="0.25">
      <c r="BI14459" s="34">
        <v>3.6114633194437397E-2</v>
      </c>
    </row>
    <row r="14460" spans="61:61" x14ac:dyDescent="0.25">
      <c r="BI14460" s="34">
        <v>-0.1829487203710323</v>
      </c>
    </row>
    <row r="14461" spans="61:61" x14ac:dyDescent="0.25">
      <c r="BI14461" s="34">
        <v>-0.3673090098538308</v>
      </c>
    </row>
    <row r="14462" spans="61:61" x14ac:dyDescent="0.25">
      <c r="BI14462" s="34">
        <v>-0.1258732605037903</v>
      </c>
    </row>
    <row r="14463" spans="61:61" x14ac:dyDescent="0.25">
      <c r="BI14463" s="34">
        <v>-7.7261120949813702E-2</v>
      </c>
    </row>
    <row r="14464" spans="61:61" x14ac:dyDescent="0.25">
      <c r="BI14464" s="34">
        <v>0.135797399546881</v>
      </c>
    </row>
    <row r="14465" spans="61:61" x14ac:dyDescent="0.25">
      <c r="BI14465" s="34">
        <v>-0.116830998050551</v>
      </c>
    </row>
    <row r="14466" spans="61:61" x14ac:dyDescent="0.25">
      <c r="BI14466" s="34">
        <v>-4.5538208641670297E-2</v>
      </c>
    </row>
    <row r="14467" spans="61:61" x14ac:dyDescent="0.25">
      <c r="BI14467" s="34">
        <v>-7.2570519307221401E-2</v>
      </c>
    </row>
    <row r="14468" spans="61:61" x14ac:dyDescent="0.25">
      <c r="BI14468" s="34">
        <v>-0.18746810312511361</v>
      </c>
    </row>
    <row r="14469" spans="61:61" x14ac:dyDescent="0.25">
      <c r="BI14469" s="34">
        <v>-0.1331636194230624</v>
      </c>
    </row>
    <row r="14470" spans="61:61" x14ac:dyDescent="0.25">
      <c r="BI14470" s="34">
        <v>-4.3772647658974996E-3</v>
      </c>
    </row>
    <row r="14471" spans="61:61" x14ac:dyDescent="0.25">
      <c r="BI14471" s="34">
        <v>-0.13452179656417201</v>
      </c>
    </row>
    <row r="14472" spans="61:61" x14ac:dyDescent="0.25">
      <c r="BI14472" s="34">
        <v>0.1130471040645514</v>
      </c>
    </row>
    <row r="14473" spans="61:61" x14ac:dyDescent="0.25">
      <c r="BI14473" s="34">
        <v>-0.1340853120691636</v>
      </c>
    </row>
    <row r="14474" spans="61:61" x14ac:dyDescent="0.25">
      <c r="BI14474" s="34">
        <v>6.1679159524500003E-3</v>
      </c>
    </row>
    <row r="14475" spans="61:61" x14ac:dyDescent="0.25">
      <c r="BI14475" s="34">
        <v>0.46198430409434088</v>
      </c>
    </row>
    <row r="14476" spans="61:61" x14ac:dyDescent="0.25">
      <c r="BI14476" s="34">
        <v>0.19504286000490181</v>
      </c>
    </row>
    <row r="14477" spans="61:61" x14ac:dyDescent="0.25">
      <c r="BI14477" s="34">
        <v>-0.1006890131754752</v>
      </c>
    </row>
    <row r="14478" spans="61:61" x14ac:dyDescent="0.25">
      <c r="BI14478" s="34">
        <v>-8.65885462691382E-2</v>
      </c>
    </row>
    <row r="14479" spans="61:61" x14ac:dyDescent="0.25">
      <c r="BI14479" s="34">
        <v>-0.114522513887567</v>
      </c>
    </row>
    <row r="14480" spans="61:61" x14ac:dyDescent="0.25">
      <c r="BI14480" s="34">
        <v>0.1298418399968842</v>
      </c>
    </row>
    <row r="14481" spans="61:61" x14ac:dyDescent="0.25">
      <c r="BI14481" s="34">
        <v>0.14527215559872389</v>
      </c>
    </row>
    <row r="14482" spans="61:61" x14ac:dyDescent="0.25">
      <c r="BI14482" s="34">
        <v>0.1952747184446734</v>
      </c>
    </row>
    <row r="14483" spans="61:61" x14ac:dyDescent="0.25">
      <c r="BI14483" s="34">
        <v>-9.3221413040923601E-2</v>
      </c>
    </row>
    <row r="14484" spans="61:61" x14ac:dyDescent="0.25">
      <c r="BI14484" s="34">
        <v>0.41235945303074117</v>
      </c>
    </row>
    <row r="14485" spans="61:61" x14ac:dyDescent="0.25">
      <c r="BI14485" s="34">
        <v>0.1097326225762932</v>
      </c>
    </row>
    <row r="14486" spans="61:61" x14ac:dyDescent="0.25">
      <c r="BI14486" s="34">
        <v>-8.5804553771041694E-2</v>
      </c>
    </row>
    <row r="14487" spans="61:61" x14ac:dyDescent="0.25">
      <c r="BI14487" s="34">
        <v>-4.4879773150912003E-3</v>
      </c>
    </row>
    <row r="14488" spans="61:61" x14ac:dyDescent="0.25">
      <c r="BI14488" s="34">
        <v>0.12869924442247199</v>
      </c>
    </row>
    <row r="14489" spans="61:61" x14ac:dyDescent="0.25">
      <c r="BI14489" s="34">
        <v>3.0052955909875001E-3</v>
      </c>
    </row>
    <row r="14490" spans="61:61" x14ac:dyDescent="0.25">
      <c r="BI14490" s="34">
        <v>-9.1899829474170802E-2</v>
      </c>
    </row>
    <row r="14491" spans="61:61" x14ac:dyDescent="0.25">
      <c r="BI14491" s="34">
        <v>-6.1317184402274998E-3</v>
      </c>
    </row>
    <row r="14492" spans="61:61" x14ac:dyDescent="0.25">
      <c r="BI14492" s="34">
        <v>2.8035396969546201E-2</v>
      </c>
    </row>
    <row r="14493" spans="61:61" x14ac:dyDescent="0.25">
      <c r="BI14493" s="34">
        <v>0.32416762712505498</v>
      </c>
    </row>
    <row r="14494" spans="61:61" x14ac:dyDescent="0.25">
      <c r="BI14494" s="34">
        <v>-6.5751872208200696E-2</v>
      </c>
    </row>
    <row r="14495" spans="61:61" x14ac:dyDescent="0.25">
      <c r="BI14495" s="34">
        <v>0.20039114773797639</v>
      </c>
    </row>
    <row r="14496" spans="61:61" x14ac:dyDescent="0.25">
      <c r="BI14496" s="34">
        <v>-8.8262489255682197E-2</v>
      </c>
    </row>
    <row r="14497" spans="61:61" x14ac:dyDescent="0.25">
      <c r="BI14497" s="34">
        <v>-0.23643888623151091</v>
      </c>
    </row>
    <row r="14498" spans="61:61" x14ac:dyDescent="0.25">
      <c r="BI14498" s="34">
        <v>-9.3569555650659993E-3</v>
      </c>
    </row>
    <row r="14499" spans="61:61" x14ac:dyDescent="0.25">
      <c r="BI14499" s="34">
        <v>-0.15832534436370199</v>
      </c>
    </row>
    <row r="14500" spans="61:61" x14ac:dyDescent="0.25">
      <c r="BI14500" s="34">
        <v>-4.4584633095540303E-2</v>
      </c>
    </row>
    <row r="14501" spans="61:61" x14ac:dyDescent="0.25">
      <c r="BI14501" s="34">
        <v>0.3437253067237348</v>
      </c>
    </row>
    <row r="14502" spans="61:61" x14ac:dyDescent="0.25">
      <c r="BI14502" s="34">
        <v>-0.14469063269422819</v>
      </c>
    </row>
    <row r="14503" spans="61:61" x14ac:dyDescent="0.25">
      <c r="BI14503" s="34">
        <v>0.1233284504944859</v>
      </c>
    </row>
    <row r="14504" spans="61:61" x14ac:dyDescent="0.25">
      <c r="BI14504" s="34">
        <v>0.2060415183173695</v>
      </c>
    </row>
    <row r="14505" spans="61:61" x14ac:dyDescent="0.25">
      <c r="BI14505" s="34">
        <v>0.13593401484032841</v>
      </c>
    </row>
    <row r="14506" spans="61:61" x14ac:dyDescent="0.25">
      <c r="BI14506" s="34">
        <v>-0.1240552129992516</v>
      </c>
    </row>
    <row r="14507" spans="61:61" x14ac:dyDescent="0.25">
      <c r="BI14507" s="34">
        <v>5.8377446486253301E-2</v>
      </c>
    </row>
    <row r="14508" spans="61:61" x14ac:dyDescent="0.25">
      <c r="BI14508" s="34">
        <v>-0.13918337984236401</v>
      </c>
    </row>
    <row r="14509" spans="61:61" x14ac:dyDescent="0.25">
      <c r="BI14509" s="34">
        <v>-9.0482486045065993E-3</v>
      </c>
    </row>
    <row r="14510" spans="61:61" x14ac:dyDescent="0.25">
      <c r="BI14510" s="34">
        <v>-6.61480173128733E-2</v>
      </c>
    </row>
    <row r="14511" spans="61:61" x14ac:dyDescent="0.25">
      <c r="BI14511" s="34">
        <v>3.1995079671459001E-3</v>
      </c>
    </row>
    <row r="14512" spans="61:61" x14ac:dyDescent="0.25">
      <c r="BI14512" s="34">
        <v>-2.97456424145057E-2</v>
      </c>
    </row>
    <row r="14513" spans="61:61" x14ac:dyDescent="0.25">
      <c r="BI14513" s="34">
        <v>1.85791798722637E-2</v>
      </c>
    </row>
    <row r="14514" spans="61:61" x14ac:dyDescent="0.25">
      <c r="BI14514" s="34">
        <v>0.4003070818353317</v>
      </c>
    </row>
    <row r="14515" spans="61:61" x14ac:dyDescent="0.25">
      <c r="BI14515" s="34">
        <v>-2.799910418558E-2</v>
      </c>
    </row>
    <row r="14516" spans="61:61" x14ac:dyDescent="0.25">
      <c r="BI14516" s="34">
        <v>2.6296812878781099E-2</v>
      </c>
    </row>
    <row r="14517" spans="61:61" x14ac:dyDescent="0.25">
      <c r="BI14517" s="34">
        <v>-0.1054499755859373</v>
      </c>
    </row>
    <row r="14518" spans="61:61" x14ac:dyDescent="0.25">
      <c r="BI14518" s="34">
        <v>0.4727918515011259</v>
      </c>
    </row>
    <row r="14519" spans="61:61" x14ac:dyDescent="0.25">
      <c r="BI14519" s="34">
        <v>-4.7668343563730897E-2</v>
      </c>
    </row>
    <row r="14520" spans="61:61" x14ac:dyDescent="0.25">
      <c r="BI14520" s="34">
        <v>-8.31282642126739E-2</v>
      </c>
    </row>
    <row r="14521" spans="61:61" x14ac:dyDescent="0.25">
      <c r="BI14521" s="34">
        <v>0.1164105961388876</v>
      </c>
    </row>
    <row r="14522" spans="61:61" x14ac:dyDescent="0.25">
      <c r="BI14522" s="34">
        <v>-0.24345664648805351</v>
      </c>
    </row>
    <row r="14523" spans="61:61" x14ac:dyDescent="0.25">
      <c r="BI14523" s="34">
        <v>9.7596052726549504E-2</v>
      </c>
    </row>
    <row r="14524" spans="61:61" x14ac:dyDescent="0.25">
      <c r="BI14524" s="34">
        <v>0.138008984529188</v>
      </c>
    </row>
    <row r="14525" spans="61:61" x14ac:dyDescent="0.25">
      <c r="BI14525" s="34">
        <v>-5.99058215203081E-2</v>
      </c>
    </row>
    <row r="14526" spans="61:61" x14ac:dyDescent="0.25">
      <c r="BI14526" s="34">
        <v>-3.9170469727623197E-2</v>
      </c>
    </row>
    <row r="14527" spans="61:61" x14ac:dyDescent="0.25">
      <c r="BI14527" s="34">
        <v>3.8262655112030697E-2</v>
      </c>
    </row>
    <row r="14528" spans="61:61" x14ac:dyDescent="0.25">
      <c r="BI14528" s="34">
        <v>0.1528892285929663</v>
      </c>
    </row>
    <row r="14529" spans="61:61" x14ac:dyDescent="0.25">
      <c r="BI14529" s="34">
        <v>-4.5601860673092402E-2</v>
      </c>
    </row>
    <row r="14530" spans="61:61" x14ac:dyDescent="0.25">
      <c r="BI14530" s="34">
        <v>4.6838219661024902E-2</v>
      </c>
    </row>
    <row r="14531" spans="61:61" x14ac:dyDescent="0.25">
      <c r="BI14531" s="34">
        <v>0.16052710943279039</v>
      </c>
    </row>
    <row r="14532" spans="61:61" x14ac:dyDescent="0.25">
      <c r="BI14532" s="34">
        <v>9.4167849103119594E-2</v>
      </c>
    </row>
    <row r="14533" spans="61:61" x14ac:dyDescent="0.25">
      <c r="BI14533" s="34">
        <v>0.23583969173584149</v>
      </c>
    </row>
    <row r="14534" spans="61:61" x14ac:dyDescent="0.25">
      <c r="BI14534" s="34">
        <v>1.3707523974381901E-2</v>
      </c>
    </row>
    <row r="14535" spans="61:61" x14ac:dyDescent="0.25">
      <c r="BI14535" s="34">
        <v>9.7530683393410103E-2</v>
      </c>
    </row>
    <row r="14536" spans="61:61" x14ac:dyDescent="0.25">
      <c r="BI14536" s="34">
        <v>0.2204911633480556</v>
      </c>
    </row>
    <row r="14537" spans="61:61" x14ac:dyDescent="0.25">
      <c r="BI14537" s="34">
        <v>0.383681989917113</v>
      </c>
    </row>
    <row r="14538" spans="61:61" x14ac:dyDescent="0.25">
      <c r="BI14538" s="34">
        <v>4.7118759520729998E-4</v>
      </c>
    </row>
    <row r="14539" spans="61:61" x14ac:dyDescent="0.25">
      <c r="BI14539" s="34">
        <v>-0.1612371664522301</v>
      </c>
    </row>
    <row r="14540" spans="61:61" x14ac:dyDescent="0.25">
      <c r="BI14540" s="34">
        <v>0.2856464827340589</v>
      </c>
    </row>
    <row r="14541" spans="61:61" x14ac:dyDescent="0.25">
      <c r="BI14541" s="34">
        <v>0.25836456312935902</v>
      </c>
    </row>
    <row r="14542" spans="61:61" x14ac:dyDescent="0.25">
      <c r="BI14542" s="34">
        <v>2.5195136017970202E-2</v>
      </c>
    </row>
    <row r="14543" spans="61:61" x14ac:dyDescent="0.25">
      <c r="BI14543" s="34">
        <v>0.28910215931775862</v>
      </c>
    </row>
    <row r="14544" spans="61:61" x14ac:dyDescent="0.25">
      <c r="BI14544" s="34">
        <v>-1.3013152135913499E-2</v>
      </c>
    </row>
    <row r="14545" spans="61:61" x14ac:dyDescent="0.25">
      <c r="BI14545" s="34">
        <v>0.19921188422375349</v>
      </c>
    </row>
    <row r="14546" spans="61:61" x14ac:dyDescent="0.25">
      <c r="BI14546" s="34">
        <v>-5.9816417866565698E-2</v>
      </c>
    </row>
    <row r="14547" spans="61:61" x14ac:dyDescent="0.25">
      <c r="BI14547" s="34">
        <v>0.23466404521687589</v>
      </c>
    </row>
    <row r="14548" spans="61:61" x14ac:dyDescent="0.25">
      <c r="BI14548" s="34">
        <v>0.1622384071921078</v>
      </c>
    </row>
    <row r="14549" spans="61:61" x14ac:dyDescent="0.25">
      <c r="BI14549" s="34">
        <v>2.5286130965573299E-2</v>
      </c>
    </row>
    <row r="14550" spans="61:61" x14ac:dyDescent="0.25">
      <c r="BI14550" s="34">
        <v>9.5844818768268697E-2</v>
      </c>
    </row>
    <row r="14551" spans="61:61" x14ac:dyDescent="0.25">
      <c r="BI14551" s="34">
        <v>-4.5462277205131303E-2</v>
      </c>
    </row>
    <row r="14552" spans="61:61" x14ac:dyDescent="0.25">
      <c r="BI14552" s="34">
        <v>1.0079266286368099E-2</v>
      </c>
    </row>
    <row r="14553" spans="61:61" x14ac:dyDescent="0.25">
      <c r="BI14553" s="34">
        <v>1.6263984851914499E-2</v>
      </c>
    </row>
    <row r="14554" spans="61:61" x14ac:dyDescent="0.25">
      <c r="BI14554" s="34">
        <v>-2.9565472810077799E-2</v>
      </c>
    </row>
    <row r="14555" spans="61:61" x14ac:dyDescent="0.25">
      <c r="BI14555" s="34">
        <v>1.8029426050214601E-2</v>
      </c>
    </row>
    <row r="14556" spans="61:61" x14ac:dyDescent="0.25">
      <c r="BI14556" s="34">
        <v>-0.17913665141225879</v>
      </c>
    </row>
    <row r="14557" spans="61:61" x14ac:dyDescent="0.25">
      <c r="BI14557" s="34">
        <v>9.3374016704439303E-2</v>
      </c>
    </row>
    <row r="14558" spans="61:61" x14ac:dyDescent="0.25">
      <c r="BI14558" s="34">
        <v>0.1380067333906215</v>
      </c>
    </row>
    <row r="14559" spans="61:61" x14ac:dyDescent="0.25">
      <c r="BI14559" s="34">
        <v>3.99058799314004E-2</v>
      </c>
    </row>
    <row r="14560" spans="61:61" x14ac:dyDescent="0.25">
      <c r="BI14560" s="34">
        <v>-2.0978247830329699E-2</v>
      </c>
    </row>
    <row r="14561" spans="61:61" x14ac:dyDescent="0.25">
      <c r="BI14561" s="34">
        <v>-0.12827917588407989</v>
      </c>
    </row>
    <row r="14562" spans="61:61" x14ac:dyDescent="0.25">
      <c r="BI14562" s="34">
        <v>-0.20706572363616851</v>
      </c>
    </row>
    <row r="14563" spans="61:61" x14ac:dyDescent="0.25">
      <c r="BI14563" s="34">
        <v>-0.1329328738505971</v>
      </c>
    </row>
    <row r="14564" spans="61:61" x14ac:dyDescent="0.25">
      <c r="BI14564" s="34">
        <v>8.4270634228509694E-2</v>
      </c>
    </row>
    <row r="14565" spans="61:61" x14ac:dyDescent="0.25">
      <c r="BI14565" s="34">
        <v>-0.13047339548126941</v>
      </c>
    </row>
    <row r="14566" spans="61:61" x14ac:dyDescent="0.25">
      <c r="BI14566" s="34">
        <v>-1.9521816285363799E-2</v>
      </c>
    </row>
    <row r="14567" spans="61:61" x14ac:dyDescent="0.25">
      <c r="BI14567" s="34">
        <v>-4.7317303162593E-3</v>
      </c>
    </row>
    <row r="14568" spans="61:61" x14ac:dyDescent="0.25">
      <c r="BI14568" s="34">
        <v>-2.9118201925796001E-3</v>
      </c>
    </row>
    <row r="14569" spans="61:61" x14ac:dyDescent="0.25">
      <c r="BI14569" s="34">
        <v>5.1799208892760198E-2</v>
      </c>
    </row>
    <row r="14570" spans="61:61" x14ac:dyDescent="0.25">
      <c r="BI14570" s="34">
        <v>-2.61481983055671E-2</v>
      </c>
    </row>
    <row r="14571" spans="61:61" x14ac:dyDescent="0.25">
      <c r="BI14571" s="34">
        <v>2.8694320526411899E-2</v>
      </c>
    </row>
    <row r="14572" spans="61:61" x14ac:dyDescent="0.25">
      <c r="BI14572" s="34">
        <v>9.4214810391394302E-2</v>
      </c>
    </row>
    <row r="14573" spans="61:61" x14ac:dyDescent="0.25">
      <c r="BI14573" s="34">
        <v>-1.0458305434977E-2</v>
      </c>
    </row>
    <row r="14574" spans="61:61" x14ac:dyDescent="0.25">
      <c r="BI14574" s="34">
        <v>0.10025477308081709</v>
      </c>
    </row>
    <row r="14575" spans="61:61" x14ac:dyDescent="0.25">
      <c r="BI14575" s="34">
        <v>-1.7591777101657199E-2</v>
      </c>
    </row>
    <row r="14576" spans="61:61" x14ac:dyDescent="0.25">
      <c r="BI14576" s="34">
        <v>2.6199373029856102E-2</v>
      </c>
    </row>
    <row r="14577" spans="61:61" x14ac:dyDescent="0.25">
      <c r="BI14577" s="34">
        <v>-0.42727741732257629</v>
      </c>
    </row>
    <row r="14578" spans="61:61" x14ac:dyDescent="0.25">
      <c r="BI14578" s="34">
        <v>-0.19046208927483069</v>
      </c>
    </row>
    <row r="14579" spans="61:61" x14ac:dyDescent="0.25">
      <c r="BI14579" s="34">
        <v>-4.2718389206625997E-2</v>
      </c>
    </row>
    <row r="14580" spans="61:61" x14ac:dyDescent="0.25">
      <c r="BI14580" s="34">
        <v>-0.17180441100834959</v>
      </c>
    </row>
    <row r="14581" spans="61:61" x14ac:dyDescent="0.25">
      <c r="BI14581" s="34">
        <v>9.8052453911013804E-2</v>
      </c>
    </row>
    <row r="14582" spans="61:61" x14ac:dyDescent="0.25">
      <c r="BI14582" s="34">
        <v>9.5018881891610299E-2</v>
      </c>
    </row>
    <row r="14583" spans="61:61" x14ac:dyDescent="0.25">
      <c r="BI14583" s="34">
        <v>-6.2507474632927995E-2</v>
      </c>
    </row>
    <row r="14584" spans="61:61" x14ac:dyDescent="0.25">
      <c r="BI14584" s="34">
        <v>6.8380504555640806E-2</v>
      </c>
    </row>
    <row r="14585" spans="61:61" x14ac:dyDescent="0.25">
      <c r="BI14585" s="34">
        <v>-6.3137636167260203E-2</v>
      </c>
    </row>
    <row r="14586" spans="61:61" x14ac:dyDescent="0.25">
      <c r="BI14586" s="34">
        <v>-2.8818028569128101E-2</v>
      </c>
    </row>
    <row r="14587" spans="61:61" x14ac:dyDescent="0.25">
      <c r="BI14587" s="34">
        <v>2.5057035652097201E-2</v>
      </c>
    </row>
    <row r="14588" spans="61:61" x14ac:dyDescent="0.25">
      <c r="BI14588" s="34">
        <v>-8.2222636746773506E-2</v>
      </c>
    </row>
    <row r="14589" spans="61:61" x14ac:dyDescent="0.25">
      <c r="BI14589" s="34">
        <v>3.73391361142415E-2</v>
      </c>
    </row>
    <row r="14590" spans="61:61" x14ac:dyDescent="0.25">
      <c r="BI14590" s="34">
        <v>-3.1038238878396799E-2</v>
      </c>
    </row>
    <row r="14591" spans="61:61" x14ac:dyDescent="0.25">
      <c r="BI14591" s="34">
        <v>-0.29060553368420688</v>
      </c>
    </row>
    <row r="14592" spans="61:61" x14ac:dyDescent="0.25">
      <c r="BI14592" s="34">
        <v>-6.2869760957473098E-2</v>
      </c>
    </row>
    <row r="14593" spans="61:61" x14ac:dyDescent="0.25">
      <c r="BI14593" s="34">
        <v>-5.1732839742605299E-2</v>
      </c>
    </row>
    <row r="14594" spans="61:61" x14ac:dyDescent="0.25">
      <c r="BI14594" s="34">
        <v>-0.32847563440883881</v>
      </c>
    </row>
    <row r="14595" spans="61:61" x14ac:dyDescent="0.25">
      <c r="BI14595" s="34">
        <v>-0.30522754446210071</v>
      </c>
    </row>
    <row r="14596" spans="61:61" x14ac:dyDescent="0.25">
      <c r="BI14596" s="34">
        <v>1.75288214348449E-2</v>
      </c>
    </row>
    <row r="14597" spans="61:61" x14ac:dyDescent="0.25">
      <c r="BI14597" s="34">
        <v>-0.23720618231663049</v>
      </c>
    </row>
    <row r="14598" spans="61:61" x14ac:dyDescent="0.25">
      <c r="BI14598" s="34">
        <v>4.72080094772383E-2</v>
      </c>
    </row>
    <row r="14599" spans="61:61" x14ac:dyDescent="0.25">
      <c r="BI14599" s="34">
        <v>-3.1944326239042503E-2</v>
      </c>
    </row>
    <row r="14600" spans="61:61" x14ac:dyDescent="0.25">
      <c r="BI14600" s="34">
        <v>0.29893454972554367</v>
      </c>
    </row>
    <row r="14601" spans="61:61" x14ac:dyDescent="0.25">
      <c r="BI14601" s="34">
        <v>-0.1196757972033142</v>
      </c>
    </row>
    <row r="14602" spans="61:61" x14ac:dyDescent="0.25">
      <c r="BI14602" s="34">
        <v>-3.4248124503923498E-2</v>
      </c>
    </row>
    <row r="14603" spans="61:61" x14ac:dyDescent="0.25">
      <c r="BI14603" s="34">
        <v>-1.91310446124584E-2</v>
      </c>
    </row>
    <row r="14604" spans="61:61" x14ac:dyDescent="0.25">
      <c r="BI14604" s="34">
        <v>-0.10585005120202121</v>
      </c>
    </row>
    <row r="14605" spans="61:61" x14ac:dyDescent="0.25">
      <c r="BI14605" s="34">
        <v>-1.2321916602451801E-2</v>
      </c>
    </row>
    <row r="14606" spans="61:61" x14ac:dyDescent="0.25">
      <c r="BI14606" s="34">
        <v>1.45500109628921E-2</v>
      </c>
    </row>
    <row r="14607" spans="61:61" x14ac:dyDescent="0.25">
      <c r="BI14607" s="34">
        <v>0.16915006575009831</v>
      </c>
    </row>
    <row r="14608" spans="61:61" x14ac:dyDescent="0.25">
      <c r="BI14608" s="34">
        <v>-0.16409507405851961</v>
      </c>
    </row>
    <row r="14609" spans="61:61" x14ac:dyDescent="0.25">
      <c r="BI14609" s="34">
        <v>-7.7384528976829806E-2</v>
      </c>
    </row>
    <row r="14610" spans="61:61" x14ac:dyDescent="0.25">
      <c r="BI14610" s="34">
        <v>-0.1644874528779954</v>
      </c>
    </row>
    <row r="14611" spans="61:61" x14ac:dyDescent="0.25">
      <c r="BI14611" s="34">
        <v>1.6534672461500401E-2</v>
      </c>
    </row>
    <row r="14612" spans="61:61" x14ac:dyDescent="0.25">
      <c r="BI14612" s="34">
        <v>-0.117746098967315</v>
      </c>
    </row>
    <row r="14613" spans="61:61" x14ac:dyDescent="0.25">
      <c r="BI14613" s="34">
        <v>1.6572492697236E-3</v>
      </c>
    </row>
    <row r="14614" spans="61:61" x14ac:dyDescent="0.25">
      <c r="BI14614" s="34">
        <v>0.1234358046783223</v>
      </c>
    </row>
    <row r="14615" spans="61:61" x14ac:dyDescent="0.25">
      <c r="BI14615" s="34">
        <v>0.2115484842085576</v>
      </c>
    </row>
    <row r="14616" spans="61:61" x14ac:dyDescent="0.25">
      <c r="BI14616" s="34">
        <v>-0.1853094567099092</v>
      </c>
    </row>
    <row r="14617" spans="61:61" x14ac:dyDescent="0.25">
      <c r="BI14617" s="34">
        <v>-0.19255002537333649</v>
      </c>
    </row>
    <row r="14618" spans="61:61" x14ac:dyDescent="0.25">
      <c r="BI14618" s="34">
        <v>3.7745954394049798E-2</v>
      </c>
    </row>
    <row r="14619" spans="61:61" x14ac:dyDescent="0.25">
      <c r="BI14619" s="34">
        <v>-5.0871141779183698E-2</v>
      </c>
    </row>
    <row r="14620" spans="61:61" x14ac:dyDescent="0.25">
      <c r="BI14620" s="34">
        <v>0.11407897364182649</v>
      </c>
    </row>
    <row r="14621" spans="61:61" x14ac:dyDescent="0.25">
      <c r="BI14621" s="34">
        <v>0.30127549644568369</v>
      </c>
    </row>
    <row r="14622" spans="61:61" x14ac:dyDescent="0.25">
      <c r="BI14622" s="34">
        <v>0.1326169823555422</v>
      </c>
    </row>
    <row r="14623" spans="61:61" x14ac:dyDescent="0.25">
      <c r="BI14623" s="34">
        <v>0.27843511372696861</v>
      </c>
    </row>
    <row r="14624" spans="61:61" x14ac:dyDescent="0.25">
      <c r="BI14624" s="34">
        <v>0.15475769290779731</v>
      </c>
    </row>
    <row r="14625" spans="61:61" x14ac:dyDescent="0.25">
      <c r="BI14625" s="34">
        <v>0.2489502792201902</v>
      </c>
    </row>
    <row r="14626" spans="61:61" x14ac:dyDescent="0.25">
      <c r="BI14626" s="34">
        <v>5.3264321343411303E-2</v>
      </c>
    </row>
    <row r="14627" spans="61:61" x14ac:dyDescent="0.25">
      <c r="BI14627" s="34">
        <v>0.1216135201352965</v>
      </c>
    </row>
    <row r="14628" spans="61:61" x14ac:dyDescent="0.25">
      <c r="BI14628" s="34">
        <v>7.6212840546659902E-2</v>
      </c>
    </row>
    <row r="14629" spans="61:61" x14ac:dyDescent="0.25">
      <c r="BI14629" s="34">
        <v>5.4019431965695301E-2</v>
      </c>
    </row>
    <row r="14630" spans="61:61" x14ac:dyDescent="0.25">
      <c r="BI14630" s="34">
        <v>0.2195298297628995</v>
      </c>
    </row>
    <row r="14631" spans="61:61" x14ac:dyDescent="0.25">
      <c r="BI14631" s="34">
        <v>8.0234303321854005E-3</v>
      </c>
    </row>
    <row r="14632" spans="61:61" x14ac:dyDescent="0.25">
      <c r="BI14632" s="34">
        <v>-3.6259675696810999E-3</v>
      </c>
    </row>
    <row r="14633" spans="61:61" x14ac:dyDescent="0.25">
      <c r="BI14633" s="34">
        <v>-1.55494228043949E-2</v>
      </c>
    </row>
    <row r="14634" spans="61:61" x14ac:dyDescent="0.25">
      <c r="BI14634" s="34">
        <v>-6.7127713962025604E-2</v>
      </c>
    </row>
    <row r="14635" spans="61:61" x14ac:dyDescent="0.25">
      <c r="BI14635" s="34">
        <v>7.5600003448487899E-2</v>
      </c>
    </row>
    <row r="14636" spans="61:61" x14ac:dyDescent="0.25">
      <c r="BI14636" s="34">
        <v>0.1081267941920508</v>
      </c>
    </row>
    <row r="14637" spans="61:61" x14ac:dyDescent="0.25">
      <c r="BI14637" s="34">
        <v>0.2581879071483833</v>
      </c>
    </row>
    <row r="14638" spans="61:61" x14ac:dyDescent="0.25">
      <c r="BI14638" s="34">
        <v>-1.9037597414884001E-3</v>
      </c>
    </row>
    <row r="14639" spans="61:61" x14ac:dyDescent="0.25">
      <c r="BI14639" s="34">
        <v>5.9710780102893999E-3</v>
      </c>
    </row>
    <row r="14640" spans="61:61" x14ac:dyDescent="0.25">
      <c r="BI14640" s="34">
        <v>-3.9526381716621997E-2</v>
      </c>
    </row>
    <row r="14641" spans="61:61" x14ac:dyDescent="0.25">
      <c r="BI14641" s="34">
        <v>6.3675946054023002E-3</v>
      </c>
    </row>
    <row r="14642" spans="61:61" x14ac:dyDescent="0.25">
      <c r="BI14642" s="34">
        <v>0.4465418250413043</v>
      </c>
    </row>
    <row r="14643" spans="61:61" x14ac:dyDescent="0.25">
      <c r="BI14643" s="34">
        <v>0.1375026984107118</v>
      </c>
    </row>
    <row r="14644" spans="61:61" x14ac:dyDescent="0.25">
      <c r="BI14644" s="34">
        <v>-0.32407125860168018</v>
      </c>
    </row>
    <row r="14645" spans="61:61" x14ac:dyDescent="0.25">
      <c r="BI14645" s="34">
        <v>0.2089216941182811</v>
      </c>
    </row>
    <row r="14646" spans="61:61" x14ac:dyDescent="0.25">
      <c r="BI14646" s="34">
        <v>-5.8544591080827699E-2</v>
      </c>
    </row>
    <row r="14647" spans="61:61" x14ac:dyDescent="0.25">
      <c r="BI14647" s="34">
        <v>-1.7932554158136899E-2</v>
      </c>
    </row>
    <row r="14648" spans="61:61" x14ac:dyDescent="0.25">
      <c r="BI14648" s="34">
        <v>0.1403445279633587</v>
      </c>
    </row>
    <row r="14649" spans="61:61" x14ac:dyDescent="0.25">
      <c r="BI14649" s="34">
        <v>-7.8788380002446506E-2</v>
      </c>
    </row>
    <row r="14650" spans="61:61" x14ac:dyDescent="0.25">
      <c r="BI14650" s="34">
        <v>1.4654342751220101E-2</v>
      </c>
    </row>
    <row r="14651" spans="61:61" x14ac:dyDescent="0.25">
      <c r="BI14651" s="34">
        <v>7.2690098364796105E-2</v>
      </c>
    </row>
    <row r="14652" spans="61:61" x14ac:dyDescent="0.25">
      <c r="BI14652" s="34">
        <v>0.1237927256995613</v>
      </c>
    </row>
    <row r="14653" spans="61:61" x14ac:dyDescent="0.25">
      <c r="BI14653" s="34">
        <v>-6.8221808557786201E-2</v>
      </c>
    </row>
    <row r="14654" spans="61:61" x14ac:dyDescent="0.25">
      <c r="BI14654" s="34">
        <v>-0.1193818137706016</v>
      </c>
    </row>
    <row r="14655" spans="61:61" x14ac:dyDescent="0.25">
      <c r="BI14655" s="34">
        <v>2.8713825498725001E-2</v>
      </c>
    </row>
    <row r="14656" spans="61:61" x14ac:dyDescent="0.25">
      <c r="BI14656" s="34">
        <v>-0.14715576334208519</v>
      </c>
    </row>
    <row r="14657" spans="61:61" x14ac:dyDescent="0.25">
      <c r="BI14657" s="34">
        <v>-0.1118833586722521</v>
      </c>
    </row>
    <row r="14658" spans="61:61" x14ac:dyDescent="0.25">
      <c r="BI14658" s="34">
        <v>0.15054280949300361</v>
      </c>
    </row>
    <row r="14659" spans="61:61" x14ac:dyDescent="0.25">
      <c r="BI14659" s="34">
        <v>3.2829408892661102E-2</v>
      </c>
    </row>
    <row r="14660" spans="61:61" x14ac:dyDescent="0.25">
      <c r="BI14660" s="34">
        <v>-0.14809011301925271</v>
      </c>
    </row>
    <row r="14661" spans="61:61" x14ac:dyDescent="0.25">
      <c r="BI14661" s="34">
        <v>-1.58509052495736E-2</v>
      </c>
    </row>
    <row r="14662" spans="61:61" x14ac:dyDescent="0.25">
      <c r="BI14662" s="34">
        <v>0.18585559521813921</v>
      </c>
    </row>
    <row r="14663" spans="61:61" x14ac:dyDescent="0.25">
      <c r="BI14663" s="34">
        <v>6.7858749695952097E-2</v>
      </c>
    </row>
    <row r="14664" spans="61:61" x14ac:dyDescent="0.25">
      <c r="BI14664" s="34">
        <v>-4.2275361212815103E-2</v>
      </c>
    </row>
    <row r="14665" spans="61:61" x14ac:dyDescent="0.25">
      <c r="BI14665" s="34">
        <v>-2.6625874032493502E-2</v>
      </c>
    </row>
    <row r="14666" spans="61:61" x14ac:dyDescent="0.25">
      <c r="BI14666" s="34">
        <v>-8.58705683860779E-2</v>
      </c>
    </row>
    <row r="14667" spans="61:61" x14ac:dyDescent="0.25">
      <c r="BI14667" s="34">
        <v>1.8357954835199201E-2</v>
      </c>
    </row>
    <row r="14668" spans="61:61" x14ac:dyDescent="0.25">
      <c r="BI14668" s="34">
        <v>1.2113060022620999E-3</v>
      </c>
    </row>
    <row r="14669" spans="61:61" x14ac:dyDescent="0.25">
      <c r="BI14669" s="34">
        <v>-0.23754135032887211</v>
      </c>
    </row>
    <row r="14670" spans="61:61" x14ac:dyDescent="0.25">
      <c r="BI14670" s="34">
        <v>-6.9500782093845095E-2</v>
      </c>
    </row>
    <row r="14671" spans="61:61" x14ac:dyDescent="0.25">
      <c r="BI14671" s="34">
        <v>-2.8011203140694101E-2</v>
      </c>
    </row>
    <row r="14672" spans="61:61" x14ac:dyDescent="0.25">
      <c r="BI14672" s="34">
        <v>5.8636070231070703E-2</v>
      </c>
    </row>
    <row r="14673" spans="61:61" x14ac:dyDescent="0.25">
      <c r="BI14673" s="34">
        <v>-0.107965443508826</v>
      </c>
    </row>
    <row r="14674" spans="61:61" x14ac:dyDescent="0.25">
      <c r="BI14674" s="34">
        <v>0.1063177442636284</v>
      </c>
    </row>
    <row r="14675" spans="61:61" x14ac:dyDescent="0.25">
      <c r="BI14675" s="34">
        <v>-0.1164460974816966</v>
      </c>
    </row>
    <row r="14676" spans="61:61" x14ac:dyDescent="0.25">
      <c r="BI14676" s="34">
        <v>-1.62062059198688E-2</v>
      </c>
    </row>
    <row r="14677" spans="61:61" x14ac:dyDescent="0.25">
      <c r="BI14677" s="34">
        <v>-6.4123735913666394E-2</v>
      </c>
    </row>
    <row r="14678" spans="61:61" x14ac:dyDescent="0.25">
      <c r="BI14678" s="34">
        <v>-0.2822136200621787</v>
      </c>
    </row>
    <row r="14679" spans="61:61" x14ac:dyDescent="0.25">
      <c r="BI14679" s="34">
        <v>1.9090726746588599E-2</v>
      </c>
    </row>
    <row r="14680" spans="61:61" x14ac:dyDescent="0.25">
      <c r="BI14680" s="34">
        <v>-5.7292743067963697E-2</v>
      </c>
    </row>
    <row r="14681" spans="61:61" x14ac:dyDescent="0.25">
      <c r="BI14681" s="34">
        <v>3.2706990404729797E-2</v>
      </c>
    </row>
    <row r="14682" spans="61:61" x14ac:dyDescent="0.25">
      <c r="BI14682" s="34">
        <v>0.1223642380459032</v>
      </c>
    </row>
    <row r="14683" spans="61:61" x14ac:dyDescent="0.25">
      <c r="BI14683" s="34">
        <v>6.1089985477353101E-2</v>
      </c>
    </row>
    <row r="14684" spans="61:61" x14ac:dyDescent="0.25">
      <c r="BI14684" s="34">
        <v>0.25307856913358517</v>
      </c>
    </row>
    <row r="14685" spans="61:61" x14ac:dyDescent="0.25">
      <c r="BI14685" s="34">
        <v>-0.14023979576319009</v>
      </c>
    </row>
    <row r="14686" spans="61:61" x14ac:dyDescent="0.25">
      <c r="BI14686" s="34">
        <v>1.4424253540812599E-2</v>
      </c>
    </row>
    <row r="14687" spans="61:61" x14ac:dyDescent="0.25">
      <c r="BI14687" s="34">
        <v>-0.10034117616127</v>
      </c>
    </row>
    <row r="14688" spans="61:61" x14ac:dyDescent="0.25">
      <c r="BI14688" s="34">
        <v>-9.5168778647398006E-3</v>
      </c>
    </row>
    <row r="14689" spans="61:61" x14ac:dyDescent="0.25">
      <c r="BI14689" s="34">
        <v>-7.3507593130416701E-2</v>
      </c>
    </row>
    <row r="14690" spans="61:61" x14ac:dyDescent="0.25">
      <c r="BI14690" s="34">
        <v>-0.1200460525317634</v>
      </c>
    </row>
    <row r="14691" spans="61:61" x14ac:dyDescent="0.25">
      <c r="BI14691" s="34">
        <v>-9.0416232498935503E-2</v>
      </c>
    </row>
    <row r="14692" spans="61:61" x14ac:dyDescent="0.25">
      <c r="BI14692" s="34">
        <v>3.198810215027E-3</v>
      </c>
    </row>
    <row r="14693" spans="61:61" x14ac:dyDescent="0.25">
      <c r="BI14693" s="34">
        <v>2.1396639729408799E-2</v>
      </c>
    </row>
    <row r="14694" spans="61:61" x14ac:dyDescent="0.25">
      <c r="BI14694" s="34">
        <v>-0.19663937111303309</v>
      </c>
    </row>
    <row r="14695" spans="61:61" x14ac:dyDescent="0.25">
      <c r="BI14695" s="34">
        <v>-0.25024106001518148</v>
      </c>
    </row>
    <row r="14696" spans="61:61" x14ac:dyDescent="0.25">
      <c r="BI14696" s="34">
        <v>-1.82912359355882E-2</v>
      </c>
    </row>
    <row r="14697" spans="61:61" x14ac:dyDescent="0.25">
      <c r="BI14697" s="34">
        <v>0.25126539457616659</v>
      </c>
    </row>
    <row r="14698" spans="61:61" x14ac:dyDescent="0.25">
      <c r="BI14698" s="34">
        <v>4.87803788197795E-2</v>
      </c>
    </row>
    <row r="14699" spans="61:61" x14ac:dyDescent="0.25">
      <c r="BI14699" s="34">
        <v>-3.3018047347263803E-2</v>
      </c>
    </row>
    <row r="14700" spans="61:61" x14ac:dyDescent="0.25">
      <c r="BI14700" s="34">
        <v>-0.15375606322840321</v>
      </c>
    </row>
    <row r="14701" spans="61:61" x14ac:dyDescent="0.25">
      <c r="BI14701" s="34">
        <v>6.0457175327785703E-2</v>
      </c>
    </row>
    <row r="14702" spans="61:61" x14ac:dyDescent="0.25">
      <c r="BI14702" s="34">
        <v>-6.2737454374617904E-2</v>
      </c>
    </row>
    <row r="14703" spans="61:61" x14ac:dyDescent="0.25">
      <c r="BI14703" s="34">
        <v>-0.13763814193439039</v>
      </c>
    </row>
    <row r="14704" spans="61:61" x14ac:dyDescent="0.25">
      <c r="BI14704" s="34">
        <v>0.1826917884101901</v>
      </c>
    </row>
    <row r="14705" spans="61:61" x14ac:dyDescent="0.25">
      <c r="BI14705" s="34">
        <v>-6.2219095230576699E-2</v>
      </c>
    </row>
    <row r="14706" spans="61:61" x14ac:dyDescent="0.25">
      <c r="BI14706" s="34">
        <v>-4.1814050394589498E-2</v>
      </c>
    </row>
    <row r="14707" spans="61:61" x14ac:dyDescent="0.25">
      <c r="BI14707" s="34">
        <v>4.4704569171541399E-2</v>
      </c>
    </row>
    <row r="14708" spans="61:61" x14ac:dyDescent="0.25">
      <c r="BI14708" s="34">
        <v>0.1585589407093394</v>
      </c>
    </row>
    <row r="14709" spans="61:61" x14ac:dyDescent="0.25">
      <c r="BI14709" s="34">
        <v>0.13047413181946099</v>
      </c>
    </row>
    <row r="14710" spans="61:61" x14ac:dyDescent="0.25">
      <c r="BI14710" s="34">
        <v>-3.0920755250261E-3</v>
      </c>
    </row>
    <row r="14711" spans="61:61" x14ac:dyDescent="0.25">
      <c r="BI14711" s="34">
        <v>6.0633566282156499E-2</v>
      </c>
    </row>
    <row r="14712" spans="61:61" x14ac:dyDescent="0.25">
      <c r="BI14712" s="34">
        <v>0.103457210068017</v>
      </c>
    </row>
    <row r="14713" spans="61:61" x14ac:dyDescent="0.25">
      <c r="BI14713" s="34">
        <v>1.75826372121369E-2</v>
      </c>
    </row>
    <row r="14714" spans="61:61" x14ac:dyDescent="0.25">
      <c r="BI14714" s="34">
        <v>5.3766768916019801E-2</v>
      </c>
    </row>
    <row r="14715" spans="61:61" x14ac:dyDescent="0.25">
      <c r="BI14715" s="34">
        <v>-9.9427956453247798E-2</v>
      </c>
    </row>
    <row r="14716" spans="61:61" x14ac:dyDescent="0.25">
      <c r="BI14716" s="34">
        <v>1.6777778815830799E-2</v>
      </c>
    </row>
    <row r="14717" spans="61:61" x14ac:dyDescent="0.25">
      <c r="BI14717" s="34">
        <v>-1.1213766977436399E-2</v>
      </c>
    </row>
    <row r="14718" spans="61:61" x14ac:dyDescent="0.25">
      <c r="BI14718" s="34">
        <v>5.9140360507828497E-2</v>
      </c>
    </row>
    <row r="14719" spans="61:61" x14ac:dyDescent="0.25">
      <c r="BI14719" s="34">
        <v>0.1030932224877229</v>
      </c>
    </row>
    <row r="14720" spans="61:61" x14ac:dyDescent="0.25">
      <c r="BI14720" s="34">
        <v>5.3471864080231503E-2</v>
      </c>
    </row>
    <row r="14721" spans="61:61" x14ac:dyDescent="0.25">
      <c r="BI14721" s="34">
        <v>1.70571715367119E-2</v>
      </c>
    </row>
    <row r="14722" spans="61:61" x14ac:dyDescent="0.25">
      <c r="BI14722" s="34">
        <v>3.14059608062323E-2</v>
      </c>
    </row>
    <row r="14723" spans="61:61" x14ac:dyDescent="0.25">
      <c r="BI14723" s="34">
        <v>2.7228622789598001E-3</v>
      </c>
    </row>
    <row r="14724" spans="61:61" x14ac:dyDescent="0.25">
      <c r="BI14724" s="34">
        <v>0.1149653262685216</v>
      </c>
    </row>
    <row r="14725" spans="61:61" x14ac:dyDescent="0.25">
      <c r="BI14725" s="34">
        <v>-7.6496053798543601E-2</v>
      </c>
    </row>
    <row r="14726" spans="61:61" x14ac:dyDescent="0.25">
      <c r="BI14726" s="34">
        <v>0.31444233973372249</v>
      </c>
    </row>
    <row r="14727" spans="61:61" x14ac:dyDescent="0.25">
      <c r="BI14727" s="34">
        <v>0.28577704700142609</v>
      </c>
    </row>
    <row r="14728" spans="61:61" x14ac:dyDescent="0.25">
      <c r="BI14728" s="34">
        <v>0.19381563123529091</v>
      </c>
    </row>
    <row r="14729" spans="61:61" x14ac:dyDescent="0.25">
      <c r="BI14729" s="34">
        <v>6.9258132515803997E-2</v>
      </c>
    </row>
    <row r="14730" spans="61:61" x14ac:dyDescent="0.25">
      <c r="BI14730" s="34">
        <v>0.1840673957257232</v>
      </c>
    </row>
    <row r="14731" spans="61:61" x14ac:dyDescent="0.25">
      <c r="BI14731" s="34">
        <v>4.2447498842429397E-2</v>
      </c>
    </row>
    <row r="14732" spans="61:61" x14ac:dyDescent="0.25">
      <c r="BI14732" s="34">
        <v>0.1007595865221938</v>
      </c>
    </row>
    <row r="14733" spans="61:61" x14ac:dyDescent="0.25">
      <c r="BI14733" s="34">
        <v>0.2079031757568913</v>
      </c>
    </row>
    <row r="14734" spans="61:61" x14ac:dyDescent="0.25">
      <c r="BI14734" s="34">
        <v>0.1603692967656748</v>
      </c>
    </row>
    <row r="14735" spans="61:61" x14ac:dyDescent="0.25">
      <c r="BI14735" s="34">
        <v>6.4142177211409093E-2</v>
      </c>
    </row>
    <row r="14736" spans="61:61" x14ac:dyDescent="0.25">
      <c r="BI14736" s="34">
        <v>0.11505597266532271</v>
      </c>
    </row>
    <row r="14737" spans="61:61" x14ac:dyDescent="0.25">
      <c r="BI14737" s="34">
        <v>-2.1020509988281599E-2</v>
      </c>
    </row>
    <row r="14738" spans="61:61" x14ac:dyDescent="0.25">
      <c r="BI14738" s="34">
        <v>0.26413765312513698</v>
      </c>
    </row>
    <row r="14739" spans="61:61" x14ac:dyDescent="0.25">
      <c r="BI14739" s="34">
        <v>8.4902114485990401E-2</v>
      </c>
    </row>
    <row r="14740" spans="61:61" x14ac:dyDescent="0.25">
      <c r="BI14740" s="34">
        <v>0.1189862251729413</v>
      </c>
    </row>
    <row r="14741" spans="61:61" x14ac:dyDescent="0.25">
      <c r="BI14741" s="34">
        <v>5.40369537493018E-2</v>
      </c>
    </row>
    <row r="14742" spans="61:61" x14ac:dyDescent="0.25">
      <c r="BI14742" s="34">
        <v>-2.0438979683679501E-2</v>
      </c>
    </row>
    <row r="14743" spans="61:61" x14ac:dyDescent="0.25">
      <c r="BI14743" s="34">
        <v>0.29855129798341162</v>
      </c>
    </row>
    <row r="14744" spans="61:61" x14ac:dyDescent="0.25">
      <c r="BI14744" s="34">
        <v>0.1929029341502809</v>
      </c>
    </row>
    <row r="14745" spans="61:61" x14ac:dyDescent="0.25">
      <c r="BI14745" s="34">
        <v>0.1832400309951753</v>
      </c>
    </row>
    <row r="14746" spans="61:61" x14ac:dyDescent="0.25">
      <c r="BI14746" s="34">
        <v>0.19082110636669611</v>
      </c>
    </row>
    <row r="14747" spans="61:61" x14ac:dyDescent="0.25">
      <c r="BI14747" s="34">
        <v>0.31357644231198339</v>
      </c>
    </row>
    <row r="14748" spans="61:61" x14ac:dyDescent="0.25">
      <c r="BI14748" s="34">
        <v>0.12934537269865409</v>
      </c>
    </row>
    <row r="14749" spans="61:61" x14ac:dyDescent="0.25">
      <c r="BI14749" s="34">
        <v>5.2371129410773501E-2</v>
      </c>
    </row>
    <row r="14750" spans="61:61" x14ac:dyDescent="0.25">
      <c r="BI14750" s="34">
        <v>0.22237030575432681</v>
      </c>
    </row>
    <row r="14751" spans="61:61" x14ac:dyDescent="0.25">
      <c r="BI14751" s="34">
        <v>0.2032045174299118</v>
      </c>
    </row>
    <row r="14752" spans="61:61" x14ac:dyDescent="0.25">
      <c r="BI14752" s="34">
        <v>2.23823034276068E-2</v>
      </c>
    </row>
    <row r="14753" spans="61:61" x14ac:dyDescent="0.25">
      <c r="BI14753" s="34">
        <v>0.1388126843013516</v>
      </c>
    </row>
    <row r="14754" spans="61:61" x14ac:dyDescent="0.25">
      <c r="BI14754" s="34">
        <v>-2.0176753496548201E-2</v>
      </c>
    </row>
    <row r="14755" spans="61:61" x14ac:dyDescent="0.25">
      <c r="BI14755" s="34">
        <v>0.46271380781621479</v>
      </c>
    </row>
    <row r="14756" spans="61:61" x14ac:dyDescent="0.25">
      <c r="BI14756" s="34">
        <v>3.93674419339375E-2</v>
      </c>
    </row>
    <row r="14757" spans="61:61" x14ac:dyDescent="0.25">
      <c r="BI14757" s="34">
        <v>0.1441499069717648</v>
      </c>
    </row>
    <row r="14758" spans="61:61" x14ac:dyDescent="0.25">
      <c r="BI14758" s="34">
        <v>-0.13490975445656539</v>
      </c>
    </row>
    <row r="14759" spans="61:61" x14ac:dyDescent="0.25">
      <c r="BI14759" s="34">
        <v>0.1593438666821351</v>
      </c>
    </row>
    <row r="14760" spans="61:61" x14ac:dyDescent="0.25">
      <c r="BI14760" s="34">
        <v>-9.8462067883564007E-3</v>
      </c>
    </row>
    <row r="14761" spans="61:61" x14ac:dyDescent="0.25">
      <c r="BI14761" s="34">
        <v>-0.1029590508377338</v>
      </c>
    </row>
    <row r="14762" spans="61:61" x14ac:dyDescent="0.25">
      <c r="BI14762" s="34">
        <v>4.02745773121077E-2</v>
      </c>
    </row>
    <row r="14763" spans="61:61" x14ac:dyDescent="0.25">
      <c r="BI14763" s="34">
        <v>2.2715313553483999E-2</v>
      </c>
    </row>
    <row r="14764" spans="61:61" x14ac:dyDescent="0.25">
      <c r="BI14764" s="34">
        <v>-4.0297267941445801E-2</v>
      </c>
    </row>
    <row r="14765" spans="61:61" x14ac:dyDescent="0.25">
      <c r="BI14765" s="34">
        <v>1.3389465118064501E-2</v>
      </c>
    </row>
    <row r="14766" spans="61:61" x14ac:dyDescent="0.25">
      <c r="BI14766" s="34">
        <v>-8.9035443233257294E-2</v>
      </c>
    </row>
    <row r="14767" spans="61:61" x14ac:dyDescent="0.25">
      <c r="BI14767" s="34">
        <v>6.1371050066057996E-3</v>
      </c>
    </row>
    <row r="14768" spans="61:61" x14ac:dyDescent="0.25">
      <c r="BI14768" s="34">
        <v>-0.13699641353281089</v>
      </c>
    </row>
    <row r="14769" spans="61:61" x14ac:dyDescent="0.25">
      <c r="BI14769" s="34">
        <v>7.3933316143764E-2</v>
      </c>
    </row>
    <row r="14770" spans="61:61" x14ac:dyDescent="0.25">
      <c r="BI14770" s="34">
        <v>-0.1671655249180658</v>
      </c>
    </row>
    <row r="14771" spans="61:61" x14ac:dyDescent="0.25">
      <c r="BI14771" s="34">
        <v>-8.1757618564847603E-2</v>
      </c>
    </row>
    <row r="14772" spans="61:61" x14ac:dyDescent="0.25">
      <c r="BI14772" s="34">
        <v>0.10078347605238031</v>
      </c>
    </row>
    <row r="14773" spans="61:61" x14ac:dyDescent="0.25">
      <c r="BI14773" s="34">
        <v>6.9794576915142806E-2</v>
      </c>
    </row>
    <row r="14774" spans="61:61" x14ac:dyDescent="0.25">
      <c r="BI14774" s="34">
        <v>0.1060890666046298</v>
      </c>
    </row>
    <row r="14775" spans="61:61" x14ac:dyDescent="0.25">
      <c r="BI14775" s="34">
        <v>0.2240226851282138</v>
      </c>
    </row>
    <row r="14776" spans="61:61" x14ac:dyDescent="0.25">
      <c r="BI14776" s="34">
        <v>0.14902876959737901</v>
      </c>
    </row>
    <row r="14777" spans="61:61" x14ac:dyDescent="0.25">
      <c r="BI14777" s="34">
        <v>4.38011761656837E-2</v>
      </c>
    </row>
    <row r="14778" spans="61:61" x14ac:dyDescent="0.25">
      <c r="BI14778" s="34">
        <v>-3.8838808661782298E-2</v>
      </c>
    </row>
    <row r="14779" spans="61:61" x14ac:dyDescent="0.25">
      <c r="BI14779" s="34">
        <v>-5.0075552381630098E-2</v>
      </c>
    </row>
    <row r="14780" spans="61:61" x14ac:dyDescent="0.25">
      <c r="BI14780" s="34">
        <v>-0.13204986666661889</v>
      </c>
    </row>
    <row r="14781" spans="61:61" x14ac:dyDescent="0.25">
      <c r="BI14781" s="34">
        <v>0.29987747903577822</v>
      </c>
    </row>
    <row r="14782" spans="61:61" x14ac:dyDescent="0.25">
      <c r="BI14782" s="34">
        <v>-1.4067074322884499E-2</v>
      </c>
    </row>
    <row r="14783" spans="61:61" x14ac:dyDescent="0.25">
      <c r="BI14783" s="34">
        <v>0.2134557373842117</v>
      </c>
    </row>
    <row r="14784" spans="61:61" x14ac:dyDescent="0.25">
      <c r="BI14784" s="34">
        <v>-2.572215517096E-2</v>
      </c>
    </row>
    <row r="14785" spans="61:61" x14ac:dyDescent="0.25">
      <c r="BI14785" s="34">
        <v>0.2320687042818429</v>
      </c>
    </row>
    <row r="14786" spans="61:61" x14ac:dyDescent="0.25">
      <c r="BI14786" s="34">
        <v>-1.1237753211373E-2</v>
      </c>
    </row>
    <row r="14787" spans="61:61" x14ac:dyDescent="0.25">
      <c r="BI14787" s="34">
        <v>-0.17027839115667179</v>
      </c>
    </row>
    <row r="14788" spans="61:61" x14ac:dyDescent="0.25">
      <c r="BI14788" s="34">
        <v>3.03228433430099E-2</v>
      </c>
    </row>
    <row r="14789" spans="61:61" x14ac:dyDescent="0.25">
      <c r="BI14789" s="34">
        <v>-2.9744865783565201E-2</v>
      </c>
    </row>
    <row r="14790" spans="61:61" x14ac:dyDescent="0.25">
      <c r="BI14790" s="34">
        <v>8.7576262398323307E-2</v>
      </c>
    </row>
    <row r="14791" spans="61:61" x14ac:dyDescent="0.25">
      <c r="BI14791" s="34">
        <v>1.041795591229385</v>
      </c>
    </row>
    <row r="14792" spans="61:61" x14ac:dyDescent="0.25">
      <c r="BI14792" s="34">
        <v>-9.4767227671985008E-3</v>
      </c>
    </row>
    <row r="14793" spans="61:61" x14ac:dyDescent="0.25">
      <c r="BI14793" s="34">
        <v>0.31314476971429472</v>
      </c>
    </row>
    <row r="14794" spans="61:61" x14ac:dyDescent="0.25">
      <c r="BI14794" s="34">
        <v>1.9734415920061501E-2</v>
      </c>
    </row>
    <row r="14795" spans="61:61" x14ac:dyDescent="0.25">
      <c r="BI14795" s="34">
        <v>-4.3308933488725998E-3</v>
      </c>
    </row>
    <row r="14796" spans="61:61" x14ac:dyDescent="0.25">
      <c r="BI14796" s="34">
        <v>-5.71702155995438E-2</v>
      </c>
    </row>
    <row r="14797" spans="61:61" x14ac:dyDescent="0.25">
      <c r="BI14797" s="34">
        <v>-5.3186713277841802E-2</v>
      </c>
    </row>
    <row r="14798" spans="61:61" x14ac:dyDescent="0.25">
      <c r="BI14798" s="34">
        <v>0.11069499262026899</v>
      </c>
    </row>
    <row r="14799" spans="61:61" x14ac:dyDescent="0.25">
      <c r="BI14799" s="34">
        <v>-4.8302422823777398E-2</v>
      </c>
    </row>
    <row r="14800" spans="61:61" x14ac:dyDescent="0.25">
      <c r="BI14800" s="34">
        <v>0.38150103402861768</v>
      </c>
    </row>
    <row r="14801" spans="61:61" x14ac:dyDescent="0.25">
      <c r="BI14801" s="34">
        <v>8.4622384245131604E-2</v>
      </c>
    </row>
    <row r="14802" spans="61:61" x14ac:dyDescent="0.25">
      <c r="BI14802" s="34">
        <v>0.16758487525724811</v>
      </c>
    </row>
    <row r="14803" spans="61:61" x14ac:dyDescent="0.25">
      <c r="BI14803" s="34">
        <v>0.12968092294380459</v>
      </c>
    </row>
    <row r="14804" spans="61:61" x14ac:dyDescent="0.25">
      <c r="BI14804" s="34">
        <v>-4.2747446981871599E-2</v>
      </c>
    </row>
    <row r="14805" spans="61:61" x14ac:dyDescent="0.25">
      <c r="BI14805" s="34">
        <v>0.15903370338618719</v>
      </c>
    </row>
    <row r="14806" spans="61:61" x14ac:dyDescent="0.25">
      <c r="BI14806" s="34">
        <v>0.32184989427985922</v>
      </c>
    </row>
    <row r="14807" spans="61:61" x14ac:dyDescent="0.25">
      <c r="BI14807" s="34">
        <v>-9.6027329991789701E-2</v>
      </c>
    </row>
    <row r="14808" spans="61:61" x14ac:dyDescent="0.25">
      <c r="BI14808" s="34">
        <v>0.54978832825400004</v>
      </c>
    </row>
    <row r="14809" spans="61:61" x14ac:dyDescent="0.25">
      <c r="BI14809" s="34">
        <v>0.29796731275803812</v>
      </c>
    </row>
    <row r="14810" spans="61:61" x14ac:dyDescent="0.25">
      <c r="BI14810" s="34">
        <v>4.2819128119912897E-2</v>
      </c>
    </row>
    <row r="14811" spans="61:61" x14ac:dyDescent="0.25">
      <c r="BI14811" s="34">
        <v>-0.1129060432483641</v>
      </c>
    </row>
    <row r="14812" spans="61:61" x14ac:dyDescent="0.25">
      <c r="BI14812" s="34">
        <v>0.2847611182723554</v>
      </c>
    </row>
    <row r="14813" spans="61:61" x14ac:dyDescent="0.25">
      <c r="BI14813" s="34">
        <v>0.1237731740109332</v>
      </c>
    </row>
    <row r="14814" spans="61:61" x14ac:dyDescent="0.25">
      <c r="BI14814" s="34">
        <v>2.0508197534298798E-2</v>
      </c>
    </row>
    <row r="14815" spans="61:61" x14ac:dyDescent="0.25">
      <c r="BI14815" s="34">
        <v>0.29665594272608847</v>
      </c>
    </row>
    <row r="14816" spans="61:61" x14ac:dyDescent="0.25">
      <c r="BI14816" s="34">
        <v>0.1204052575738724</v>
      </c>
    </row>
    <row r="14817" spans="61:61" x14ac:dyDescent="0.25">
      <c r="BI14817" s="34">
        <v>-0.1011675975921385</v>
      </c>
    </row>
    <row r="14818" spans="61:61" x14ac:dyDescent="0.25">
      <c r="BI14818" s="34">
        <v>8.7580022825391401E-2</v>
      </c>
    </row>
    <row r="14819" spans="61:61" x14ac:dyDescent="0.25">
      <c r="BI14819" s="34">
        <v>9.6357732786453001E-2</v>
      </c>
    </row>
    <row r="14820" spans="61:61" x14ac:dyDescent="0.25">
      <c r="BI14820" s="34">
        <v>-7.1658243909617905E-2</v>
      </c>
    </row>
    <row r="14821" spans="61:61" x14ac:dyDescent="0.25">
      <c r="BI14821" s="34">
        <v>0.2471874504181458</v>
      </c>
    </row>
    <row r="14822" spans="61:61" x14ac:dyDescent="0.25">
      <c r="BI14822" s="34">
        <v>2.2091927171799499E-2</v>
      </c>
    </row>
    <row r="14823" spans="61:61" x14ac:dyDescent="0.25">
      <c r="BI14823" s="34">
        <v>0.2205884543017545</v>
      </c>
    </row>
    <row r="14824" spans="61:61" x14ac:dyDescent="0.25">
      <c r="BI14824" s="34">
        <v>7.8694727145177008E-3</v>
      </c>
    </row>
    <row r="14825" spans="61:61" x14ac:dyDescent="0.25">
      <c r="BI14825" s="34">
        <v>0.1887496562165342</v>
      </c>
    </row>
    <row r="14826" spans="61:61" x14ac:dyDescent="0.25">
      <c r="BI14826" s="34">
        <v>0.21642849715947801</v>
      </c>
    </row>
    <row r="14827" spans="61:61" x14ac:dyDescent="0.25">
      <c r="BI14827" s="34">
        <v>3.6863219027027098E-2</v>
      </c>
    </row>
    <row r="14828" spans="61:61" x14ac:dyDescent="0.25">
      <c r="BI14828" s="34">
        <v>3.6688900935175899E-2</v>
      </c>
    </row>
    <row r="14829" spans="61:61" x14ac:dyDescent="0.25">
      <c r="BI14829" s="34">
        <v>0.12644433873024749</v>
      </c>
    </row>
    <row r="14830" spans="61:61" x14ac:dyDescent="0.25">
      <c r="BI14830" s="34">
        <v>0.16789033416055341</v>
      </c>
    </row>
    <row r="14831" spans="61:61" x14ac:dyDescent="0.25">
      <c r="BI14831" s="34">
        <v>-5.4442238917687701E-2</v>
      </c>
    </row>
    <row r="14832" spans="61:61" x14ac:dyDescent="0.25">
      <c r="BI14832" s="34">
        <v>0.18834279044058419</v>
      </c>
    </row>
    <row r="14833" spans="61:61" x14ac:dyDescent="0.25">
      <c r="BI14833" s="34">
        <v>0.35983814907960998</v>
      </c>
    </row>
    <row r="14834" spans="61:61" x14ac:dyDescent="0.25">
      <c r="BI14834" s="34">
        <v>0.35300485368978241</v>
      </c>
    </row>
    <row r="14835" spans="61:61" x14ac:dyDescent="0.25">
      <c r="BI14835" s="34">
        <v>-0.122331437301416</v>
      </c>
    </row>
    <row r="14836" spans="61:61" x14ac:dyDescent="0.25">
      <c r="BI14836" s="34">
        <v>4.5176265297339799E-2</v>
      </c>
    </row>
    <row r="14837" spans="61:61" x14ac:dyDescent="0.25">
      <c r="BI14837" s="34">
        <v>0.24993813868836909</v>
      </c>
    </row>
    <row r="14838" spans="61:61" x14ac:dyDescent="0.25">
      <c r="BI14838" s="34">
        <v>-7.5549159623038695E-2</v>
      </c>
    </row>
    <row r="14839" spans="61:61" x14ac:dyDescent="0.25">
      <c r="BI14839" s="34">
        <v>0.21110867827224319</v>
      </c>
    </row>
    <row r="14840" spans="61:61" x14ac:dyDescent="0.25">
      <c r="BI14840" s="34">
        <v>6.1136156482901903E-2</v>
      </c>
    </row>
    <row r="14841" spans="61:61" x14ac:dyDescent="0.25">
      <c r="BI14841" s="34">
        <v>-5.2776876599318297E-2</v>
      </c>
    </row>
    <row r="14842" spans="61:61" x14ac:dyDescent="0.25">
      <c r="BI14842" s="34">
        <v>0.4189707402224857</v>
      </c>
    </row>
    <row r="14843" spans="61:61" x14ac:dyDescent="0.25">
      <c r="BI14843" s="34">
        <v>0.1804275822549169</v>
      </c>
    </row>
    <row r="14844" spans="61:61" x14ac:dyDescent="0.25">
      <c r="BI14844" s="34">
        <v>0.44995234749729851</v>
      </c>
    </row>
    <row r="14845" spans="61:61" x14ac:dyDescent="0.25">
      <c r="BI14845" s="34">
        <v>0.42492466436315468</v>
      </c>
    </row>
    <row r="14846" spans="61:61" x14ac:dyDescent="0.25">
      <c r="BI14846" s="34">
        <v>0.14954663392239401</v>
      </c>
    </row>
    <row r="14847" spans="61:61" x14ac:dyDescent="0.25">
      <c r="BI14847" s="34">
        <v>6.3447997311513904E-2</v>
      </c>
    </row>
    <row r="14848" spans="61:61" x14ac:dyDescent="0.25">
      <c r="BI14848" s="34">
        <v>0.12861391363455529</v>
      </c>
    </row>
    <row r="14849" spans="61:61" x14ac:dyDescent="0.25">
      <c r="BI14849" s="34">
        <v>0.101023181844062</v>
      </c>
    </row>
    <row r="14850" spans="61:61" x14ac:dyDescent="0.25">
      <c r="BI14850" s="34">
        <v>0.17012752691144939</v>
      </c>
    </row>
    <row r="14851" spans="61:61" x14ac:dyDescent="0.25">
      <c r="BI14851" s="34">
        <v>-8.21569429289567E-2</v>
      </c>
    </row>
    <row r="14852" spans="61:61" x14ac:dyDescent="0.25">
      <c r="BI14852" s="34">
        <v>7.7553849181538695E-2</v>
      </c>
    </row>
    <row r="14853" spans="61:61" x14ac:dyDescent="0.25">
      <c r="BI14853" s="34">
        <v>0.1000971845013393</v>
      </c>
    </row>
    <row r="14854" spans="61:61" x14ac:dyDescent="0.25">
      <c r="BI14854" s="34">
        <v>8.9667811581912199E-2</v>
      </c>
    </row>
    <row r="14855" spans="61:61" x14ac:dyDescent="0.25">
      <c r="BI14855" s="34">
        <v>-6.0290420691299203E-2</v>
      </c>
    </row>
    <row r="14856" spans="61:61" x14ac:dyDescent="0.25">
      <c r="BI14856" s="34">
        <v>7.1952167155623498E-2</v>
      </c>
    </row>
    <row r="14857" spans="61:61" x14ac:dyDescent="0.25">
      <c r="BI14857" s="34">
        <v>0.2087939946877731</v>
      </c>
    </row>
    <row r="14858" spans="61:61" x14ac:dyDescent="0.25">
      <c r="BI14858" s="34">
        <v>-9.0584982134599798E-2</v>
      </c>
    </row>
    <row r="14859" spans="61:61" x14ac:dyDescent="0.25">
      <c r="BI14859" s="34">
        <v>0.1056480283466775</v>
      </c>
    </row>
    <row r="14860" spans="61:61" x14ac:dyDescent="0.25">
      <c r="BI14860" s="34">
        <v>0.1214381939684373</v>
      </c>
    </row>
    <row r="14861" spans="61:61" x14ac:dyDescent="0.25">
      <c r="BI14861" s="34">
        <v>5.8851290003864298E-2</v>
      </c>
    </row>
    <row r="14862" spans="61:61" x14ac:dyDescent="0.25">
      <c r="BI14862" s="34">
        <v>0.2319144330268009</v>
      </c>
    </row>
    <row r="14863" spans="61:61" x14ac:dyDescent="0.25">
      <c r="BI14863" s="34">
        <v>0.1457084400219667</v>
      </c>
    </row>
    <row r="14864" spans="61:61" x14ac:dyDescent="0.25">
      <c r="BI14864" s="34">
        <v>5.3393354614593998E-2</v>
      </c>
    </row>
    <row r="14865" spans="61:61" x14ac:dyDescent="0.25">
      <c r="BI14865" s="34">
        <v>4.0583270108807398E-2</v>
      </c>
    </row>
    <row r="14866" spans="61:61" x14ac:dyDescent="0.25">
      <c r="BI14866" s="34">
        <v>0.21159789527996101</v>
      </c>
    </row>
    <row r="14867" spans="61:61" x14ac:dyDescent="0.25">
      <c r="BI14867" s="34">
        <v>7.2793909427040001E-4</v>
      </c>
    </row>
    <row r="14868" spans="61:61" x14ac:dyDescent="0.25">
      <c r="BI14868" s="34">
        <v>-0.16387004996159249</v>
      </c>
    </row>
    <row r="14869" spans="61:61" x14ac:dyDescent="0.25">
      <c r="BI14869" s="34">
        <v>0.3208803476616669</v>
      </c>
    </row>
    <row r="14870" spans="61:61" x14ac:dyDescent="0.25">
      <c r="BI14870" s="34">
        <v>0.42783219520898841</v>
      </c>
    </row>
    <row r="14871" spans="61:61" x14ac:dyDescent="0.25">
      <c r="BI14871" s="34">
        <v>-4.5792919068815802E-2</v>
      </c>
    </row>
    <row r="14872" spans="61:61" x14ac:dyDescent="0.25">
      <c r="BI14872" s="34">
        <v>-1.7274789119946801E-2</v>
      </c>
    </row>
    <row r="14873" spans="61:61" x14ac:dyDescent="0.25">
      <c r="BI14873" s="34">
        <v>8.5021290137773695E-2</v>
      </c>
    </row>
    <row r="14874" spans="61:61" x14ac:dyDescent="0.25">
      <c r="BI14874" s="34">
        <v>-3.8070611100065811E-6</v>
      </c>
    </row>
    <row r="14875" spans="61:61" x14ac:dyDescent="0.25">
      <c r="BI14875" s="34">
        <v>0.31873963963514951</v>
      </c>
    </row>
    <row r="14876" spans="61:61" x14ac:dyDescent="0.25">
      <c r="BI14876" s="34">
        <v>9.1039136638843304E-2</v>
      </c>
    </row>
    <row r="14877" spans="61:61" x14ac:dyDescent="0.25">
      <c r="BI14877" s="34">
        <v>-8.8345850258379099E-2</v>
      </c>
    </row>
    <row r="14878" spans="61:61" x14ac:dyDescent="0.25">
      <c r="BI14878" s="34">
        <v>-0.14336957063733149</v>
      </c>
    </row>
    <row r="14879" spans="61:61" x14ac:dyDescent="0.25">
      <c r="BI14879" s="34">
        <v>0.41385045286257383</v>
      </c>
    </row>
    <row r="14880" spans="61:61" x14ac:dyDescent="0.25">
      <c r="BI14880" s="34">
        <v>0.106245220536599</v>
      </c>
    </row>
    <row r="14881" spans="61:61" x14ac:dyDescent="0.25">
      <c r="BI14881" s="34">
        <v>0.16150223593954799</v>
      </c>
    </row>
    <row r="14882" spans="61:61" x14ac:dyDescent="0.25">
      <c r="BI14882" s="34">
        <v>-0.15473115564573731</v>
      </c>
    </row>
    <row r="14883" spans="61:61" x14ac:dyDescent="0.25">
      <c r="BI14883" s="34">
        <v>8.2641632299869594E-2</v>
      </c>
    </row>
    <row r="14884" spans="61:61" x14ac:dyDescent="0.25">
      <c r="BI14884" s="34">
        <v>0.1193657854461144</v>
      </c>
    </row>
    <row r="14885" spans="61:61" x14ac:dyDescent="0.25">
      <c r="BI14885" s="34">
        <v>0.21353910677157889</v>
      </c>
    </row>
    <row r="14886" spans="61:61" x14ac:dyDescent="0.25">
      <c r="BI14886" s="34">
        <v>-0.12799745259758361</v>
      </c>
    </row>
    <row r="14887" spans="61:61" x14ac:dyDescent="0.25">
      <c r="BI14887" s="34">
        <v>-0.1530368720865441</v>
      </c>
    </row>
    <row r="14888" spans="61:61" x14ac:dyDescent="0.25">
      <c r="BI14888" s="34">
        <v>-0.11561856106048581</v>
      </c>
    </row>
    <row r="14889" spans="61:61" x14ac:dyDescent="0.25">
      <c r="BI14889" s="34">
        <v>-0.13765782319432079</v>
      </c>
    </row>
    <row r="14890" spans="61:61" x14ac:dyDescent="0.25">
      <c r="BI14890" s="34">
        <v>0.21013096810558371</v>
      </c>
    </row>
    <row r="14891" spans="61:61" x14ac:dyDescent="0.25">
      <c r="BI14891" s="34">
        <v>-1.38960084680069E-2</v>
      </c>
    </row>
    <row r="14892" spans="61:61" x14ac:dyDescent="0.25">
      <c r="BI14892" s="34">
        <v>0.10946855046775519</v>
      </c>
    </row>
    <row r="14893" spans="61:61" x14ac:dyDescent="0.25">
      <c r="BI14893" s="34">
        <v>-0.16474908137743341</v>
      </c>
    </row>
    <row r="14894" spans="61:61" x14ac:dyDescent="0.25">
      <c r="BI14894" s="34">
        <v>1.2545477609191001E-2</v>
      </c>
    </row>
    <row r="14895" spans="61:61" x14ac:dyDescent="0.25">
      <c r="BI14895" s="34">
        <v>2.3702504030508401E-2</v>
      </c>
    </row>
    <row r="14896" spans="61:61" x14ac:dyDescent="0.25">
      <c r="BI14896" s="34">
        <v>-6.5658674692257502E-2</v>
      </c>
    </row>
    <row r="14897" spans="61:61" x14ac:dyDescent="0.25">
      <c r="BI14897" s="34">
        <v>-0.1152916593393208</v>
      </c>
    </row>
    <row r="14898" spans="61:61" x14ac:dyDescent="0.25">
      <c r="BI14898" s="34">
        <v>-7.6288426112786E-3</v>
      </c>
    </row>
    <row r="14899" spans="61:61" x14ac:dyDescent="0.25">
      <c r="BI14899" s="34">
        <v>-6.5963794257585001E-2</v>
      </c>
    </row>
    <row r="14900" spans="61:61" x14ac:dyDescent="0.25">
      <c r="BI14900" s="34">
        <v>0.112050458586011</v>
      </c>
    </row>
    <row r="14901" spans="61:61" x14ac:dyDescent="0.25">
      <c r="BI14901" s="34">
        <v>0.103628572843412</v>
      </c>
    </row>
    <row r="14902" spans="61:61" x14ac:dyDescent="0.25">
      <c r="BI14902" s="34">
        <v>3.4083332911070699E-2</v>
      </c>
    </row>
    <row r="14903" spans="61:61" x14ac:dyDescent="0.25">
      <c r="BI14903" s="34">
        <v>-0.15844177326517581</v>
      </c>
    </row>
    <row r="14904" spans="61:61" x14ac:dyDescent="0.25">
      <c r="BI14904" s="34">
        <v>-0.17584666671383489</v>
      </c>
    </row>
    <row r="14905" spans="61:61" x14ac:dyDescent="0.25">
      <c r="BI14905" s="34">
        <v>-0.30274074604451162</v>
      </c>
    </row>
    <row r="14906" spans="61:61" x14ac:dyDescent="0.25">
      <c r="BI14906" s="34">
        <v>-0.19545898365781561</v>
      </c>
    </row>
    <row r="14907" spans="61:61" x14ac:dyDescent="0.25">
      <c r="BI14907" s="34">
        <v>3.2107240538733602E-2</v>
      </c>
    </row>
    <row r="14908" spans="61:61" x14ac:dyDescent="0.25">
      <c r="BI14908" s="34">
        <v>-0.1032716741305434</v>
      </c>
    </row>
    <row r="14909" spans="61:61" x14ac:dyDescent="0.25">
      <c r="BI14909" s="34">
        <v>-0.17315113711545621</v>
      </c>
    </row>
    <row r="14910" spans="61:61" x14ac:dyDescent="0.25">
      <c r="BI14910" s="34">
        <v>8.8984815345420104E-2</v>
      </c>
    </row>
    <row r="14911" spans="61:61" x14ac:dyDescent="0.25">
      <c r="BI14911" s="34">
        <v>-0.13566553258595901</v>
      </c>
    </row>
    <row r="14912" spans="61:61" x14ac:dyDescent="0.25">
      <c r="BI14912" s="34">
        <v>2.39165442670091E-2</v>
      </c>
    </row>
    <row r="14913" spans="61:61" x14ac:dyDescent="0.25">
      <c r="BI14913" s="34">
        <v>-0.1580357799028235</v>
      </c>
    </row>
    <row r="14914" spans="61:61" x14ac:dyDescent="0.25">
      <c r="BI14914" s="34">
        <v>-0.1291643844782264</v>
      </c>
    </row>
    <row r="14915" spans="61:61" x14ac:dyDescent="0.25">
      <c r="BI14915" s="34">
        <v>4.64968978221715E-2</v>
      </c>
    </row>
    <row r="14916" spans="61:61" x14ac:dyDescent="0.25">
      <c r="BI14916" s="34">
        <v>-0.1659583947549009</v>
      </c>
    </row>
    <row r="14917" spans="61:61" x14ac:dyDescent="0.25">
      <c r="BI14917" s="34">
        <v>-0.21542200091303459</v>
      </c>
    </row>
    <row r="14918" spans="61:61" x14ac:dyDescent="0.25">
      <c r="BI14918" s="34">
        <v>3.6497958380367998E-2</v>
      </c>
    </row>
    <row r="14919" spans="61:61" x14ac:dyDescent="0.25">
      <c r="BI14919" s="34">
        <v>-8.4422859165758105E-2</v>
      </c>
    </row>
    <row r="14920" spans="61:61" x14ac:dyDescent="0.25">
      <c r="BI14920" s="34">
        <v>-0.12808679916875629</v>
      </c>
    </row>
    <row r="14921" spans="61:61" x14ac:dyDescent="0.25">
      <c r="BI14921" s="34">
        <v>-0.10630088118555719</v>
      </c>
    </row>
    <row r="14922" spans="61:61" x14ac:dyDescent="0.25">
      <c r="BI14922" s="34">
        <v>-8.0347318930026994E-3</v>
      </c>
    </row>
    <row r="14923" spans="61:61" x14ac:dyDescent="0.25">
      <c r="BI14923" s="34">
        <v>2.4625991582813599E-2</v>
      </c>
    </row>
    <row r="14924" spans="61:61" x14ac:dyDescent="0.25">
      <c r="BI14924" s="34">
        <v>-0.1923846627517827</v>
      </c>
    </row>
    <row r="14925" spans="61:61" x14ac:dyDescent="0.25">
      <c r="BI14925" s="34">
        <v>-0.1504825479023213</v>
      </c>
    </row>
    <row r="14926" spans="61:61" x14ac:dyDescent="0.25">
      <c r="BI14926" s="34">
        <v>-0.2308871540031133</v>
      </c>
    </row>
    <row r="14927" spans="61:61" x14ac:dyDescent="0.25">
      <c r="BI14927" s="34">
        <v>-8.5424402041664904E-2</v>
      </c>
    </row>
    <row r="14928" spans="61:61" x14ac:dyDescent="0.25">
      <c r="BI14928" s="34">
        <v>9.9780509013001395E-2</v>
      </c>
    </row>
    <row r="14929" spans="61:61" x14ac:dyDescent="0.25">
      <c r="BI14929" s="34">
        <v>8.80119044090589E-2</v>
      </c>
    </row>
    <row r="14930" spans="61:61" x14ac:dyDescent="0.25">
      <c r="BI14930" s="34">
        <v>-0.27949935288060712</v>
      </c>
    </row>
    <row r="14931" spans="61:61" x14ac:dyDescent="0.25">
      <c r="BI14931" s="34">
        <v>-0.16896717175370871</v>
      </c>
    </row>
    <row r="14932" spans="61:61" x14ac:dyDescent="0.25">
      <c r="BI14932" s="34">
        <v>0.14574688077246031</v>
      </c>
    </row>
    <row r="14933" spans="61:61" x14ac:dyDescent="0.25">
      <c r="BI14933" s="34">
        <v>-9.1468046761152097E-2</v>
      </c>
    </row>
    <row r="14934" spans="61:61" x14ac:dyDescent="0.25">
      <c r="BI14934" s="34">
        <v>-5.9599774799189001E-2</v>
      </c>
    </row>
    <row r="14935" spans="61:61" x14ac:dyDescent="0.25">
      <c r="BI14935" s="34">
        <v>2.9641263389843402E-2</v>
      </c>
    </row>
    <row r="14936" spans="61:61" x14ac:dyDescent="0.25">
      <c r="BI14936" s="34">
        <v>-8.3719903210339397E-2</v>
      </c>
    </row>
    <row r="14937" spans="61:61" x14ac:dyDescent="0.25">
      <c r="BI14937" s="34">
        <v>7.9978230023182703E-2</v>
      </c>
    </row>
    <row r="14938" spans="61:61" x14ac:dyDescent="0.25">
      <c r="BI14938" s="34">
        <v>-5.62765401575799E-2</v>
      </c>
    </row>
    <row r="14939" spans="61:61" x14ac:dyDescent="0.25">
      <c r="BI14939" s="34">
        <v>-6.1286988676547E-3</v>
      </c>
    </row>
    <row r="14940" spans="61:61" x14ac:dyDescent="0.25">
      <c r="BI14940" s="34">
        <v>-0.13087578028554531</v>
      </c>
    </row>
    <row r="14941" spans="61:61" x14ac:dyDescent="0.25">
      <c r="BI14941" s="34">
        <v>-6.3403298207407102E-2</v>
      </c>
    </row>
    <row r="14942" spans="61:61" x14ac:dyDescent="0.25">
      <c r="BI14942" s="34">
        <v>-0.1610628659219884</v>
      </c>
    </row>
    <row r="14943" spans="61:61" x14ac:dyDescent="0.25">
      <c r="BI14943" s="34">
        <v>-0.1106227884486894</v>
      </c>
    </row>
    <row r="14944" spans="61:61" x14ac:dyDescent="0.25">
      <c r="BI14944" s="34">
        <v>7.1033465030424597E-2</v>
      </c>
    </row>
    <row r="14945" spans="61:61" x14ac:dyDescent="0.25">
      <c r="BI14945" s="34">
        <v>-3.0428888288262599E-2</v>
      </c>
    </row>
    <row r="14946" spans="61:61" x14ac:dyDescent="0.25">
      <c r="BI14946" s="34">
        <v>-0.1790846843214105</v>
      </c>
    </row>
    <row r="14947" spans="61:61" x14ac:dyDescent="0.25">
      <c r="BI14947" s="34">
        <v>-0.1610987544083311</v>
      </c>
    </row>
    <row r="14948" spans="61:61" x14ac:dyDescent="0.25">
      <c r="BI14948" s="34">
        <v>-4.1439970421934001E-2</v>
      </c>
    </row>
    <row r="14949" spans="61:61" x14ac:dyDescent="0.25">
      <c r="BI14949" s="34">
        <v>4.9705531650936101E-2</v>
      </c>
    </row>
    <row r="14950" spans="61:61" x14ac:dyDescent="0.25">
      <c r="BI14950" s="34">
        <v>8.1677911481202597E-2</v>
      </c>
    </row>
    <row r="14951" spans="61:61" x14ac:dyDescent="0.25">
      <c r="BI14951" s="34">
        <v>9.7840089927826293E-2</v>
      </c>
    </row>
    <row r="14952" spans="61:61" x14ac:dyDescent="0.25">
      <c r="BI14952" s="34">
        <v>-7.85066033103336E-2</v>
      </c>
    </row>
    <row r="14953" spans="61:61" x14ac:dyDescent="0.25">
      <c r="BI14953" s="34">
        <v>3.3686742701321701E-2</v>
      </c>
    </row>
    <row r="14954" spans="61:61" x14ac:dyDescent="0.25">
      <c r="BI14954" s="34">
        <v>-5.5216700193166497E-2</v>
      </c>
    </row>
    <row r="14955" spans="61:61" x14ac:dyDescent="0.25">
      <c r="BI14955" s="34">
        <v>0.1156116617659953</v>
      </c>
    </row>
    <row r="14956" spans="61:61" x14ac:dyDescent="0.25">
      <c r="BI14956" s="34">
        <v>6.8262388114654599E-2</v>
      </c>
    </row>
    <row r="14957" spans="61:61" x14ac:dyDescent="0.25">
      <c r="BI14957" s="34">
        <v>0.187154404177512</v>
      </c>
    </row>
    <row r="14958" spans="61:61" x14ac:dyDescent="0.25">
      <c r="BI14958" s="34">
        <v>1.76399067490088E-2</v>
      </c>
    </row>
    <row r="14959" spans="61:61" x14ac:dyDescent="0.25">
      <c r="BI14959" s="34">
        <v>0.1089092762564637</v>
      </c>
    </row>
    <row r="14960" spans="61:61" x14ac:dyDescent="0.25">
      <c r="BI14960" s="34">
        <v>5.5984422758888E-2</v>
      </c>
    </row>
    <row r="14961" spans="61:61" x14ac:dyDescent="0.25">
      <c r="BI14961" s="34">
        <v>6.5550044759114495E-2</v>
      </c>
    </row>
    <row r="14962" spans="61:61" x14ac:dyDescent="0.25">
      <c r="BI14962" s="34">
        <v>-2.2045366327867199E-2</v>
      </c>
    </row>
    <row r="14963" spans="61:61" x14ac:dyDescent="0.25">
      <c r="BI14963" s="34">
        <v>0.21481453268147979</v>
      </c>
    </row>
    <row r="14964" spans="61:61" x14ac:dyDescent="0.25">
      <c r="BI14964" s="34">
        <v>0.1271154028548441</v>
      </c>
    </row>
    <row r="14965" spans="61:61" x14ac:dyDescent="0.25">
      <c r="BI14965" s="34">
        <v>-1.5918522300487001E-2</v>
      </c>
    </row>
    <row r="14966" spans="61:61" x14ac:dyDescent="0.25">
      <c r="BI14966" s="34">
        <v>6.2711451854496503E-2</v>
      </c>
    </row>
    <row r="14967" spans="61:61" x14ac:dyDescent="0.25">
      <c r="BI14967" s="34">
        <v>0.31193794820109921</v>
      </c>
    </row>
    <row r="14968" spans="61:61" x14ac:dyDescent="0.25">
      <c r="BI14968" s="34">
        <v>0.1129072050685159</v>
      </c>
    </row>
    <row r="14969" spans="61:61" x14ac:dyDescent="0.25">
      <c r="BI14969" s="34">
        <v>7.9681880266551999E-3</v>
      </c>
    </row>
    <row r="14970" spans="61:61" x14ac:dyDescent="0.25">
      <c r="BI14970" s="34">
        <v>0.14095247553404641</v>
      </c>
    </row>
    <row r="14971" spans="61:61" x14ac:dyDescent="0.25">
      <c r="BI14971" s="34">
        <v>0.1002401882413403</v>
      </c>
    </row>
    <row r="14972" spans="61:61" x14ac:dyDescent="0.25">
      <c r="BI14972" s="34">
        <v>0.11225726358595681</v>
      </c>
    </row>
    <row r="14973" spans="61:61" x14ac:dyDescent="0.25">
      <c r="BI14973" s="34">
        <v>0.12673363622693881</v>
      </c>
    </row>
    <row r="14974" spans="61:61" x14ac:dyDescent="0.25">
      <c r="BI14974" s="34">
        <v>0.1388701828455961</v>
      </c>
    </row>
    <row r="14975" spans="61:61" x14ac:dyDescent="0.25">
      <c r="BI14975" s="34">
        <v>-9.1905667953597295E-2</v>
      </c>
    </row>
    <row r="14976" spans="61:61" x14ac:dyDescent="0.25">
      <c r="BI14976" s="34">
        <v>6.7063197979558301E-2</v>
      </c>
    </row>
    <row r="14977" spans="61:61" x14ac:dyDescent="0.25">
      <c r="BI14977" s="34">
        <v>8.5179442254108007E-2</v>
      </c>
    </row>
    <row r="14978" spans="61:61" x14ac:dyDescent="0.25">
      <c r="BI14978" s="34">
        <v>0.28613060105793908</v>
      </c>
    </row>
    <row r="14979" spans="61:61" x14ac:dyDescent="0.25">
      <c r="BI14979" s="34">
        <v>1.0488521524914699E-2</v>
      </c>
    </row>
    <row r="14980" spans="61:61" x14ac:dyDescent="0.25">
      <c r="BI14980" s="34">
        <v>0.21938809523809519</v>
      </c>
    </row>
    <row r="14981" spans="61:61" x14ac:dyDescent="0.25">
      <c r="BI14981" s="34">
        <v>8.9978101276546693E-2</v>
      </c>
    </row>
    <row r="14982" spans="61:61" x14ac:dyDescent="0.25">
      <c r="BI14982" s="34">
        <v>-3.5328188787304697E-2</v>
      </c>
    </row>
    <row r="14983" spans="61:61" x14ac:dyDescent="0.25">
      <c r="BI14983" s="34">
        <v>-1.5272776652599599E-2</v>
      </c>
    </row>
    <row r="14984" spans="61:61" x14ac:dyDescent="0.25">
      <c r="BI14984" s="34">
        <v>-5.8992906086182503E-2</v>
      </c>
    </row>
    <row r="14985" spans="61:61" x14ac:dyDescent="0.25">
      <c r="BI14985" s="34">
        <v>-0.1200556634504505</v>
      </c>
    </row>
    <row r="14986" spans="61:61" x14ac:dyDescent="0.25">
      <c r="BI14986" s="34">
        <v>-6.2480913929531097E-2</v>
      </c>
    </row>
    <row r="14987" spans="61:61" x14ac:dyDescent="0.25">
      <c r="BI14987" s="34">
        <v>-1.8200211156200598E-2</v>
      </c>
    </row>
    <row r="14988" spans="61:61" x14ac:dyDescent="0.25">
      <c r="BI14988" s="34">
        <v>-0.10632820022133491</v>
      </c>
    </row>
    <row r="14989" spans="61:61" x14ac:dyDescent="0.25">
      <c r="BI14989" s="34">
        <v>0.13561424305377021</v>
      </c>
    </row>
    <row r="14990" spans="61:61" x14ac:dyDescent="0.25">
      <c r="BI14990" s="34">
        <v>5.3975648904248101E-2</v>
      </c>
    </row>
    <row r="14991" spans="61:61" x14ac:dyDescent="0.25">
      <c r="BI14991" s="34">
        <v>-0.20850205836343119</v>
      </c>
    </row>
    <row r="14992" spans="61:61" x14ac:dyDescent="0.25">
      <c r="BI14992" s="34">
        <v>0.13331474476264851</v>
      </c>
    </row>
    <row r="14993" spans="61:61" x14ac:dyDescent="0.25">
      <c r="BI14993" s="34">
        <v>-5.63181942494188E-2</v>
      </c>
    </row>
    <row r="14994" spans="61:61" x14ac:dyDescent="0.25">
      <c r="BI14994" s="34">
        <v>5.3509582250755097E-2</v>
      </c>
    </row>
    <row r="14995" spans="61:61" x14ac:dyDescent="0.25">
      <c r="BI14995" s="34">
        <v>8.3725840949683106E-2</v>
      </c>
    </row>
    <row r="14996" spans="61:61" x14ac:dyDescent="0.25">
      <c r="BI14996" s="34">
        <v>-6.7505146660733303E-2</v>
      </c>
    </row>
    <row r="14997" spans="61:61" x14ac:dyDescent="0.25">
      <c r="BI14997" s="34">
        <v>3.7823212774179903E-2</v>
      </c>
    </row>
    <row r="14998" spans="61:61" x14ac:dyDescent="0.25">
      <c r="BI14998" s="34">
        <v>-1.44881041197571E-2</v>
      </c>
    </row>
    <row r="14999" spans="61:61" x14ac:dyDescent="0.25">
      <c r="BI14999" s="34">
        <v>-6.1019822222065999E-2</v>
      </c>
    </row>
    <row r="15000" spans="61:61" x14ac:dyDescent="0.25">
      <c r="BI15000" s="34">
        <v>-1.9760080342607501E-2</v>
      </c>
    </row>
    <row r="15001" spans="61:61" x14ac:dyDescent="0.25">
      <c r="BI15001" s="34">
        <v>-0.1233485546259997</v>
      </c>
    </row>
    <row r="15002" spans="61:61" x14ac:dyDescent="0.25">
      <c r="BI15002" s="34">
        <v>5.9878276145521998E-2</v>
      </c>
    </row>
    <row r="15003" spans="61:61" x14ac:dyDescent="0.25">
      <c r="BI15003" s="34">
        <v>-1.1323580109745299E-2</v>
      </c>
    </row>
    <row r="15004" spans="61:61" x14ac:dyDescent="0.25">
      <c r="BI15004" s="34">
        <v>1.746160245743E-3</v>
      </c>
    </row>
    <row r="15005" spans="61:61" x14ac:dyDescent="0.25">
      <c r="BI15005" s="34">
        <v>4.6458729924896101E-2</v>
      </c>
    </row>
    <row r="15006" spans="61:61" x14ac:dyDescent="0.25">
      <c r="BI15006" s="34">
        <v>0.1301436443766551</v>
      </c>
    </row>
    <row r="15007" spans="61:61" x14ac:dyDescent="0.25">
      <c r="BI15007" s="34">
        <v>-0.15053774845889731</v>
      </c>
    </row>
    <row r="15008" spans="61:61" x14ac:dyDescent="0.25">
      <c r="BI15008" s="34">
        <v>-5.8958112232105099E-2</v>
      </c>
    </row>
    <row r="15009" spans="61:61" x14ac:dyDescent="0.25">
      <c r="BI15009" s="34">
        <v>5.7658579463130903E-2</v>
      </c>
    </row>
    <row r="15010" spans="61:61" x14ac:dyDescent="0.25">
      <c r="BI15010" s="34">
        <v>7.4757156087425003E-2</v>
      </c>
    </row>
    <row r="15011" spans="61:61" x14ac:dyDescent="0.25">
      <c r="BI15011" s="34">
        <v>-0.1861243486812599</v>
      </c>
    </row>
    <row r="15012" spans="61:61" x14ac:dyDescent="0.25">
      <c r="BI15012" s="34">
        <v>-7.9465685417234505E-2</v>
      </c>
    </row>
    <row r="15013" spans="61:61" x14ac:dyDescent="0.25">
      <c r="BI15013" s="34">
        <v>1.9354715529674E-3</v>
      </c>
    </row>
    <row r="15014" spans="61:61" x14ac:dyDescent="0.25">
      <c r="BI15014" s="34">
        <v>0.13126396939429019</v>
      </c>
    </row>
    <row r="15015" spans="61:61" x14ac:dyDescent="0.25">
      <c r="BI15015" s="34">
        <v>0.37634188649790368</v>
      </c>
    </row>
    <row r="15016" spans="61:61" x14ac:dyDescent="0.25">
      <c r="BI15016" s="34">
        <v>5.4236253593513299E-2</v>
      </c>
    </row>
    <row r="15017" spans="61:61" x14ac:dyDescent="0.25">
      <c r="BI15017" s="34">
        <v>9.0678757376370001E-4</v>
      </c>
    </row>
    <row r="15018" spans="61:61" x14ac:dyDescent="0.25">
      <c r="BI15018" s="34">
        <v>-9.2158304771646396E-2</v>
      </c>
    </row>
    <row r="15019" spans="61:61" x14ac:dyDescent="0.25">
      <c r="BI15019" s="34">
        <v>0.18608588046232299</v>
      </c>
    </row>
    <row r="15020" spans="61:61" x14ac:dyDescent="0.25">
      <c r="BI15020" s="34">
        <v>-5.8915448726814097E-2</v>
      </c>
    </row>
    <row r="15021" spans="61:61" x14ac:dyDescent="0.25">
      <c r="BI15021" s="34">
        <v>0.2005145276881343</v>
      </c>
    </row>
    <row r="15022" spans="61:61" x14ac:dyDescent="0.25">
      <c r="BI15022" s="34">
        <v>0.38375342154961312</v>
      </c>
    </row>
    <row r="15023" spans="61:61" x14ac:dyDescent="0.25">
      <c r="BI15023" s="34">
        <v>-0.1166918392075991</v>
      </c>
    </row>
    <row r="15024" spans="61:61" x14ac:dyDescent="0.25">
      <c r="BI15024" s="34">
        <v>-0.1144263592590542</v>
      </c>
    </row>
    <row r="15025" spans="61:61" x14ac:dyDescent="0.25">
      <c r="BI15025" s="34">
        <v>4.4957766601167397E-2</v>
      </c>
    </row>
    <row r="15026" spans="61:61" x14ac:dyDescent="0.25">
      <c r="BI15026" s="34">
        <v>0.19065595917773909</v>
      </c>
    </row>
    <row r="15027" spans="61:61" x14ac:dyDescent="0.25">
      <c r="BI15027" s="34">
        <v>0.18718576968367059</v>
      </c>
    </row>
    <row r="15028" spans="61:61" x14ac:dyDescent="0.25">
      <c r="BI15028" s="34">
        <v>5.7614446896858497E-2</v>
      </c>
    </row>
    <row r="15029" spans="61:61" x14ac:dyDescent="0.25">
      <c r="BI15029" s="34">
        <v>3.74905281864929E-2</v>
      </c>
    </row>
    <row r="15030" spans="61:61" x14ac:dyDescent="0.25">
      <c r="BI15030" s="34">
        <v>-8.8734654376484007E-3</v>
      </c>
    </row>
    <row r="15031" spans="61:61" x14ac:dyDescent="0.25">
      <c r="BI15031" s="34">
        <v>1.55399714405194E-2</v>
      </c>
    </row>
    <row r="15032" spans="61:61" x14ac:dyDescent="0.25">
      <c r="BI15032" s="34">
        <v>0.13977679425624459</v>
      </c>
    </row>
    <row r="15033" spans="61:61" x14ac:dyDescent="0.25">
      <c r="BI15033" s="34">
        <v>7.3138469445161697E-2</v>
      </c>
    </row>
    <row r="15034" spans="61:61" x14ac:dyDescent="0.25">
      <c r="BI15034" s="34">
        <v>-0.15434990436264681</v>
      </c>
    </row>
    <row r="15035" spans="61:61" x14ac:dyDescent="0.25">
      <c r="BI15035" s="34">
        <v>6.5294941932438302E-2</v>
      </c>
    </row>
    <row r="15036" spans="61:61" x14ac:dyDescent="0.25">
      <c r="BI15036" s="34">
        <v>-0.2246491895367726</v>
      </c>
    </row>
    <row r="15037" spans="61:61" x14ac:dyDescent="0.25">
      <c r="BI15037" s="34">
        <v>-8.9367407605899896E-2</v>
      </c>
    </row>
    <row r="15038" spans="61:61" x14ac:dyDescent="0.25">
      <c r="BI15038" s="34">
        <v>7.0499244793507401E-2</v>
      </c>
    </row>
    <row r="15039" spans="61:61" x14ac:dyDescent="0.25">
      <c r="BI15039" s="34">
        <v>-0.13804374303966491</v>
      </c>
    </row>
    <row r="15040" spans="61:61" x14ac:dyDescent="0.25">
      <c r="BI15040" s="34">
        <v>-0.1241236596945797</v>
      </c>
    </row>
    <row r="15041" spans="61:61" x14ac:dyDescent="0.25">
      <c r="BI15041" s="34">
        <v>0.2392428086676735</v>
      </c>
    </row>
    <row r="15042" spans="61:61" x14ac:dyDescent="0.25">
      <c r="BI15042" s="34">
        <v>-0.1588965506602191</v>
      </c>
    </row>
    <row r="15043" spans="61:61" x14ac:dyDescent="0.25">
      <c r="BI15043" s="34">
        <v>7.3467334566212295E-2</v>
      </c>
    </row>
    <row r="15044" spans="61:61" x14ac:dyDescent="0.25">
      <c r="BI15044" s="34">
        <v>-9.5976659317320398E-2</v>
      </c>
    </row>
    <row r="15045" spans="61:61" x14ac:dyDescent="0.25">
      <c r="BI15045" s="34">
        <v>-0.1139154003525697</v>
      </c>
    </row>
    <row r="15046" spans="61:61" x14ac:dyDescent="0.25">
      <c r="BI15046" s="34">
        <v>-3.2793171257065601E-2</v>
      </c>
    </row>
    <row r="15047" spans="61:61" x14ac:dyDescent="0.25">
      <c r="BI15047" s="34">
        <v>-0.1192031324848431</v>
      </c>
    </row>
    <row r="15048" spans="61:61" x14ac:dyDescent="0.25">
      <c r="BI15048" s="34">
        <v>-0.2012097034481789</v>
      </c>
    </row>
    <row r="15049" spans="61:61" x14ac:dyDescent="0.25">
      <c r="BI15049" s="34">
        <v>-4.0257429099923601E-2</v>
      </c>
    </row>
    <row r="15050" spans="61:61" x14ac:dyDescent="0.25">
      <c r="BI15050" s="34">
        <v>-0.1001436966194121</v>
      </c>
    </row>
    <row r="15051" spans="61:61" x14ac:dyDescent="0.25">
      <c r="BI15051" s="34">
        <v>-0.1280476960792408</v>
      </c>
    </row>
    <row r="15052" spans="61:61" x14ac:dyDescent="0.25">
      <c r="BI15052" s="34">
        <v>0.12841881303637959</v>
      </c>
    </row>
    <row r="15053" spans="61:61" x14ac:dyDescent="0.25">
      <c r="BI15053" s="34">
        <v>2.4832894669234002E-3</v>
      </c>
    </row>
    <row r="15054" spans="61:61" x14ac:dyDescent="0.25">
      <c r="BI15054" s="34">
        <v>1.5106531022024101E-2</v>
      </c>
    </row>
    <row r="15055" spans="61:61" x14ac:dyDescent="0.25">
      <c r="BI15055" s="34">
        <v>0.23138270658825669</v>
      </c>
    </row>
    <row r="15056" spans="61:61" x14ac:dyDescent="0.25">
      <c r="BI15056" s="34">
        <v>-0.1530220353604734</v>
      </c>
    </row>
    <row r="15057" spans="61:61" x14ac:dyDescent="0.25">
      <c r="BI15057" s="34">
        <v>0.26202338546402598</v>
      </c>
    </row>
    <row r="15058" spans="61:61" x14ac:dyDescent="0.25">
      <c r="BI15058" s="34">
        <v>0.31904358625771662</v>
      </c>
    </row>
    <row r="15059" spans="61:61" x14ac:dyDescent="0.25">
      <c r="BI15059" s="34">
        <v>6.5847214028358705E-2</v>
      </c>
    </row>
    <row r="15060" spans="61:61" x14ac:dyDescent="0.25">
      <c r="BI15060" s="34">
        <v>-1.2054141610653501E-2</v>
      </c>
    </row>
    <row r="15061" spans="61:61" x14ac:dyDescent="0.25">
      <c r="BI15061" s="34">
        <v>-7.1488049101566795E-2</v>
      </c>
    </row>
    <row r="15062" spans="61:61" x14ac:dyDescent="0.25">
      <c r="BI15062" s="34">
        <v>-0.26231621506345831</v>
      </c>
    </row>
    <row r="15063" spans="61:61" x14ac:dyDescent="0.25">
      <c r="BI15063" s="34">
        <v>0.111106455301636</v>
      </c>
    </row>
    <row r="15064" spans="61:61" x14ac:dyDescent="0.25">
      <c r="BI15064" s="34">
        <v>-7.4495814124376197E-2</v>
      </c>
    </row>
    <row r="15065" spans="61:61" x14ac:dyDescent="0.25">
      <c r="BI15065" s="34">
        <v>2.9507651833379001E-3</v>
      </c>
    </row>
    <row r="15066" spans="61:61" x14ac:dyDescent="0.25">
      <c r="BI15066" s="34">
        <v>-0.25310684900646691</v>
      </c>
    </row>
    <row r="15067" spans="61:61" x14ac:dyDescent="0.25">
      <c r="BI15067" s="34">
        <v>-0.12686350628630791</v>
      </c>
    </row>
    <row r="15068" spans="61:61" x14ac:dyDescent="0.25">
      <c r="BI15068" s="34">
        <v>0.1168540988495313</v>
      </c>
    </row>
    <row r="15069" spans="61:61" x14ac:dyDescent="0.25">
      <c r="BI15069" s="34">
        <v>-0.12967959435491619</v>
      </c>
    </row>
    <row r="15070" spans="61:61" x14ac:dyDescent="0.25">
      <c r="BI15070" s="34">
        <v>-8.5804553771041694E-2</v>
      </c>
    </row>
    <row r="15071" spans="61:61" x14ac:dyDescent="0.25">
      <c r="BI15071" s="34">
        <v>-2.8971360117486002E-2</v>
      </c>
    </row>
    <row r="15072" spans="61:61" x14ac:dyDescent="0.25">
      <c r="BI15072" s="34">
        <v>0.19753464591595379</v>
      </c>
    </row>
    <row r="15073" spans="61:61" x14ac:dyDescent="0.25">
      <c r="BI15073" s="34">
        <v>-4.56624587171836E-2</v>
      </c>
    </row>
    <row r="15074" spans="61:61" x14ac:dyDescent="0.25">
      <c r="BI15074" s="34">
        <v>8.4798306415198393E-2</v>
      </c>
    </row>
    <row r="15075" spans="61:61" x14ac:dyDescent="0.25">
      <c r="BI15075" s="34">
        <v>-7.62579019727814E-2</v>
      </c>
    </row>
    <row r="15076" spans="61:61" x14ac:dyDescent="0.25">
      <c r="BI15076" s="34">
        <v>0.20039114773797639</v>
      </c>
    </row>
    <row r="15077" spans="61:61" x14ac:dyDescent="0.25">
      <c r="BI15077" s="34">
        <v>-4.1369761274499199E-2</v>
      </c>
    </row>
    <row r="15078" spans="61:61" x14ac:dyDescent="0.25">
      <c r="BI15078" s="34">
        <v>3.0962750751462799E-2</v>
      </c>
    </row>
    <row r="15079" spans="61:61" x14ac:dyDescent="0.25">
      <c r="BI15079" s="34">
        <v>-9.3569555650659993E-3</v>
      </c>
    </row>
    <row r="15080" spans="61:61" x14ac:dyDescent="0.25">
      <c r="BI15080" s="34">
        <v>0.16173624410325291</v>
      </c>
    </row>
    <row r="15081" spans="61:61" x14ac:dyDescent="0.25">
      <c r="BI15081" s="34">
        <v>-9.8445225348450294E-2</v>
      </c>
    </row>
    <row r="15082" spans="61:61" x14ac:dyDescent="0.25">
      <c r="BI15082" s="34">
        <v>-8.5274834318241302E-2</v>
      </c>
    </row>
    <row r="15083" spans="61:61" x14ac:dyDescent="0.25">
      <c r="BI15083" s="34">
        <v>3.5555106407128501E-2</v>
      </c>
    </row>
    <row r="15084" spans="61:61" x14ac:dyDescent="0.25">
      <c r="BI15084" s="34">
        <v>-2.4744641326460001E-3</v>
      </c>
    </row>
    <row r="15085" spans="61:61" x14ac:dyDescent="0.25">
      <c r="BI15085" s="34">
        <v>0.132061662084897</v>
      </c>
    </row>
    <row r="15086" spans="61:61" x14ac:dyDescent="0.25">
      <c r="BI15086" s="34">
        <v>0.1120222797828495</v>
      </c>
    </row>
    <row r="15087" spans="61:61" x14ac:dyDescent="0.25">
      <c r="BI15087" s="34">
        <v>-8.9083037248775795E-2</v>
      </c>
    </row>
    <row r="15088" spans="61:61" x14ac:dyDescent="0.25">
      <c r="BI15088" s="34">
        <v>-5.0976353790613597E-2</v>
      </c>
    </row>
    <row r="15089" spans="61:61" x14ac:dyDescent="0.25">
      <c r="BI15089" s="34">
        <v>0.1975362763713541</v>
      </c>
    </row>
    <row r="15090" spans="61:61" x14ac:dyDescent="0.25">
      <c r="BI15090" s="34">
        <v>-2.8592659250529499E-2</v>
      </c>
    </row>
    <row r="15091" spans="61:61" x14ac:dyDescent="0.25">
      <c r="BI15091" s="34">
        <v>-0.24955454097244051</v>
      </c>
    </row>
    <row r="15092" spans="61:61" x14ac:dyDescent="0.25">
      <c r="BI15092" s="34">
        <v>0.24659456594004911</v>
      </c>
    </row>
    <row r="15093" spans="61:61" x14ac:dyDescent="0.25">
      <c r="BI15093" s="34">
        <v>-1.5909766060496999E-2</v>
      </c>
    </row>
    <row r="15094" spans="61:61" x14ac:dyDescent="0.25">
      <c r="BI15094" s="34">
        <v>0.1276660890461388</v>
      </c>
    </row>
    <row r="15095" spans="61:61" x14ac:dyDescent="0.25">
      <c r="BI15095" s="34">
        <v>0.15485562356591209</v>
      </c>
    </row>
    <row r="15096" spans="61:61" x14ac:dyDescent="0.25">
      <c r="BI15096" s="34">
        <v>4.8074218790450499E-2</v>
      </c>
    </row>
    <row r="15097" spans="61:61" x14ac:dyDescent="0.25">
      <c r="BI15097" s="34">
        <v>-2.59520747250633E-2</v>
      </c>
    </row>
    <row r="15098" spans="61:61" x14ac:dyDescent="0.25">
      <c r="BI15098" s="34">
        <v>-0.1387368688026398</v>
      </c>
    </row>
    <row r="15099" spans="61:61" x14ac:dyDescent="0.25">
      <c r="BI15099" s="34">
        <v>0.13612407485029129</v>
      </c>
    </row>
    <row r="15100" spans="61:61" x14ac:dyDescent="0.25">
      <c r="BI15100" s="34">
        <v>0.19953461461218711</v>
      </c>
    </row>
    <row r="15101" spans="61:61" x14ac:dyDescent="0.25">
      <c r="BI15101" s="34">
        <v>0.4727918515011259</v>
      </c>
    </row>
    <row r="15102" spans="61:61" x14ac:dyDescent="0.25">
      <c r="BI15102" s="34">
        <v>-2.0658362369338001E-2</v>
      </c>
    </row>
    <row r="15103" spans="61:61" x14ac:dyDescent="0.25">
      <c r="BI15103" s="34">
        <v>0.1469179343769676</v>
      </c>
    </row>
    <row r="15104" spans="61:61" x14ac:dyDescent="0.25">
      <c r="BI15104" s="34">
        <v>0.17384455995024259</v>
      </c>
    </row>
    <row r="15105" spans="61:61" x14ac:dyDescent="0.25">
      <c r="BI15105" s="34">
        <v>1.2297036396429999E-4</v>
      </c>
    </row>
    <row r="15106" spans="61:61" x14ac:dyDescent="0.25">
      <c r="BI15106" s="34">
        <v>4.9930590000012702E-2</v>
      </c>
    </row>
    <row r="15107" spans="61:61" x14ac:dyDescent="0.25">
      <c r="BI15107" s="34">
        <v>9.7596052726549504E-2</v>
      </c>
    </row>
    <row r="15108" spans="61:61" x14ac:dyDescent="0.25">
      <c r="BI15108" s="34">
        <v>3.8262655112030697E-2</v>
      </c>
    </row>
    <row r="15109" spans="61:61" x14ac:dyDescent="0.25">
      <c r="BI15109" s="34">
        <v>-8.2623335986940997E-3</v>
      </c>
    </row>
    <row r="15110" spans="61:61" x14ac:dyDescent="0.25">
      <c r="BI15110" s="34">
        <v>0.1386826865004985</v>
      </c>
    </row>
    <row r="15111" spans="61:61" x14ac:dyDescent="0.25">
      <c r="BI15111" s="34">
        <v>-5.99058215203081E-2</v>
      </c>
    </row>
    <row r="15112" spans="61:61" x14ac:dyDescent="0.25">
      <c r="BI15112" s="34">
        <v>-8.2344120725636794E-2</v>
      </c>
    </row>
    <row r="15113" spans="61:61" x14ac:dyDescent="0.25">
      <c r="BI15113" s="34">
        <v>8.2509066656017205E-2</v>
      </c>
    </row>
    <row r="15114" spans="61:61" x14ac:dyDescent="0.25">
      <c r="BI15114" s="34">
        <v>4.9715819701967701E-2</v>
      </c>
    </row>
    <row r="15115" spans="61:61" x14ac:dyDescent="0.25">
      <c r="BI15115" s="34">
        <v>-7.5187377346117704E-2</v>
      </c>
    </row>
    <row r="15116" spans="61:61" x14ac:dyDescent="0.25">
      <c r="BI15116" s="34">
        <v>0.60430631463512186</v>
      </c>
    </row>
    <row r="15117" spans="61:61" x14ac:dyDescent="0.25">
      <c r="BI15117" s="34">
        <v>-5.8992270410709202E-2</v>
      </c>
    </row>
    <row r="15118" spans="61:61" x14ac:dyDescent="0.25">
      <c r="BI15118" s="34">
        <v>9.4167849103119594E-2</v>
      </c>
    </row>
    <row r="15119" spans="61:61" x14ac:dyDescent="0.25">
      <c r="BI15119" s="34">
        <v>1.3707523974381901E-2</v>
      </c>
    </row>
    <row r="15120" spans="61:61" x14ac:dyDescent="0.25">
      <c r="BI15120" s="34">
        <v>4.7118759520729998E-4</v>
      </c>
    </row>
    <row r="15121" spans="61:61" x14ac:dyDescent="0.25">
      <c r="BI15121" s="34">
        <v>-1.3013152135913499E-2</v>
      </c>
    </row>
    <row r="15122" spans="61:61" x14ac:dyDescent="0.25">
      <c r="BI15122" s="34">
        <v>6.0320787025148002E-2</v>
      </c>
    </row>
    <row r="15123" spans="61:61" x14ac:dyDescent="0.25">
      <c r="BI15123" s="34">
        <v>-2.1184234192843401E-2</v>
      </c>
    </row>
    <row r="15124" spans="61:61" x14ac:dyDescent="0.25">
      <c r="BI15124" s="34">
        <v>-6.1238771232667598E-2</v>
      </c>
    </row>
    <row r="15125" spans="61:61" x14ac:dyDescent="0.25">
      <c r="BI15125" s="34">
        <v>0.37580441387261898</v>
      </c>
    </row>
    <row r="15126" spans="61:61" x14ac:dyDescent="0.25">
      <c r="BI15126" s="34">
        <v>0.19921188422375349</v>
      </c>
    </row>
    <row r="15127" spans="61:61" x14ac:dyDescent="0.25">
      <c r="BI15127" s="34">
        <v>5.6322936625413697E-2</v>
      </c>
    </row>
    <row r="15128" spans="61:61" x14ac:dyDescent="0.25">
      <c r="BI15128" s="34">
        <v>6.7756443619163206E-2</v>
      </c>
    </row>
    <row r="15129" spans="61:61" x14ac:dyDescent="0.25">
      <c r="BI15129" s="34">
        <v>9.5844818768268697E-2</v>
      </c>
    </row>
    <row r="15130" spans="61:61" x14ac:dyDescent="0.25">
      <c r="BI15130" s="34">
        <v>8.2706715378695894E-2</v>
      </c>
    </row>
    <row r="15131" spans="61:61" x14ac:dyDescent="0.25">
      <c r="BI15131" s="34">
        <v>-0.1786374961447246</v>
      </c>
    </row>
    <row r="15132" spans="61:61" x14ac:dyDescent="0.25">
      <c r="BI15132" s="34">
        <v>3.00323888442094E-2</v>
      </c>
    </row>
    <row r="15133" spans="61:61" x14ac:dyDescent="0.25">
      <c r="BI15133" s="34">
        <v>3.2599032259540299E-2</v>
      </c>
    </row>
    <row r="15134" spans="61:61" x14ac:dyDescent="0.25">
      <c r="BI15134" s="34">
        <v>1.8029426050214601E-2</v>
      </c>
    </row>
    <row r="15135" spans="61:61" x14ac:dyDescent="0.25">
      <c r="BI15135" s="34">
        <v>-3.7467749128163898E-2</v>
      </c>
    </row>
    <row r="15136" spans="61:61" x14ac:dyDescent="0.25">
      <c r="BI15136" s="34">
        <v>-0.1020736076998314</v>
      </c>
    </row>
    <row r="15137" spans="61:61" x14ac:dyDescent="0.25">
      <c r="BI15137" s="34">
        <v>6.9629844053428994E-2</v>
      </c>
    </row>
    <row r="15138" spans="61:61" x14ac:dyDescent="0.25">
      <c r="BI15138" s="34">
        <v>0.22293347318575049</v>
      </c>
    </row>
    <row r="15139" spans="61:61" x14ac:dyDescent="0.25">
      <c r="BI15139" s="34">
        <v>3.06805516805045E-2</v>
      </c>
    </row>
    <row r="15140" spans="61:61" x14ac:dyDescent="0.25">
      <c r="BI15140" s="34">
        <v>-2.4363571020704699E-2</v>
      </c>
    </row>
    <row r="15141" spans="61:61" x14ac:dyDescent="0.25">
      <c r="BI15141" s="34">
        <v>-0.12871344806570709</v>
      </c>
    </row>
    <row r="15142" spans="61:61" x14ac:dyDescent="0.25">
      <c r="BI15142" s="34">
        <v>0.1226749137366086</v>
      </c>
    </row>
    <row r="15143" spans="61:61" x14ac:dyDescent="0.25">
      <c r="BI15143" s="34">
        <v>-7.3742186781939195E-2</v>
      </c>
    </row>
    <row r="15144" spans="61:61" x14ac:dyDescent="0.25">
      <c r="BI15144" s="34">
        <v>-5.9670671136273501E-2</v>
      </c>
    </row>
    <row r="15145" spans="61:61" x14ac:dyDescent="0.25">
      <c r="BI15145" s="34">
        <v>-0.1566026440469305</v>
      </c>
    </row>
    <row r="15146" spans="61:61" x14ac:dyDescent="0.25">
      <c r="BI15146" s="34">
        <v>0.33466326013541919</v>
      </c>
    </row>
    <row r="15147" spans="61:61" x14ac:dyDescent="0.25">
      <c r="BI15147" s="34">
        <v>-0.1284915661020426</v>
      </c>
    </row>
    <row r="15148" spans="61:61" x14ac:dyDescent="0.25">
      <c r="BI15148" s="34">
        <v>-0.20794834985272431</v>
      </c>
    </row>
    <row r="15149" spans="61:61" x14ac:dyDescent="0.25">
      <c r="BI15149" s="34">
        <v>-0.20706572363616851</v>
      </c>
    </row>
    <row r="15150" spans="61:61" x14ac:dyDescent="0.25">
      <c r="BI15150" s="34">
        <v>-7.9262601799947097E-2</v>
      </c>
    </row>
    <row r="15151" spans="61:61" x14ac:dyDescent="0.25">
      <c r="BI15151" s="34">
        <v>-2.61481983055671E-2</v>
      </c>
    </row>
    <row r="15152" spans="61:61" x14ac:dyDescent="0.25">
      <c r="BI15152" s="34">
        <v>0.10295882346371921</v>
      </c>
    </row>
    <row r="15153" spans="61:61" x14ac:dyDescent="0.25">
      <c r="BI15153" s="34">
        <v>-2.2315419738246E-3</v>
      </c>
    </row>
    <row r="15154" spans="61:61" x14ac:dyDescent="0.25">
      <c r="BI15154" s="34">
        <v>0.10311639379140509</v>
      </c>
    </row>
    <row r="15155" spans="61:61" x14ac:dyDescent="0.25">
      <c r="BI15155" s="34">
        <v>-8.45320841061344E-2</v>
      </c>
    </row>
    <row r="15156" spans="61:61" x14ac:dyDescent="0.25">
      <c r="BI15156" s="34">
        <v>5.3192283288632798E-2</v>
      </c>
    </row>
    <row r="15157" spans="61:61" x14ac:dyDescent="0.25">
      <c r="BI15157" s="34">
        <v>-0.1784207471821673</v>
      </c>
    </row>
    <row r="15158" spans="61:61" x14ac:dyDescent="0.25">
      <c r="BI15158" s="34">
        <v>-7.1234635363389795E-2</v>
      </c>
    </row>
    <row r="15159" spans="61:61" x14ac:dyDescent="0.25">
      <c r="BI15159" s="34">
        <v>-0.17180441100834959</v>
      </c>
    </row>
    <row r="15160" spans="61:61" x14ac:dyDescent="0.25">
      <c r="BI15160" s="34">
        <v>9.5018881891610299E-2</v>
      </c>
    </row>
    <row r="15161" spans="61:61" x14ac:dyDescent="0.25">
      <c r="BI15161" s="34">
        <v>2.9346561083718799E-2</v>
      </c>
    </row>
    <row r="15162" spans="61:61" x14ac:dyDescent="0.25">
      <c r="BI15162" s="34">
        <v>3.73391361142415E-2</v>
      </c>
    </row>
    <row r="15163" spans="61:61" x14ac:dyDescent="0.25">
      <c r="BI15163" s="34">
        <v>4.0942203823488999E-3</v>
      </c>
    </row>
    <row r="15164" spans="61:61" x14ac:dyDescent="0.25">
      <c r="BI15164" s="34">
        <v>0.162668531720532</v>
      </c>
    </row>
    <row r="15165" spans="61:61" x14ac:dyDescent="0.25">
      <c r="BI15165" s="34">
        <v>-0.12480163491773889</v>
      </c>
    </row>
    <row r="15166" spans="61:61" x14ac:dyDescent="0.25">
      <c r="BI15166" s="34">
        <v>-3.6030395884714801E-2</v>
      </c>
    </row>
    <row r="15167" spans="61:61" x14ac:dyDescent="0.25">
      <c r="BI15167" s="34">
        <v>-0.18314797524388379</v>
      </c>
    </row>
    <row r="15168" spans="61:61" x14ac:dyDescent="0.25">
      <c r="BI15168" s="34">
        <v>-4.93554356362918E-2</v>
      </c>
    </row>
    <row r="15169" spans="61:61" x14ac:dyDescent="0.25">
      <c r="BI15169" s="34">
        <v>4.7213717410206399E-2</v>
      </c>
    </row>
    <row r="15170" spans="61:61" x14ac:dyDescent="0.25">
      <c r="BI15170" s="34">
        <v>0.38260310823309168</v>
      </c>
    </row>
    <row r="15171" spans="61:61" x14ac:dyDescent="0.25">
      <c r="BI15171" s="34">
        <v>0.15090181231361979</v>
      </c>
    </row>
    <row r="15172" spans="61:61" x14ac:dyDescent="0.25">
      <c r="BI15172" s="34">
        <v>-0.25424010100243261</v>
      </c>
    </row>
    <row r="15173" spans="61:61" x14ac:dyDescent="0.25">
      <c r="BI15173" s="34">
        <v>-0.1007550747720332</v>
      </c>
    </row>
    <row r="15174" spans="61:61" x14ac:dyDescent="0.25">
      <c r="BI15174" s="34">
        <v>0.52737380389697897</v>
      </c>
    </row>
    <row r="15175" spans="61:61" x14ac:dyDescent="0.25">
      <c r="BI15175" s="34">
        <v>-6.8971647494917396E-2</v>
      </c>
    </row>
    <row r="15176" spans="61:61" x14ac:dyDescent="0.25">
      <c r="BI15176" s="34">
        <v>-6.2178483952768697E-2</v>
      </c>
    </row>
    <row r="15177" spans="61:61" x14ac:dyDescent="0.25">
      <c r="BI15177" s="34">
        <v>-0.1423480672484119</v>
      </c>
    </row>
    <row r="15178" spans="61:61" x14ac:dyDescent="0.25">
      <c r="BI15178" s="34">
        <v>-0.30522754446210071</v>
      </c>
    </row>
    <row r="15179" spans="61:61" x14ac:dyDescent="0.25">
      <c r="BI15179" s="34">
        <v>-5.1732839742605299E-2</v>
      </c>
    </row>
    <row r="15180" spans="61:61" x14ac:dyDescent="0.25">
      <c r="BI15180" s="34">
        <v>-3.1944326239042503E-2</v>
      </c>
    </row>
    <row r="15181" spans="61:61" x14ac:dyDescent="0.25">
      <c r="BI15181" s="34">
        <v>-0.11640405221379591</v>
      </c>
    </row>
    <row r="15182" spans="61:61" x14ac:dyDescent="0.25">
      <c r="BI15182" s="34">
        <v>1.6816471274081798E-2</v>
      </c>
    </row>
    <row r="15183" spans="61:61" x14ac:dyDescent="0.25">
      <c r="BI15183" s="34">
        <v>-0.19376389197347571</v>
      </c>
    </row>
    <row r="15184" spans="61:61" x14ac:dyDescent="0.25">
      <c r="BI15184" s="34">
        <v>-0.1127804726601368</v>
      </c>
    </row>
    <row r="15185" spans="61:61" x14ac:dyDescent="0.25">
      <c r="BI15185" s="34">
        <v>-0.20434776086520071</v>
      </c>
    </row>
    <row r="15186" spans="61:61" x14ac:dyDescent="0.25">
      <c r="BI15186" s="34">
        <v>-0.1600073073632157</v>
      </c>
    </row>
    <row r="15187" spans="61:61" x14ac:dyDescent="0.25">
      <c r="BI15187" s="34">
        <v>-7.6860894951949796E-2</v>
      </c>
    </row>
    <row r="15188" spans="61:61" x14ac:dyDescent="0.25">
      <c r="BI15188" s="34">
        <v>-3.4248124503923498E-2</v>
      </c>
    </row>
    <row r="15189" spans="61:61" x14ac:dyDescent="0.25">
      <c r="BI15189" s="34">
        <v>-4.0804847461382097E-2</v>
      </c>
    </row>
    <row r="15190" spans="61:61" x14ac:dyDescent="0.25">
      <c r="BI15190" s="34">
        <v>-4.2919574099406298E-2</v>
      </c>
    </row>
    <row r="15191" spans="61:61" x14ac:dyDescent="0.25">
      <c r="BI15191" s="34">
        <v>4.3439280692187401E-2</v>
      </c>
    </row>
    <row r="15192" spans="61:61" x14ac:dyDescent="0.25">
      <c r="BI15192" s="34">
        <v>-0.117746098967315</v>
      </c>
    </row>
    <row r="15193" spans="61:61" x14ac:dyDescent="0.25">
      <c r="BI15193" s="34">
        <v>0.2115484842085576</v>
      </c>
    </row>
    <row r="15194" spans="61:61" x14ac:dyDescent="0.25">
      <c r="BI15194" s="34">
        <v>-4.2236294058210201E-2</v>
      </c>
    </row>
    <row r="15195" spans="61:61" x14ac:dyDescent="0.25">
      <c r="BI15195" s="34">
        <v>-6.8961676838454E-2</v>
      </c>
    </row>
    <row r="15196" spans="61:61" x14ac:dyDescent="0.25">
      <c r="BI15196" s="34">
        <v>-4.9907377049180301E-2</v>
      </c>
    </row>
    <row r="15197" spans="61:61" x14ac:dyDescent="0.25">
      <c r="BI15197" s="34">
        <v>-0.16164438712261711</v>
      </c>
    </row>
    <row r="15198" spans="61:61" x14ac:dyDescent="0.25">
      <c r="BI15198" s="34">
        <v>-8.8597162283218997E-3</v>
      </c>
    </row>
    <row r="15199" spans="61:61" x14ac:dyDescent="0.25">
      <c r="BI15199" s="34">
        <v>-4.2221327808237903E-2</v>
      </c>
    </row>
    <row r="15200" spans="61:61" x14ac:dyDescent="0.25">
      <c r="BI15200" s="34">
        <v>-0.164172578633133</v>
      </c>
    </row>
    <row r="15201" spans="61:61" x14ac:dyDescent="0.25">
      <c r="BI15201" s="34">
        <v>8.2768325449217195E-2</v>
      </c>
    </row>
    <row r="15202" spans="61:61" x14ac:dyDescent="0.25">
      <c r="BI15202" s="34">
        <v>0.1086406149724758</v>
      </c>
    </row>
    <row r="15203" spans="61:61" x14ac:dyDescent="0.25">
      <c r="BI15203" s="34">
        <v>-1.9915875256118199E-2</v>
      </c>
    </row>
    <row r="15204" spans="61:61" x14ac:dyDescent="0.25">
      <c r="BI15204" s="34">
        <v>0.20946867510155209</v>
      </c>
    </row>
    <row r="15205" spans="61:61" x14ac:dyDescent="0.25">
      <c r="BI15205" s="34">
        <v>0.1326169823555422</v>
      </c>
    </row>
    <row r="15206" spans="61:61" x14ac:dyDescent="0.25">
      <c r="BI15206" s="34">
        <v>0.2479726166981312</v>
      </c>
    </row>
    <row r="15207" spans="61:61" x14ac:dyDescent="0.25">
      <c r="BI15207" s="34">
        <v>-1.9769222475078999E-3</v>
      </c>
    </row>
    <row r="15208" spans="61:61" x14ac:dyDescent="0.25">
      <c r="BI15208" s="34">
        <v>0.20410520019030909</v>
      </c>
    </row>
    <row r="15209" spans="61:61" x14ac:dyDescent="0.25">
      <c r="BI15209" s="34">
        <v>2.3002881739618002E-2</v>
      </c>
    </row>
    <row r="15210" spans="61:61" x14ac:dyDescent="0.25">
      <c r="BI15210" s="34">
        <v>3.21385385330092E-2</v>
      </c>
    </row>
    <row r="15211" spans="61:61" x14ac:dyDescent="0.25">
      <c r="BI15211" s="34">
        <v>-3.25694873920939E-2</v>
      </c>
    </row>
    <row r="15212" spans="61:61" x14ac:dyDescent="0.25">
      <c r="BI15212" s="34">
        <v>-1.07139697582481E-2</v>
      </c>
    </row>
    <row r="15213" spans="61:61" x14ac:dyDescent="0.25">
      <c r="BI15213" s="34">
        <v>0.149514891258446</v>
      </c>
    </row>
    <row r="15214" spans="61:61" x14ac:dyDescent="0.25">
      <c r="BI15214" s="34">
        <v>0.20052025496294981</v>
      </c>
    </row>
    <row r="15215" spans="61:61" x14ac:dyDescent="0.25">
      <c r="BI15215" s="34">
        <v>8.0234303321854005E-3</v>
      </c>
    </row>
    <row r="15216" spans="61:61" x14ac:dyDescent="0.25">
      <c r="BI15216" s="34">
        <v>-1.55494228043949E-2</v>
      </c>
    </row>
    <row r="15217" spans="61:61" x14ac:dyDescent="0.25">
      <c r="BI15217" s="34">
        <v>0.2581879071483833</v>
      </c>
    </row>
    <row r="15218" spans="61:61" x14ac:dyDescent="0.25">
      <c r="BI15218" s="34">
        <v>1.68339517150074E-2</v>
      </c>
    </row>
    <row r="15219" spans="61:61" x14ac:dyDescent="0.25">
      <c r="BI15219" s="34">
        <v>-0.1137322298421312</v>
      </c>
    </row>
    <row r="15220" spans="61:61" x14ac:dyDescent="0.25">
      <c r="BI15220" s="34">
        <v>6.8196839320859695E-2</v>
      </c>
    </row>
    <row r="15221" spans="61:61" x14ac:dyDescent="0.25">
      <c r="BI15221" s="34">
        <v>-2.29828948423789E-2</v>
      </c>
    </row>
    <row r="15222" spans="61:61" x14ac:dyDescent="0.25">
      <c r="BI15222" s="34">
        <v>4.6045217824859E-2</v>
      </c>
    </row>
    <row r="15223" spans="61:61" x14ac:dyDescent="0.25">
      <c r="BI15223" s="34">
        <v>-2.78161094923692E-2</v>
      </c>
    </row>
    <row r="15224" spans="61:61" x14ac:dyDescent="0.25">
      <c r="BI15224" s="34">
        <v>0.22737029760328401</v>
      </c>
    </row>
    <row r="15225" spans="61:61" x14ac:dyDescent="0.25">
      <c r="BI15225" s="34">
        <v>-0.2043168373402969</v>
      </c>
    </row>
    <row r="15226" spans="61:61" x14ac:dyDescent="0.25">
      <c r="BI15226" s="34">
        <v>3.8844486516377799E-2</v>
      </c>
    </row>
    <row r="15227" spans="61:61" x14ac:dyDescent="0.25">
      <c r="BI15227" s="34">
        <v>0.4465418250413043</v>
      </c>
    </row>
    <row r="15228" spans="61:61" x14ac:dyDescent="0.25">
      <c r="BI15228" s="34">
        <v>2.87251620470142E-2</v>
      </c>
    </row>
    <row r="15229" spans="61:61" x14ac:dyDescent="0.25">
      <c r="BI15229" s="34">
        <v>0.49474251238629929</v>
      </c>
    </row>
    <row r="15230" spans="61:61" x14ac:dyDescent="0.25">
      <c r="BI15230" s="34">
        <v>3.7857233320530599E-2</v>
      </c>
    </row>
    <row r="15231" spans="61:61" x14ac:dyDescent="0.25">
      <c r="BI15231" s="34">
        <v>0.1403445279633587</v>
      </c>
    </row>
    <row r="15232" spans="61:61" x14ac:dyDescent="0.25">
      <c r="BI15232" s="34">
        <v>-4.1039724735312998E-2</v>
      </c>
    </row>
    <row r="15233" spans="61:61" x14ac:dyDescent="0.25">
      <c r="BI15233" s="34">
        <v>-4.6493115730195503E-2</v>
      </c>
    </row>
    <row r="15234" spans="61:61" x14ac:dyDescent="0.25">
      <c r="BI15234" s="34">
        <v>0.1237927256995613</v>
      </c>
    </row>
    <row r="15235" spans="61:61" x14ac:dyDescent="0.25">
      <c r="BI15235" s="34">
        <v>8.2336429593640695E-2</v>
      </c>
    </row>
    <row r="15236" spans="61:61" x14ac:dyDescent="0.25">
      <c r="BI15236" s="34">
        <v>0.15051554721671179</v>
      </c>
    </row>
    <row r="15237" spans="61:61" x14ac:dyDescent="0.25">
      <c r="BI15237" s="34">
        <v>-9.7736943982287397E-2</v>
      </c>
    </row>
    <row r="15238" spans="61:61" x14ac:dyDescent="0.25">
      <c r="BI15238" s="34">
        <v>-1.6015587622277401E-2</v>
      </c>
    </row>
    <row r="15239" spans="61:61" x14ac:dyDescent="0.25">
      <c r="BI15239" s="34">
        <v>4.2301990150072202E-2</v>
      </c>
    </row>
    <row r="15240" spans="61:61" x14ac:dyDescent="0.25">
      <c r="BI15240" s="34">
        <v>0.14665304845106139</v>
      </c>
    </row>
    <row r="15241" spans="61:61" x14ac:dyDescent="0.25">
      <c r="BI15241" s="34">
        <v>-6.7660154525386207E-2</v>
      </c>
    </row>
    <row r="15242" spans="61:61" x14ac:dyDescent="0.25">
      <c r="BI15242" s="34">
        <v>1.8545509089918999E-3</v>
      </c>
    </row>
    <row r="15243" spans="61:61" x14ac:dyDescent="0.25">
      <c r="BI15243" s="34">
        <v>-0.19746710261391109</v>
      </c>
    </row>
    <row r="15244" spans="61:61" x14ac:dyDescent="0.25">
      <c r="BI15244" s="34">
        <v>6.7858749695952097E-2</v>
      </c>
    </row>
    <row r="15245" spans="61:61" x14ac:dyDescent="0.25">
      <c r="BI15245" s="34">
        <v>-4.2434592265330598E-2</v>
      </c>
    </row>
    <row r="15246" spans="61:61" x14ac:dyDescent="0.25">
      <c r="BI15246" s="34">
        <v>0.26596414109049787</v>
      </c>
    </row>
    <row r="15247" spans="61:61" x14ac:dyDescent="0.25">
      <c r="BI15247" s="34">
        <v>7.8466575313537304E-2</v>
      </c>
    </row>
    <row r="15248" spans="61:61" x14ac:dyDescent="0.25">
      <c r="BI15248" s="34">
        <v>9.7829403463994997E-3</v>
      </c>
    </row>
    <row r="15249" spans="61:61" x14ac:dyDescent="0.25">
      <c r="BI15249" s="34">
        <v>-5.3830300495015602E-2</v>
      </c>
    </row>
    <row r="15250" spans="61:61" x14ac:dyDescent="0.25">
      <c r="BI15250" s="34">
        <v>-0.1234138134721235</v>
      </c>
    </row>
    <row r="15251" spans="61:61" x14ac:dyDescent="0.25">
      <c r="BI15251" s="34">
        <v>2.0251101825595402E-2</v>
      </c>
    </row>
    <row r="15252" spans="61:61" x14ac:dyDescent="0.25">
      <c r="BI15252" s="34">
        <v>-5.8747461868419698E-2</v>
      </c>
    </row>
    <row r="15253" spans="61:61" x14ac:dyDescent="0.25">
      <c r="BI15253" s="34">
        <v>-0.1134618771529821</v>
      </c>
    </row>
    <row r="15254" spans="61:61" x14ac:dyDescent="0.25">
      <c r="BI15254" s="34">
        <v>0.2221115922059306</v>
      </c>
    </row>
    <row r="15255" spans="61:61" x14ac:dyDescent="0.25">
      <c r="BI15255" s="34">
        <v>-0.107965443508826</v>
      </c>
    </row>
    <row r="15256" spans="61:61" x14ac:dyDescent="0.25">
      <c r="BI15256" s="34">
        <v>0.18870445794912599</v>
      </c>
    </row>
    <row r="15257" spans="61:61" x14ac:dyDescent="0.25">
      <c r="BI15257" s="34">
        <v>-0.21797853210568599</v>
      </c>
    </row>
    <row r="15258" spans="61:61" x14ac:dyDescent="0.25">
      <c r="BI15258" s="34">
        <v>0.1300220488834222</v>
      </c>
    </row>
    <row r="15259" spans="61:61" x14ac:dyDescent="0.25">
      <c r="BI15259" s="34">
        <v>2.3957667460448799E-2</v>
      </c>
    </row>
    <row r="15260" spans="61:61" x14ac:dyDescent="0.25">
      <c r="BI15260" s="34">
        <v>-0.15331978340038399</v>
      </c>
    </row>
    <row r="15261" spans="61:61" x14ac:dyDescent="0.25">
      <c r="BI15261" s="34">
        <v>-6.4123735913666394E-2</v>
      </c>
    </row>
    <row r="15262" spans="61:61" x14ac:dyDescent="0.25">
      <c r="BI15262" s="34">
        <v>-6.1351681290382501E-2</v>
      </c>
    </row>
    <row r="15263" spans="61:61" x14ac:dyDescent="0.25">
      <c r="BI15263" s="34">
        <v>3.2706990404729797E-2</v>
      </c>
    </row>
    <row r="15264" spans="61:61" x14ac:dyDescent="0.25">
      <c r="BI15264" s="34">
        <v>0.14591819965074779</v>
      </c>
    </row>
    <row r="15265" spans="61:61" x14ac:dyDescent="0.25">
      <c r="BI15265" s="34">
        <v>5.9179579861010998E-3</v>
      </c>
    </row>
    <row r="15266" spans="61:61" x14ac:dyDescent="0.25">
      <c r="BI15266" s="34">
        <v>-1.62471591201198E-2</v>
      </c>
    </row>
    <row r="15267" spans="61:61" x14ac:dyDescent="0.25">
      <c r="BI15267" s="34">
        <v>8.4112308183582896E-2</v>
      </c>
    </row>
    <row r="15268" spans="61:61" x14ac:dyDescent="0.25">
      <c r="BI15268" s="34">
        <v>-0.13611869481948941</v>
      </c>
    </row>
    <row r="15269" spans="61:61" x14ac:dyDescent="0.25">
      <c r="BI15269" s="34">
        <v>0.1300646615483268</v>
      </c>
    </row>
    <row r="15270" spans="61:61" x14ac:dyDescent="0.25">
      <c r="BI15270" s="34">
        <v>-0.14623761695812171</v>
      </c>
    </row>
    <row r="15271" spans="61:61" x14ac:dyDescent="0.25">
      <c r="BI15271" s="34">
        <v>5.8168807013407701E-2</v>
      </c>
    </row>
    <row r="15272" spans="61:61" x14ac:dyDescent="0.25">
      <c r="BI15272" s="34">
        <v>-0.62191817072088063</v>
      </c>
    </row>
    <row r="15273" spans="61:61" x14ac:dyDescent="0.25">
      <c r="BI15273" s="34">
        <v>-0.13571577331213661</v>
      </c>
    </row>
    <row r="15274" spans="61:61" x14ac:dyDescent="0.25">
      <c r="BI15274" s="34">
        <v>-8.6319758167652597E-2</v>
      </c>
    </row>
    <row r="15275" spans="61:61" x14ac:dyDescent="0.25">
      <c r="BI15275" s="34">
        <v>1.6565552409061001E-2</v>
      </c>
    </row>
    <row r="15276" spans="61:61" x14ac:dyDescent="0.25">
      <c r="BI15276" s="34">
        <v>3.198810215027E-3</v>
      </c>
    </row>
    <row r="15277" spans="61:61" x14ac:dyDescent="0.25">
      <c r="BI15277" s="34">
        <v>0.1634003734592572</v>
      </c>
    </row>
    <row r="15278" spans="61:61" x14ac:dyDescent="0.25">
      <c r="BI15278" s="34">
        <v>-1.82912359355882E-2</v>
      </c>
    </row>
    <row r="15279" spans="61:61" x14ac:dyDescent="0.25">
      <c r="BI15279" s="34">
        <v>-2.1103823297826799E-2</v>
      </c>
    </row>
    <row r="15280" spans="61:61" x14ac:dyDescent="0.25">
      <c r="BI15280" s="34">
        <v>0.13524343090244889</v>
      </c>
    </row>
    <row r="15281" spans="61:61" x14ac:dyDescent="0.25">
      <c r="BI15281" s="34">
        <v>-0.15375606322840321</v>
      </c>
    </row>
    <row r="15282" spans="61:61" x14ac:dyDescent="0.25">
      <c r="BI15282" s="34">
        <v>0.1009826190604807</v>
      </c>
    </row>
    <row r="15283" spans="61:61" x14ac:dyDescent="0.25">
      <c r="BI15283" s="34">
        <v>3.6930189537455499E-2</v>
      </c>
    </row>
    <row r="15284" spans="61:61" x14ac:dyDescent="0.25">
      <c r="BI15284" s="34">
        <v>0.2064103943605177</v>
      </c>
    </row>
    <row r="15285" spans="61:61" x14ac:dyDescent="0.25">
      <c r="BI15285" s="34">
        <v>-6.2737454374617904E-2</v>
      </c>
    </row>
    <row r="15286" spans="61:61" x14ac:dyDescent="0.25">
      <c r="BI15286" s="34">
        <v>0.4268711399632284</v>
      </c>
    </row>
    <row r="15287" spans="61:61" x14ac:dyDescent="0.25">
      <c r="BI15287" s="34">
        <v>-2.0136118156572399E-2</v>
      </c>
    </row>
    <row r="15288" spans="61:61" x14ac:dyDescent="0.25">
      <c r="BI15288" s="34">
        <v>-6.4501173211797103E-2</v>
      </c>
    </row>
    <row r="15289" spans="61:61" x14ac:dyDescent="0.25">
      <c r="BI15289" s="34">
        <v>-1.9920081370669501E-2</v>
      </c>
    </row>
    <row r="15290" spans="61:61" x14ac:dyDescent="0.25">
      <c r="BI15290" s="34">
        <v>-0.15516680007878139</v>
      </c>
    </row>
    <row r="15291" spans="61:61" x14ac:dyDescent="0.25">
      <c r="BI15291" s="34">
        <v>9.9119543266621493E-2</v>
      </c>
    </row>
    <row r="15292" spans="61:61" x14ac:dyDescent="0.25">
      <c r="BI15292" s="34">
        <v>3.4350796104811197E-2</v>
      </c>
    </row>
    <row r="15293" spans="61:61" x14ac:dyDescent="0.25">
      <c r="BI15293" s="34">
        <v>7.7151757455924702E-2</v>
      </c>
    </row>
    <row r="15294" spans="61:61" x14ac:dyDescent="0.25">
      <c r="BI15294" s="34">
        <v>0.103457210068017</v>
      </c>
    </row>
    <row r="15295" spans="61:61" x14ac:dyDescent="0.25">
      <c r="BI15295" s="34">
        <v>9.4103674050217606E-2</v>
      </c>
    </row>
    <row r="15296" spans="61:61" x14ac:dyDescent="0.25">
      <c r="BI15296" s="34">
        <v>-0.18086955438749569</v>
      </c>
    </row>
    <row r="15297" spans="61:61" x14ac:dyDescent="0.25">
      <c r="BI15297" s="34">
        <v>7.6430448671829798E-2</v>
      </c>
    </row>
    <row r="15298" spans="61:61" x14ac:dyDescent="0.25">
      <c r="BI15298" s="34">
        <v>0.15750375455663521</v>
      </c>
    </row>
    <row r="15299" spans="61:61" x14ac:dyDescent="0.25">
      <c r="BI15299" s="34">
        <v>7.9455256697786095E-2</v>
      </c>
    </row>
    <row r="15300" spans="61:61" x14ac:dyDescent="0.25">
      <c r="BI15300" s="34">
        <v>-3.6870109993132602E-2</v>
      </c>
    </row>
    <row r="15301" spans="61:61" x14ac:dyDescent="0.25">
      <c r="BI15301" s="34">
        <v>5.3030281943479002E-2</v>
      </c>
    </row>
    <row r="15302" spans="61:61" x14ac:dyDescent="0.25">
      <c r="BI15302" s="34">
        <v>1.37449044466745E-2</v>
      </c>
    </row>
    <row r="15303" spans="61:61" x14ac:dyDescent="0.25">
      <c r="BI15303" s="34">
        <v>-5.0125456617377301E-2</v>
      </c>
    </row>
    <row r="15304" spans="61:61" x14ac:dyDescent="0.25">
      <c r="BI15304" s="34">
        <v>0.16107200784997619</v>
      </c>
    </row>
    <row r="15305" spans="61:61" x14ac:dyDescent="0.25">
      <c r="BI15305" s="34">
        <v>-4.8846057860053001E-3</v>
      </c>
    </row>
    <row r="15306" spans="61:61" x14ac:dyDescent="0.25">
      <c r="BI15306" s="34">
        <v>-2.2631743276295298E-2</v>
      </c>
    </row>
    <row r="15307" spans="61:61" x14ac:dyDescent="0.25">
      <c r="BI15307" s="34">
        <v>0.1190593382546322</v>
      </c>
    </row>
    <row r="15308" spans="61:61" x14ac:dyDescent="0.25">
      <c r="BI15308" s="34">
        <v>0.16841672354482359</v>
      </c>
    </row>
    <row r="15309" spans="61:61" x14ac:dyDescent="0.25">
      <c r="BI15309" s="34">
        <v>0.13742123132884579</v>
      </c>
    </row>
    <row r="15310" spans="61:61" x14ac:dyDescent="0.25">
      <c r="BI15310" s="34">
        <v>4.2447498842429397E-2</v>
      </c>
    </row>
    <row r="15311" spans="61:61" x14ac:dyDescent="0.25">
      <c r="BI15311" s="34">
        <v>0.27818703141349321</v>
      </c>
    </row>
    <row r="15312" spans="61:61" x14ac:dyDescent="0.25">
      <c r="BI15312" s="34">
        <v>7.1532033323715105E-2</v>
      </c>
    </row>
    <row r="15313" spans="61:61" x14ac:dyDescent="0.25">
      <c r="BI15313" s="34">
        <v>0.1262971597375703</v>
      </c>
    </row>
    <row r="15314" spans="61:61" x14ac:dyDescent="0.25">
      <c r="BI15314" s="34">
        <v>0.2269192530422596</v>
      </c>
    </row>
    <row r="15315" spans="61:61" x14ac:dyDescent="0.25">
      <c r="BI15315" s="34">
        <v>-2.1020509988281599E-2</v>
      </c>
    </row>
    <row r="15316" spans="61:61" x14ac:dyDescent="0.25">
      <c r="BI15316" s="34">
        <v>0.1690681949902052</v>
      </c>
    </row>
    <row r="15317" spans="61:61" x14ac:dyDescent="0.25">
      <c r="BI15317" s="34">
        <v>0.42803730781332311</v>
      </c>
    </row>
    <row r="15318" spans="61:61" x14ac:dyDescent="0.25">
      <c r="BI15318" s="34">
        <v>0.21834922195352449</v>
      </c>
    </row>
    <row r="15319" spans="61:61" x14ac:dyDescent="0.25">
      <c r="BI15319" s="34">
        <v>0.30501536428491099</v>
      </c>
    </row>
    <row r="15320" spans="61:61" x14ac:dyDescent="0.25">
      <c r="BI15320" s="34">
        <v>0.30469479138999989</v>
      </c>
    </row>
    <row r="15321" spans="61:61" x14ac:dyDescent="0.25">
      <c r="BI15321" s="34">
        <v>3.0707471192264701E-2</v>
      </c>
    </row>
    <row r="15322" spans="61:61" x14ac:dyDescent="0.25">
      <c r="BI15322" s="34">
        <v>-0.13087256531123909</v>
      </c>
    </row>
    <row r="15323" spans="61:61" x14ac:dyDescent="0.25">
      <c r="BI15323" s="34">
        <v>-2.6059726113719799E-2</v>
      </c>
    </row>
    <row r="15324" spans="61:61" x14ac:dyDescent="0.25">
      <c r="BI15324" s="34">
        <v>0.2158275825803723</v>
      </c>
    </row>
    <row r="15325" spans="61:61" x14ac:dyDescent="0.25">
      <c r="BI15325" s="34">
        <v>0.1223888079000789</v>
      </c>
    </row>
    <row r="15326" spans="61:61" x14ac:dyDescent="0.25">
      <c r="BI15326" s="34">
        <v>-6.0287656115485297E-2</v>
      </c>
    </row>
    <row r="15327" spans="61:61" x14ac:dyDescent="0.25">
      <c r="BI15327" s="34">
        <v>0.1666388956916468</v>
      </c>
    </row>
    <row r="15328" spans="61:61" x14ac:dyDescent="0.25">
      <c r="BI15328" s="34">
        <v>6.9494894118104306E-2</v>
      </c>
    </row>
    <row r="15329" spans="61:61" x14ac:dyDescent="0.25">
      <c r="BI15329" s="34">
        <v>0.12934537269865409</v>
      </c>
    </row>
    <row r="15330" spans="61:61" x14ac:dyDescent="0.25">
      <c r="BI15330" s="34">
        <v>0.13010439783459959</v>
      </c>
    </row>
    <row r="15331" spans="61:61" x14ac:dyDescent="0.25">
      <c r="BI15331" s="34">
        <v>0.22237030575432681</v>
      </c>
    </row>
    <row r="15332" spans="61:61" x14ac:dyDescent="0.25">
      <c r="BI15332" s="34">
        <v>5.2371129410773501E-2</v>
      </c>
    </row>
    <row r="15333" spans="61:61" x14ac:dyDescent="0.25">
      <c r="BI15333" s="34">
        <v>9.0862326921381201E-2</v>
      </c>
    </row>
    <row r="15334" spans="61:61" x14ac:dyDescent="0.25">
      <c r="BI15334" s="34">
        <v>4.2602317870643301E-2</v>
      </c>
    </row>
    <row r="15335" spans="61:61" x14ac:dyDescent="0.25">
      <c r="BI15335" s="34">
        <v>2.23823034276068E-2</v>
      </c>
    </row>
    <row r="15336" spans="61:61" x14ac:dyDescent="0.25">
      <c r="BI15336" s="34">
        <v>0.30721140340734371</v>
      </c>
    </row>
    <row r="15337" spans="61:61" x14ac:dyDescent="0.25">
      <c r="BI15337" s="34">
        <v>0.10775684085988201</v>
      </c>
    </row>
    <row r="15338" spans="61:61" x14ac:dyDescent="0.25">
      <c r="BI15338" s="34">
        <v>-0.15341870104708399</v>
      </c>
    </row>
    <row r="15339" spans="61:61" x14ac:dyDescent="0.25">
      <c r="BI15339" s="34">
        <v>0.12670087297051111</v>
      </c>
    </row>
    <row r="15340" spans="61:61" x14ac:dyDescent="0.25">
      <c r="BI15340" s="34">
        <v>0.11989457072102649</v>
      </c>
    </row>
    <row r="15341" spans="61:61" x14ac:dyDescent="0.25">
      <c r="BI15341" s="34">
        <v>2.47030779485376E-2</v>
      </c>
    </row>
    <row r="15342" spans="61:61" x14ac:dyDescent="0.25">
      <c r="BI15342" s="34">
        <v>3.8791692038285999E-3</v>
      </c>
    </row>
    <row r="15343" spans="61:61" x14ac:dyDescent="0.25">
      <c r="BI15343" s="34">
        <v>1.7544896170381E-3</v>
      </c>
    </row>
    <row r="15344" spans="61:61" x14ac:dyDescent="0.25">
      <c r="BI15344" s="34">
        <v>-0.1671655249180658</v>
      </c>
    </row>
    <row r="15345" spans="61:61" x14ac:dyDescent="0.25">
      <c r="BI15345" s="34">
        <v>0.15312703726715499</v>
      </c>
    </row>
    <row r="15346" spans="61:61" x14ac:dyDescent="0.25">
      <c r="BI15346" s="34">
        <v>0.48708419153116927</v>
      </c>
    </row>
    <row r="15347" spans="61:61" x14ac:dyDescent="0.25">
      <c r="BI15347" s="34">
        <v>-8.1757618564847603E-2</v>
      </c>
    </row>
    <row r="15348" spans="61:61" x14ac:dyDescent="0.25">
      <c r="BI15348" s="34">
        <v>-3.26947135174121E-2</v>
      </c>
    </row>
    <row r="15349" spans="61:61" x14ac:dyDescent="0.25">
      <c r="BI15349" s="34">
        <v>-7.4123143906865793E-2</v>
      </c>
    </row>
    <row r="15350" spans="61:61" x14ac:dyDescent="0.25">
      <c r="BI15350" s="34">
        <v>2.25822905321197E-2</v>
      </c>
    </row>
    <row r="15351" spans="61:61" x14ac:dyDescent="0.25">
      <c r="BI15351" s="34">
        <v>-4.6006063795906299E-2</v>
      </c>
    </row>
    <row r="15352" spans="61:61" x14ac:dyDescent="0.25">
      <c r="BI15352" s="34">
        <v>0.1060890666046298</v>
      </c>
    </row>
    <row r="15353" spans="61:61" x14ac:dyDescent="0.25">
      <c r="BI15353" s="34">
        <v>-8.3300732548475101E-2</v>
      </c>
    </row>
    <row r="15354" spans="61:61" x14ac:dyDescent="0.25">
      <c r="BI15354" s="34">
        <v>-5.9820373453387699E-2</v>
      </c>
    </row>
    <row r="15355" spans="61:61" x14ac:dyDescent="0.25">
      <c r="BI15355" s="34">
        <v>0.1106257558764224</v>
      </c>
    </row>
    <row r="15356" spans="61:61" x14ac:dyDescent="0.25">
      <c r="BI15356" s="34">
        <v>2.3144435903860699E-2</v>
      </c>
    </row>
    <row r="15357" spans="61:61" x14ac:dyDescent="0.25">
      <c r="BI15357" s="34">
        <v>5.7139036579421203E-2</v>
      </c>
    </row>
    <row r="15358" spans="61:61" x14ac:dyDescent="0.25">
      <c r="BI15358" s="34">
        <v>5.7919865430393E-2</v>
      </c>
    </row>
    <row r="15359" spans="61:61" x14ac:dyDescent="0.25">
      <c r="BI15359" s="34">
        <v>-0.30707405553693878</v>
      </c>
    </row>
    <row r="15360" spans="61:61" x14ac:dyDescent="0.25">
      <c r="BI15360" s="34">
        <v>6.3171735469366705E-2</v>
      </c>
    </row>
    <row r="15361" spans="61:61" x14ac:dyDescent="0.25">
      <c r="BI15361" s="34">
        <v>0.183397216318892</v>
      </c>
    </row>
    <row r="15362" spans="61:61" x14ac:dyDescent="0.25">
      <c r="BI15362" s="34">
        <v>0.10736617591454729</v>
      </c>
    </row>
    <row r="15363" spans="61:61" x14ac:dyDescent="0.25">
      <c r="BI15363" s="34">
        <v>0.44362910308837888</v>
      </c>
    </row>
    <row r="15364" spans="61:61" x14ac:dyDescent="0.25">
      <c r="BI15364" s="34">
        <v>8.8608925118319803E-2</v>
      </c>
    </row>
    <row r="15365" spans="61:61" x14ac:dyDescent="0.25">
      <c r="BI15365" s="34">
        <v>-9.5396990845559996E-4</v>
      </c>
    </row>
    <row r="15366" spans="61:61" x14ac:dyDescent="0.25">
      <c r="BI15366" s="34">
        <v>-0.11077113848072501</v>
      </c>
    </row>
    <row r="15367" spans="61:61" x14ac:dyDescent="0.25">
      <c r="BI15367" s="34">
        <v>0.47007024010219661</v>
      </c>
    </row>
    <row r="15368" spans="61:61" x14ac:dyDescent="0.25">
      <c r="BI15368" s="34">
        <v>6.3770663693350299E-2</v>
      </c>
    </row>
    <row r="15369" spans="61:61" x14ac:dyDescent="0.25">
      <c r="BI15369" s="34">
        <v>2.2282992327365601E-2</v>
      </c>
    </row>
    <row r="15370" spans="61:61" x14ac:dyDescent="0.25">
      <c r="BI15370" s="34">
        <v>4.54920919143516E-2</v>
      </c>
    </row>
    <row r="15371" spans="61:61" x14ac:dyDescent="0.25">
      <c r="BI15371" s="34">
        <v>0.1798807109617088</v>
      </c>
    </row>
    <row r="15372" spans="61:61" x14ac:dyDescent="0.25">
      <c r="BI15372" s="34">
        <v>0.33100558265833008</v>
      </c>
    </row>
    <row r="15373" spans="61:61" x14ac:dyDescent="0.25">
      <c r="BI15373" s="34">
        <v>-3.4138557423156E-3</v>
      </c>
    </row>
    <row r="15374" spans="61:61" x14ac:dyDescent="0.25">
      <c r="BI15374" s="34">
        <v>0.26114346115010739</v>
      </c>
    </row>
    <row r="15375" spans="61:61" x14ac:dyDescent="0.25">
      <c r="BI15375" s="34">
        <v>5.6248629083095998E-3</v>
      </c>
    </row>
    <row r="15376" spans="61:61" x14ac:dyDescent="0.25">
      <c r="BI15376" s="34">
        <v>0.1944308997997804</v>
      </c>
    </row>
    <row r="15377" spans="61:61" x14ac:dyDescent="0.25">
      <c r="BI15377" s="34">
        <v>-7.0186080198288998E-3</v>
      </c>
    </row>
    <row r="15378" spans="61:61" x14ac:dyDescent="0.25">
      <c r="BI15378" s="34">
        <v>0.31814069360553943</v>
      </c>
    </row>
    <row r="15379" spans="61:61" x14ac:dyDescent="0.25">
      <c r="BI15379" s="34">
        <v>0.1385044732388164</v>
      </c>
    </row>
    <row r="15380" spans="61:61" x14ac:dyDescent="0.25">
      <c r="BI15380" s="34">
        <v>0.1218373252518315</v>
      </c>
    </row>
    <row r="15381" spans="61:61" x14ac:dyDescent="0.25">
      <c r="BI15381" s="34">
        <v>0.1650382305319035</v>
      </c>
    </row>
    <row r="15382" spans="61:61" x14ac:dyDescent="0.25">
      <c r="BI15382" s="34">
        <v>0.33112544439025038</v>
      </c>
    </row>
    <row r="15383" spans="61:61" x14ac:dyDescent="0.25">
      <c r="BI15383" s="34">
        <v>0.50775408263634059</v>
      </c>
    </row>
    <row r="15384" spans="61:61" x14ac:dyDescent="0.25">
      <c r="BI15384" s="34">
        <v>-3.7799416886463801E-2</v>
      </c>
    </row>
    <row r="15385" spans="61:61" x14ac:dyDescent="0.25">
      <c r="BI15385" s="34">
        <v>0.32801224673008711</v>
      </c>
    </row>
    <row r="15386" spans="61:61" x14ac:dyDescent="0.25">
      <c r="BI15386" s="34">
        <v>6.4967791353165993E-2</v>
      </c>
    </row>
    <row r="15387" spans="61:61" x14ac:dyDescent="0.25">
      <c r="BI15387" s="34">
        <v>3.2750799474917297E-2</v>
      </c>
    </row>
    <row r="15388" spans="61:61" x14ac:dyDescent="0.25">
      <c r="BI15388" s="34">
        <v>0.38231660844542892</v>
      </c>
    </row>
    <row r="15389" spans="61:61" x14ac:dyDescent="0.25">
      <c r="BI15389" s="34">
        <v>0.15254736427425969</v>
      </c>
    </row>
    <row r="15390" spans="61:61" x14ac:dyDescent="0.25">
      <c r="BI15390" s="34">
        <v>0.1358166570208735</v>
      </c>
    </row>
    <row r="15391" spans="61:61" x14ac:dyDescent="0.25">
      <c r="BI15391" s="34">
        <v>0.19640031132387539</v>
      </c>
    </row>
    <row r="15392" spans="61:61" x14ac:dyDescent="0.25">
      <c r="BI15392" s="34">
        <v>6.1045032463062102E-2</v>
      </c>
    </row>
    <row r="15393" spans="61:61" x14ac:dyDescent="0.25">
      <c r="BI15393" s="34">
        <v>0.44527632630663871</v>
      </c>
    </row>
    <row r="15394" spans="61:61" x14ac:dyDescent="0.25">
      <c r="BI15394" s="34">
        <v>0.11626604090223081</v>
      </c>
    </row>
    <row r="15395" spans="61:61" x14ac:dyDescent="0.25">
      <c r="BI15395" s="34">
        <v>0.16406427469482901</v>
      </c>
    </row>
    <row r="15396" spans="61:61" x14ac:dyDescent="0.25">
      <c r="BI15396" s="34">
        <v>6.6865150420059805E-2</v>
      </c>
    </row>
    <row r="15397" spans="61:61" x14ac:dyDescent="0.25">
      <c r="BI15397" s="34">
        <v>-6.2677222135083394E-2</v>
      </c>
    </row>
    <row r="15398" spans="61:61" x14ac:dyDescent="0.25">
      <c r="BI15398" s="34">
        <v>0.15978897688408869</v>
      </c>
    </row>
    <row r="15399" spans="61:61" x14ac:dyDescent="0.25">
      <c r="BI15399" s="34">
        <v>0.21338504780451589</v>
      </c>
    </row>
    <row r="15400" spans="61:61" x14ac:dyDescent="0.25">
      <c r="BI15400" s="34">
        <v>-8.8216610229247001E-3</v>
      </c>
    </row>
    <row r="15401" spans="61:61" x14ac:dyDescent="0.25">
      <c r="BI15401" s="34">
        <v>0.1260526158965308</v>
      </c>
    </row>
    <row r="15402" spans="61:61" x14ac:dyDescent="0.25">
      <c r="BI15402" s="34">
        <v>-0.14937835659630599</v>
      </c>
    </row>
    <row r="15403" spans="61:61" x14ac:dyDescent="0.25">
      <c r="BI15403" s="34">
        <v>3.9295363031431697E-2</v>
      </c>
    </row>
    <row r="15404" spans="61:61" x14ac:dyDescent="0.25">
      <c r="BI15404" s="34">
        <v>9.1191232768765895E-2</v>
      </c>
    </row>
    <row r="15405" spans="61:61" x14ac:dyDescent="0.25">
      <c r="BI15405" s="34">
        <v>0.10264295944324089</v>
      </c>
    </row>
    <row r="15406" spans="61:61" x14ac:dyDescent="0.25">
      <c r="BI15406" s="34">
        <v>9.4351752059893407E-2</v>
      </c>
    </row>
    <row r="15407" spans="61:61" x14ac:dyDescent="0.25">
      <c r="BI15407" s="34">
        <v>-1.4651696912485799E-2</v>
      </c>
    </row>
    <row r="15408" spans="61:61" x14ac:dyDescent="0.25">
      <c r="BI15408" s="34">
        <v>0.18834279044058419</v>
      </c>
    </row>
    <row r="15409" spans="61:61" x14ac:dyDescent="0.25">
      <c r="BI15409" s="34">
        <v>-1.13164243444958E-2</v>
      </c>
    </row>
    <row r="15410" spans="61:61" x14ac:dyDescent="0.25">
      <c r="BI15410" s="34">
        <v>0.25144633813669348</v>
      </c>
    </row>
    <row r="15411" spans="61:61" x14ac:dyDescent="0.25">
      <c r="BI15411" s="34">
        <v>-5.0917829556708198E-2</v>
      </c>
    </row>
    <row r="15412" spans="61:61" x14ac:dyDescent="0.25">
      <c r="BI15412" s="34">
        <v>-2.63940207528299E-2</v>
      </c>
    </row>
    <row r="15413" spans="61:61" x14ac:dyDescent="0.25">
      <c r="BI15413" s="34">
        <v>-0.1164393019737994</v>
      </c>
    </row>
    <row r="15414" spans="61:61" x14ac:dyDescent="0.25">
      <c r="BI15414" s="34">
        <v>-0.12378810046876081</v>
      </c>
    </row>
    <row r="15415" spans="61:61" x14ac:dyDescent="0.25">
      <c r="BI15415" s="34">
        <v>3.8394919434422102E-2</v>
      </c>
    </row>
    <row r="15416" spans="61:61" x14ac:dyDescent="0.25">
      <c r="BI15416" s="34">
        <v>-8.3140904346970704E-2</v>
      </c>
    </row>
    <row r="15417" spans="61:61" x14ac:dyDescent="0.25">
      <c r="BI15417" s="34">
        <v>4.38576433548084E-2</v>
      </c>
    </row>
    <row r="15418" spans="61:61" x14ac:dyDescent="0.25">
      <c r="BI15418" s="34">
        <v>-3.4516744972148197E-2</v>
      </c>
    </row>
    <row r="15419" spans="61:61" x14ac:dyDescent="0.25">
      <c r="BI15419" s="34">
        <v>-1.6692547978688799E-2</v>
      </c>
    </row>
    <row r="15420" spans="61:61" x14ac:dyDescent="0.25">
      <c r="BI15420" s="34">
        <v>-3.7934450489858197E-2</v>
      </c>
    </row>
    <row r="15421" spans="61:61" x14ac:dyDescent="0.25">
      <c r="BI15421" s="34">
        <v>0.1145038825396224</v>
      </c>
    </row>
    <row r="15422" spans="61:61" x14ac:dyDescent="0.25">
      <c r="BI15422" s="34">
        <v>-5.69486211340859E-2</v>
      </c>
    </row>
    <row r="15423" spans="61:61" x14ac:dyDescent="0.25">
      <c r="BI15423" s="34">
        <v>8.7238912763514795E-2</v>
      </c>
    </row>
    <row r="15424" spans="61:61" x14ac:dyDescent="0.25">
      <c r="BI15424" s="34">
        <v>-5.2776876599318297E-2</v>
      </c>
    </row>
    <row r="15425" spans="61:61" x14ac:dyDescent="0.25">
      <c r="BI15425" s="34">
        <v>0.1659954198352919</v>
      </c>
    </row>
    <row r="15426" spans="61:61" x14ac:dyDescent="0.25">
      <c r="BI15426" s="34">
        <v>5.9502232921129702E-2</v>
      </c>
    </row>
    <row r="15427" spans="61:61" x14ac:dyDescent="0.25">
      <c r="BI15427" s="34">
        <v>0.21177825213081039</v>
      </c>
    </row>
    <row r="15428" spans="61:61" x14ac:dyDescent="0.25">
      <c r="BI15428" s="34">
        <v>2.1507026896781301E-2</v>
      </c>
    </row>
    <row r="15429" spans="61:61" x14ac:dyDescent="0.25">
      <c r="BI15429" s="34">
        <v>0.2408991717292556</v>
      </c>
    </row>
    <row r="15430" spans="61:61" x14ac:dyDescent="0.25">
      <c r="BI15430" s="34">
        <v>6.2979228927713696E-2</v>
      </c>
    </row>
    <row r="15431" spans="61:61" x14ac:dyDescent="0.25">
      <c r="BI15431" s="34">
        <v>0.2735206938921263</v>
      </c>
    </row>
    <row r="15432" spans="61:61" x14ac:dyDescent="0.25">
      <c r="BI15432" s="34">
        <v>0.1000971845013393</v>
      </c>
    </row>
    <row r="15433" spans="61:61" x14ac:dyDescent="0.25">
      <c r="BI15433" s="34">
        <v>2.1319596533965299E-2</v>
      </c>
    </row>
    <row r="15434" spans="61:61" x14ac:dyDescent="0.25">
      <c r="BI15434" s="34">
        <v>0.2025028679388573</v>
      </c>
    </row>
    <row r="15435" spans="61:61" x14ac:dyDescent="0.25">
      <c r="BI15435" s="34">
        <v>9.6114347674967807E-2</v>
      </c>
    </row>
    <row r="15436" spans="61:61" x14ac:dyDescent="0.25">
      <c r="BI15436" s="34">
        <v>5.3271456943162099E-2</v>
      </c>
    </row>
    <row r="15437" spans="61:61" x14ac:dyDescent="0.25">
      <c r="BI15437" s="34">
        <v>0.3393375951674088</v>
      </c>
    </row>
    <row r="15438" spans="61:61" x14ac:dyDescent="0.25">
      <c r="BI15438" s="34">
        <v>0.111024951031132</v>
      </c>
    </row>
    <row r="15439" spans="61:61" x14ac:dyDescent="0.25">
      <c r="BI15439" s="34">
        <v>0.20554886424112551</v>
      </c>
    </row>
    <row r="15440" spans="61:61" x14ac:dyDescent="0.25">
      <c r="BI15440" s="34">
        <v>8.49716448737899E-2</v>
      </c>
    </row>
    <row r="15441" spans="61:61" x14ac:dyDescent="0.25">
      <c r="BI15441" s="34">
        <v>0.2071088642916164</v>
      </c>
    </row>
    <row r="15442" spans="61:61" x14ac:dyDescent="0.25">
      <c r="BI15442" s="34">
        <v>2.8760576762570998E-3</v>
      </c>
    </row>
    <row r="15443" spans="61:61" x14ac:dyDescent="0.25">
      <c r="BI15443" s="34">
        <v>8.9135617726868996E-2</v>
      </c>
    </row>
    <row r="15444" spans="61:61" x14ac:dyDescent="0.25">
      <c r="BI15444" s="34">
        <v>0.2341769873141229</v>
      </c>
    </row>
    <row r="15445" spans="61:61" x14ac:dyDescent="0.25">
      <c r="BI15445" s="34">
        <v>0.1049915823342001</v>
      </c>
    </row>
    <row r="15446" spans="61:61" x14ac:dyDescent="0.25">
      <c r="BI15446" s="34">
        <v>0.15293920403393449</v>
      </c>
    </row>
    <row r="15447" spans="61:61" x14ac:dyDescent="0.25">
      <c r="BI15447" s="34">
        <v>-7.5657512188772993E-2</v>
      </c>
    </row>
    <row r="15448" spans="61:61" x14ac:dyDescent="0.25">
      <c r="BI15448" s="34">
        <v>-0.16387004996159249</v>
      </c>
    </row>
    <row r="15449" spans="61:61" x14ac:dyDescent="0.25">
      <c r="BI15449" s="34">
        <v>0.28628138301009037</v>
      </c>
    </row>
    <row r="15450" spans="61:61" x14ac:dyDescent="0.25">
      <c r="BI15450" s="34">
        <v>0.42840902360372618</v>
      </c>
    </row>
    <row r="15451" spans="61:61" x14ac:dyDescent="0.25">
      <c r="BI15451" s="34">
        <v>0.2044934696126382</v>
      </c>
    </row>
    <row r="15452" spans="61:61" x14ac:dyDescent="0.25">
      <c r="BI15452" s="34">
        <v>6.6762732993912999E-3</v>
      </c>
    </row>
    <row r="15453" spans="61:61" x14ac:dyDescent="0.25">
      <c r="BI15453" s="34">
        <v>-4.5792919068815802E-2</v>
      </c>
    </row>
    <row r="15454" spans="61:61" x14ac:dyDescent="0.25">
      <c r="BI15454" s="34">
        <v>-9.5184062653397E-3</v>
      </c>
    </row>
    <row r="15455" spans="61:61" x14ac:dyDescent="0.25">
      <c r="BI15455" s="34">
        <v>-1.7274789119946801E-2</v>
      </c>
    </row>
    <row r="15456" spans="61:61" x14ac:dyDescent="0.25">
      <c r="BI15456" s="34">
        <v>-3.8070611100065811E-6</v>
      </c>
    </row>
    <row r="15457" spans="61:61" x14ac:dyDescent="0.25">
      <c r="BI15457" s="34">
        <v>-6.7060669325828701E-2</v>
      </c>
    </row>
    <row r="15458" spans="61:61" x14ac:dyDescent="0.25">
      <c r="BI15458" s="34">
        <v>-0.14597045128848979</v>
      </c>
    </row>
    <row r="15459" spans="61:61" x14ac:dyDescent="0.25">
      <c r="BI15459" s="34">
        <v>3.3129317725105203E-2</v>
      </c>
    </row>
    <row r="15460" spans="61:61" x14ac:dyDescent="0.25">
      <c r="BI15460" s="34">
        <v>-0.21617714305720001</v>
      </c>
    </row>
    <row r="15461" spans="61:61" x14ac:dyDescent="0.25">
      <c r="BI15461" s="34">
        <v>-7.3086079488719896E-2</v>
      </c>
    </row>
    <row r="15462" spans="61:61" x14ac:dyDescent="0.25">
      <c r="BI15462" s="34">
        <v>-0.20825645198497919</v>
      </c>
    </row>
    <row r="15463" spans="61:61" x14ac:dyDescent="0.25">
      <c r="BI15463" s="34">
        <v>-0.18504166322546931</v>
      </c>
    </row>
    <row r="15464" spans="61:61" x14ac:dyDescent="0.25">
      <c r="BI15464" s="34">
        <v>0.17025837899225929</v>
      </c>
    </row>
    <row r="15465" spans="61:61" x14ac:dyDescent="0.25">
      <c r="BI15465" s="34">
        <v>-5.4619038434010697E-2</v>
      </c>
    </row>
    <row r="15466" spans="61:61" x14ac:dyDescent="0.25">
      <c r="BI15466" s="34">
        <v>-7.7709424603183003E-3</v>
      </c>
    </row>
    <row r="15467" spans="61:61" x14ac:dyDescent="0.25">
      <c r="BI15467" s="34">
        <v>-3.9538670462005703E-2</v>
      </c>
    </row>
    <row r="15468" spans="61:61" x14ac:dyDescent="0.25">
      <c r="BI15468" s="34">
        <v>-0.1696912806883559</v>
      </c>
    </row>
    <row r="15469" spans="61:61" x14ac:dyDescent="0.25">
      <c r="BI15469" s="34">
        <v>-0.1015841562780479</v>
      </c>
    </row>
    <row r="15470" spans="61:61" x14ac:dyDescent="0.25">
      <c r="BI15470" s="34">
        <v>0.12932174562258</v>
      </c>
    </row>
    <row r="15471" spans="61:61" x14ac:dyDescent="0.25">
      <c r="BI15471" s="34">
        <v>-1.3223211428437499E-2</v>
      </c>
    </row>
    <row r="15472" spans="61:61" x14ac:dyDescent="0.25">
      <c r="BI15472" s="34">
        <v>-4.5095786361951197E-2</v>
      </c>
    </row>
    <row r="15473" spans="61:61" x14ac:dyDescent="0.25">
      <c r="BI15473" s="34">
        <v>-5.98696665487237E-2</v>
      </c>
    </row>
    <row r="15474" spans="61:61" x14ac:dyDescent="0.25">
      <c r="BI15474" s="34">
        <v>-5.8794936615795802E-2</v>
      </c>
    </row>
    <row r="15475" spans="61:61" x14ac:dyDescent="0.25">
      <c r="BI15475" s="34">
        <v>-0.11880729177365031</v>
      </c>
    </row>
    <row r="15476" spans="61:61" x14ac:dyDescent="0.25">
      <c r="BI15476" s="34">
        <v>-9.3480051844230097E-2</v>
      </c>
    </row>
    <row r="15477" spans="61:61" x14ac:dyDescent="0.25">
      <c r="BI15477" s="34">
        <v>8.8778553546620204E-2</v>
      </c>
    </row>
    <row r="15478" spans="61:61" x14ac:dyDescent="0.25">
      <c r="BI15478" s="34">
        <v>-0.21208203408290219</v>
      </c>
    </row>
    <row r="15479" spans="61:61" x14ac:dyDescent="0.25">
      <c r="BI15479" s="34">
        <v>-0.16356456810496159</v>
      </c>
    </row>
    <row r="15480" spans="61:61" x14ac:dyDescent="0.25">
      <c r="BI15480" s="34">
        <v>0.1118715089823584</v>
      </c>
    </row>
    <row r="15481" spans="61:61" x14ac:dyDescent="0.25">
      <c r="BI15481" s="34">
        <v>-0.1119432260117266</v>
      </c>
    </row>
    <row r="15482" spans="61:61" x14ac:dyDescent="0.25">
      <c r="BI15482" s="34">
        <v>-0.19952377308876931</v>
      </c>
    </row>
    <row r="15483" spans="61:61" x14ac:dyDescent="0.25">
      <c r="BI15483" s="34">
        <v>8.6223704819264793E-2</v>
      </c>
    </row>
    <row r="15484" spans="61:61" x14ac:dyDescent="0.25">
      <c r="BI15484" s="34">
        <v>2.2500957249959101E-2</v>
      </c>
    </row>
    <row r="15485" spans="61:61" x14ac:dyDescent="0.25">
      <c r="BI15485" s="34">
        <v>-8.8476158931159399E-2</v>
      </c>
    </row>
    <row r="15486" spans="61:61" x14ac:dyDescent="0.25">
      <c r="BI15486" s="34">
        <v>-2.4426455683494001E-2</v>
      </c>
    </row>
    <row r="15487" spans="61:61" x14ac:dyDescent="0.25">
      <c r="BI15487" s="34">
        <v>-9.9282286821823898E-2</v>
      </c>
    </row>
    <row r="15488" spans="61:61" x14ac:dyDescent="0.25">
      <c r="BI15488" s="34">
        <v>0.15937623136509671</v>
      </c>
    </row>
    <row r="15489" spans="61:61" x14ac:dyDescent="0.25">
      <c r="BI15489" s="34">
        <v>-0.13032555700067</v>
      </c>
    </row>
    <row r="15490" spans="61:61" x14ac:dyDescent="0.25">
      <c r="BI15490" s="34">
        <v>-0.1240022932230387</v>
      </c>
    </row>
    <row r="15491" spans="61:61" x14ac:dyDescent="0.25">
      <c r="BI15491" s="34">
        <v>-6.3699817483712201E-2</v>
      </c>
    </row>
    <row r="15492" spans="61:61" x14ac:dyDescent="0.25">
      <c r="BI15492" s="34">
        <v>-0.1411823347210229</v>
      </c>
    </row>
    <row r="15493" spans="61:61" x14ac:dyDescent="0.25">
      <c r="BI15493" s="34">
        <v>-0.24541370816789329</v>
      </c>
    </row>
    <row r="15494" spans="61:61" x14ac:dyDescent="0.25">
      <c r="BI15494" s="34">
        <v>-0.1707239726603533</v>
      </c>
    </row>
    <row r="15495" spans="61:61" x14ac:dyDescent="0.25">
      <c r="BI15495" s="34">
        <v>7.4216753226799506E-2</v>
      </c>
    </row>
    <row r="15496" spans="61:61" x14ac:dyDescent="0.25">
      <c r="BI15496" s="34">
        <v>-0.166533966532634</v>
      </c>
    </row>
    <row r="15497" spans="61:61" x14ac:dyDescent="0.25">
      <c r="BI15497" s="34">
        <v>4.64968978221715E-2</v>
      </c>
    </row>
    <row r="15498" spans="61:61" x14ac:dyDescent="0.25">
      <c r="BI15498" s="34">
        <v>5.7067637115289498E-2</v>
      </c>
    </row>
    <row r="15499" spans="61:61" x14ac:dyDescent="0.25">
      <c r="BI15499" s="34">
        <v>-0.19179008374462389</v>
      </c>
    </row>
    <row r="15500" spans="61:61" x14ac:dyDescent="0.25">
      <c r="BI15500" s="34">
        <v>-0.14160535500817359</v>
      </c>
    </row>
    <row r="15501" spans="61:61" x14ac:dyDescent="0.25">
      <c r="BI15501" s="34">
        <v>-3.8129165720545498E-2</v>
      </c>
    </row>
    <row r="15502" spans="61:61" x14ac:dyDescent="0.25">
      <c r="BI15502" s="34">
        <v>-8.3324153924491107E-2</v>
      </c>
    </row>
    <row r="15503" spans="61:61" x14ac:dyDescent="0.25">
      <c r="BI15503" s="34">
        <v>-0.2472907046349675</v>
      </c>
    </row>
    <row r="15504" spans="61:61" x14ac:dyDescent="0.25">
      <c r="BI15504" s="34">
        <v>-0.19419204555010899</v>
      </c>
    </row>
    <row r="15505" spans="61:61" x14ac:dyDescent="0.25">
      <c r="BI15505" s="34">
        <v>-0.19172414299373711</v>
      </c>
    </row>
    <row r="15506" spans="61:61" x14ac:dyDescent="0.25">
      <c r="BI15506" s="34">
        <v>0.1267478118771567</v>
      </c>
    </row>
    <row r="15507" spans="61:61" x14ac:dyDescent="0.25">
      <c r="BI15507" s="34">
        <v>-0.1543657685295351</v>
      </c>
    </row>
    <row r="15508" spans="61:61" x14ac:dyDescent="0.25">
      <c r="BI15508" s="34">
        <v>-0.19166094582321469</v>
      </c>
    </row>
    <row r="15509" spans="61:61" x14ac:dyDescent="0.25">
      <c r="BI15509" s="34">
        <v>-4.9583179455188101E-2</v>
      </c>
    </row>
    <row r="15510" spans="61:61" x14ac:dyDescent="0.25">
      <c r="BI15510" s="34">
        <v>7.8656077057981694E-2</v>
      </c>
    </row>
    <row r="15511" spans="61:61" x14ac:dyDescent="0.25">
      <c r="BI15511" s="34">
        <v>-4.6100276144605302E-2</v>
      </c>
    </row>
    <row r="15512" spans="61:61" x14ac:dyDescent="0.25">
      <c r="BI15512" s="34">
        <v>3.1698053747517998E-3</v>
      </c>
    </row>
    <row r="15513" spans="61:61" x14ac:dyDescent="0.25">
      <c r="BI15513" s="34">
        <v>-0.27949935288060712</v>
      </c>
    </row>
    <row r="15514" spans="61:61" x14ac:dyDescent="0.25">
      <c r="BI15514" s="34">
        <v>-5.59112173652732E-2</v>
      </c>
    </row>
    <row r="15515" spans="61:61" x14ac:dyDescent="0.25">
      <c r="BI15515" s="34">
        <v>-8.4840864962064194E-2</v>
      </c>
    </row>
    <row r="15516" spans="61:61" x14ac:dyDescent="0.25">
      <c r="BI15516" s="34">
        <v>-0.18857722357256879</v>
      </c>
    </row>
    <row r="15517" spans="61:61" x14ac:dyDescent="0.25">
      <c r="BI15517" s="34">
        <v>-3.7499620131013899E-2</v>
      </c>
    </row>
    <row r="15518" spans="61:61" x14ac:dyDescent="0.25">
      <c r="BI15518" s="34">
        <v>-0.28123673780637859</v>
      </c>
    </row>
    <row r="15519" spans="61:61" x14ac:dyDescent="0.25">
      <c r="BI15519" s="34">
        <v>-5.3596251589230703E-2</v>
      </c>
    </row>
    <row r="15520" spans="61:61" x14ac:dyDescent="0.25">
      <c r="BI15520" s="34">
        <v>-0.16437034200634151</v>
      </c>
    </row>
    <row r="15521" spans="61:61" x14ac:dyDescent="0.25">
      <c r="BI15521" s="34">
        <v>-6.1286988676547E-3</v>
      </c>
    </row>
    <row r="15522" spans="61:61" x14ac:dyDescent="0.25">
      <c r="BI15522" s="34">
        <v>0.15318170105417639</v>
      </c>
    </row>
    <row r="15523" spans="61:61" x14ac:dyDescent="0.25">
      <c r="BI15523" s="34">
        <v>-6.3403298207407102E-2</v>
      </c>
    </row>
    <row r="15524" spans="61:61" x14ac:dyDescent="0.25">
      <c r="BI15524" s="34">
        <v>-0.1016050901779843</v>
      </c>
    </row>
    <row r="15525" spans="61:61" x14ac:dyDescent="0.25">
      <c r="BI15525" s="34">
        <v>-4.7690774613026697E-2</v>
      </c>
    </row>
    <row r="15526" spans="61:61" x14ac:dyDescent="0.25">
      <c r="BI15526" s="34">
        <v>4.2014846130865202E-2</v>
      </c>
    </row>
    <row r="15527" spans="61:61" x14ac:dyDescent="0.25">
      <c r="BI15527" s="34">
        <v>-7.6826196335486902E-2</v>
      </c>
    </row>
    <row r="15528" spans="61:61" x14ac:dyDescent="0.25">
      <c r="BI15528" s="34">
        <v>-9.8561032922000996E-2</v>
      </c>
    </row>
    <row r="15529" spans="61:61" x14ac:dyDescent="0.25">
      <c r="BI15529" s="34">
        <v>-0.108087108150752</v>
      </c>
    </row>
    <row r="15530" spans="61:61" x14ac:dyDescent="0.25">
      <c r="BI15530" s="34">
        <v>4.0097625884190198E-2</v>
      </c>
    </row>
    <row r="15531" spans="61:61" x14ac:dyDescent="0.25">
      <c r="BI15531" s="34">
        <v>-1.1633210320115901E-2</v>
      </c>
    </row>
    <row r="15532" spans="61:61" x14ac:dyDescent="0.25">
      <c r="BI15532" s="34">
        <v>-0.15117594348208011</v>
      </c>
    </row>
    <row r="15533" spans="61:61" x14ac:dyDescent="0.25">
      <c r="BI15533" s="34">
        <v>4.9705531650936101E-2</v>
      </c>
    </row>
    <row r="15534" spans="61:61" x14ac:dyDescent="0.25">
      <c r="BI15534" s="34">
        <v>-9.1643341898961991E-3</v>
      </c>
    </row>
    <row r="15535" spans="61:61" x14ac:dyDescent="0.25">
      <c r="BI15535" s="34">
        <v>-0.11826126260343831</v>
      </c>
    </row>
    <row r="15536" spans="61:61" x14ac:dyDescent="0.25">
      <c r="BI15536" s="34">
        <v>-9.7976360583888006E-2</v>
      </c>
    </row>
    <row r="15537" spans="61:61" x14ac:dyDescent="0.25">
      <c r="BI15537" s="34">
        <v>-5.5081550889341101E-2</v>
      </c>
    </row>
    <row r="15538" spans="61:61" x14ac:dyDescent="0.25">
      <c r="BI15538" s="34">
        <v>1.76399067490088E-2</v>
      </c>
    </row>
    <row r="15539" spans="61:61" x14ac:dyDescent="0.25">
      <c r="BI15539" s="34">
        <v>7.8111109978539497E-2</v>
      </c>
    </row>
    <row r="15540" spans="61:61" x14ac:dyDescent="0.25">
      <c r="BI15540" s="34">
        <v>7.3434055742881296E-2</v>
      </c>
    </row>
    <row r="15541" spans="61:61" x14ac:dyDescent="0.25">
      <c r="BI15541" s="34">
        <v>0.10219202241631049</v>
      </c>
    </row>
    <row r="15542" spans="61:61" x14ac:dyDescent="0.25">
      <c r="BI15542" s="34">
        <v>0.2425914120055844</v>
      </c>
    </row>
    <row r="15543" spans="61:61" x14ac:dyDescent="0.25">
      <c r="BI15543" s="34">
        <v>-7.9346042784897E-2</v>
      </c>
    </row>
    <row r="15544" spans="61:61" x14ac:dyDescent="0.25">
      <c r="BI15544" s="34">
        <v>-9.6451195014579494E-2</v>
      </c>
    </row>
    <row r="15545" spans="61:61" x14ac:dyDescent="0.25">
      <c r="BI15545" s="34">
        <v>0.1089092762564637</v>
      </c>
    </row>
    <row r="15546" spans="61:61" x14ac:dyDescent="0.25">
      <c r="BI15546" s="34">
        <v>-0.34374443920010711</v>
      </c>
    </row>
    <row r="15547" spans="61:61" x14ac:dyDescent="0.25">
      <c r="BI15547" s="34">
        <v>0.13768951771873039</v>
      </c>
    </row>
    <row r="15548" spans="61:61" x14ac:dyDescent="0.25">
      <c r="BI15548" s="34">
        <v>2.0640916716606499E-2</v>
      </c>
    </row>
    <row r="15549" spans="61:61" x14ac:dyDescent="0.25">
      <c r="BI15549" s="34">
        <v>6.2711451854496503E-2</v>
      </c>
    </row>
    <row r="15550" spans="61:61" x14ac:dyDescent="0.25">
      <c r="BI15550" s="34">
        <v>-1.05652395431445E-2</v>
      </c>
    </row>
    <row r="15551" spans="61:61" x14ac:dyDescent="0.25">
      <c r="BI15551" s="34">
        <v>0.15581507612210699</v>
      </c>
    </row>
    <row r="15552" spans="61:61" x14ac:dyDescent="0.25">
      <c r="BI15552" s="34">
        <v>4.1841297335112902E-2</v>
      </c>
    </row>
    <row r="15553" spans="61:61" x14ac:dyDescent="0.25">
      <c r="BI15553" s="34">
        <v>1.52201377011801E-2</v>
      </c>
    </row>
    <row r="15554" spans="61:61" x14ac:dyDescent="0.25">
      <c r="BI15554" s="34">
        <v>0.18971444513720981</v>
      </c>
    </row>
    <row r="15555" spans="61:61" x14ac:dyDescent="0.25">
      <c r="BI15555" s="34">
        <v>8.5179442254108007E-2</v>
      </c>
    </row>
    <row r="15556" spans="61:61" x14ac:dyDescent="0.25">
      <c r="BI15556" s="34">
        <v>-2.4389065222794101E-2</v>
      </c>
    </row>
    <row r="15557" spans="61:61" x14ac:dyDescent="0.25">
      <c r="BI15557" s="34">
        <v>-8.7138638886307906E-2</v>
      </c>
    </row>
    <row r="15558" spans="61:61" x14ac:dyDescent="0.25">
      <c r="BI15558" s="34">
        <v>0.3868197628066688</v>
      </c>
    </row>
    <row r="15559" spans="61:61" x14ac:dyDescent="0.25">
      <c r="BI15559" s="34">
        <v>4.2896839912340501E-2</v>
      </c>
    </row>
    <row r="15560" spans="61:61" x14ac:dyDescent="0.25">
      <c r="BI15560" s="34">
        <v>-2.4219383255922398E-2</v>
      </c>
    </row>
    <row r="15561" spans="61:61" x14ac:dyDescent="0.25">
      <c r="BI15561" s="34">
        <v>0.2237565595395358</v>
      </c>
    </row>
    <row r="15562" spans="61:61" x14ac:dyDescent="0.25">
      <c r="BI15562" s="34">
        <v>0.1371688173105782</v>
      </c>
    </row>
    <row r="15563" spans="61:61" x14ac:dyDescent="0.25">
      <c r="BI15563" s="34">
        <v>1.6072573203394499E-2</v>
      </c>
    </row>
    <row r="15564" spans="61:61" x14ac:dyDescent="0.25">
      <c r="BI15564" s="34">
        <v>0.45986814251615982</v>
      </c>
    </row>
    <row r="15565" spans="61:61" x14ac:dyDescent="0.25">
      <c r="BI15565" s="34">
        <v>-9.1815053919274706E-2</v>
      </c>
    </row>
    <row r="15566" spans="61:61" x14ac:dyDescent="0.25">
      <c r="BI15566" s="34">
        <v>2.1282109634964E-3</v>
      </c>
    </row>
    <row r="15567" spans="61:61" x14ac:dyDescent="0.25">
      <c r="BI15567" s="34">
        <v>-1.5272776652599599E-2</v>
      </c>
    </row>
    <row r="15568" spans="61:61" x14ac:dyDescent="0.25">
      <c r="BI15568" s="34">
        <v>-7.9780429973802497E-2</v>
      </c>
    </row>
    <row r="15569" spans="61:61" x14ac:dyDescent="0.25">
      <c r="BI15569" s="34">
        <v>-3.2936971288751803E-2</v>
      </c>
    </row>
    <row r="15570" spans="61:61" x14ac:dyDescent="0.25">
      <c r="BI15570" s="34">
        <v>0.12680430571709059</v>
      </c>
    </row>
    <row r="15571" spans="61:61" x14ac:dyDescent="0.25">
      <c r="BI15571" s="34">
        <v>0.13155126667309169</v>
      </c>
    </row>
    <row r="15572" spans="61:61" x14ac:dyDescent="0.25">
      <c r="BI15572" s="34">
        <v>0.1681607077330643</v>
      </c>
    </row>
    <row r="15573" spans="61:61" x14ac:dyDescent="0.25">
      <c r="BI15573" s="34">
        <v>-0.1268521484721096</v>
      </c>
    </row>
    <row r="15574" spans="61:61" x14ac:dyDescent="0.25">
      <c r="BI15574" s="34">
        <v>-3.0180637595375599E-2</v>
      </c>
    </row>
    <row r="15575" spans="61:61" x14ac:dyDescent="0.25">
      <c r="BI15575" s="34">
        <v>-3.3348902327998302E-2</v>
      </c>
    </row>
    <row r="15576" spans="61:61" x14ac:dyDescent="0.25">
      <c r="BI15576" s="34">
        <v>-4.4148978892817103E-2</v>
      </c>
    </row>
    <row r="15577" spans="61:61" x14ac:dyDescent="0.25">
      <c r="BI15577" s="34">
        <v>-7.2554385533353097E-2</v>
      </c>
    </row>
    <row r="15578" spans="61:61" x14ac:dyDescent="0.25">
      <c r="BI15578" s="34">
        <v>-0.1059689503899105</v>
      </c>
    </row>
    <row r="15579" spans="61:61" x14ac:dyDescent="0.25">
      <c r="BI15579" s="34">
        <v>0.1220781231528246</v>
      </c>
    </row>
    <row r="15580" spans="61:61" x14ac:dyDescent="0.25">
      <c r="BI15580" s="34">
        <v>-4.5510331110977E-3</v>
      </c>
    </row>
    <row r="15581" spans="61:61" x14ac:dyDescent="0.25">
      <c r="BI15581" s="34">
        <v>0.1083924687435823</v>
      </c>
    </row>
    <row r="15582" spans="61:61" x14ac:dyDescent="0.25">
      <c r="BI15582" s="34">
        <v>5.16865618290306E-2</v>
      </c>
    </row>
    <row r="15583" spans="61:61" x14ac:dyDescent="0.25">
      <c r="BI15583" s="34">
        <v>-1.5944645361749599E-2</v>
      </c>
    </row>
    <row r="15584" spans="61:61" x14ac:dyDescent="0.25">
      <c r="BI15584" s="34">
        <v>-5.1698895121765003E-2</v>
      </c>
    </row>
    <row r="15585" spans="61:61" x14ac:dyDescent="0.25">
      <c r="BI15585" s="34">
        <v>4.6458729924896101E-2</v>
      </c>
    </row>
    <row r="15586" spans="61:61" x14ac:dyDescent="0.25">
      <c r="BI15586" s="34">
        <v>5.44118246647936E-2</v>
      </c>
    </row>
    <row r="15587" spans="61:61" x14ac:dyDescent="0.25">
      <c r="BI15587" s="34">
        <v>-3.2734702669384899E-2</v>
      </c>
    </row>
    <row r="15588" spans="61:61" x14ac:dyDescent="0.25">
      <c r="BI15588" s="34">
        <v>-3.9330301163086397E-2</v>
      </c>
    </row>
    <row r="15589" spans="61:61" x14ac:dyDescent="0.25">
      <c r="BI15589" s="34">
        <v>-5.1801027575378703E-2</v>
      </c>
    </row>
    <row r="15590" spans="61:61" x14ac:dyDescent="0.25">
      <c r="BI15590" s="34">
        <v>-8.0237362208721002E-3</v>
      </c>
    </row>
    <row r="15591" spans="61:61" x14ac:dyDescent="0.25">
      <c r="BI15591" s="34">
        <v>0.33601636671650598</v>
      </c>
    </row>
    <row r="15592" spans="61:61" x14ac:dyDescent="0.25">
      <c r="BI15592" s="34">
        <v>9.2854895243717706E-2</v>
      </c>
    </row>
    <row r="15593" spans="61:61" x14ac:dyDescent="0.25">
      <c r="BI15593" s="34">
        <v>1.9526310563290201E-2</v>
      </c>
    </row>
    <row r="15594" spans="61:61" x14ac:dyDescent="0.25">
      <c r="BI15594" s="34">
        <v>8.0660000768873003E-2</v>
      </c>
    </row>
    <row r="15595" spans="61:61" x14ac:dyDescent="0.25">
      <c r="BI15595" s="34">
        <v>-2.6195650610685298E-2</v>
      </c>
    </row>
    <row r="15596" spans="61:61" x14ac:dyDescent="0.25">
      <c r="BI15596" s="34">
        <v>-0.1031187439771475</v>
      </c>
    </row>
    <row r="15597" spans="61:61" x14ac:dyDescent="0.25">
      <c r="BI15597" s="34">
        <v>0.19622253547292601</v>
      </c>
    </row>
    <row r="15598" spans="61:61" x14ac:dyDescent="0.25">
      <c r="BI15598" s="34">
        <v>-0.11520089267872929</v>
      </c>
    </row>
    <row r="15599" spans="61:61" x14ac:dyDescent="0.25">
      <c r="BI15599" s="34">
        <v>-6.2826728541562404E-2</v>
      </c>
    </row>
    <row r="15600" spans="61:61" x14ac:dyDescent="0.25">
      <c r="BI15600" s="34">
        <v>-4.5595034360121703E-2</v>
      </c>
    </row>
    <row r="15601" spans="61:61" x14ac:dyDescent="0.25">
      <c r="BI15601" s="34">
        <v>-7.1745202518148504E-2</v>
      </c>
    </row>
    <row r="15602" spans="61:61" x14ac:dyDescent="0.25">
      <c r="BI15602" s="34">
        <v>2.49192206511493E-2</v>
      </c>
    </row>
    <row r="15603" spans="61:61" x14ac:dyDescent="0.25">
      <c r="BI15603" s="34">
        <v>1.8240934387849898E-2</v>
      </c>
    </row>
    <row r="15604" spans="61:61" x14ac:dyDescent="0.25">
      <c r="BI15604" s="34">
        <v>1.2184913077276699E-2</v>
      </c>
    </row>
    <row r="15605" spans="61:61" x14ac:dyDescent="0.25">
      <c r="BI15605" s="34">
        <v>-5.6937647635635698E-2</v>
      </c>
    </row>
    <row r="15606" spans="61:61" x14ac:dyDescent="0.25">
      <c r="BI15606" s="34">
        <v>9.6942723250685994E-2</v>
      </c>
    </row>
    <row r="15607" spans="61:61" x14ac:dyDescent="0.25">
      <c r="BI15607" s="34">
        <v>0.10436174410292839</v>
      </c>
    </row>
    <row r="15608" spans="61:61" x14ac:dyDescent="0.25">
      <c r="BI15608" s="34">
        <v>-0.1404823553440433</v>
      </c>
    </row>
    <row r="15609" spans="61:61" x14ac:dyDescent="0.25">
      <c r="BI15609" s="34">
        <v>-4.8373910482713701E-2</v>
      </c>
    </row>
    <row r="15610" spans="61:61" x14ac:dyDescent="0.25">
      <c r="BI15610" s="34">
        <v>-4.3469821450940797E-2</v>
      </c>
    </row>
    <row r="15611" spans="61:61" x14ac:dyDescent="0.25">
      <c r="BI15611" s="34">
        <v>-0.11903082217841469</v>
      </c>
    </row>
    <row r="15612" spans="61:61" x14ac:dyDescent="0.25">
      <c r="BI15612" s="34">
        <v>-0.21607830535630509</v>
      </c>
    </row>
    <row r="15613" spans="61:61" x14ac:dyDescent="0.25">
      <c r="BI15613" s="34">
        <v>-0.21069317949489069</v>
      </c>
    </row>
    <row r="15614" spans="61:61" x14ac:dyDescent="0.25">
      <c r="BI15614" s="34">
        <v>-7.8033729332020003E-3</v>
      </c>
    </row>
    <row r="15615" spans="61:61" x14ac:dyDescent="0.25">
      <c r="BI15615" s="34">
        <v>-3.0295612481916499E-2</v>
      </c>
    </row>
    <row r="15616" spans="61:61" x14ac:dyDescent="0.25">
      <c r="BI15616" s="34">
        <v>-0.1637969819491773</v>
      </c>
    </row>
    <row r="15617" spans="61:61" x14ac:dyDescent="0.25">
      <c r="BI15617" s="34">
        <v>-0.15434990436264681</v>
      </c>
    </row>
    <row r="15618" spans="61:61" x14ac:dyDescent="0.25">
      <c r="BI15618" s="34">
        <v>-0.12708741335282761</v>
      </c>
    </row>
    <row r="15619" spans="61:61" x14ac:dyDescent="0.25">
      <c r="BI15619" s="34">
        <v>7.3138469445161697E-2</v>
      </c>
    </row>
    <row r="15620" spans="61:61" x14ac:dyDescent="0.25">
      <c r="BI15620" s="34">
        <v>-4.3770573759549999E-3</v>
      </c>
    </row>
    <row r="15621" spans="61:61" x14ac:dyDescent="0.25">
      <c r="BI15621" s="34">
        <v>-0.1313961427654104</v>
      </c>
    </row>
    <row r="15622" spans="61:61" x14ac:dyDescent="0.25">
      <c r="BI15622" s="34">
        <v>-7.13749487045372E-2</v>
      </c>
    </row>
    <row r="15623" spans="61:61" x14ac:dyDescent="0.25">
      <c r="BI15623" s="34">
        <v>-0.24264864633447239</v>
      </c>
    </row>
    <row r="15624" spans="61:61" x14ac:dyDescent="0.25">
      <c r="BI15624" s="34">
        <v>-3.0215096305304098E-2</v>
      </c>
    </row>
    <row r="15625" spans="61:61" x14ac:dyDescent="0.25">
      <c r="BI15625" s="34">
        <v>0.15651903923582591</v>
      </c>
    </row>
    <row r="15626" spans="61:61" x14ac:dyDescent="0.25">
      <c r="BI15626" s="34">
        <v>-1.6974872978822102E-2</v>
      </c>
    </row>
    <row r="15627" spans="61:61" x14ac:dyDescent="0.25">
      <c r="BI15627" s="34">
        <v>-4.3522059556867901E-2</v>
      </c>
    </row>
    <row r="15628" spans="61:61" x14ac:dyDescent="0.25">
      <c r="BI15628" s="34">
        <v>-4.5349292226875698E-2</v>
      </c>
    </row>
    <row r="15629" spans="61:61" x14ac:dyDescent="0.25">
      <c r="BI15629" s="34">
        <v>-0.20865829583107201</v>
      </c>
    </row>
    <row r="15630" spans="61:61" x14ac:dyDescent="0.25">
      <c r="BI15630" s="34">
        <v>-3.7546801683465802E-2</v>
      </c>
    </row>
    <row r="15631" spans="61:61" x14ac:dyDescent="0.25">
      <c r="BI15631" s="34">
        <v>-0.116830998050551</v>
      </c>
    </row>
    <row r="15632" spans="61:61" x14ac:dyDescent="0.25">
      <c r="BI15632" s="34">
        <v>-3.2793171257065601E-2</v>
      </c>
    </row>
    <row r="15633" spans="61:61" x14ac:dyDescent="0.25">
      <c r="BI15633" s="34">
        <v>-9.2456841127942099E-2</v>
      </c>
    </row>
    <row r="15634" spans="61:61" x14ac:dyDescent="0.25">
      <c r="BI15634" s="34">
        <v>-3.2636528888145999E-2</v>
      </c>
    </row>
    <row r="15635" spans="61:61" x14ac:dyDescent="0.25">
      <c r="BI15635" s="34">
        <v>-4.0257429099923601E-2</v>
      </c>
    </row>
    <row r="15636" spans="61:61" x14ac:dyDescent="0.25">
      <c r="BI15636" s="34">
        <v>-0.15499906382006681</v>
      </c>
    </row>
    <row r="15637" spans="61:61" x14ac:dyDescent="0.25">
      <c r="BI15637" s="34">
        <v>-9.4520702093593995E-3</v>
      </c>
    </row>
    <row r="15638" spans="61:61" x14ac:dyDescent="0.25">
      <c r="BI15638" s="34">
        <v>-0.1376682250797355</v>
      </c>
    </row>
    <row r="15639" spans="61:61" x14ac:dyDescent="0.25">
      <c r="BI15639" s="34">
        <v>-0.12003608289485999</v>
      </c>
    </row>
    <row r="15640" spans="61:61" x14ac:dyDescent="0.25">
      <c r="BI15640" s="34">
        <v>-0.17518960457057881</v>
      </c>
    </row>
    <row r="15641" spans="61:61" x14ac:dyDescent="0.25">
      <c r="BI15641" s="34">
        <v>-0.13907433798407329</v>
      </c>
    </row>
    <row r="15642" spans="61:61" x14ac:dyDescent="0.25">
      <c r="BI15642" s="34">
        <v>0.26202338546402598</v>
      </c>
    </row>
    <row r="15643" spans="61:61" x14ac:dyDescent="0.25">
      <c r="BI15643" s="34">
        <v>-2.4337368188355302E-2</v>
      </c>
    </row>
    <row r="15644" spans="61:61" x14ac:dyDescent="0.25">
      <c r="BI15644" s="34">
        <v>-8.65885462691382E-2</v>
      </c>
    </row>
    <row r="15645" spans="61:61" x14ac:dyDescent="0.25">
      <c r="BI15645" s="34">
        <v>0.2351789233631324</v>
      </c>
    </row>
    <row r="15646" spans="61:61" x14ac:dyDescent="0.25">
      <c r="BI15646" s="34">
        <v>-1.022222818983E-4</v>
      </c>
    </row>
    <row r="15647" spans="61:61" x14ac:dyDescent="0.25">
      <c r="BI15647" s="34">
        <v>-0.53294054569127924</v>
      </c>
    </row>
    <row r="15648" spans="61:61" x14ac:dyDescent="0.25">
      <c r="BI15648" s="34">
        <v>0.111106455301636</v>
      </c>
    </row>
    <row r="15649" spans="61:61" x14ac:dyDescent="0.25">
      <c r="BI15649" s="34">
        <v>0.1952747184446734</v>
      </c>
    </row>
    <row r="15650" spans="61:61" x14ac:dyDescent="0.25">
      <c r="BI15650" s="34">
        <v>-0.1678021665649396</v>
      </c>
    </row>
    <row r="15651" spans="61:61" x14ac:dyDescent="0.25">
      <c r="BI15651" s="34">
        <v>8.1268462471762906E-2</v>
      </c>
    </row>
    <row r="15652" spans="61:61" x14ac:dyDescent="0.25">
      <c r="BI15652" s="34">
        <v>0.1515380219464072</v>
      </c>
    </row>
    <row r="15653" spans="61:61" x14ac:dyDescent="0.25">
      <c r="BI15653" s="34">
        <v>0.1097326225762932</v>
      </c>
    </row>
    <row r="15654" spans="61:61" x14ac:dyDescent="0.25">
      <c r="BI15654" s="34">
        <v>-1.41758235981861E-2</v>
      </c>
    </row>
    <row r="15655" spans="61:61" x14ac:dyDescent="0.25">
      <c r="BI15655" s="34">
        <v>3.0052955909875001E-3</v>
      </c>
    </row>
    <row r="15656" spans="61:61" x14ac:dyDescent="0.25">
      <c r="BI15656" s="34">
        <v>-0.1119982895996549</v>
      </c>
    </row>
    <row r="15657" spans="61:61" x14ac:dyDescent="0.25">
      <c r="BI15657" s="34">
        <v>-0.14937571118015111</v>
      </c>
    </row>
    <row r="15658" spans="61:61" x14ac:dyDescent="0.25">
      <c r="BI15658" s="34">
        <v>0.19753464591595379</v>
      </c>
    </row>
    <row r="15659" spans="61:61" x14ac:dyDescent="0.25">
      <c r="BI15659" s="34">
        <v>-0.1562850081681641</v>
      </c>
    </row>
    <row r="15660" spans="61:61" x14ac:dyDescent="0.25">
      <c r="BI15660" s="34">
        <v>-5.4780875043111701E-2</v>
      </c>
    </row>
    <row r="15661" spans="61:61" x14ac:dyDescent="0.25">
      <c r="BI15661" s="34">
        <v>-1.8807183295780901E-2</v>
      </c>
    </row>
    <row r="15662" spans="61:61" x14ac:dyDescent="0.25">
      <c r="BI15662" s="34">
        <v>3.0496485149195399E-2</v>
      </c>
    </row>
    <row r="15663" spans="61:61" x14ac:dyDescent="0.25">
      <c r="BI15663" s="34">
        <v>0.32416762712505498</v>
      </c>
    </row>
    <row r="15664" spans="61:61" x14ac:dyDescent="0.25">
      <c r="BI15664" s="34">
        <v>-0.18985863288235191</v>
      </c>
    </row>
    <row r="15665" spans="61:61" x14ac:dyDescent="0.25">
      <c r="BI15665" s="34">
        <v>0.36798176562632878</v>
      </c>
    </row>
    <row r="15666" spans="61:61" x14ac:dyDescent="0.25">
      <c r="BI15666" s="34">
        <v>-4.4584633095540303E-2</v>
      </c>
    </row>
    <row r="15667" spans="61:61" x14ac:dyDescent="0.25">
      <c r="BI15667" s="34">
        <v>-0.22864916056473711</v>
      </c>
    </row>
    <row r="15668" spans="61:61" x14ac:dyDescent="0.25">
      <c r="BI15668" s="34">
        <v>-6.1929517711292598E-2</v>
      </c>
    </row>
    <row r="15669" spans="61:61" x14ac:dyDescent="0.25">
      <c r="BI15669" s="34">
        <v>0.1233284504944859</v>
      </c>
    </row>
    <row r="15670" spans="61:61" x14ac:dyDescent="0.25">
      <c r="BI15670" s="34">
        <v>-8.9951522012213403E-2</v>
      </c>
    </row>
    <row r="15671" spans="61:61" x14ac:dyDescent="0.25">
      <c r="BI15671" s="34">
        <v>4.5010342686920703E-2</v>
      </c>
    </row>
    <row r="15672" spans="61:61" x14ac:dyDescent="0.25">
      <c r="BI15672" s="34">
        <v>-2.5325232894497E-2</v>
      </c>
    </row>
    <row r="15673" spans="61:61" x14ac:dyDescent="0.25">
      <c r="BI15673" s="34">
        <v>-0.15601272971850971</v>
      </c>
    </row>
    <row r="15674" spans="61:61" x14ac:dyDescent="0.25">
      <c r="BI15674" s="34">
        <v>-0.1072388051164231</v>
      </c>
    </row>
    <row r="15675" spans="61:61" x14ac:dyDescent="0.25">
      <c r="BI15675" s="34">
        <v>4.25492417684444E-2</v>
      </c>
    </row>
    <row r="15676" spans="61:61" x14ac:dyDescent="0.25">
      <c r="BI15676" s="34">
        <v>3.1995079671459001E-3</v>
      </c>
    </row>
    <row r="15677" spans="61:61" x14ac:dyDescent="0.25">
      <c r="BI15677" s="34">
        <v>0.15485562356591209</v>
      </c>
    </row>
    <row r="15678" spans="61:61" x14ac:dyDescent="0.25">
      <c r="BI15678" s="34">
        <v>0.2979015861491775</v>
      </c>
    </row>
    <row r="15679" spans="61:61" x14ac:dyDescent="0.25">
      <c r="BI15679" s="34">
        <v>-2.799910418558E-2</v>
      </c>
    </row>
    <row r="15680" spans="61:61" x14ac:dyDescent="0.25">
      <c r="BI15680" s="34">
        <v>-2.59520747250633E-2</v>
      </c>
    </row>
    <row r="15681" spans="61:61" x14ac:dyDescent="0.25">
      <c r="BI15681" s="34">
        <v>-8.31282642126739E-2</v>
      </c>
    </row>
    <row r="15682" spans="61:61" x14ac:dyDescent="0.25">
      <c r="BI15682" s="34">
        <v>3.3297770827339701E-2</v>
      </c>
    </row>
    <row r="15683" spans="61:61" x14ac:dyDescent="0.25">
      <c r="BI15683" s="34">
        <v>-0.12497002606804709</v>
      </c>
    </row>
    <row r="15684" spans="61:61" x14ac:dyDescent="0.25">
      <c r="BI15684" s="34">
        <v>-2.8653499962859701E-2</v>
      </c>
    </row>
    <row r="15685" spans="61:61" x14ac:dyDescent="0.25">
      <c r="BI15685" s="34">
        <v>-4.30592865542231E-2</v>
      </c>
    </row>
    <row r="15686" spans="61:61" x14ac:dyDescent="0.25">
      <c r="BI15686" s="34">
        <v>-0.10823551567996589</v>
      </c>
    </row>
    <row r="15687" spans="61:61" x14ac:dyDescent="0.25">
      <c r="BI15687" s="34">
        <v>0.2674454843311545</v>
      </c>
    </row>
    <row r="15688" spans="61:61" x14ac:dyDescent="0.25">
      <c r="BI15688" s="34">
        <v>0.23902314645956119</v>
      </c>
    </row>
    <row r="15689" spans="61:61" x14ac:dyDescent="0.25">
      <c r="BI15689" s="34">
        <v>4.4969267439099202E-2</v>
      </c>
    </row>
    <row r="15690" spans="61:61" x14ac:dyDescent="0.25">
      <c r="BI15690" s="34">
        <v>-0.1553470764023018</v>
      </c>
    </row>
    <row r="15691" spans="61:61" x14ac:dyDescent="0.25">
      <c r="BI15691" s="34">
        <v>0.138008984529188</v>
      </c>
    </row>
    <row r="15692" spans="61:61" x14ac:dyDescent="0.25">
      <c r="BI15692" s="34">
        <v>3.8262655112030697E-2</v>
      </c>
    </row>
    <row r="15693" spans="61:61" x14ac:dyDescent="0.25">
      <c r="BI15693" s="34">
        <v>-8.2623335986940997E-3</v>
      </c>
    </row>
    <row r="15694" spans="61:61" x14ac:dyDescent="0.25">
      <c r="BI15694" s="34">
        <v>-7.1518594393561799E-2</v>
      </c>
    </row>
    <row r="15695" spans="61:61" x14ac:dyDescent="0.25">
      <c r="BI15695" s="34">
        <v>-3.9170469727623197E-2</v>
      </c>
    </row>
    <row r="15696" spans="61:61" x14ac:dyDescent="0.25">
      <c r="BI15696" s="34">
        <v>-2.3994988748630998E-3</v>
      </c>
    </row>
    <row r="15697" spans="61:61" x14ac:dyDescent="0.25">
      <c r="BI15697" s="34">
        <v>-1.8142367130892E-3</v>
      </c>
    </row>
    <row r="15698" spans="61:61" x14ac:dyDescent="0.25">
      <c r="BI15698" s="34">
        <v>-7.9794257303588995E-2</v>
      </c>
    </row>
    <row r="15699" spans="61:61" x14ac:dyDescent="0.25">
      <c r="BI15699" s="34">
        <v>6.8177106242042998E-2</v>
      </c>
    </row>
    <row r="15700" spans="61:61" x14ac:dyDescent="0.25">
      <c r="BI15700" s="34">
        <v>0.18018379479545329</v>
      </c>
    </row>
    <row r="15701" spans="61:61" x14ac:dyDescent="0.25">
      <c r="BI15701" s="34">
        <v>0.12299976185611131</v>
      </c>
    </row>
    <row r="15702" spans="61:61" x14ac:dyDescent="0.25">
      <c r="BI15702" s="34">
        <v>-5.2447653673779897E-2</v>
      </c>
    </row>
    <row r="15703" spans="61:61" x14ac:dyDescent="0.25">
      <c r="BI15703" s="34">
        <v>-6.1996575559349502E-2</v>
      </c>
    </row>
    <row r="15704" spans="61:61" x14ac:dyDescent="0.25">
      <c r="BI15704" s="34">
        <v>4.7118759520729998E-4</v>
      </c>
    </row>
    <row r="15705" spans="61:61" x14ac:dyDescent="0.25">
      <c r="BI15705" s="34">
        <v>-5.9821122028157004E-3</v>
      </c>
    </row>
    <row r="15706" spans="61:61" x14ac:dyDescent="0.25">
      <c r="BI15706" s="34">
        <v>0.28910215931775862</v>
      </c>
    </row>
    <row r="15707" spans="61:61" x14ac:dyDescent="0.25">
      <c r="BI15707" s="34">
        <v>6.0320787025148002E-2</v>
      </c>
    </row>
    <row r="15708" spans="61:61" x14ac:dyDescent="0.25">
      <c r="BI15708" s="34">
        <v>4.6448826003873199E-2</v>
      </c>
    </row>
    <row r="15709" spans="61:61" x14ac:dyDescent="0.25">
      <c r="BI15709" s="34">
        <v>0.25836456312935902</v>
      </c>
    </row>
    <row r="15710" spans="61:61" x14ac:dyDescent="0.25">
      <c r="BI15710" s="34">
        <v>-5.9816417866565698E-2</v>
      </c>
    </row>
    <row r="15711" spans="61:61" x14ac:dyDescent="0.25">
      <c r="BI15711" s="34">
        <v>5.6322936625413697E-2</v>
      </c>
    </row>
    <row r="15712" spans="61:61" x14ac:dyDescent="0.25">
      <c r="BI15712" s="34">
        <v>9.3339121330291999E-2</v>
      </c>
    </row>
    <row r="15713" spans="61:61" x14ac:dyDescent="0.25">
      <c r="BI15713" s="34">
        <v>0.15426241449135589</v>
      </c>
    </row>
    <row r="15714" spans="61:61" x14ac:dyDescent="0.25">
      <c r="BI15714" s="34">
        <v>0.23466404521687589</v>
      </c>
    </row>
    <row r="15715" spans="61:61" x14ac:dyDescent="0.25">
      <c r="BI15715" s="34">
        <v>-4.4306117753183397E-2</v>
      </c>
    </row>
    <row r="15716" spans="61:61" x14ac:dyDescent="0.25">
      <c r="BI15716" s="34">
        <v>-1.4744586669469499E-2</v>
      </c>
    </row>
    <row r="15717" spans="61:61" x14ac:dyDescent="0.25">
      <c r="BI15717" s="34">
        <v>1.0079266286368099E-2</v>
      </c>
    </row>
    <row r="15718" spans="61:61" x14ac:dyDescent="0.25">
      <c r="BI15718" s="34">
        <v>0.1784515764068651</v>
      </c>
    </row>
    <row r="15719" spans="61:61" x14ac:dyDescent="0.25">
      <c r="BI15719" s="34">
        <v>3.4702138198245601E-2</v>
      </c>
    </row>
    <row r="15720" spans="61:61" x14ac:dyDescent="0.25">
      <c r="BI15720" s="34">
        <v>-4.4997409127462397E-2</v>
      </c>
    </row>
    <row r="15721" spans="61:61" x14ac:dyDescent="0.25">
      <c r="BI15721" s="34">
        <v>-6.7745565100906804E-2</v>
      </c>
    </row>
    <row r="15722" spans="61:61" x14ac:dyDescent="0.25">
      <c r="BI15722" s="34">
        <v>-2.9565472810077799E-2</v>
      </c>
    </row>
    <row r="15723" spans="61:61" x14ac:dyDescent="0.25">
      <c r="BI15723" s="34">
        <v>9.3374016704439303E-2</v>
      </c>
    </row>
    <row r="15724" spans="61:61" x14ac:dyDescent="0.25">
      <c r="BI15724" s="34">
        <v>-3.8779118653607801E-2</v>
      </c>
    </row>
    <row r="15725" spans="61:61" x14ac:dyDescent="0.25">
      <c r="BI15725" s="34">
        <v>9.9230183293029697E-2</v>
      </c>
    </row>
    <row r="15726" spans="61:61" x14ac:dyDescent="0.25">
      <c r="BI15726" s="34">
        <v>-5.8888645383202903E-2</v>
      </c>
    </row>
    <row r="15727" spans="61:61" x14ac:dyDescent="0.25">
      <c r="BI15727" s="34">
        <v>-9.4793767138520196E-2</v>
      </c>
    </row>
    <row r="15728" spans="61:61" x14ac:dyDescent="0.25">
      <c r="BI15728" s="34">
        <v>-0.32969655584066249</v>
      </c>
    </row>
    <row r="15729" spans="61:61" x14ac:dyDescent="0.25">
      <c r="BI15729" s="34">
        <v>-3.32807243370088E-2</v>
      </c>
    </row>
    <row r="15730" spans="61:61" x14ac:dyDescent="0.25">
      <c r="BI15730" s="34">
        <v>-8.8704605229453004E-2</v>
      </c>
    </row>
    <row r="15731" spans="61:61" x14ac:dyDescent="0.25">
      <c r="BI15731" s="34">
        <v>-1.2880267517398101E-2</v>
      </c>
    </row>
    <row r="15732" spans="61:61" x14ac:dyDescent="0.25">
      <c r="BI15732" s="34">
        <v>0.4526395900291818</v>
      </c>
    </row>
    <row r="15733" spans="61:61" x14ac:dyDescent="0.25">
      <c r="BI15733" s="34">
        <v>-6.19504226870028E-2</v>
      </c>
    </row>
    <row r="15734" spans="61:61" x14ac:dyDescent="0.25">
      <c r="BI15734" s="34">
        <v>-7.7734857348129696E-2</v>
      </c>
    </row>
    <row r="15735" spans="61:61" x14ac:dyDescent="0.25">
      <c r="BI15735" s="34">
        <v>-8.95939333982501E-2</v>
      </c>
    </row>
    <row r="15736" spans="61:61" x14ac:dyDescent="0.25">
      <c r="BI15736" s="34">
        <v>-0.10214957963451129</v>
      </c>
    </row>
    <row r="15737" spans="61:61" x14ac:dyDescent="0.25">
      <c r="BI15737" s="34">
        <v>-0.13443354433768981</v>
      </c>
    </row>
    <row r="15738" spans="61:61" x14ac:dyDescent="0.25">
      <c r="BI15738" s="34">
        <v>-8.45320841061344E-2</v>
      </c>
    </row>
    <row r="15739" spans="61:61" x14ac:dyDescent="0.25">
      <c r="BI15739" s="34">
        <v>-9.0842717429598596E-2</v>
      </c>
    </row>
    <row r="15740" spans="61:61" x14ac:dyDescent="0.25">
      <c r="BI15740" s="34">
        <v>-7.1234635363389795E-2</v>
      </c>
    </row>
    <row r="15741" spans="61:61" x14ac:dyDescent="0.25">
      <c r="BI15741" s="34">
        <v>2.6199373029856102E-2</v>
      </c>
    </row>
    <row r="15742" spans="61:61" x14ac:dyDescent="0.25">
      <c r="BI15742" s="34">
        <v>-1.7591777101657199E-2</v>
      </c>
    </row>
    <row r="15743" spans="61:61" x14ac:dyDescent="0.25">
      <c r="BI15743" s="34">
        <v>-0.1139915358141535</v>
      </c>
    </row>
    <row r="15744" spans="61:61" x14ac:dyDescent="0.25">
      <c r="BI15744" s="34">
        <v>-5.9865725235076397E-2</v>
      </c>
    </row>
    <row r="15745" spans="61:61" x14ac:dyDescent="0.25">
      <c r="BI15745" s="34">
        <v>-4.2718389206625997E-2</v>
      </c>
    </row>
    <row r="15746" spans="61:61" x14ac:dyDescent="0.25">
      <c r="BI15746" s="34">
        <v>-0.1101605750484171</v>
      </c>
    </row>
    <row r="15747" spans="61:61" x14ac:dyDescent="0.25">
      <c r="BI15747" s="34">
        <v>-0.17180441100834959</v>
      </c>
    </row>
    <row r="15748" spans="61:61" x14ac:dyDescent="0.25">
      <c r="BI15748" s="34">
        <v>-0.13682241369535089</v>
      </c>
    </row>
    <row r="15749" spans="61:61" x14ac:dyDescent="0.25">
      <c r="BI15749" s="34">
        <v>6.8380504555640806E-2</v>
      </c>
    </row>
    <row r="15750" spans="61:61" x14ac:dyDescent="0.25">
      <c r="BI15750" s="34">
        <v>-7.3083933812056204E-2</v>
      </c>
    </row>
    <row r="15751" spans="61:61" x14ac:dyDescent="0.25">
      <c r="BI15751" s="34">
        <v>-0.12480163491773889</v>
      </c>
    </row>
    <row r="15752" spans="61:61" x14ac:dyDescent="0.25">
      <c r="BI15752" s="34">
        <v>-3.6030395884714801E-2</v>
      </c>
    </row>
    <row r="15753" spans="61:61" x14ac:dyDescent="0.25">
      <c r="BI15753" s="34">
        <v>-0.18314797524388379</v>
      </c>
    </row>
    <row r="15754" spans="61:61" x14ac:dyDescent="0.25">
      <c r="BI15754" s="34">
        <v>5.3539412175976797E-2</v>
      </c>
    </row>
    <row r="15755" spans="61:61" x14ac:dyDescent="0.25">
      <c r="BI15755" s="34">
        <v>2.58068331132747E-2</v>
      </c>
    </row>
    <row r="15756" spans="61:61" x14ac:dyDescent="0.25">
      <c r="BI15756" s="34">
        <v>-5.0603502344731099E-2</v>
      </c>
    </row>
    <row r="15757" spans="61:61" x14ac:dyDescent="0.25">
      <c r="BI15757" s="34">
        <v>-2.6600113954865001E-2</v>
      </c>
    </row>
    <row r="15758" spans="61:61" x14ac:dyDescent="0.25">
      <c r="BI15758" s="34">
        <v>-2.8979386630530301E-2</v>
      </c>
    </row>
    <row r="15759" spans="61:61" x14ac:dyDescent="0.25">
      <c r="BI15759" s="34">
        <v>-0.23992002533287821</v>
      </c>
    </row>
    <row r="15760" spans="61:61" x14ac:dyDescent="0.25">
      <c r="BI15760" s="34">
        <v>-0.1179064489706181</v>
      </c>
    </row>
    <row r="15761" spans="61:61" x14ac:dyDescent="0.25">
      <c r="BI15761" s="34">
        <v>-0.32847563440883881</v>
      </c>
    </row>
    <row r="15762" spans="61:61" x14ac:dyDescent="0.25">
      <c r="BI15762" s="34">
        <v>-0.26455975673360937</v>
      </c>
    </row>
    <row r="15763" spans="61:61" x14ac:dyDescent="0.25">
      <c r="BI15763" s="34">
        <v>-0.11640405221379591</v>
      </c>
    </row>
    <row r="15764" spans="61:61" x14ac:dyDescent="0.25">
      <c r="BI15764" s="34">
        <v>-0.14947064813777969</v>
      </c>
    </row>
    <row r="15765" spans="61:61" x14ac:dyDescent="0.25">
      <c r="BI15765" s="34">
        <v>-0.2070513875455737</v>
      </c>
    </row>
    <row r="15766" spans="61:61" x14ac:dyDescent="0.25">
      <c r="BI15766" s="34">
        <v>-0.12972516774605899</v>
      </c>
    </row>
    <row r="15767" spans="61:61" x14ac:dyDescent="0.25">
      <c r="BI15767" s="34">
        <v>-0.19376389197347571</v>
      </c>
    </row>
    <row r="15768" spans="61:61" x14ac:dyDescent="0.25">
      <c r="BI15768" s="34">
        <v>0.29893454972554367</v>
      </c>
    </row>
    <row r="15769" spans="61:61" x14ac:dyDescent="0.25">
      <c r="BI15769" s="34">
        <v>-7.6860894951949796E-2</v>
      </c>
    </row>
    <row r="15770" spans="61:61" x14ac:dyDescent="0.25">
      <c r="BI15770" s="34">
        <v>7.1678561612185193E-2</v>
      </c>
    </row>
    <row r="15771" spans="61:61" x14ac:dyDescent="0.25">
      <c r="BI15771" s="34">
        <v>4.6366996107936799E-2</v>
      </c>
    </row>
    <row r="15772" spans="61:61" x14ac:dyDescent="0.25">
      <c r="BI15772" s="34">
        <v>-7.2958119062281501E-2</v>
      </c>
    </row>
    <row r="15773" spans="61:61" x14ac:dyDescent="0.25">
      <c r="BI15773" s="34">
        <v>-4.0967708563619899E-2</v>
      </c>
    </row>
    <row r="15774" spans="61:61" x14ac:dyDescent="0.25">
      <c r="BI15774" s="34">
        <v>-0.17193505862141259</v>
      </c>
    </row>
    <row r="15775" spans="61:61" x14ac:dyDescent="0.25">
      <c r="BI15775" s="34">
        <v>-0.1424736714165652</v>
      </c>
    </row>
    <row r="15776" spans="61:61" x14ac:dyDescent="0.25">
      <c r="BI15776" s="34">
        <v>-4.2919574099406298E-2</v>
      </c>
    </row>
    <row r="15777" spans="61:61" x14ac:dyDescent="0.25">
      <c r="BI15777" s="34">
        <v>-0.117746098967315</v>
      </c>
    </row>
    <row r="15778" spans="61:61" x14ac:dyDescent="0.25">
      <c r="BI15778" s="34">
        <v>-0.31185743331072308</v>
      </c>
    </row>
    <row r="15779" spans="61:61" x14ac:dyDescent="0.25">
      <c r="BI15779" s="34">
        <v>0.1259277673523661</v>
      </c>
    </row>
    <row r="15780" spans="61:61" x14ac:dyDescent="0.25">
      <c r="BI15780" s="34">
        <v>-4.9907377049180301E-2</v>
      </c>
    </row>
    <row r="15781" spans="61:61" x14ac:dyDescent="0.25">
      <c r="BI15781" s="34">
        <v>-1.1289413500445E-2</v>
      </c>
    </row>
    <row r="15782" spans="61:61" x14ac:dyDescent="0.25">
      <c r="BI15782" s="34">
        <v>-8.8597162283218997E-3</v>
      </c>
    </row>
    <row r="15783" spans="61:61" x14ac:dyDescent="0.25">
      <c r="BI15783" s="34">
        <v>-0.164172578633133</v>
      </c>
    </row>
    <row r="15784" spans="61:61" x14ac:dyDescent="0.25">
      <c r="BI15784" s="34">
        <v>-0.1114805311200594</v>
      </c>
    </row>
    <row r="15785" spans="61:61" x14ac:dyDescent="0.25">
      <c r="BI15785" s="34">
        <v>-4.2221327808237903E-2</v>
      </c>
    </row>
    <row r="15786" spans="61:61" x14ac:dyDescent="0.25">
      <c r="BI15786" s="34">
        <v>8.3554250707217906E-2</v>
      </c>
    </row>
    <row r="15787" spans="61:61" x14ac:dyDescent="0.25">
      <c r="BI15787" s="34">
        <v>-8.0584360930475399E-2</v>
      </c>
    </row>
    <row r="15788" spans="61:61" x14ac:dyDescent="0.25">
      <c r="BI15788" s="34">
        <v>-1.9915875256118199E-2</v>
      </c>
    </row>
    <row r="15789" spans="61:61" x14ac:dyDescent="0.25">
      <c r="BI15789" s="34">
        <v>0.1326169823555422</v>
      </c>
    </row>
    <row r="15790" spans="61:61" x14ac:dyDescent="0.25">
      <c r="BI15790" s="34">
        <v>0.1112623564516933</v>
      </c>
    </row>
    <row r="15791" spans="61:61" x14ac:dyDescent="0.25">
      <c r="BI15791" s="34">
        <v>1.4749185694342601E-2</v>
      </c>
    </row>
    <row r="15792" spans="61:61" x14ac:dyDescent="0.25">
      <c r="BI15792" s="34">
        <v>0.1075613289574532</v>
      </c>
    </row>
    <row r="15793" spans="61:61" x14ac:dyDescent="0.25">
      <c r="BI15793" s="34">
        <v>-2.7218270547503701E-2</v>
      </c>
    </row>
    <row r="15794" spans="61:61" x14ac:dyDescent="0.25">
      <c r="BI15794" s="34">
        <v>-1.7496005597206502E-2</v>
      </c>
    </row>
    <row r="15795" spans="61:61" x14ac:dyDescent="0.25">
      <c r="BI15795" s="34">
        <v>0.1896856775136134</v>
      </c>
    </row>
    <row r="15796" spans="61:61" x14ac:dyDescent="0.25">
      <c r="BI15796" s="34">
        <v>0.33591985957615289</v>
      </c>
    </row>
    <row r="15797" spans="61:61" x14ac:dyDescent="0.25">
      <c r="BI15797" s="34">
        <v>-9.7359715164854102E-2</v>
      </c>
    </row>
    <row r="15798" spans="61:61" x14ac:dyDescent="0.25">
      <c r="BI15798" s="34">
        <v>1.1303801154998501E-2</v>
      </c>
    </row>
    <row r="15799" spans="61:61" x14ac:dyDescent="0.25">
      <c r="BI15799" s="34">
        <v>1.21593001781784E-2</v>
      </c>
    </row>
    <row r="15800" spans="61:61" x14ac:dyDescent="0.25">
      <c r="BI15800" s="34">
        <v>0.1157894614784877</v>
      </c>
    </row>
    <row r="15801" spans="61:61" x14ac:dyDescent="0.25">
      <c r="BI15801" s="34">
        <v>-2.47780019739933E-2</v>
      </c>
    </row>
    <row r="15802" spans="61:61" x14ac:dyDescent="0.25">
      <c r="BI15802" s="34">
        <v>0.149514891258446</v>
      </c>
    </row>
    <row r="15803" spans="61:61" x14ac:dyDescent="0.25">
      <c r="BI15803" s="34">
        <v>5.9304034211658301E-2</v>
      </c>
    </row>
    <row r="15804" spans="61:61" x14ac:dyDescent="0.25">
      <c r="BI15804" s="34">
        <v>0.13252037630452521</v>
      </c>
    </row>
    <row r="15805" spans="61:61" x14ac:dyDescent="0.25">
      <c r="BI15805" s="34">
        <v>4.6045217824859E-2</v>
      </c>
    </row>
    <row r="15806" spans="61:61" x14ac:dyDescent="0.25">
      <c r="BI15806" s="34">
        <v>6.3675946054023002E-3</v>
      </c>
    </row>
    <row r="15807" spans="61:61" x14ac:dyDescent="0.25">
      <c r="BI15807" s="34">
        <v>4.1090206351936998E-2</v>
      </c>
    </row>
    <row r="15808" spans="61:61" x14ac:dyDescent="0.25">
      <c r="BI15808" s="34">
        <v>-7.7628627773758493E-2</v>
      </c>
    </row>
    <row r="15809" spans="61:61" x14ac:dyDescent="0.25">
      <c r="BI15809" s="34">
        <v>2.41379373873086E-2</v>
      </c>
    </row>
    <row r="15810" spans="61:61" x14ac:dyDescent="0.25">
      <c r="BI15810" s="34">
        <v>-5.5829641728538097E-2</v>
      </c>
    </row>
    <row r="15811" spans="61:61" x14ac:dyDescent="0.25">
      <c r="BI15811" s="34">
        <v>-0.2043168373402969</v>
      </c>
    </row>
    <row r="15812" spans="61:61" x14ac:dyDescent="0.25">
      <c r="BI15812" s="34">
        <v>2.87251620470142E-2</v>
      </c>
    </row>
    <row r="15813" spans="61:61" x14ac:dyDescent="0.25">
      <c r="BI15813" s="34">
        <v>0.11312120175655201</v>
      </c>
    </row>
    <row r="15814" spans="61:61" x14ac:dyDescent="0.25">
      <c r="BI15814" s="34">
        <v>0.49474251238629929</v>
      </c>
    </row>
    <row r="15815" spans="61:61" x14ac:dyDescent="0.25">
      <c r="BI15815" s="34">
        <v>-0.27544463891894938</v>
      </c>
    </row>
    <row r="15816" spans="61:61" x14ac:dyDescent="0.25">
      <c r="BI15816" s="34">
        <v>-1.7762823792960802E-2</v>
      </c>
    </row>
    <row r="15817" spans="61:61" x14ac:dyDescent="0.25">
      <c r="BI15817" s="34">
        <v>-6.6619452153156095E-2</v>
      </c>
    </row>
    <row r="15818" spans="61:61" x14ac:dyDescent="0.25">
      <c r="BI15818" s="34">
        <v>-0.1027862542085604</v>
      </c>
    </row>
    <row r="15819" spans="61:61" x14ac:dyDescent="0.25">
      <c r="BI15819" s="34">
        <v>8.5811561076679699E-2</v>
      </c>
    </row>
    <row r="15820" spans="61:61" x14ac:dyDescent="0.25">
      <c r="BI15820" s="34">
        <v>0.1545305554011939</v>
      </c>
    </row>
    <row r="15821" spans="61:61" x14ac:dyDescent="0.25">
      <c r="BI15821" s="34">
        <v>-9.7736943982287397E-2</v>
      </c>
    </row>
    <row r="15822" spans="61:61" x14ac:dyDescent="0.25">
      <c r="BI15822" s="34">
        <v>0.1036159806597242</v>
      </c>
    </row>
    <row r="15823" spans="61:61" x14ac:dyDescent="0.25">
      <c r="BI15823" s="34">
        <v>-8.20631626777934E-2</v>
      </c>
    </row>
    <row r="15824" spans="61:61" x14ac:dyDescent="0.25">
      <c r="BI15824" s="34">
        <v>-0.13015457099702671</v>
      </c>
    </row>
    <row r="15825" spans="61:61" x14ac:dyDescent="0.25">
      <c r="BI15825" s="34">
        <v>-0.1073031129421123</v>
      </c>
    </row>
    <row r="15826" spans="61:61" x14ac:dyDescent="0.25">
      <c r="BI15826" s="34">
        <v>0.14293963550882691</v>
      </c>
    </row>
    <row r="15827" spans="61:61" x14ac:dyDescent="0.25">
      <c r="BI15827" s="34">
        <v>-9.0185494149113993E-3</v>
      </c>
    </row>
    <row r="15828" spans="61:61" x14ac:dyDescent="0.25">
      <c r="BI15828" s="34">
        <v>-0.14715576334208519</v>
      </c>
    </row>
    <row r="15829" spans="61:61" x14ac:dyDescent="0.25">
      <c r="BI15829" s="34">
        <v>7.1938041714108295E-2</v>
      </c>
    </row>
    <row r="15830" spans="61:61" x14ac:dyDescent="0.25">
      <c r="BI15830" s="34">
        <v>0.13525641808336919</v>
      </c>
    </row>
    <row r="15831" spans="61:61" x14ac:dyDescent="0.25">
      <c r="BI15831" s="34">
        <v>6.3512714152488603E-2</v>
      </c>
    </row>
    <row r="15832" spans="61:61" x14ac:dyDescent="0.25">
      <c r="BI15832" s="34">
        <v>-2.29216090047091E-2</v>
      </c>
    </row>
    <row r="15833" spans="61:61" x14ac:dyDescent="0.25">
      <c r="BI15833" s="34">
        <v>1.1493990612721199E-2</v>
      </c>
    </row>
    <row r="15834" spans="61:61" x14ac:dyDescent="0.25">
      <c r="BI15834" s="34">
        <v>-0.1167804014589701</v>
      </c>
    </row>
    <row r="15835" spans="61:61" x14ac:dyDescent="0.25">
      <c r="BI15835" s="34">
        <v>5.8636070231070703E-2</v>
      </c>
    </row>
    <row r="15836" spans="61:61" x14ac:dyDescent="0.25">
      <c r="BI15836" s="34">
        <v>-0.16295233911160839</v>
      </c>
    </row>
    <row r="15837" spans="61:61" x14ac:dyDescent="0.25">
      <c r="BI15837" s="34">
        <v>0.1063177442636284</v>
      </c>
    </row>
    <row r="15838" spans="61:61" x14ac:dyDescent="0.25">
      <c r="BI15838" s="34">
        <v>-0.107965443508826</v>
      </c>
    </row>
    <row r="15839" spans="61:61" x14ac:dyDescent="0.25">
      <c r="BI15839" s="34">
        <v>0.18870445794912599</v>
      </c>
    </row>
    <row r="15840" spans="61:61" x14ac:dyDescent="0.25">
      <c r="BI15840" s="34">
        <v>0.17576916885224589</v>
      </c>
    </row>
    <row r="15841" spans="61:61" x14ac:dyDescent="0.25">
      <c r="BI15841" s="34">
        <v>-0.13237537304770269</v>
      </c>
    </row>
    <row r="15842" spans="61:61" x14ac:dyDescent="0.25">
      <c r="BI15842" s="34">
        <v>2.3957667460448799E-2</v>
      </c>
    </row>
    <row r="15843" spans="61:61" x14ac:dyDescent="0.25">
      <c r="BI15843" s="34">
        <v>1.9090726746588599E-2</v>
      </c>
    </row>
    <row r="15844" spans="61:61" x14ac:dyDescent="0.25">
      <c r="BI15844" s="34">
        <v>-2.0700121135036199E-2</v>
      </c>
    </row>
    <row r="15845" spans="61:61" x14ac:dyDescent="0.25">
      <c r="BI15845" s="34">
        <v>1.9868848177746999E-3</v>
      </c>
    </row>
    <row r="15846" spans="61:61" x14ac:dyDescent="0.25">
      <c r="BI15846" s="34">
        <v>-6.1351681290382501E-2</v>
      </c>
    </row>
    <row r="15847" spans="61:61" x14ac:dyDescent="0.25">
      <c r="BI15847" s="34">
        <v>-0.175968335928959</v>
      </c>
    </row>
    <row r="15848" spans="61:61" x14ac:dyDescent="0.25">
      <c r="BI15848" s="34">
        <v>-6.4328652745679393E-2</v>
      </c>
    </row>
    <row r="15849" spans="61:61" x14ac:dyDescent="0.25">
      <c r="BI15849" s="34">
        <v>-7.7675188191823299E-2</v>
      </c>
    </row>
    <row r="15850" spans="61:61" x14ac:dyDescent="0.25">
      <c r="BI15850" s="34">
        <v>-4.9136214696404501E-2</v>
      </c>
    </row>
    <row r="15851" spans="61:61" x14ac:dyDescent="0.25">
      <c r="BI15851" s="34">
        <v>5.9179579861010998E-3</v>
      </c>
    </row>
    <row r="15852" spans="61:61" x14ac:dyDescent="0.25">
      <c r="BI15852" s="34">
        <v>-1.54580883995538E-2</v>
      </c>
    </row>
    <row r="15853" spans="61:61" x14ac:dyDescent="0.25">
      <c r="BI15853" s="34">
        <v>9.8867055368046894E-2</v>
      </c>
    </row>
    <row r="15854" spans="61:61" x14ac:dyDescent="0.25">
      <c r="BI15854" s="34">
        <v>-0.21859040386639109</v>
      </c>
    </row>
    <row r="15855" spans="61:61" x14ac:dyDescent="0.25">
      <c r="BI15855" s="34">
        <v>-0.14528576516756239</v>
      </c>
    </row>
    <row r="15856" spans="61:61" x14ac:dyDescent="0.25">
      <c r="BI15856" s="34">
        <v>0.12468015824710479</v>
      </c>
    </row>
    <row r="15857" spans="61:61" x14ac:dyDescent="0.25">
      <c r="BI15857" s="34">
        <v>-0.11817616553795619</v>
      </c>
    </row>
    <row r="15858" spans="61:61" x14ac:dyDescent="0.25">
      <c r="BI15858" s="34">
        <v>1.65242661406312E-2</v>
      </c>
    </row>
    <row r="15859" spans="61:61" x14ac:dyDescent="0.25">
      <c r="BI15859" s="34">
        <v>4.5526653837972698E-2</v>
      </c>
    </row>
    <row r="15860" spans="61:61" x14ac:dyDescent="0.25">
      <c r="BI15860" s="34">
        <v>-0.14023979576319009</v>
      </c>
    </row>
    <row r="15861" spans="61:61" x14ac:dyDescent="0.25">
      <c r="BI15861" s="34">
        <v>-9.5168778647398006E-3</v>
      </c>
    </row>
    <row r="15862" spans="61:61" x14ac:dyDescent="0.25">
      <c r="BI15862" s="34">
        <v>6.7570833291483806E-2</v>
      </c>
    </row>
    <row r="15863" spans="61:61" x14ac:dyDescent="0.25">
      <c r="BI15863" s="34">
        <v>0.13524343090244889</v>
      </c>
    </row>
    <row r="15864" spans="61:61" x14ac:dyDescent="0.25">
      <c r="BI15864" s="34">
        <v>7.7686737220071897E-2</v>
      </c>
    </row>
    <row r="15865" spans="61:61" x14ac:dyDescent="0.25">
      <c r="BI15865" s="34">
        <v>-3.2909988201947897E-2</v>
      </c>
    </row>
    <row r="15866" spans="61:61" x14ac:dyDescent="0.25">
      <c r="BI15866" s="34">
        <v>-2.5124769033954501E-2</v>
      </c>
    </row>
    <row r="15867" spans="61:61" x14ac:dyDescent="0.25">
      <c r="BI15867" s="34">
        <v>9.4118236820274301E-2</v>
      </c>
    </row>
    <row r="15868" spans="61:61" x14ac:dyDescent="0.25">
      <c r="BI15868" s="34">
        <v>-6.2631356728104104E-2</v>
      </c>
    </row>
    <row r="15869" spans="61:61" x14ac:dyDescent="0.25">
      <c r="BI15869" s="34">
        <v>0.1826917884101901</v>
      </c>
    </row>
    <row r="15870" spans="61:61" x14ac:dyDescent="0.25">
      <c r="BI15870" s="34">
        <v>-6.3447987145963405E-2</v>
      </c>
    </row>
    <row r="15871" spans="61:61" x14ac:dyDescent="0.25">
      <c r="BI15871" s="34">
        <v>-2.60603187071159E-2</v>
      </c>
    </row>
    <row r="15872" spans="61:61" x14ac:dyDescent="0.25">
      <c r="BI15872" s="34">
        <v>6.2312202400425801E-2</v>
      </c>
    </row>
    <row r="15873" spans="61:61" x14ac:dyDescent="0.25">
      <c r="BI15873" s="34">
        <v>0.1585589407093394</v>
      </c>
    </row>
    <row r="15874" spans="61:61" x14ac:dyDescent="0.25">
      <c r="BI15874" s="34">
        <v>4.2422852280616097E-2</v>
      </c>
    </row>
    <row r="15875" spans="61:61" x14ac:dyDescent="0.25">
      <c r="BI15875" s="34">
        <v>0.13047413181946099</v>
      </c>
    </row>
    <row r="15876" spans="61:61" x14ac:dyDescent="0.25">
      <c r="BI15876" s="34">
        <v>-3.0920755250261E-3</v>
      </c>
    </row>
    <row r="15877" spans="61:61" x14ac:dyDescent="0.25">
      <c r="BI15877" s="34">
        <v>1.9928592675486499E-2</v>
      </c>
    </row>
    <row r="15878" spans="61:61" x14ac:dyDescent="0.25">
      <c r="BI15878" s="34">
        <v>5.55943543349336E-2</v>
      </c>
    </row>
    <row r="15879" spans="61:61" x14ac:dyDescent="0.25">
      <c r="BI15879" s="34">
        <v>1.10276855308305E-2</v>
      </c>
    </row>
    <row r="15880" spans="61:61" x14ac:dyDescent="0.25">
      <c r="BI15880" s="34">
        <v>0.1461576464485165</v>
      </c>
    </row>
    <row r="15881" spans="61:61" x14ac:dyDescent="0.25">
      <c r="BI15881" s="34">
        <v>0.13296899749667221</v>
      </c>
    </row>
    <row r="15882" spans="61:61" x14ac:dyDescent="0.25">
      <c r="BI15882" s="34">
        <v>0.1046819210249085</v>
      </c>
    </row>
    <row r="15883" spans="61:61" x14ac:dyDescent="0.25">
      <c r="BI15883" s="34">
        <v>-0.18086955438749569</v>
      </c>
    </row>
    <row r="15884" spans="61:61" x14ac:dyDescent="0.25">
      <c r="BI15884" s="34">
        <v>-5.6901498617999903E-2</v>
      </c>
    </row>
    <row r="15885" spans="61:61" x14ac:dyDescent="0.25">
      <c r="BI15885" s="34">
        <v>-2.6358834729925701E-2</v>
      </c>
    </row>
    <row r="15886" spans="61:61" x14ac:dyDescent="0.25">
      <c r="BI15886" s="34">
        <v>0.21213452074725059</v>
      </c>
    </row>
    <row r="15887" spans="61:61" x14ac:dyDescent="0.25">
      <c r="BI15887" s="34">
        <v>0.28799680229983521</v>
      </c>
    </row>
    <row r="15888" spans="61:61" x14ac:dyDescent="0.25">
      <c r="BI15888" s="34">
        <v>2.0027970628665299E-2</v>
      </c>
    </row>
    <row r="15889" spans="61:61" x14ac:dyDescent="0.25">
      <c r="BI15889" s="34">
        <v>0.1296159507891258</v>
      </c>
    </row>
    <row r="15890" spans="61:61" x14ac:dyDescent="0.25">
      <c r="BI15890" s="34">
        <v>0.103784665636406</v>
      </c>
    </row>
    <row r="15891" spans="61:61" x14ac:dyDescent="0.25">
      <c r="BI15891" s="34">
        <v>-1.1213766977436399E-2</v>
      </c>
    </row>
    <row r="15892" spans="61:61" x14ac:dyDescent="0.25">
      <c r="BI15892" s="34">
        <v>7.8805989055707001E-2</v>
      </c>
    </row>
    <row r="15893" spans="61:61" x14ac:dyDescent="0.25">
      <c r="BI15893" s="34">
        <v>6.9258132515803997E-2</v>
      </c>
    </row>
    <row r="15894" spans="61:61" x14ac:dyDescent="0.25">
      <c r="BI15894" s="34">
        <v>0.1125166177634985</v>
      </c>
    </row>
    <row r="15895" spans="61:61" x14ac:dyDescent="0.25">
      <c r="BI15895" s="34">
        <v>0.1206718656182722</v>
      </c>
    </row>
    <row r="15896" spans="61:61" x14ac:dyDescent="0.25">
      <c r="BI15896" s="34">
        <v>2.9497074521193399E-2</v>
      </c>
    </row>
    <row r="15897" spans="61:61" x14ac:dyDescent="0.25">
      <c r="BI15897" s="34">
        <v>0.1455902789834104</v>
      </c>
    </row>
    <row r="15898" spans="61:61" x14ac:dyDescent="0.25">
      <c r="BI15898" s="34">
        <v>0.1549640630146919</v>
      </c>
    </row>
    <row r="15899" spans="61:61" x14ac:dyDescent="0.25">
      <c r="BI15899" s="34">
        <v>0.1690681949902052</v>
      </c>
    </row>
    <row r="15900" spans="61:61" x14ac:dyDescent="0.25">
      <c r="BI15900" s="34">
        <v>0.1189862251729413</v>
      </c>
    </row>
    <row r="15901" spans="61:61" x14ac:dyDescent="0.25">
      <c r="BI15901" s="34">
        <v>0.30501536428491099</v>
      </c>
    </row>
    <row r="15902" spans="61:61" x14ac:dyDescent="0.25">
      <c r="BI15902" s="34">
        <v>5.40369537493018E-2</v>
      </c>
    </row>
    <row r="15903" spans="61:61" x14ac:dyDescent="0.25">
      <c r="BI15903" s="34">
        <v>-0.12930629488387371</v>
      </c>
    </row>
    <row r="15904" spans="61:61" x14ac:dyDescent="0.25">
      <c r="BI15904" s="34">
        <v>0.40583490110089249</v>
      </c>
    </row>
    <row r="15905" spans="61:61" x14ac:dyDescent="0.25">
      <c r="BI15905" s="34">
        <v>0.2158275825803723</v>
      </c>
    </row>
    <row r="15906" spans="61:61" x14ac:dyDescent="0.25">
      <c r="BI15906" s="34">
        <v>1.2961920153865601E-2</v>
      </c>
    </row>
    <row r="15907" spans="61:61" x14ac:dyDescent="0.25">
      <c r="BI15907" s="34">
        <v>0.20496901412418589</v>
      </c>
    </row>
    <row r="15908" spans="61:61" x14ac:dyDescent="0.25">
      <c r="BI15908" s="34">
        <v>0.10295365485702231</v>
      </c>
    </row>
    <row r="15909" spans="61:61" x14ac:dyDescent="0.25">
      <c r="BI15909" s="34">
        <v>5.0643725168730697E-2</v>
      </c>
    </row>
    <row r="15910" spans="61:61" x14ac:dyDescent="0.25">
      <c r="BI15910" s="34">
        <v>0.23282148670103639</v>
      </c>
    </row>
    <row r="15911" spans="61:61" x14ac:dyDescent="0.25">
      <c r="BI15911" s="34">
        <v>-6.0287656115485297E-2</v>
      </c>
    </row>
    <row r="15912" spans="61:61" x14ac:dyDescent="0.25">
      <c r="BI15912" s="34">
        <v>0.23317110783655851</v>
      </c>
    </row>
    <row r="15913" spans="61:61" x14ac:dyDescent="0.25">
      <c r="BI15913" s="34">
        <v>0.1666388956916468</v>
      </c>
    </row>
    <row r="15914" spans="61:61" x14ac:dyDescent="0.25">
      <c r="BI15914" s="34">
        <v>0.38780803979832418</v>
      </c>
    </row>
    <row r="15915" spans="61:61" x14ac:dyDescent="0.25">
      <c r="BI15915" s="34">
        <v>5.2321010089242698E-2</v>
      </c>
    </row>
    <row r="15916" spans="61:61" x14ac:dyDescent="0.25">
      <c r="BI15916" s="34">
        <v>0.13010439783459959</v>
      </c>
    </row>
    <row r="15917" spans="61:61" x14ac:dyDescent="0.25">
      <c r="BI15917" s="34">
        <v>-6.2143204218536197E-2</v>
      </c>
    </row>
    <row r="15918" spans="61:61" x14ac:dyDescent="0.25">
      <c r="BI15918" s="34">
        <v>5.2371129410773501E-2</v>
      </c>
    </row>
    <row r="15919" spans="61:61" x14ac:dyDescent="0.25">
      <c r="BI15919" s="34">
        <v>0.13929896086959259</v>
      </c>
    </row>
    <row r="15920" spans="61:61" x14ac:dyDescent="0.25">
      <c r="BI15920" s="34">
        <v>-2.0176753496548201E-2</v>
      </c>
    </row>
    <row r="15921" spans="61:61" x14ac:dyDescent="0.25">
      <c r="BI15921" s="34">
        <v>0.30721140340734371</v>
      </c>
    </row>
    <row r="15922" spans="61:61" x14ac:dyDescent="0.25">
      <c r="BI15922" s="34">
        <v>7.1312970093409506E-2</v>
      </c>
    </row>
    <row r="15923" spans="61:61" x14ac:dyDescent="0.25">
      <c r="BI15923" s="34">
        <v>0.11579117683439651</v>
      </c>
    </row>
    <row r="15924" spans="61:61" x14ac:dyDescent="0.25">
      <c r="BI15924" s="34">
        <v>-0.19555531880769389</v>
      </c>
    </row>
    <row r="15925" spans="61:61" x14ac:dyDescent="0.25">
      <c r="BI15925" s="34">
        <v>0.11989457072102649</v>
      </c>
    </row>
    <row r="15926" spans="61:61" x14ac:dyDescent="0.25">
      <c r="BI15926" s="34">
        <v>0.31737409228543678</v>
      </c>
    </row>
    <row r="15927" spans="61:61" x14ac:dyDescent="0.25">
      <c r="BI15927" s="34">
        <v>-4.8295201182336898E-2</v>
      </c>
    </row>
    <row r="15928" spans="61:61" x14ac:dyDescent="0.25">
      <c r="BI15928" s="34">
        <v>0.27098957550936109</v>
      </c>
    </row>
    <row r="15929" spans="61:61" x14ac:dyDescent="0.25">
      <c r="BI15929" s="34">
        <v>-0.11422443524433409</v>
      </c>
    </row>
    <row r="15930" spans="61:61" x14ac:dyDescent="0.25">
      <c r="BI15930" s="34">
        <v>-6.2699531396229705E-2</v>
      </c>
    </row>
    <row r="15931" spans="61:61" x14ac:dyDescent="0.25">
      <c r="BI15931" s="34">
        <v>0.17134726045370241</v>
      </c>
    </row>
    <row r="15932" spans="61:61" x14ac:dyDescent="0.25">
      <c r="BI15932" s="34">
        <v>-8.1757618564847603E-2</v>
      </c>
    </row>
    <row r="15933" spans="61:61" x14ac:dyDescent="0.25">
      <c r="BI15933" s="34">
        <v>9.0572946182527606E-2</v>
      </c>
    </row>
    <row r="15934" spans="61:61" x14ac:dyDescent="0.25">
      <c r="BI15934" s="34">
        <v>7.8403145041967603E-2</v>
      </c>
    </row>
    <row r="15935" spans="61:61" x14ac:dyDescent="0.25">
      <c r="BI15935" s="34">
        <v>0.1060890666046298</v>
      </c>
    </row>
    <row r="15936" spans="61:61" x14ac:dyDescent="0.25">
      <c r="BI15936" s="34">
        <v>5.0496669329442898E-2</v>
      </c>
    </row>
    <row r="15937" spans="61:61" x14ac:dyDescent="0.25">
      <c r="BI15937" s="34">
        <v>0.2240226851282138</v>
      </c>
    </row>
    <row r="15938" spans="61:61" x14ac:dyDescent="0.25">
      <c r="BI15938" s="34">
        <v>6.9794576915142806E-2</v>
      </c>
    </row>
    <row r="15939" spans="61:61" x14ac:dyDescent="0.25">
      <c r="BI15939" s="34">
        <v>0.1006549577536674</v>
      </c>
    </row>
    <row r="15940" spans="61:61" x14ac:dyDescent="0.25">
      <c r="BI15940" s="34">
        <v>0.32028894643737471</v>
      </c>
    </row>
    <row r="15941" spans="61:61" x14ac:dyDescent="0.25">
      <c r="BI15941" s="34">
        <v>5.1226941821867697E-2</v>
      </c>
    </row>
    <row r="15942" spans="61:61" x14ac:dyDescent="0.25">
      <c r="BI15942" s="34">
        <v>-2.6773040719143101E-2</v>
      </c>
    </row>
    <row r="15943" spans="61:61" x14ac:dyDescent="0.25">
      <c r="BI15943" s="34">
        <v>-3.10206243464708E-2</v>
      </c>
    </row>
    <row r="15944" spans="61:61" x14ac:dyDescent="0.25">
      <c r="BI15944" s="34">
        <v>0.30679136118619149</v>
      </c>
    </row>
    <row r="15945" spans="61:61" x14ac:dyDescent="0.25">
      <c r="BI15945" s="34">
        <v>-0.11269804554170471</v>
      </c>
    </row>
    <row r="15946" spans="61:61" x14ac:dyDescent="0.25">
      <c r="BI15946" s="34">
        <v>-3.8838808661782298E-2</v>
      </c>
    </row>
    <row r="15947" spans="61:61" x14ac:dyDescent="0.25">
      <c r="BI15947" s="34">
        <v>6.4425632299564004E-3</v>
      </c>
    </row>
    <row r="15948" spans="61:61" x14ac:dyDescent="0.25">
      <c r="BI15948" s="34">
        <v>0.32871605555348299</v>
      </c>
    </row>
    <row r="15949" spans="61:61" x14ac:dyDescent="0.25">
      <c r="BI15949" s="34">
        <v>-1.4067074322884499E-2</v>
      </c>
    </row>
    <row r="15950" spans="61:61" x14ac:dyDescent="0.25">
      <c r="BI15950" s="34">
        <v>-7.2540959379354994E-2</v>
      </c>
    </row>
    <row r="15951" spans="61:61" x14ac:dyDescent="0.25">
      <c r="BI15951" s="34">
        <v>0.2320687042818429</v>
      </c>
    </row>
    <row r="15952" spans="61:61" x14ac:dyDescent="0.25">
      <c r="BI15952" s="34">
        <v>5.8639845607272659E-6</v>
      </c>
    </row>
    <row r="15953" spans="61:61" x14ac:dyDescent="0.25">
      <c r="BI15953" s="34">
        <v>2.0582423779785902E-2</v>
      </c>
    </row>
    <row r="15954" spans="61:61" x14ac:dyDescent="0.25">
      <c r="BI15954" s="34">
        <v>-2.9744865783565201E-2</v>
      </c>
    </row>
    <row r="15955" spans="61:61" x14ac:dyDescent="0.25">
      <c r="BI15955" s="34">
        <v>0.3000412200860002</v>
      </c>
    </row>
    <row r="15956" spans="61:61" x14ac:dyDescent="0.25">
      <c r="BI15956" s="34">
        <v>0.1798807109617088</v>
      </c>
    </row>
    <row r="15957" spans="61:61" x14ac:dyDescent="0.25">
      <c r="BI15957" s="34">
        <v>0.48659396960705792</v>
      </c>
    </row>
    <row r="15958" spans="61:61" x14ac:dyDescent="0.25">
      <c r="BI15958" s="34">
        <v>0.50992579719397357</v>
      </c>
    </row>
    <row r="15959" spans="61:61" x14ac:dyDescent="0.25">
      <c r="BI15959" s="34">
        <v>-1.6938314931178301E-2</v>
      </c>
    </row>
    <row r="15960" spans="61:61" x14ac:dyDescent="0.25">
      <c r="BI15960" s="34">
        <v>0.43492315204329951</v>
      </c>
    </row>
    <row r="15961" spans="61:61" x14ac:dyDescent="0.25">
      <c r="BI15961" s="34">
        <v>8.6275407054764497E-2</v>
      </c>
    </row>
    <row r="15962" spans="61:61" x14ac:dyDescent="0.25">
      <c r="BI15962" s="34">
        <v>0.1385044732388164</v>
      </c>
    </row>
    <row r="15963" spans="61:61" x14ac:dyDescent="0.25">
      <c r="BI15963" s="34">
        <v>0.31814069360553943</v>
      </c>
    </row>
    <row r="15964" spans="61:61" x14ac:dyDescent="0.25">
      <c r="BI15964" s="34">
        <v>6.8666131740395001E-2</v>
      </c>
    </row>
    <row r="15965" spans="61:61" x14ac:dyDescent="0.25">
      <c r="BI15965" s="34">
        <v>0.15903370338618719</v>
      </c>
    </row>
    <row r="15966" spans="61:61" x14ac:dyDescent="0.25">
      <c r="BI15966" s="34">
        <v>0.1114623970259177</v>
      </c>
    </row>
    <row r="15967" spans="61:61" x14ac:dyDescent="0.25">
      <c r="BI15967" s="34">
        <v>9.68138979156873E-2</v>
      </c>
    </row>
    <row r="15968" spans="61:61" x14ac:dyDescent="0.25">
      <c r="BI15968" s="34">
        <v>8.1245204793935905E-2</v>
      </c>
    </row>
    <row r="15969" spans="61:61" x14ac:dyDescent="0.25">
      <c r="BI15969" s="34">
        <v>0.67449515962508111</v>
      </c>
    </row>
    <row r="15970" spans="61:61" x14ac:dyDescent="0.25">
      <c r="BI15970" s="34">
        <v>9.8724691699578607E-2</v>
      </c>
    </row>
    <row r="15971" spans="61:61" x14ac:dyDescent="0.25">
      <c r="BI15971" s="34">
        <v>-9.3684532442612795E-2</v>
      </c>
    </row>
    <row r="15972" spans="61:61" x14ac:dyDescent="0.25">
      <c r="BI15972" s="34">
        <v>0.1566922338209297</v>
      </c>
    </row>
    <row r="15973" spans="61:61" x14ac:dyDescent="0.25">
      <c r="BI15973" s="34">
        <v>0.20322802142854349</v>
      </c>
    </row>
    <row r="15974" spans="61:61" x14ac:dyDescent="0.25">
      <c r="BI15974" s="34">
        <v>0.25390718772796511</v>
      </c>
    </row>
    <row r="15975" spans="61:61" x14ac:dyDescent="0.25">
      <c r="BI15975" s="34">
        <v>-5.9162252119727102E-2</v>
      </c>
    </row>
    <row r="15976" spans="61:61" x14ac:dyDescent="0.25">
      <c r="BI15976" s="34">
        <v>0.13121544047672681</v>
      </c>
    </row>
    <row r="15977" spans="61:61" x14ac:dyDescent="0.25">
      <c r="BI15977" s="34">
        <v>-4.5849794370102998E-3</v>
      </c>
    </row>
    <row r="15978" spans="61:61" x14ac:dyDescent="0.25">
      <c r="BI15978" s="34">
        <v>0.39360056538720001</v>
      </c>
    </row>
    <row r="15979" spans="61:61" x14ac:dyDescent="0.25">
      <c r="BI15979" s="34">
        <v>-3.2546923715090798E-2</v>
      </c>
    </row>
    <row r="15980" spans="61:61" x14ac:dyDescent="0.25">
      <c r="BI15980" s="34">
        <v>-8.8085002292890097E-2</v>
      </c>
    </row>
    <row r="15981" spans="61:61" x14ac:dyDescent="0.25">
      <c r="BI15981" s="34">
        <v>6.6865150420059805E-2</v>
      </c>
    </row>
    <row r="15982" spans="61:61" x14ac:dyDescent="0.25">
      <c r="BI15982" s="34">
        <v>2.1587818610970699E-2</v>
      </c>
    </row>
    <row r="15983" spans="61:61" x14ac:dyDescent="0.25">
      <c r="BI15983" s="34">
        <v>0.28008101873974722</v>
      </c>
    </row>
    <row r="15984" spans="61:61" x14ac:dyDescent="0.25">
      <c r="BI15984" s="34">
        <v>3.1137806446184101E-2</v>
      </c>
    </row>
    <row r="15985" spans="61:61" x14ac:dyDescent="0.25">
      <c r="BI15985" s="34">
        <v>0.37426808626358132</v>
      </c>
    </row>
    <row r="15986" spans="61:61" x14ac:dyDescent="0.25">
      <c r="BI15986" s="34">
        <v>0.14770543295207519</v>
      </c>
    </row>
    <row r="15987" spans="61:61" x14ac:dyDescent="0.25">
      <c r="BI15987" s="34">
        <v>-0.18808133606495209</v>
      </c>
    </row>
    <row r="15988" spans="61:61" x14ac:dyDescent="0.25">
      <c r="BI15988" s="34">
        <v>-7.3635501296567304E-2</v>
      </c>
    </row>
    <row r="15989" spans="61:61" x14ac:dyDescent="0.25">
      <c r="BI15989" s="34">
        <v>0.26423769311868039</v>
      </c>
    </row>
    <row r="15990" spans="61:61" x14ac:dyDescent="0.25">
      <c r="BI15990" s="34">
        <v>0.3377427577935817</v>
      </c>
    </row>
    <row r="15991" spans="61:61" x14ac:dyDescent="0.25">
      <c r="BI15991" s="34">
        <v>-1.4651696912485799E-2</v>
      </c>
    </row>
    <row r="15992" spans="61:61" x14ac:dyDescent="0.25">
      <c r="BI15992" s="34">
        <v>-0.1033145496117078</v>
      </c>
    </row>
    <row r="15993" spans="61:61" x14ac:dyDescent="0.25">
      <c r="BI15993" s="34">
        <v>-0.1752930272486953</v>
      </c>
    </row>
    <row r="15994" spans="61:61" x14ac:dyDescent="0.25">
      <c r="BI15994" s="34">
        <v>0.18834279044058419</v>
      </c>
    </row>
    <row r="15995" spans="61:61" x14ac:dyDescent="0.25">
      <c r="BI15995" s="34">
        <v>-0.2275521351313384</v>
      </c>
    </row>
    <row r="15996" spans="61:61" x14ac:dyDescent="0.25">
      <c r="BI15996" s="34">
        <v>-0.13023916525110199</v>
      </c>
    </row>
    <row r="15997" spans="61:61" x14ac:dyDescent="0.25">
      <c r="BI15997" s="34">
        <v>6.0724377434941801E-2</v>
      </c>
    </row>
    <row r="15998" spans="61:61" x14ac:dyDescent="0.25">
      <c r="BI15998" s="34">
        <v>8.8801752840112005E-2</v>
      </c>
    </row>
    <row r="15999" spans="61:61" x14ac:dyDescent="0.25">
      <c r="BI15999" s="34">
        <v>4.1746755493435997E-2</v>
      </c>
    </row>
    <row r="16000" spans="61:61" x14ac:dyDescent="0.25">
      <c r="BI16000" s="34">
        <v>0.16412828824758041</v>
      </c>
    </row>
    <row r="16001" spans="61:61" x14ac:dyDescent="0.25">
      <c r="BI16001" s="34">
        <v>4.5888071710428101E-2</v>
      </c>
    </row>
    <row r="16002" spans="61:61" x14ac:dyDescent="0.25">
      <c r="BI16002" s="34">
        <v>0.39513798760983448</v>
      </c>
    </row>
    <row r="16003" spans="61:61" x14ac:dyDescent="0.25">
      <c r="BI16003" s="34">
        <v>0.14259407207254499</v>
      </c>
    </row>
    <row r="16004" spans="61:61" x14ac:dyDescent="0.25">
      <c r="BI16004" s="34">
        <v>8.9276996526303304E-2</v>
      </c>
    </row>
    <row r="16005" spans="61:61" x14ac:dyDescent="0.25">
      <c r="BI16005" s="34">
        <v>-3.4516744972148197E-2</v>
      </c>
    </row>
    <row r="16006" spans="61:61" x14ac:dyDescent="0.25">
      <c r="BI16006" s="34">
        <v>1.5793020851160799E-2</v>
      </c>
    </row>
    <row r="16007" spans="61:61" x14ac:dyDescent="0.25">
      <c r="BI16007" s="34">
        <v>0.16532629118580081</v>
      </c>
    </row>
    <row r="16008" spans="61:61" x14ac:dyDescent="0.25">
      <c r="BI16008" s="34">
        <v>-0.15234290407461551</v>
      </c>
    </row>
    <row r="16009" spans="61:61" x14ac:dyDescent="0.25">
      <c r="BI16009" s="34">
        <v>-3.2164716307468001E-3</v>
      </c>
    </row>
    <row r="16010" spans="61:61" x14ac:dyDescent="0.25">
      <c r="BI16010" s="34">
        <v>5.9502232921129702E-2</v>
      </c>
    </row>
    <row r="16011" spans="61:61" x14ac:dyDescent="0.25">
      <c r="BI16011" s="34">
        <v>0.60047613521614374</v>
      </c>
    </row>
    <row r="16012" spans="61:61" x14ac:dyDescent="0.25">
      <c r="BI16012" s="34">
        <v>0.45024128681769759</v>
      </c>
    </row>
    <row r="16013" spans="61:61" x14ac:dyDescent="0.25">
      <c r="BI16013" s="34">
        <v>-6.2094467456970198E-2</v>
      </c>
    </row>
    <row r="16014" spans="61:61" x14ac:dyDescent="0.25">
      <c r="BI16014" s="34">
        <v>2.1507026896781301E-2</v>
      </c>
    </row>
    <row r="16015" spans="61:61" x14ac:dyDescent="0.25">
      <c r="BI16015" s="34">
        <v>6.2979228927713696E-2</v>
      </c>
    </row>
    <row r="16016" spans="61:61" x14ac:dyDescent="0.25">
      <c r="BI16016" s="34">
        <v>-8.5443162791838997E-3</v>
      </c>
    </row>
    <row r="16017" spans="61:61" x14ac:dyDescent="0.25">
      <c r="BI16017" s="34">
        <v>0.17012752691144939</v>
      </c>
    </row>
    <row r="16018" spans="61:61" x14ac:dyDescent="0.25">
      <c r="BI16018" s="34">
        <v>7.7553849181538695E-2</v>
      </c>
    </row>
    <row r="16019" spans="61:61" x14ac:dyDescent="0.25">
      <c r="BI16019" s="34">
        <v>9.4365724959806496E-2</v>
      </c>
    </row>
    <row r="16020" spans="61:61" x14ac:dyDescent="0.25">
      <c r="BI16020" s="34">
        <v>3.1351165538057703E-2</v>
      </c>
    </row>
    <row r="16021" spans="61:61" x14ac:dyDescent="0.25">
      <c r="BI16021" s="34">
        <v>-6.2869241527856404E-2</v>
      </c>
    </row>
    <row r="16022" spans="61:61" x14ac:dyDescent="0.25">
      <c r="BI16022" s="34">
        <v>2.46647592592012E-2</v>
      </c>
    </row>
    <row r="16023" spans="61:61" x14ac:dyDescent="0.25">
      <c r="BI16023" s="34">
        <v>0.1460779433560816</v>
      </c>
    </row>
    <row r="16024" spans="61:61" x14ac:dyDescent="0.25">
      <c r="BI16024" s="34">
        <v>-9.0584982134599798E-2</v>
      </c>
    </row>
    <row r="16025" spans="61:61" x14ac:dyDescent="0.25">
      <c r="BI16025" s="34">
        <v>9.6691025221120705E-2</v>
      </c>
    </row>
    <row r="16026" spans="61:61" x14ac:dyDescent="0.25">
      <c r="BI16026" s="34">
        <v>0.2319144330268009</v>
      </c>
    </row>
    <row r="16027" spans="61:61" x14ac:dyDescent="0.25">
      <c r="BI16027" s="34">
        <v>4.0675412101400202E-2</v>
      </c>
    </row>
    <row r="16028" spans="61:61" x14ac:dyDescent="0.25">
      <c r="BI16028" s="34">
        <v>8.9135617726868996E-2</v>
      </c>
    </row>
    <row r="16029" spans="61:61" x14ac:dyDescent="0.25">
      <c r="BI16029" s="34">
        <v>7.6796373403388601E-2</v>
      </c>
    </row>
    <row r="16030" spans="61:61" x14ac:dyDescent="0.25">
      <c r="BI16030" s="34">
        <v>9.0394051860223396E-2</v>
      </c>
    </row>
    <row r="16031" spans="61:61" x14ac:dyDescent="0.25">
      <c r="BI16031" s="34">
        <v>6.0107993790961101E-2</v>
      </c>
    </row>
    <row r="16032" spans="61:61" x14ac:dyDescent="0.25">
      <c r="BI16032" s="34">
        <v>-7.5657512188772993E-2</v>
      </c>
    </row>
    <row r="16033" spans="61:61" x14ac:dyDescent="0.25">
      <c r="BI16033" s="34">
        <v>6.3025096996924504E-2</v>
      </c>
    </row>
    <row r="16034" spans="61:61" x14ac:dyDescent="0.25">
      <c r="BI16034" s="34">
        <v>0.67868260781854939</v>
      </c>
    </row>
    <row r="16035" spans="61:61" x14ac:dyDescent="0.25">
      <c r="BI16035" s="34">
        <v>0.42840902360372618</v>
      </c>
    </row>
    <row r="16036" spans="61:61" x14ac:dyDescent="0.25">
      <c r="BI16036" s="34">
        <v>4.1816403571888101E-2</v>
      </c>
    </row>
    <row r="16037" spans="61:61" x14ac:dyDescent="0.25">
      <c r="BI16037" s="34">
        <v>-4.5792919068815802E-2</v>
      </c>
    </row>
    <row r="16038" spans="61:61" x14ac:dyDescent="0.25">
      <c r="BI16038" s="34">
        <v>-9.5184062653397E-3</v>
      </c>
    </row>
    <row r="16039" spans="61:61" x14ac:dyDescent="0.25">
      <c r="BI16039" s="34">
        <v>0.20495420863435779</v>
      </c>
    </row>
    <row r="16040" spans="61:61" x14ac:dyDescent="0.25">
      <c r="BI16040" s="34">
        <v>0.1653017567236251</v>
      </c>
    </row>
    <row r="16041" spans="61:61" x14ac:dyDescent="0.25">
      <c r="BI16041" s="34">
        <v>0.14491084210555369</v>
      </c>
    </row>
    <row r="16042" spans="61:61" x14ac:dyDescent="0.25">
      <c r="BI16042" s="34">
        <v>-0.26034541978939929</v>
      </c>
    </row>
    <row r="16043" spans="61:61" x14ac:dyDescent="0.25">
      <c r="BI16043" s="34">
        <v>-7.3115803568639198E-2</v>
      </c>
    </row>
    <row r="16044" spans="61:61" x14ac:dyDescent="0.25">
      <c r="BI16044" s="34">
        <v>-0.1048590711324832</v>
      </c>
    </row>
    <row r="16045" spans="61:61" x14ac:dyDescent="0.25">
      <c r="BI16045" s="34">
        <v>-3.7411713627314297E-2</v>
      </c>
    </row>
    <row r="16046" spans="61:61" x14ac:dyDescent="0.25">
      <c r="BI16046" s="34">
        <v>0.106245220536599</v>
      </c>
    </row>
    <row r="16047" spans="61:61" x14ac:dyDescent="0.25">
      <c r="BI16047" s="34">
        <v>-5.2821494508668701E-2</v>
      </c>
    </row>
    <row r="16048" spans="61:61" x14ac:dyDescent="0.25">
      <c r="BI16048" s="34">
        <v>-0.1535210431585034</v>
      </c>
    </row>
    <row r="16049" spans="61:61" x14ac:dyDescent="0.25">
      <c r="BI16049" s="34">
        <v>0.17025837899225929</v>
      </c>
    </row>
    <row r="16050" spans="61:61" x14ac:dyDescent="0.25">
      <c r="BI16050" s="34">
        <v>6.7831210090410696E-2</v>
      </c>
    </row>
    <row r="16051" spans="61:61" x14ac:dyDescent="0.25">
      <c r="BI16051" s="34">
        <v>1.00479924044138E-2</v>
      </c>
    </row>
    <row r="16052" spans="61:61" x14ac:dyDescent="0.25">
      <c r="BI16052" s="34">
        <v>0.21353910677157889</v>
      </c>
    </row>
    <row r="16053" spans="61:61" x14ac:dyDescent="0.25">
      <c r="BI16053" s="34">
        <v>5.0715553173727397E-2</v>
      </c>
    </row>
    <row r="16054" spans="61:61" x14ac:dyDescent="0.25">
      <c r="BI16054" s="34">
        <v>-5.4394614066721999E-3</v>
      </c>
    </row>
    <row r="16055" spans="61:61" x14ac:dyDescent="0.25">
      <c r="BI16055" s="34">
        <v>-3.5577935105857099E-2</v>
      </c>
    </row>
    <row r="16056" spans="61:61" x14ac:dyDescent="0.25">
      <c r="BI16056" s="34">
        <v>-7.0545684997586303E-2</v>
      </c>
    </row>
    <row r="16057" spans="61:61" x14ac:dyDescent="0.25">
      <c r="BI16057" s="34">
        <v>4.0101859956236198E-2</v>
      </c>
    </row>
    <row r="16058" spans="61:61" x14ac:dyDescent="0.25">
      <c r="BI16058" s="34">
        <v>-7.6640089851083698E-2</v>
      </c>
    </row>
    <row r="16059" spans="61:61" x14ac:dyDescent="0.25">
      <c r="BI16059" s="34">
        <v>7.0438006727862601E-2</v>
      </c>
    </row>
    <row r="16060" spans="61:61" x14ac:dyDescent="0.25">
      <c r="BI16060" s="34">
        <v>-2.04853862477326E-2</v>
      </c>
    </row>
    <row r="16061" spans="61:61" x14ac:dyDescent="0.25">
      <c r="BI16061" s="34">
        <v>-0.11880729177365031</v>
      </c>
    </row>
    <row r="16062" spans="61:61" x14ac:dyDescent="0.25">
      <c r="BI16062" s="34">
        <v>-9.3480051844230097E-2</v>
      </c>
    </row>
    <row r="16063" spans="61:61" x14ac:dyDescent="0.25">
      <c r="BI16063" s="34">
        <v>-5.7850018806595398E-2</v>
      </c>
    </row>
    <row r="16064" spans="61:61" x14ac:dyDescent="0.25">
      <c r="BI16064" s="34">
        <v>-0.16356456810496159</v>
      </c>
    </row>
    <row r="16065" spans="61:61" x14ac:dyDescent="0.25">
      <c r="BI16065" s="34">
        <v>5.0088104773367802E-2</v>
      </c>
    </row>
    <row r="16066" spans="61:61" x14ac:dyDescent="0.25">
      <c r="BI16066" s="34">
        <v>4.7660965818211103E-2</v>
      </c>
    </row>
    <row r="16067" spans="61:61" x14ac:dyDescent="0.25">
      <c r="BI16067" s="34">
        <v>0.4020614599316833</v>
      </c>
    </row>
    <row r="16068" spans="61:61" x14ac:dyDescent="0.25">
      <c r="BI16068" s="34">
        <v>8.6223704819264793E-2</v>
      </c>
    </row>
    <row r="16069" spans="61:61" x14ac:dyDescent="0.25">
      <c r="BI16069" s="34">
        <v>-8.5950440385380605E-2</v>
      </c>
    </row>
    <row r="16070" spans="61:61" x14ac:dyDescent="0.25">
      <c r="BI16070" s="34">
        <v>7.7450119016643504E-2</v>
      </c>
    </row>
    <row r="16071" spans="61:61" x14ac:dyDescent="0.25">
      <c r="BI16071" s="34">
        <v>-8.8476158931159399E-2</v>
      </c>
    </row>
    <row r="16072" spans="61:61" x14ac:dyDescent="0.25">
      <c r="BI16072" s="34">
        <v>-0.17899844699211959</v>
      </c>
    </row>
    <row r="16073" spans="61:61" x14ac:dyDescent="0.25">
      <c r="BI16073" s="34">
        <v>-0.2669063602616899</v>
      </c>
    </row>
    <row r="16074" spans="61:61" x14ac:dyDescent="0.25">
      <c r="BI16074" s="34">
        <v>6.8170177973906204E-2</v>
      </c>
    </row>
    <row r="16075" spans="61:61" x14ac:dyDescent="0.25">
      <c r="BI16075" s="34">
        <v>-5.8636842850152401E-2</v>
      </c>
    </row>
    <row r="16076" spans="61:61" x14ac:dyDescent="0.25">
      <c r="BI16076" s="34">
        <v>9.0859171563248395E-2</v>
      </c>
    </row>
    <row r="16077" spans="61:61" x14ac:dyDescent="0.25">
      <c r="BI16077" s="34">
        <v>-8.0602483655115797E-2</v>
      </c>
    </row>
    <row r="16078" spans="61:61" x14ac:dyDescent="0.25">
      <c r="BI16078" s="34">
        <v>-2.06578394608187E-2</v>
      </c>
    </row>
    <row r="16079" spans="61:61" x14ac:dyDescent="0.25">
      <c r="BI16079" s="34">
        <v>-1.1779592145568999E-3</v>
      </c>
    </row>
    <row r="16080" spans="61:61" x14ac:dyDescent="0.25">
      <c r="BI16080" s="34">
        <v>-0.29711865868070131</v>
      </c>
    </row>
    <row r="16081" spans="61:61" x14ac:dyDescent="0.25">
      <c r="BI16081" s="34">
        <v>-0.1495127617439799</v>
      </c>
    </row>
    <row r="16082" spans="61:61" x14ac:dyDescent="0.25">
      <c r="BI16082" s="34">
        <v>-0.21542200091303459</v>
      </c>
    </row>
    <row r="16083" spans="61:61" x14ac:dyDescent="0.25">
      <c r="BI16083" s="34">
        <v>-0.2002036327245727</v>
      </c>
    </row>
    <row r="16084" spans="61:61" x14ac:dyDescent="0.25">
      <c r="BI16084" s="34">
        <v>-0.19179008374462389</v>
      </c>
    </row>
    <row r="16085" spans="61:61" x14ac:dyDescent="0.25">
      <c r="BI16085" s="34">
        <v>-0.24749616607841901</v>
      </c>
    </row>
    <row r="16086" spans="61:61" x14ac:dyDescent="0.25">
      <c r="BI16086" s="34">
        <v>-0.25414383596989781</v>
      </c>
    </row>
    <row r="16087" spans="61:61" x14ac:dyDescent="0.25">
      <c r="BI16087" s="34">
        <v>-0.23668915370035379</v>
      </c>
    </row>
    <row r="16088" spans="61:61" x14ac:dyDescent="0.25">
      <c r="BI16088" s="34">
        <v>-8.8574651896602893E-2</v>
      </c>
    </row>
    <row r="16089" spans="61:61" x14ac:dyDescent="0.25">
      <c r="BI16089" s="34">
        <v>-3.8129165720545498E-2</v>
      </c>
    </row>
    <row r="16090" spans="61:61" x14ac:dyDescent="0.25">
      <c r="BI16090" s="34">
        <v>-0.217808288021964</v>
      </c>
    </row>
    <row r="16091" spans="61:61" x14ac:dyDescent="0.25">
      <c r="BI16091" s="34">
        <v>-9.3524400543605002E-2</v>
      </c>
    </row>
    <row r="16092" spans="61:61" x14ac:dyDescent="0.25">
      <c r="BI16092" s="34">
        <v>-8.0347318930026994E-3</v>
      </c>
    </row>
    <row r="16093" spans="61:61" x14ac:dyDescent="0.25">
      <c r="BI16093" s="34">
        <v>-8.3107594842561305E-2</v>
      </c>
    </row>
    <row r="16094" spans="61:61" x14ac:dyDescent="0.25">
      <c r="BI16094" s="34">
        <v>-4.25407922997681E-2</v>
      </c>
    </row>
    <row r="16095" spans="61:61" x14ac:dyDescent="0.25">
      <c r="BI16095" s="34">
        <v>7.8656077057981694E-2</v>
      </c>
    </row>
    <row r="16096" spans="61:61" x14ac:dyDescent="0.25">
      <c r="BI16096" s="34">
        <v>-8.2956367210569606E-2</v>
      </c>
    </row>
    <row r="16097" spans="61:61" x14ac:dyDescent="0.25">
      <c r="BI16097" s="34">
        <v>-0.205114857484789</v>
      </c>
    </row>
    <row r="16098" spans="61:61" x14ac:dyDescent="0.25">
      <c r="BI16098" s="34">
        <v>2.8757015542346501E-2</v>
      </c>
    </row>
    <row r="16099" spans="61:61" x14ac:dyDescent="0.25">
      <c r="BI16099" s="34">
        <v>-9.1468046761152097E-2</v>
      </c>
    </row>
    <row r="16100" spans="61:61" x14ac:dyDescent="0.25">
      <c r="BI16100" s="34">
        <v>5.7324013773089599E-2</v>
      </c>
    </row>
    <row r="16101" spans="61:61" x14ac:dyDescent="0.25">
      <c r="BI16101" s="34">
        <v>-0.17970357968145451</v>
      </c>
    </row>
    <row r="16102" spans="61:61" x14ac:dyDescent="0.25">
      <c r="BI16102" s="34">
        <v>-8.57464691022162E-2</v>
      </c>
    </row>
    <row r="16103" spans="61:61" x14ac:dyDescent="0.25">
      <c r="BI16103" s="34">
        <v>-0.11615369402520689</v>
      </c>
    </row>
    <row r="16104" spans="61:61" x14ac:dyDescent="0.25">
      <c r="BI16104" s="34">
        <v>6.4769493053043206E-2</v>
      </c>
    </row>
    <row r="16105" spans="61:61" x14ac:dyDescent="0.25">
      <c r="BI16105" s="34">
        <v>-0.17934484956075619</v>
      </c>
    </row>
    <row r="16106" spans="61:61" x14ac:dyDescent="0.25">
      <c r="BI16106" s="34">
        <v>9.4670890861160997E-2</v>
      </c>
    </row>
    <row r="16107" spans="61:61" x14ac:dyDescent="0.25">
      <c r="BI16107" s="34">
        <v>-0.13087578028554531</v>
      </c>
    </row>
    <row r="16108" spans="61:61" x14ac:dyDescent="0.25">
      <c r="BI16108" s="34">
        <v>-0.1106227884486894</v>
      </c>
    </row>
    <row r="16109" spans="61:61" x14ac:dyDescent="0.25">
      <c r="BI16109" s="34">
        <v>9.9561276525803502E-2</v>
      </c>
    </row>
    <row r="16110" spans="61:61" x14ac:dyDescent="0.25">
      <c r="BI16110" s="34">
        <v>7.1033465030424597E-2</v>
      </c>
    </row>
    <row r="16111" spans="61:61" x14ac:dyDescent="0.25">
      <c r="BI16111" s="34">
        <v>-4.0038338848393997E-3</v>
      </c>
    </row>
    <row r="16112" spans="61:61" x14ac:dyDescent="0.25">
      <c r="BI16112" s="34">
        <v>-2.15798262642257E-2</v>
      </c>
    </row>
    <row r="16113" spans="61:61" x14ac:dyDescent="0.25">
      <c r="BI16113" s="34">
        <v>-8.9602319835803801E-2</v>
      </c>
    </row>
    <row r="16114" spans="61:61" x14ac:dyDescent="0.25">
      <c r="BI16114" s="34">
        <v>-8.7521820686618901E-2</v>
      </c>
    </row>
    <row r="16115" spans="61:61" x14ac:dyDescent="0.25">
      <c r="BI16115" s="34">
        <v>-3.2550494121672401E-2</v>
      </c>
    </row>
    <row r="16116" spans="61:61" x14ac:dyDescent="0.25">
      <c r="BI16116" s="34">
        <v>6.9493384806133096E-2</v>
      </c>
    </row>
    <row r="16117" spans="61:61" x14ac:dyDescent="0.25">
      <c r="BI16117" s="34">
        <v>-9.4341422835308705E-2</v>
      </c>
    </row>
    <row r="16118" spans="61:61" x14ac:dyDescent="0.25">
      <c r="BI16118" s="34">
        <v>1.77295471031963E-2</v>
      </c>
    </row>
    <row r="16119" spans="61:61" x14ac:dyDescent="0.25">
      <c r="BI16119" s="34">
        <v>-4.1439970421934001E-2</v>
      </c>
    </row>
    <row r="16120" spans="61:61" x14ac:dyDescent="0.25">
      <c r="BI16120" s="34">
        <v>-0.277515152611159</v>
      </c>
    </row>
    <row r="16121" spans="61:61" x14ac:dyDescent="0.25">
      <c r="BI16121" s="34">
        <v>-1.1633210320115901E-2</v>
      </c>
    </row>
    <row r="16122" spans="61:61" x14ac:dyDescent="0.25">
      <c r="BI16122" s="34">
        <v>8.11961225160346E-2</v>
      </c>
    </row>
    <row r="16123" spans="61:61" x14ac:dyDescent="0.25">
      <c r="BI16123" s="34">
        <v>4.9705531650936101E-2</v>
      </c>
    </row>
    <row r="16124" spans="61:61" x14ac:dyDescent="0.25">
      <c r="BI16124" s="34">
        <v>-0.1796053558537116</v>
      </c>
    </row>
    <row r="16125" spans="61:61" x14ac:dyDescent="0.25">
      <c r="BI16125" s="34">
        <v>8.1677911481202597E-2</v>
      </c>
    </row>
    <row r="16126" spans="61:61" x14ac:dyDescent="0.25">
      <c r="BI16126" s="34">
        <v>-9.1643341898961991E-3</v>
      </c>
    </row>
    <row r="16127" spans="61:61" x14ac:dyDescent="0.25">
      <c r="BI16127" s="34">
        <v>-5.5216700193166497E-2</v>
      </c>
    </row>
    <row r="16128" spans="61:61" x14ac:dyDescent="0.25">
      <c r="BI16128" s="34">
        <v>-5.4582160790956997E-3</v>
      </c>
    </row>
    <row r="16129" spans="61:61" x14ac:dyDescent="0.25">
      <c r="BI16129" s="34">
        <v>7.3434055742881296E-2</v>
      </c>
    </row>
    <row r="16130" spans="61:61" x14ac:dyDescent="0.25">
      <c r="BI16130" s="34">
        <v>-6.2593425395934293E-2</v>
      </c>
    </row>
    <row r="16131" spans="61:61" x14ac:dyDescent="0.25">
      <c r="BI16131" s="34">
        <v>-5.9558993281434103E-2</v>
      </c>
    </row>
    <row r="16132" spans="61:61" x14ac:dyDescent="0.25">
      <c r="BI16132" s="34">
        <v>0.13768951771873039</v>
      </c>
    </row>
    <row r="16133" spans="61:61" x14ac:dyDescent="0.25">
      <c r="BI16133" s="34">
        <v>0.1371729048719757</v>
      </c>
    </row>
    <row r="16134" spans="61:61" x14ac:dyDescent="0.25">
      <c r="BI16134" s="34">
        <v>0.31193794820109921</v>
      </c>
    </row>
    <row r="16135" spans="61:61" x14ac:dyDescent="0.25">
      <c r="BI16135" s="34">
        <v>2.4123608395501999E-3</v>
      </c>
    </row>
    <row r="16136" spans="61:61" x14ac:dyDescent="0.25">
      <c r="BI16136" s="34">
        <v>3.3245576757681403E-2</v>
      </c>
    </row>
    <row r="16137" spans="61:61" x14ac:dyDescent="0.25">
      <c r="BI16137" s="34">
        <v>5.6018508995788197E-2</v>
      </c>
    </row>
    <row r="16138" spans="61:61" x14ac:dyDescent="0.25">
      <c r="BI16138" s="34">
        <v>0.1221582332427041</v>
      </c>
    </row>
    <row r="16139" spans="61:61" x14ac:dyDescent="0.25">
      <c r="BI16139" s="34">
        <v>0.15581507612210699</v>
      </c>
    </row>
    <row r="16140" spans="61:61" x14ac:dyDescent="0.25">
      <c r="BI16140" s="34">
        <v>0.12673363622693881</v>
      </c>
    </row>
    <row r="16141" spans="61:61" x14ac:dyDescent="0.25">
      <c r="BI16141" s="34">
        <v>1.30533328854295E-2</v>
      </c>
    </row>
    <row r="16142" spans="61:61" x14ac:dyDescent="0.25">
      <c r="BI16142" s="34">
        <v>8.6430313161877895E-2</v>
      </c>
    </row>
    <row r="16143" spans="61:61" x14ac:dyDescent="0.25">
      <c r="BI16143" s="34">
        <v>-8.7138638886307906E-2</v>
      </c>
    </row>
    <row r="16144" spans="61:61" x14ac:dyDescent="0.25">
      <c r="BI16144" s="34">
        <v>0.1134490463882772</v>
      </c>
    </row>
    <row r="16145" spans="61:61" x14ac:dyDescent="0.25">
      <c r="BI16145" s="34">
        <v>0.1038831829807222</v>
      </c>
    </row>
    <row r="16146" spans="61:61" x14ac:dyDescent="0.25">
      <c r="BI16146" s="34">
        <v>0.10738854889093109</v>
      </c>
    </row>
    <row r="16147" spans="61:61" x14ac:dyDescent="0.25">
      <c r="BI16147" s="34">
        <v>0.10139143475712641</v>
      </c>
    </row>
    <row r="16148" spans="61:61" x14ac:dyDescent="0.25">
      <c r="BI16148" s="34">
        <v>5.2424115995451402E-2</v>
      </c>
    </row>
    <row r="16149" spans="61:61" x14ac:dyDescent="0.25">
      <c r="BI16149" s="34">
        <v>5.5533253223831201E-2</v>
      </c>
    </row>
    <row r="16150" spans="61:61" x14ac:dyDescent="0.25">
      <c r="BI16150" s="34">
        <v>0.28613060105793908</v>
      </c>
    </row>
    <row r="16151" spans="61:61" x14ac:dyDescent="0.25">
      <c r="BI16151" s="34">
        <v>-1.392912243712E-4</v>
      </c>
    </row>
    <row r="16152" spans="61:61" x14ac:dyDescent="0.25">
      <c r="BI16152" s="34">
        <v>-9.6368789449294806E-2</v>
      </c>
    </row>
    <row r="16153" spans="61:61" x14ac:dyDescent="0.25">
      <c r="BI16153" s="34">
        <v>1.6072573203394499E-2</v>
      </c>
    </row>
    <row r="16154" spans="61:61" x14ac:dyDescent="0.25">
      <c r="BI16154" s="34">
        <v>-7.9565764074246495E-2</v>
      </c>
    </row>
    <row r="16155" spans="61:61" x14ac:dyDescent="0.25">
      <c r="BI16155" s="34">
        <v>-2.0081856406631099E-2</v>
      </c>
    </row>
    <row r="16156" spans="61:61" x14ac:dyDescent="0.25">
      <c r="BI16156" s="34">
        <v>-8.0849994485902493E-2</v>
      </c>
    </row>
    <row r="16157" spans="61:61" x14ac:dyDescent="0.25">
      <c r="BI16157" s="34">
        <v>-9.1815053919274706E-2</v>
      </c>
    </row>
    <row r="16158" spans="61:61" x14ac:dyDescent="0.25">
      <c r="BI16158" s="34">
        <v>8.9978101276546693E-2</v>
      </c>
    </row>
    <row r="16159" spans="61:61" x14ac:dyDescent="0.25">
      <c r="BI16159" s="34">
        <v>0.1425269495281288</v>
      </c>
    </row>
    <row r="16160" spans="61:61" x14ac:dyDescent="0.25">
      <c r="BI16160" s="34">
        <v>2.37340564784757E-2</v>
      </c>
    </row>
    <row r="16161" spans="61:61" x14ac:dyDescent="0.25">
      <c r="BI16161" s="34">
        <v>-9.1443537420000706E-2</v>
      </c>
    </row>
    <row r="16162" spans="61:61" x14ac:dyDescent="0.25">
      <c r="BI16162" s="34">
        <v>-7.2554385533353097E-2</v>
      </c>
    </row>
    <row r="16163" spans="61:61" x14ac:dyDescent="0.25">
      <c r="BI16163" s="34">
        <v>-8.8763495768581599E-2</v>
      </c>
    </row>
    <row r="16164" spans="61:61" x14ac:dyDescent="0.25">
      <c r="BI16164" s="34">
        <v>5.8040361918103398E-2</v>
      </c>
    </row>
    <row r="16165" spans="61:61" x14ac:dyDescent="0.25">
      <c r="BI16165" s="34">
        <v>0.201684598852747</v>
      </c>
    </row>
    <row r="16166" spans="61:61" x14ac:dyDescent="0.25">
      <c r="BI16166" s="34">
        <v>4.20682126960953E-2</v>
      </c>
    </row>
    <row r="16167" spans="61:61" x14ac:dyDescent="0.25">
      <c r="BI16167" s="34">
        <v>-1.1323580109745299E-2</v>
      </c>
    </row>
    <row r="16168" spans="61:61" x14ac:dyDescent="0.25">
      <c r="BI16168" s="34">
        <v>1.746160245743E-3</v>
      </c>
    </row>
    <row r="16169" spans="61:61" x14ac:dyDescent="0.25">
      <c r="BI16169" s="34">
        <v>5.16865618290306E-2</v>
      </c>
    </row>
    <row r="16170" spans="61:61" x14ac:dyDescent="0.25">
      <c r="BI16170" s="34">
        <v>-2.4980864205083799E-2</v>
      </c>
    </row>
    <row r="16171" spans="61:61" x14ac:dyDescent="0.25">
      <c r="BI16171" s="34">
        <v>-0.15474170100440091</v>
      </c>
    </row>
    <row r="16172" spans="61:61" x14ac:dyDescent="0.25">
      <c r="BI16172" s="34">
        <v>0.1301436443766551</v>
      </c>
    </row>
    <row r="16173" spans="61:61" x14ac:dyDescent="0.25">
      <c r="BI16173" s="34">
        <v>6.6359105329515694E-2</v>
      </c>
    </row>
    <row r="16174" spans="61:61" x14ac:dyDescent="0.25">
      <c r="BI16174" s="34">
        <v>9.5254482719240197E-2</v>
      </c>
    </row>
    <row r="16175" spans="61:61" x14ac:dyDescent="0.25">
      <c r="BI16175" s="34">
        <v>-2.0427178182203E-3</v>
      </c>
    </row>
    <row r="16176" spans="61:61" x14ac:dyDescent="0.25">
      <c r="BI16176" s="34">
        <v>-3.7848366694791698E-2</v>
      </c>
    </row>
    <row r="16177" spans="61:61" x14ac:dyDescent="0.25">
      <c r="BI16177" s="34">
        <v>0.3073091494053849</v>
      </c>
    </row>
    <row r="16178" spans="61:61" x14ac:dyDescent="0.25">
      <c r="BI16178" s="34">
        <v>0.16583564302614021</v>
      </c>
    </row>
    <row r="16179" spans="61:61" x14ac:dyDescent="0.25">
      <c r="BI16179" s="34">
        <v>-5.8958112232105099E-2</v>
      </c>
    </row>
    <row r="16180" spans="61:61" x14ac:dyDescent="0.25">
      <c r="BI16180" s="34">
        <v>-3.99666991961906E-2</v>
      </c>
    </row>
    <row r="16181" spans="61:61" x14ac:dyDescent="0.25">
      <c r="BI16181" s="34">
        <v>3.9261578882262199E-2</v>
      </c>
    </row>
    <row r="16182" spans="61:61" x14ac:dyDescent="0.25">
      <c r="BI16182" s="34">
        <v>1.52675058483048E-2</v>
      </c>
    </row>
    <row r="16183" spans="61:61" x14ac:dyDescent="0.25">
      <c r="BI16183" s="34">
        <v>-0.12632468663245941</v>
      </c>
    </row>
    <row r="16184" spans="61:61" x14ac:dyDescent="0.25">
      <c r="BI16184" s="34">
        <v>5.7658579463130903E-2</v>
      </c>
    </row>
    <row r="16185" spans="61:61" x14ac:dyDescent="0.25">
      <c r="BI16185" s="34">
        <v>0.2181725183962174</v>
      </c>
    </row>
    <row r="16186" spans="61:61" x14ac:dyDescent="0.25">
      <c r="BI16186" s="34">
        <v>7.4757156087425003E-2</v>
      </c>
    </row>
    <row r="16187" spans="61:61" x14ac:dyDescent="0.25">
      <c r="BI16187" s="34">
        <v>-4.1769199636445903E-2</v>
      </c>
    </row>
    <row r="16188" spans="61:61" x14ac:dyDescent="0.25">
      <c r="BI16188" s="34">
        <v>-0.28274190364224971</v>
      </c>
    </row>
    <row r="16189" spans="61:61" x14ac:dyDescent="0.25">
      <c r="BI16189" s="34">
        <v>0.13063062948431481</v>
      </c>
    </row>
    <row r="16190" spans="61:61" x14ac:dyDescent="0.25">
      <c r="BI16190" s="34">
        <v>-7.9465685417234505E-2</v>
      </c>
    </row>
    <row r="16191" spans="61:61" x14ac:dyDescent="0.25">
      <c r="BI16191" s="34">
        <v>5.4236253593513299E-2</v>
      </c>
    </row>
    <row r="16192" spans="61:61" x14ac:dyDescent="0.25">
      <c r="BI16192" s="34">
        <v>-0.11479310941904181</v>
      </c>
    </row>
    <row r="16193" spans="61:61" x14ac:dyDescent="0.25">
      <c r="BI16193" s="34">
        <v>-2.75224296917073E-2</v>
      </c>
    </row>
    <row r="16194" spans="61:61" x14ac:dyDescent="0.25">
      <c r="BI16194" s="34">
        <v>-7.6678669645512801E-2</v>
      </c>
    </row>
    <row r="16195" spans="61:61" x14ac:dyDescent="0.25">
      <c r="BI16195" s="34">
        <v>-8.5695170509995602E-2</v>
      </c>
    </row>
    <row r="16196" spans="61:61" x14ac:dyDescent="0.25">
      <c r="BI16196" s="34">
        <v>-4.3469821450940797E-2</v>
      </c>
    </row>
    <row r="16197" spans="61:61" x14ac:dyDescent="0.25">
      <c r="BI16197" s="34">
        <v>5.0727115504878802E-2</v>
      </c>
    </row>
    <row r="16198" spans="61:61" x14ac:dyDescent="0.25">
      <c r="BI16198" s="34">
        <v>5.7614446896858497E-2</v>
      </c>
    </row>
    <row r="16199" spans="61:61" x14ac:dyDescent="0.25">
      <c r="BI16199" s="34">
        <v>-6.6761773291072996E-2</v>
      </c>
    </row>
    <row r="16200" spans="61:61" x14ac:dyDescent="0.25">
      <c r="BI16200" s="34">
        <v>0.13977679425624459</v>
      </c>
    </row>
    <row r="16201" spans="61:61" x14ac:dyDescent="0.25">
      <c r="BI16201" s="34">
        <v>3.7530977250491801E-2</v>
      </c>
    </row>
    <row r="16202" spans="61:61" x14ac:dyDescent="0.25">
      <c r="BI16202" s="34">
        <v>4.3215413548948499E-2</v>
      </c>
    </row>
    <row r="16203" spans="61:61" x14ac:dyDescent="0.25">
      <c r="BI16203" s="34">
        <v>-7.8033729332020003E-3</v>
      </c>
    </row>
    <row r="16204" spans="61:61" x14ac:dyDescent="0.25">
      <c r="BI16204" s="34">
        <v>5.9973220913843397E-2</v>
      </c>
    </row>
    <row r="16205" spans="61:61" x14ac:dyDescent="0.25">
      <c r="BI16205" s="34">
        <v>-0.1148374094664102</v>
      </c>
    </row>
    <row r="16206" spans="61:61" x14ac:dyDescent="0.25">
      <c r="BI16206" s="34">
        <v>-8.4212272228951807E-2</v>
      </c>
    </row>
    <row r="16207" spans="61:61" x14ac:dyDescent="0.25">
      <c r="BI16207" s="34">
        <v>-7.13749487045372E-2</v>
      </c>
    </row>
    <row r="16208" spans="61:61" x14ac:dyDescent="0.25">
      <c r="BI16208" s="34">
        <v>-0.13407048396419111</v>
      </c>
    </row>
    <row r="16209" spans="61:61" x14ac:dyDescent="0.25">
      <c r="BI16209" s="34">
        <v>3.2024495267030398E-2</v>
      </c>
    </row>
    <row r="16210" spans="61:61" x14ac:dyDescent="0.25">
      <c r="BI16210" s="34">
        <v>-0.1604307545351934</v>
      </c>
    </row>
    <row r="16211" spans="61:61" x14ac:dyDescent="0.25">
      <c r="BI16211" s="34">
        <v>0.1100144878192087</v>
      </c>
    </row>
    <row r="16212" spans="61:61" x14ac:dyDescent="0.25">
      <c r="BI16212" s="34">
        <v>7.1195402646134207E-2</v>
      </c>
    </row>
    <row r="16213" spans="61:61" x14ac:dyDescent="0.25">
      <c r="BI16213" s="34">
        <v>-3.38776753557661E-2</v>
      </c>
    </row>
    <row r="16214" spans="61:61" x14ac:dyDescent="0.25">
      <c r="BI16214" s="34">
        <v>-0.13297004103764259</v>
      </c>
    </row>
    <row r="16215" spans="61:61" x14ac:dyDescent="0.25">
      <c r="BI16215" s="34">
        <v>-0.13394558040029869</v>
      </c>
    </row>
    <row r="16216" spans="61:61" x14ac:dyDescent="0.25">
      <c r="BI16216" s="34">
        <v>-0.1109252040187293</v>
      </c>
    </row>
    <row r="16217" spans="61:61" x14ac:dyDescent="0.25">
      <c r="BI16217" s="34">
        <v>0.1150843494848818</v>
      </c>
    </row>
    <row r="16218" spans="61:61" x14ac:dyDescent="0.25">
      <c r="BI16218" s="34">
        <v>-0.1153170036754026</v>
      </c>
    </row>
    <row r="16219" spans="61:61" x14ac:dyDescent="0.25">
      <c r="BI16219" s="34">
        <v>-0.1159708486104</v>
      </c>
    </row>
    <row r="16220" spans="61:61" x14ac:dyDescent="0.25">
      <c r="BI16220" s="34">
        <v>-4.5349292226875698E-2</v>
      </c>
    </row>
    <row r="16221" spans="61:61" x14ac:dyDescent="0.25">
      <c r="BI16221" s="34">
        <v>0.65572275358410115</v>
      </c>
    </row>
    <row r="16222" spans="61:61" x14ac:dyDescent="0.25">
      <c r="BI16222" s="34">
        <v>-0.1530220353604734</v>
      </c>
    </row>
    <row r="16223" spans="61:61" x14ac:dyDescent="0.25">
      <c r="BI16223" s="34">
        <v>-0.15499906382006681</v>
      </c>
    </row>
    <row r="16224" spans="61:61" x14ac:dyDescent="0.25">
      <c r="BI16224" s="34">
        <v>-4.3772647658974996E-3</v>
      </c>
    </row>
    <row r="16225" spans="61:61" x14ac:dyDescent="0.25">
      <c r="BI16225" s="34">
        <v>0.21204111414269239</v>
      </c>
    </row>
    <row r="16226" spans="61:61" x14ac:dyDescent="0.25">
      <c r="BI16226" s="34">
        <v>3.2867481986754397E-2</v>
      </c>
    </row>
    <row r="16227" spans="61:61" x14ac:dyDescent="0.25">
      <c r="BI16227" s="34">
        <v>-0.1185680138682819</v>
      </c>
    </row>
    <row r="16228" spans="61:61" x14ac:dyDescent="0.25">
      <c r="BI16228" s="34">
        <v>-3.2643544203820297E-2</v>
      </c>
    </row>
    <row r="16229" spans="61:61" x14ac:dyDescent="0.25">
      <c r="BI16229" s="34">
        <v>0.19504286000490181</v>
      </c>
    </row>
    <row r="16230" spans="61:61" x14ac:dyDescent="0.25">
      <c r="BI16230" s="34">
        <v>6.5847214028358705E-2</v>
      </c>
    </row>
    <row r="16231" spans="61:61" x14ac:dyDescent="0.25">
      <c r="BI16231" s="34">
        <v>0.20623100566809169</v>
      </c>
    </row>
    <row r="16232" spans="61:61" x14ac:dyDescent="0.25">
      <c r="BI16232" s="34">
        <v>-0.114522513887567</v>
      </c>
    </row>
    <row r="16233" spans="61:61" x14ac:dyDescent="0.25">
      <c r="BI16233" s="34">
        <v>0.1952747184446734</v>
      </c>
    </row>
    <row r="16234" spans="61:61" x14ac:dyDescent="0.25">
      <c r="BI16234" s="34">
        <v>0.1515380219464072</v>
      </c>
    </row>
    <row r="16235" spans="61:61" x14ac:dyDescent="0.25">
      <c r="BI16235" s="34">
        <v>9.5518575460591504E-2</v>
      </c>
    </row>
    <row r="16236" spans="61:61" x14ac:dyDescent="0.25">
      <c r="BI16236" s="34">
        <v>-0.1404124878286433</v>
      </c>
    </row>
    <row r="16237" spans="61:61" x14ac:dyDescent="0.25">
      <c r="BI16237" s="34">
        <v>0.24724689115717199</v>
      </c>
    </row>
    <row r="16238" spans="61:61" x14ac:dyDescent="0.25">
      <c r="BI16238" s="34">
        <v>-6.0922512454470799E-2</v>
      </c>
    </row>
    <row r="16239" spans="61:61" x14ac:dyDescent="0.25">
      <c r="BI16239" s="34">
        <v>0.41235945303074117</v>
      </c>
    </row>
    <row r="16240" spans="61:61" x14ac:dyDescent="0.25">
      <c r="BI16240" s="34">
        <v>0.13388167265566209</v>
      </c>
    </row>
    <row r="16241" spans="61:61" x14ac:dyDescent="0.25">
      <c r="BI16241" s="34">
        <v>-0.20285035950578681</v>
      </c>
    </row>
    <row r="16242" spans="61:61" x14ac:dyDescent="0.25">
      <c r="BI16242" s="34">
        <v>3.0052955909875001E-3</v>
      </c>
    </row>
    <row r="16243" spans="61:61" x14ac:dyDescent="0.25">
      <c r="BI16243" s="34">
        <v>-9.1899829474170802E-2</v>
      </c>
    </row>
    <row r="16244" spans="61:61" x14ac:dyDescent="0.25">
      <c r="BI16244" s="34">
        <v>-0.13400969786231481</v>
      </c>
    </row>
    <row r="16245" spans="61:61" x14ac:dyDescent="0.25">
      <c r="BI16245" s="34">
        <v>-1.17107725295521E-2</v>
      </c>
    </row>
    <row r="16246" spans="61:61" x14ac:dyDescent="0.25">
      <c r="BI16246" s="34">
        <v>-0.1124766547171564</v>
      </c>
    </row>
    <row r="16247" spans="61:61" x14ac:dyDescent="0.25">
      <c r="BI16247" s="34">
        <v>1.6974992995212001E-2</v>
      </c>
    </row>
    <row r="16248" spans="61:61" x14ac:dyDescent="0.25">
      <c r="BI16248" s="34">
        <v>-1.08470972274356E-2</v>
      </c>
    </row>
    <row r="16249" spans="61:61" x14ac:dyDescent="0.25">
      <c r="BI16249" s="34">
        <v>0.45219347105762281</v>
      </c>
    </row>
    <row r="16250" spans="61:61" x14ac:dyDescent="0.25">
      <c r="BI16250" s="34">
        <v>-0.10707805745505609</v>
      </c>
    </row>
    <row r="16251" spans="61:61" x14ac:dyDescent="0.25">
      <c r="BI16251" s="34">
        <v>8.7019480210628206E-2</v>
      </c>
    </row>
    <row r="16252" spans="61:61" x14ac:dyDescent="0.25">
      <c r="BI16252" s="34">
        <v>4.4534746061419703E-2</v>
      </c>
    </row>
    <row r="16253" spans="61:61" x14ac:dyDescent="0.25">
      <c r="BI16253" s="34">
        <v>0.2596678638347148</v>
      </c>
    </row>
    <row r="16254" spans="61:61" x14ac:dyDescent="0.25">
      <c r="BI16254" s="34">
        <v>-2.72272924843538E-2</v>
      </c>
    </row>
    <row r="16255" spans="61:61" x14ac:dyDescent="0.25">
      <c r="BI16255" s="34">
        <v>-4.2798930750255502E-2</v>
      </c>
    </row>
    <row r="16256" spans="61:61" x14ac:dyDescent="0.25">
      <c r="BI16256" s="34">
        <v>-0.1240552129992516</v>
      </c>
    </row>
    <row r="16257" spans="61:61" x14ac:dyDescent="0.25">
      <c r="BI16257" s="34">
        <v>-0.11696091956730061</v>
      </c>
    </row>
    <row r="16258" spans="61:61" x14ac:dyDescent="0.25">
      <c r="BI16258" s="34">
        <v>-5.0976353790613597E-2</v>
      </c>
    </row>
    <row r="16259" spans="61:61" x14ac:dyDescent="0.25">
      <c r="BI16259" s="34">
        <v>0.24659456594004911</v>
      </c>
    </row>
    <row r="16260" spans="61:61" x14ac:dyDescent="0.25">
      <c r="BI16260" s="34">
        <v>3.1995079671459001E-3</v>
      </c>
    </row>
    <row r="16261" spans="61:61" x14ac:dyDescent="0.25">
      <c r="BI16261" s="34">
        <v>-2.97456424145057E-2</v>
      </c>
    </row>
    <row r="16262" spans="61:61" x14ac:dyDescent="0.25">
      <c r="BI16262" s="34">
        <v>0.2979015861491775</v>
      </c>
    </row>
    <row r="16263" spans="61:61" x14ac:dyDescent="0.25">
      <c r="BI16263" s="34">
        <v>4.8074218790450499E-2</v>
      </c>
    </row>
    <row r="16264" spans="61:61" x14ac:dyDescent="0.25">
      <c r="BI16264" s="34">
        <v>0.1943846405627255</v>
      </c>
    </row>
    <row r="16265" spans="61:61" x14ac:dyDescent="0.25">
      <c r="BI16265" s="34">
        <v>-1.2909693927330001E-3</v>
      </c>
    </row>
    <row r="16266" spans="61:61" x14ac:dyDescent="0.25">
      <c r="BI16266" s="34">
        <v>3.4149896802852901E-2</v>
      </c>
    </row>
    <row r="16267" spans="61:61" x14ac:dyDescent="0.25">
      <c r="BI16267" s="34">
        <v>-3.3043911906612398E-2</v>
      </c>
    </row>
    <row r="16268" spans="61:61" x14ac:dyDescent="0.25">
      <c r="BI16268" s="34">
        <v>-5.7731426617150999E-2</v>
      </c>
    </row>
    <row r="16269" spans="61:61" x14ac:dyDescent="0.25">
      <c r="BI16269" s="34">
        <v>8.6610856545649996E-4</v>
      </c>
    </row>
    <row r="16270" spans="61:61" x14ac:dyDescent="0.25">
      <c r="BI16270" s="34">
        <v>-0.12497002606804709</v>
      </c>
    </row>
    <row r="16271" spans="61:61" x14ac:dyDescent="0.25">
      <c r="BI16271" s="34">
        <v>-2.8653499962859701E-2</v>
      </c>
    </row>
    <row r="16272" spans="61:61" x14ac:dyDescent="0.25">
      <c r="BI16272" s="34">
        <v>0.1164105961388876</v>
      </c>
    </row>
    <row r="16273" spans="61:61" x14ac:dyDescent="0.25">
      <c r="BI16273" s="34">
        <v>-0.10823551567996589</v>
      </c>
    </row>
    <row r="16274" spans="61:61" x14ac:dyDescent="0.25">
      <c r="BI16274" s="34">
        <v>9.7596052726549504E-2</v>
      </c>
    </row>
    <row r="16275" spans="61:61" x14ac:dyDescent="0.25">
      <c r="BI16275" s="34">
        <v>0.64113456474623531</v>
      </c>
    </row>
    <row r="16276" spans="61:61" x14ac:dyDescent="0.25">
      <c r="BI16276" s="34">
        <v>0.138008984529188</v>
      </c>
    </row>
    <row r="16277" spans="61:61" x14ac:dyDescent="0.25">
      <c r="BI16277" s="34">
        <v>9.9985705211843006E-3</v>
      </c>
    </row>
    <row r="16278" spans="61:61" x14ac:dyDescent="0.25">
      <c r="BI16278" s="34">
        <v>-8.2344120725636794E-2</v>
      </c>
    </row>
    <row r="16279" spans="61:61" x14ac:dyDescent="0.25">
      <c r="BI16279" s="34">
        <v>0.10904784190010321</v>
      </c>
    </row>
    <row r="16280" spans="61:61" x14ac:dyDescent="0.25">
      <c r="BI16280" s="34">
        <v>-8.6558989133219202E-2</v>
      </c>
    </row>
    <row r="16281" spans="61:61" x14ac:dyDescent="0.25">
      <c r="BI16281" s="34">
        <v>-0.15476363083363801</v>
      </c>
    </row>
    <row r="16282" spans="61:61" x14ac:dyDescent="0.25">
      <c r="BI16282" s="34">
        <v>0.16052710943279039</v>
      </c>
    </row>
    <row r="16283" spans="61:61" x14ac:dyDescent="0.25">
      <c r="BI16283" s="34">
        <v>0.22604714580562929</v>
      </c>
    </row>
    <row r="16284" spans="61:61" x14ac:dyDescent="0.25">
      <c r="BI16284" s="34">
        <v>-2.3994988748630998E-3</v>
      </c>
    </row>
    <row r="16285" spans="61:61" x14ac:dyDescent="0.25">
      <c r="BI16285" s="34">
        <v>4.6838219661024902E-2</v>
      </c>
    </row>
    <row r="16286" spans="61:61" x14ac:dyDescent="0.25">
      <c r="BI16286" s="34">
        <v>0.28515929079221769</v>
      </c>
    </row>
    <row r="16287" spans="61:61" x14ac:dyDescent="0.25">
      <c r="BI16287" s="34">
        <v>0.37143837475455449</v>
      </c>
    </row>
    <row r="16288" spans="61:61" x14ac:dyDescent="0.25">
      <c r="BI16288" s="34">
        <v>9.4937777082529595E-2</v>
      </c>
    </row>
    <row r="16289" spans="61:61" x14ac:dyDescent="0.25">
      <c r="BI16289" s="34">
        <v>-6.1996575559349502E-2</v>
      </c>
    </row>
    <row r="16290" spans="61:61" x14ac:dyDescent="0.25">
      <c r="BI16290" s="34">
        <v>0.18018379479545329</v>
      </c>
    </row>
    <row r="16291" spans="61:61" x14ac:dyDescent="0.25">
      <c r="BI16291" s="34">
        <v>0.1032696229801514</v>
      </c>
    </row>
    <row r="16292" spans="61:61" x14ac:dyDescent="0.25">
      <c r="BI16292" s="34">
        <v>-0.13843073811445231</v>
      </c>
    </row>
    <row r="16293" spans="61:61" x14ac:dyDescent="0.25">
      <c r="BI16293" s="34">
        <v>-0.1621130716140731</v>
      </c>
    </row>
    <row r="16294" spans="61:61" x14ac:dyDescent="0.25">
      <c r="BI16294" s="34">
        <v>4.3846969696969697E-2</v>
      </c>
    </row>
    <row r="16295" spans="61:61" x14ac:dyDescent="0.25">
      <c r="BI16295" s="34">
        <v>-0.1055284668353775</v>
      </c>
    </row>
    <row r="16296" spans="61:61" x14ac:dyDescent="0.25">
      <c r="BI16296" s="34">
        <v>0.23402586705111689</v>
      </c>
    </row>
    <row r="16297" spans="61:61" x14ac:dyDescent="0.25">
      <c r="BI16297" s="34">
        <v>0.19921188422375349</v>
      </c>
    </row>
    <row r="16298" spans="61:61" x14ac:dyDescent="0.25">
      <c r="BI16298" s="34">
        <v>0.44355821535299761</v>
      </c>
    </row>
    <row r="16299" spans="61:61" x14ac:dyDescent="0.25">
      <c r="BI16299" s="34">
        <v>-0.1032189297739611</v>
      </c>
    </row>
    <row r="16300" spans="61:61" x14ac:dyDescent="0.25">
      <c r="BI16300" s="34">
        <v>-0.1621883226808154</v>
      </c>
    </row>
    <row r="16301" spans="61:61" x14ac:dyDescent="0.25">
      <c r="BI16301" s="34">
        <v>-6.9169110738515102E-2</v>
      </c>
    </row>
    <row r="16302" spans="61:61" x14ac:dyDescent="0.25">
      <c r="BI16302" s="34">
        <v>-4.5462277205131303E-2</v>
      </c>
    </row>
    <row r="16303" spans="61:61" x14ac:dyDescent="0.25">
      <c r="BI16303" s="34">
        <v>-1.4744586669469499E-2</v>
      </c>
    </row>
    <row r="16304" spans="61:61" x14ac:dyDescent="0.25">
      <c r="BI16304" s="34">
        <v>-3.4773182354021902E-2</v>
      </c>
    </row>
    <row r="16305" spans="61:61" x14ac:dyDescent="0.25">
      <c r="BI16305" s="34">
        <v>1.8029426050214601E-2</v>
      </c>
    </row>
    <row r="16306" spans="61:61" x14ac:dyDescent="0.25">
      <c r="BI16306" s="34">
        <v>-5.9210579311918997E-2</v>
      </c>
    </row>
    <row r="16307" spans="61:61" x14ac:dyDescent="0.25">
      <c r="BI16307" s="34">
        <v>6.9629844053428994E-2</v>
      </c>
    </row>
    <row r="16308" spans="61:61" x14ac:dyDescent="0.25">
      <c r="BI16308" s="34">
        <v>-0.1020736076998314</v>
      </c>
    </row>
    <row r="16309" spans="61:61" x14ac:dyDescent="0.25">
      <c r="BI16309" s="34">
        <v>0.51147864364033879</v>
      </c>
    </row>
    <row r="16310" spans="61:61" x14ac:dyDescent="0.25">
      <c r="BI16310" s="34">
        <v>0.22416438597480601</v>
      </c>
    </row>
    <row r="16311" spans="61:61" x14ac:dyDescent="0.25">
      <c r="BI16311" s="34">
        <v>0.215722894974642</v>
      </c>
    </row>
    <row r="16312" spans="61:61" x14ac:dyDescent="0.25">
      <c r="BI16312" s="34">
        <v>-5.8888645383202903E-2</v>
      </c>
    </row>
    <row r="16313" spans="61:61" x14ac:dyDescent="0.25">
      <c r="BI16313" s="34">
        <v>-2.4434021158718702E-2</v>
      </c>
    </row>
    <row r="16314" spans="61:61" x14ac:dyDescent="0.25">
      <c r="BI16314" s="34">
        <v>-0.14742969106175979</v>
      </c>
    </row>
    <row r="16315" spans="61:61" x14ac:dyDescent="0.25">
      <c r="BI16315" s="34">
        <v>-0.13047339548126941</v>
      </c>
    </row>
    <row r="16316" spans="61:61" x14ac:dyDescent="0.25">
      <c r="BI16316" s="34">
        <v>-0.1038140814658578</v>
      </c>
    </row>
    <row r="16317" spans="61:61" x14ac:dyDescent="0.25">
      <c r="BI16317" s="34">
        <v>-2.63681110513263E-2</v>
      </c>
    </row>
    <row r="16318" spans="61:61" x14ac:dyDescent="0.25">
      <c r="BI16318" s="34">
        <v>-5.58501310060701E-2</v>
      </c>
    </row>
    <row r="16319" spans="61:61" x14ac:dyDescent="0.25">
      <c r="BI16319" s="34">
        <v>-0.1329328738505971</v>
      </c>
    </row>
    <row r="16320" spans="61:61" x14ac:dyDescent="0.25">
      <c r="BI16320" s="34">
        <v>-0.20706572363616851</v>
      </c>
    </row>
    <row r="16321" spans="61:61" x14ac:dyDescent="0.25">
      <c r="BI16321" s="34">
        <v>0.1089734396997316</v>
      </c>
    </row>
    <row r="16322" spans="61:61" x14ac:dyDescent="0.25">
      <c r="BI16322" s="34">
        <v>-6.19504226870028E-2</v>
      </c>
    </row>
    <row r="16323" spans="61:61" x14ac:dyDescent="0.25">
      <c r="BI16323" s="34">
        <v>-4.76660695043103E-2</v>
      </c>
    </row>
    <row r="16324" spans="61:61" x14ac:dyDescent="0.25">
      <c r="BI16324" s="34">
        <v>-9.8403181195225106E-2</v>
      </c>
    </row>
    <row r="16325" spans="61:61" x14ac:dyDescent="0.25">
      <c r="BI16325" s="34">
        <v>0.10025477308081709</v>
      </c>
    </row>
    <row r="16326" spans="61:61" x14ac:dyDescent="0.25">
      <c r="BI16326" s="34">
        <v>9.4214810391394302E-2</v>
      </c>
    </row>
    <row r="16327" spans="61:61" x14ac:dyDescent="0.25">
      <c r="BI16327" s="34">
        <v>-6.81816217520963E-2</v>
      </c>
    </row>
    <row r="16328" spans="61:61" x14ac:dyDescent="0.25">
      <c r="BI16328" s="34">
        <v>-0.1150112903147843</v>
      </c>
    </row>
    <row r="16329" spans="61:61" x14ac:dyDescent="0.25">
      <c r="BI16329" s="34">
        <v>-6.6438305818424401E-2</v>
      </c>
    </row>
    <row r="16330" spans="61:61" x14ac:dyDescent="0.25">
      <c r="BI16330" s="34">
        <v>9.8052453911013804E-2</v>
      </c>
    </row>
    <row r="16331" spans="61:61" x14ac:dyDescent="0.25">
      <c r="BI16331" s="34">
        <v>-0.13358369201650569</v>
      </c>
    </row>
    <row r="16332" spans="61:61" x14ac:dyDescent="0.25">
      <c r="BI16332" s="34">
        <v>-0.1512101913918438</v>
      </c>
    </row>
    <row r="16333" spans="61:61" x14ac:dyDescent="0.25">
      <c r="BI16333" s="34">
        <v>-4.7894185905063003E-2</v>
      </c>
    </row>
    <row r="16334" spans="61:61" x14ac:dyDescent="0.25">
      <c r="BI16334" s="34">
        <v>3.8117497159903702E-2</v>
      </c>
    </row>
    <row r="16335" spans="61:61" x14ac:dyDescent="0.25">
      <c r="BI16335" s="34">
        <v>-0.1160958856476596</v>
      </c>
    </row>
    <row r="16336" spans="61:61" x14ac:dyDescent="0.25">
      <c r="BI16336" s="34">
        <v>1.2935252423870189</v>
      </c>
    </row>
    <row r="16337" spans="61:61" x14ac:dyDescent="0.25">
      <c r="BI16337" s="34">
        <v>-0.16801223864828849</v>
      </c>
    </row>
    <row r="16338" spans="61:61" x14ac:dyDescent="0.25">
      <c r="BI16338" s="34">
        <v>5.3132236102022903E-2</v>
      </c>
    </row>
    <row r="16339" spans="61:61" x14ac:dyDescent="0.25">
      <c r="BI16339" s="34">
        <v>0.38260310823309168</v>
      </c>
    </row>
    <row r="16340" spans="61:61" x14ac:dyDescent="0.25">
      <c r="BI16340" s="34">
        <v>2.58068331132747E-2</v>
      </c>
    </row>
    <row r="16341" spans="61:61" x14ac:dyDescent="0.25">
      <c r="BI16341" s="34">
        <v>-5.28009707730005E-2</v>
      </c>
    </row>
    <row r="16342" spans="61:61" x14ac:dyDescent="0.25">
      <c r="BI16342" s="34">
        <v>-7.6621018932442997E-2</v>
      </c>
    </row>
    <row r="16343" spans="61:61" x14ac:dyDescent="0.25">
      <c r="BI16343" s="34">
        <v>-0.17039192060380831</v>
      </c>
    </row>
    <row r="16344" spans="61:61" x14ac:dyDescent="0.25">
      <c r="BI16344" s="34">
        <v>-0.26490295372626649</v>
      </c>
    </row>
    <row r="16345" spans="61:61" x14ac:dyDescent="0.25">
      <c r="BI16345" s="34">
        <v>-0.23992002533287821</v>
      </c>
    </row>
    <row r="16346" spans="61:61" x14ac:dyDescent="0.25">
      <c r="BI16346" s="34">
        <v>-0.1179064489706181</v>
      </c>
    </row>
    <row r="16347" spans="61:61" x14ac:dyDescent="0.25">
      <c r="BI16347" s="34">
        <v>-0.1715758156084318</v>
      </c>
    </row>
    <row r="16348" spans="61:61" x14ac:dyDescent="0.25">
      <c r="BI16348" s="34">
        <v>-0.20850788130716619</v>
      </c>
    </row>
    <row r="16349" spans="61:61" x14ac:dyDescent="0.25">
      <c r="BI16349" s="34">
        <v>-0.15389250431117621</v>
      </c>
    </row>
    <row r="16350" spans="61:61" x14ac:dyDescent="0.25">
      <c r="BI16350" s="34">
        <v>-0.26677306063268441</v>
      </c>
    </row>
    <row r="16351" spans="61:61" x14ac:dyDescent="0.25">
      <c r="BI16351" s="34">
        <v>-0.11640405221379591</v>
      </c>
    </row>
    <row r="16352" spans="61:61" x14ac:dyDescent="0.25">
      <c r="BI16352" s="34">
        <v>0.14955233445154889</v>
      </c>
    </row>
    <row r="16353" spans="61:61" x14ac:dyDescent="0.25">
      <c r="BI16353" s="34">
        <v>-0.1164328200100216</v>
      </c>
    </row>
    <row r="16354" spans="61:61" x14ac:dyDescent="0.25">
      <c r="BI16354" s="34">
        <v>-0.16940832999172659</v>
      </c>
    </row>
    <row r="16355" spans="61:61" x14ac:dyDescent="0.25">
      <c r="BI16355" s="34">
        <v>6.2898613767871897E-2</v>
      </c>
    </row>
    <row r="16356" spans="61:61" x14ac:dyDescent="0.25">
      <c r="BI16356" s="34">
        <v>0.1628073600529697</v>
      </c>
    </row>
    <row r="16357" spans="61:61" x14ac:dyDescent="0.25">
      <c r="BI16357" s="34">
        <v>-1.91310446124584E-2</v>
      </c>
    </row>
    <row r="16358" spans="61:61" x14ac:dyDescent="0.25">
      <c r="BI16358" s="34">
        <v>-0.1600073073632157</v>
      </c>
    </row>
    <row r="16359" spans="61:61" x14ac:dyDescent="0.25">
      <c r="BI16359" s="34">
        <v>-0.1644874528779954</v>
      </c>
    </row>
    <row r="16360" spans="61:61" x14ac:dyDescent="0.25">
      <c r="BI16360" s="34">
        <v>-0.17439976581194269</v>
      </c>
    </row>
    <row r="16361" spans="61:61" x14ac:dyDescent="0.25">
      <c r="BI16361" s="34">
        <v>9.0648524875436995E-2</v>
      </c>
    </row>
    <row r="16362" spans="61:61" x14ac:dyDescent="0.25">
      <c r="BI16362" s="34">
        <v>-1.1154312863608601E-2</v>
      </c>
    </row>
    <row r="16363" spans="61:61" x14ac:dyDescent="0.25">
      <c r="BI16363" s="34">
        <v>0.1234358046783223</v>
      </c>
    </row>
    <row r="16364" spans="61:61" x14ac:dyDescent="0.25">
      <c r="BI16364" s="34">
        <v>-0.1079529499480127</v>
      </c>
    </row>
    <row r="16365" spans="61:61" x14ac:dyDescent="0.25">
      <c r="BI16365" s="34">
        <v>7.7050024414062501E-2</v>
      </c>
    </row>
    <row r="16366" spans="61:61" x14ac:dyDescent="0.25">
      <c r="BI16366" s="34">
        <v>-8.9730658514342296E-2</v>
      </c>
    </row>
    <row r="16367" spans="61:61" x14ac:dyDescent="0.25">
      <c r="BI16367" s="34">
        <v>-0.22883811332003259</v>
      </c>
    </row>
    <row r="16368" spans="61:61" x14ac:dyDescent="0.25">
      <c r="BI16368" s="34">
        <v>0.14842903121680251</v>
      </c>
    </row>
    <row r="16369" spans="61:61" x14ac:dyDescent="0.25">
      <c r="BI16369" s="34">
        <v>8.8356104257515007E-3</v>
      </c>
    </row>
    <row r="16370" spans="61:61" x14ac:dyDescent="0.25">
      <c r="BI16370" s="34">
        <v>-1.1289413500445E-2</v>
      </c>
    </row>
    <row r="16371" spans="61:61" x14ac:dyDescent="0.25">
      <c r="BI16371" s="34">
        <v>-6.8961676838454E-2</v>
      </c>
    </row>
    <row r="16372" spans="61:61" x14ac:dyDescent="0.25">
      <c r="BI16372" s="34">
        <v>1.39893003007335E-2</v>
      </c>
    </row>
    <row r="16373" spans="61:61" x14ac:dyDescent="0.25">
      <c r="BI16373" s="34">
        <v>3.0081860711653401E-2</v>
      </c>
    </row>
    <row r="16374" spans="61:61" x14ac:dyDescent="0.25">
      <c r="BI16374" s="34">
        <v>0.1162762449429412</v>
      </c>
    </row>
    <row r="16375" spans="61:61" x14ac:dyDescent="0.25">
      <c r="BI16375" s="34">
        <v>-2.7218270547503701E-2</v>
      </c>
    </row>
    <row r="16376" spans="61:61" x14ac:dyDescent="0.25">
      <c r="BI16376" s="34">
        <v>0.25204086608402021</v>
      </c>
    </row>
    <row r="16377" spans="61:61" x14ac:dyDescent="0.25">
      <c r="BI16377" s="34">
        <v>0.12167034172718411</v>
      </c>
    </row>
    <row r="16378" spans="61:61" x14ac:dyDescent="0.25">
      <c r="BI16378" s="34">
        <v>0.1470366709765708</v>
      </c>
    </row>
    <row r="16379" spans="61:61" x14ac:dyDescent="0.25">
      <c r="BI16379" s="34">
        <v>0.1679176103227403</v>
      </c>
    </row>
    <row r="16380" spans="61:61" x14ac:dyDescent="0.25">
      <c r="BI16380" s="34">
        <v>1.21593001781784E-2</v>
      </c>
    </row>
    <row r="16381" spans="61:61" x14ac:dyDescent="0.25">
      <c r="BI16381" s="34">
        <v>0.1506905388575531</v>
      </c>
    </row>
    <row r="16382" spans="61:61" x14ac:dyDescent="0.25">
      <c r="BI16382" s="34">
        <v>-2.47780019739933E-2</v>
      </c>
    </row>
    <row r="16383" spans="61:61" x14ac:dyDescent="0.25">
      <c r="BI16383" s="34">
        <v>-3.25694873920939E-2</v>
      </c>
    </row>
    <row r="16384" spans="61:61" x14ac:dyDescent="0.25">
      <c r="BI16384" s="34">
        <v>0.20052025496294981</v>
      </c>
    </row>
    <row r="16385" spans="61:61" x14ac:dyDescent="0.25">
      <c r="BI16385" s="34">
        <v>0.2195298297628995</v>
      </c>
    </row>
    <row r="16386" spans="61:61" x14ac:dyDescent="0.25">
      <c r="BI16386" s="34">
        <v>0.2581879071483833</v>
      </c>
    </row>
    <row r="16387" spans="61:61" x14ac:dyDescent="0.25">
      <c r="BI16387" s="34">
        <v>-6.7127713962025604E-2</v>
      </c>
    </row>
    <row r="16388" spans="61:61" x14ac:dyDescent="0.25">
      <c r="BI16388" s="34">
        <v>0.14260425358053641</v>
      </c>
    </row>
    <row r="16389" spans="61:61" x14ac:dyDescent="0.25">
      <c r="BI16389" s="34">
        <v>-0.20385389743613189</v>
      </c>
    </row>
    <row r="16390" spans="61:61" x14ac:dyDescent="0.25">
      <c r="BI16390" s="34">
        <v>-4.9217484152710997E-3</v>
      </c>
    </row>
    <row r="16391" spans="61:61" x14ac:dyDescent="0.25">
      <c r="BI16391" s="34">
        <v>4.5342747765739003E-2</v>
      </c>
    </row>
    <row r="16392" spans="61:61" x14ac:dyDescent="0.25">
      <c r="BI16392" s="34">
        <v>0.13252037630452521</v>
      </c>
    </row>
    <row r="16393" spans="61:61" x14ac:dyDescent="0.25">
      <c r="BI16393" s="34">
        <v>0.14498101489065821</v>
      </c>
    </row>
    <row r="16394" spans="61:61" x14ac:dyDescent="0.25">
      <c r="BI16394" s="34">
        <v>6.3675946054023002E-3</v>
      </c>
    </row>
    <row r="16395" spans="61:61" x14ac:dyDescent="0.25">
      <c r="BI16395" s="34">
        <v>4.6045217824859E-2</v>
      </c>
    </row>
    <row r="16396" spans="61:61" x14ac:dyDescent="0.25">
      <c r="BI16396" s="34">
        <v>0.37026902212749502</v>
      </c>
    </row>
    <row r="16397" spans="61:61" x14ac:dyDescent="0.25">
      <c r="BI16397" s="34">
        <v>8.4324216172157698E-2</v>
      </c>
    </row>
    <row r="16398" spans="61:61" x14ac:dyDescent="0.25">
      <c r="BI16398" s="34">
        <v>0.11510704437034019</v>
      </c>
    </row>
    <row r="16399" spans="61:61" x14ac:dyDescent="0.25">
      <c r="BI16399" s="34">
        <v>4.7054020244829999E-2</v>
      </c>
    </row>
    <row r="16400" spans="61:61" x14ac:dyDescent="0.25">
      <c r="BI16400" s="34">
        <v>0.2550699080096096</v>
      </c>
    </row>
    <row r="16401" spans="61:61" x14ac:dyDescent="0.25">
      <c r="BI16401" s="34">
        <v>0.49474251238629929</v>
      </c>
    </row>
    <row r="16402" spans="61:61" x14ac:dyDescent="0.25">
      <c r="BI16402" s="34">
        <v>0.22946942482247321</v>
      </c>
    </row>
    <row r="16403" spans="61:61" x14ac:dyDescent="0.25">
      <c r="BI16403" s="34">
        <v>-1.7762823792960802E-2</v>
      </c>
    </row>
    <row r="16404" spans="61:61" x14ac:dyDescent="0.25">
      <c r="BI16404" s="34">
        <v>7.2690098364796105E-2</v>
      </c>
    </row>
    <row r="16405" spans="61:61" x14ac:dyDescent="0.25">
      <c r="BI16405" s="34">
        <v>0.33449556280941939</v>
      </c>
    </row>
    <row r="16406" spans="61:61" x14ac:dyDescent="0.25">
      <c r="BI16406" s="34">
        <v>-0.10032715333674461</v>
      </c>
    </row>
    <row r="16407" spans="61:61" x14ac:dyDescent="0.25">
      <c r="BI16407" s="34">
        <v>0.29675089606478988</v>
      </c>
    </row>
    <row r="16408" spans="61:61" x14ac:dyDescent="0.25">
      <c r="BI16408" s="34">
        <v>-7.1905128124483103E-2</v>
      </c>
    </row>
    <row r="16409" spans="61:61" x14ac:dyDescent="0.25">
      <c r="BI16409" s="34">
        <v>5.3553324324345002E-2</v>
      </c>
    </row>
    <row r="16410" spans="61:61" x14ac:dyDescent="0.25">
      <c r="BI16410" s="34">
        <v>-8.5785281867542196E-2</v>
      </c>
    </row>
    <row r="16411" spans="61:61" x14ac:dyDescent="0.25">
      <c r="BI16411" s="34">
        <v>-0.1230973705851901</v>
      </c>
    </row>
    <row r="16412" spans="61:61" x14ac:dyDescent="0.25">
      <c r="BI16412" s="34">
        <v>0.1903917370583835</v>
      </c>
    </row>
    <row r="16413" spans="61:61" x14ac:dyDescent="0.25">
      <c r="BI16413" s="34">
        <v>-9.5545522936609603E-2</v>
      </c>
    </row>
    <row r="16414" spans="61:61" x14ac:dyDescent="0.25">
      <c r="BI16414" s="34">
        <v>-0.1711550539054161</v>
      </c>
    </row>
    <row r="16415" spans="61:61" x14ac:dyDescent="0.25">
      <c r="BI16415" s="34">
        <v>0.5685687855376288</v>
      </c>
    </row>
    <row r="16416" spans="61:61" x14ac:dyDescent="0.25">
      <c r="BI16416" s="34">
        <v>8.9909882999032895E-2</v>
      </c>
    </row>
    <row r="16417" spans="61:61" x14ac:dyDescent="0.25">
      <c r="BI16417" s="34">
        <v>0.18585559521813921</v>
      </c>
    </row>
    <row r="16418" spans="61:61" x14ac:dyDescent="0.25">
      <c r="BI16418" s="34">
        <v>-0.17011507815653901</v>
      </c>
    </row>
    <row r="16419" spans="61:61" x14ac:dyDescent="0.25">
      <c r="BI16419" s="34">
        <v>-8.3613201885274994E-3</v>
      </c>
    </row>
    <row r="16420" spans="61:61" x14ac:dyDescent="0.25">
      <c r="BI16420" s="34">
        <v>0.27489066296328529</v>
      </c>
    </row>
    <row r="16421" spans="61:61" x14ac:dyDescent="0.25">
      <c r="BI16421" s="34">
        <v>0.1349711540991706</v>
      </c>
    </row>
    <row r="16422" spans="61:61" x14ac:dyDescent="0.25">
      <c r="BI16422" s="34">
        <v>-2.8011203140694101E-2</v>
      </c>
    </row>
    <row r="16423" spans="61:61" x14ac:dyDescent="0.25">
      <c r="BI16423" s="34">
        <v>-0.1134618771529821</v>
      </c>
    </row>
    <row r="16424" spans="61:61" x14ac:dyDescent="0.25">
      <c r="BI16424" s="34">
        <v>6.5628781958193202E-2</v>
      </c>
    </row>
    <row r="16425" spans="61:61" x14ac:dyDescent="0.25">
      <c r="BI16425" s="34">
        <v>5.8636070231070703E-2</v>
      </c>
    </row>
    <row r="16426" spans="61:61" x14ac:dyDescent="0.25">
      <c r="BI16426" s="34">
        <v>5.4719680292290102E-2</v>
      </c>
    </row>
    <row r="16427" spans="61:61" x14ac:dyDescent="0.25">
      <c r="BI16427" s="34">
        <v>-7.2717567734367605E-2</v>
      </c>
    </row>
    <row r="16428" spans="61:61" x14ac:dyDescent="0.25">
      <c r="BI16428" s="34">
        <v>5.6144998328540004E-4</v>
      </c>
    </row>
    <row r="16429" spans="61:61" x14ac:dyDescent="0.25">
      <c r="BI16429" s="34">
        <v>-5.7292743067963697E-2</v>
      </c>
    </row>
    <row r="16430" spans="61:61" x14ac:dyDescent="0.25">
      <c r="BI16430" s="34">
        <v>-0.10682829605294231</v>
      </c>
    </row>
    <row r="16431" spans="61:61" x14ac:dyDescent="0.25">
      <c r="BI16431" s="34">
        <v>3.1719085114540198E-2</v>
      </c>
    </row>
    <row r="16432" spans="61:61" x14ac:dyDescent="0.25">
      <c r="BI16432" s="34">
        <v>3.2706990404729797E-2</v>
      </c>
    </row>
    <row r="16433" spans="61:61" x14ac:dyDescent="0.25">
      <c r="BI16433" s="34">
        <v>-0.23559231169749831</v>
      </c>
    </row>
    <row r="16434" spans="61:61" x14ac:dyDescent="0.25">
      <c r="BI16434" s="34">
        <v>6.1797052040452799E-2</v>
      </c>
    </row>
    <row r="16435" spans="61:61" x14ac:dyDescent="0.25">
      <c r="BI16435" s="34">
        <v>0.1416598350316339</v>
      </c>
    </row>
    <row r="16436" spans="61:61" x14ac:dyDescent="0.25">
      <c r="BI16436" s="34">
        <v>-0.13611869481948941</v>
      </c>
    </row>
    <row r="16437" spans="61:61" x14ac:dyDescent="0.25">
      <c r="BI16437" s="34">
        <v>-0.10241595152945129</v>
      </c>
    </row>
    <row r="16438" spans="61:61" x14ac:dyDescent="0.25">
      <c r="BI16438" s="34">
        <v>-0.1316274632636073</v>
      </c>
    </row>
    <row r="16439" spans="61:61" x14ac:dyDescent="0.25">
      <c r="BI16439" s="34">
        <v>-8.3052357161239404E-2</v>
      </c>
    </row>
    <row r="16440" spans="61:61" x14ac:dyDescent="0.25">
      <c r="BI16440" s="34">
        <v>-0.1789059409890289</v>
      </c>
    </row>
    <row r="16441" spans="61:61" x14ac:dyDescent="0.25">
      <c r="BI16441" s="34">
        <v>9.22750496154848E-2</v>
      </c>
    </row>
    <row r="16442" spans="61:61" x14ac:dyDescent="0.25">
      <c r="BI16442" s="34">
        <v>-4.9904588611157701E-2</v>
      </c>
    </row>
    <row r="16443" spans="61:61" x14ac:dyDescent="0.25">
      <c r="BI16443" s="34">
        <v>-0.12986948749201979</v>
      </c>
    </row>
    <row r="16444" spans="61:61" x14ac:dyDescent="0.25">
      <c r="BI16444" s="34">
        <v>-0.1412627468586132</v>
      </c>
    </row>
    <row r="16445" spans="61:61" x14ac:dyDescent="0.25">
      <c r="BI16445" s="34">
        <v>1.6167915443664999E-2</v>
      </c>
    </row>
    <row r="16446" spans="61:61" x14ac:dyDescent="0.25">
      <c r="BI16446" s="34">
        <v>-8.7635014281863294E-2</v>
      </c>
    </row>
    <row r="16447" spans="61:61" x14ac:dyDescent="0.25">
      <c r="BI16447" s="34">
        <v>-0.24829002202268349</v>
      </c>
    </row>
    <row r="16448" spans="61:61" x14ac:dyDescent="0.25">
      <c r="BI16448" s="34">
        <v>-0.25024106001518148</v>
      </c>
    </row>
    <row r="16449" spans="61:61" x14ac:dyDescent="0.25">
      <c r="BI16449" s="34">
        <v>9.7927273145851895E-2</v>
      </c>
    </row>
    <row r="16450" spans="61:61" x14ac:dyDescent="0.25">
      <c r="BI16450" s="34">
        <v>-2.1103823297826799E-2</v>
      </c>
    </row>
    <row r="16451" spans="61:61" x14ac:dyDescent="0.25">
      <c r="BI16451" s="34">
        <v>7.7686737220071897E-2</v>
      </c>
    </row>
    <row r="16452" spans="61:61" x14ac:dyDescent="0.25">
      <c r="BI16452" s="34">
        <v>0.36224325991219197</v>
      </c>
    </row>
    <row r="16453" spans="61:61" x14ac:dyDescent="0.25">
      <c r="BI16453" s="34">
        <v>0.35478360342862919</v>
      </c>
    </row>
    <row r="16454" spans="61:61" x14ac:dyDescent="0.25">
      <c r="BI16454" s="34">
        <v>-8.6520253124235998E-3</v>
      </c>
    </row>
    <row r="16455" spans="61:61" x14ac:dyDescent="0.25">
      <c r="BI16455" s="34">
        <v>0.14008923206607099</v>
      </c>
    </row>
    <row r="16456" spans="61:61" x14ac:dyDescent="0.25">
      <c r="BI16456" s="34">
        <v>-6.2631356728104104E-2</v>
      </c>
    </row>
    <row r="16457" spans="61:61" x14ac:dyDescent="0.25">
      <c r="BI16457" s="34">
        <v>-0.13763814193439039</v>
      </c>
    </row>
    <row r="16458" spans="61:61" x14ac:dyDescent="0.25">
      <c r="BI16458" s="34">
        <v>-9.4113866951939504E-2</v>
      </c>
    </row>
    <row r="16459" spans="61:61" x14ac:dyDescent="0.25">
      <c r="BI16459" s="34">
        <v>1.07820188826885E-2</v>
      </c>
    </row>
    <row r="16460" spans="61:61" x14ac:dyDescent="0.25">
      <c r="BI16460" s="34">
        <v>0.103457210068017</v>
      </c>
    </row>
    <row r="16461" spans="61:61" x14ac:dyDescent="0.25">
      <c r="BI16461" s="34">
        <v>0.1046819210249085</v>
      </c>
    </row>
    <row r="16462" spans="61:61" x14ac:dyDescent="0.25">
      <c r="BI16462" s="34">
        <v>0.1149014000684877</v>
      </c>
    </row>
    <row r="16463" spans="61:61" x14ac:dyDescent="0.25">
      <c r="BI16463" s="34">
        <v>0.15750375455663521</v>
      </c>
    </row>
    <row r="16464" spans="61:61" x14ac:dyDescent="0.25">
      <c r="BI16464" s="34">
        <v>0.14981325012077079</v>
      </c>
    </row>
    <row r="16465" spans="61:61" x14ac:dyDescent="0.25">
      <c r="BI16465" s="34">
        <v>0.1407000077159751</v>
      </c>
    </row>
    <row r="16466" spans="61:61" x14ac:dyDescent="0.25">
      <c r="BI16466" s="34">
        <v>0.12027836406220239</v>
      </c>
    </row>
    <row r="16467" spans="61:61" x14ac:dyDescent="0.25">
      <c r="BI16467" s="34">
        <v>-3.1386984802000098E-2</v>
      </c>
    </row>
    <row r="16468" spans="61:61" x14ac:dyDescent="0.25">
      <c r="BI16468" s="34">
        <v>-5.6901498617999903E-2</v>
      </c>
    </row>
    <row r="16469" spans="61:61" x14ac:dyDescent="0.25">
      <c r="BI16469" s="34">
        <v>-0.21105001220703121</v>
      </c>
    </row>
    <row r="16470" spans="61:61" x14ac:dyDescent="0.25">
      <c r="BI16470" s="34">
        <v>2.5589721327910001E-2</v>
      </c>
    </row>
    <row r="16471" spans="61:61" x14ac:dyDescent="0.25">
      <c r="BI16471" s="34">
        <v>5.3471864080231503E-2</v>
      </c>
    </row>
    <row r="16472" spans="61:61" x14ac:dyDescent="0.25">
      <c r="BI16472" s="34">
        <v>5.6512637353555897E-2</v>
      </c>
    </row>
    <row r="16473" spans="61:61" x14ac:dyDescent="0.25">
      <c r="BI16473" s="34">
        <v>-1.1213766977436399E-2</v>
      </c>
    </row>
    <row r="16474" spans="61:61" x14ac:dyDescent="0.25">
      <c r="BI16474" s="34">
        <v>1.70571715367119E-2</v>
      </c>
    </row>
    <row r="16475" spans="61:61" x14ac:dyDescent="0.25">
      <c r="BI16475" s="34">
        <v>-1.6702743654855998E-2</v>
      </c>
    </row>
    <row r="16476" spans="61:61" x14ac:dyDescent="0.25">
      <c r="BI16476" s="34">
        <v>4.5975538188182598E-2</v>
      </c>
    </row>
    <row r="16477" spans="61:61" x14ac:dyDescent="0.25">
      <c r="BI16477" s="34">
        <v>-2.2631743276295298E-2</v>
      </c>
    </row>
    <row r="16478" spans="61:61" x14ac:dyDescent="0.25">
      <c r="BI16478" s="34">
        <v>-4.8846057860053001E-3</v>
      </c>
    </row>
    <row r="16479" spans="61:61" x14ac:dyDescent="0.25">
      <c r="BI16479" s="34">
        <v>0.1125166177634985</v>
      </c>
    </row>
    <row r="16480" spans="61:61" x14ac:dyDescent="0.25">
      <c r="BI16480" s="34">
        <v>0.1840673957257232</v>
      </c>
    </row>
    <row r="16481" spans="61:61" x14ac:dyDescent="0.25">
      <c r="BI16481" s="34">
        <v>-3.9632888959898499E-2</v>
      </c>
    </row>
    <row r="16482" spans="61:61" x14ac:dyDescent="0.25">
      <c r="BI16482" s="34">
        <v>6.4142177211409093E-2</v>
      </c>
    </row>
    <row r="16483" spans="61:61" x14ac:dyDescent="0.25">
      <c r="BI16483" s="34">
        <v>0.1603692967656748</v>
      </c>
    </row>
    <row r="16484" spans="61:61" x14ac:dyDescent="0.25">
      <c r="BI16484" s="34">
        <v>8.9285698844028399E-2</v>
      </c>
    </row>
    <row r="16485" spans="61:61" x14ac:dyDescent="0.25">
      <c r="BI16485" s="34">
        <v>4.4258006531058103E-2</v>
      </c>
    </row>
    <row r="16486" spans="61:61" x14ac:dyDescent="0.25">
      <c r="BI16486" s="34">
        <v>7.8421399696904204E-2</v>
      </c>
    </row>
    <row r="16487" spans="61:61" x14ac:dyDescent="0.25">
      <c r="BI16487" s="34">
        <v>0.28728874182852071</v>
      </c>
    </row>
    <row r="16488" spans="61:61" x14ac:dyDescent="0.25">
      <c r="BI16488" s="34">
        <v>0.42803730781332311</v>
      </c>
    </row>
    <row r="16489" spans="61:61" x14ac:dyDescent="0.25">
      <c r="BI16489" s="34">
        <v>0.39476342159516659</v>
      </c>
    </row>
    <row r="16490" spans="61:61" x14ac:dyDescent="0.25">
      <c r="BI16490" s="34">
        <v>9.5224643138193399E-2</v>
      </c>
    </row>
    <row r="16491" spans="61:61" x14ac:dyDescent="0.25">
      <c r="BI16491" s="34">
        <v>-0.12930629488387371</v>
      </c>
    </row>
    <row r="16492" spans="61:61" x14ac:dyDescent="0.25">
      <c r="BI16492" s="34">
        <v>-2.6059726113719799E-2</v>
      </c>
    </row>
    <row r="16493" spans="61:61" x14ac:dyDescent="0.25">
      <c r="BI16493" s="34">
        <v>0.1223888079000789</v>
      </c>
    </row>
    <row r="16494" spans="61:61" x14ac:dyDescent="0.25">
      <c r="BI16494" s="34">
        <v>5.0643725168730697E-2</v>
      </c>
    </row>
    <row r="16495" spans="61:61" x14ac:dyDescent="0.25">
      <c r="BI16495" s="34">
        <v>-0.13087256531123909</v>
      </c>
    </row>
    <row r="16496" spans="61:61" x14ac:dyDescent="0.25">
      <c r="BI16496" s="34">
        <v>0.2158275825803723</v>
      </c>
    </row>
    <row r="16497" spans="61:61" x14ac:dyDescent="0.25">
      <c r="BI16497" s="34">
        <v>0.1832400309951753</v>
      </c>
    </row>
    <row r="16498" spans="61:61" x14ac:dyDescent="0.25">
      <c r="BI16498" s="34">
        <v>-6.0287656115485297E-2</v>
      </c>
    </row>
    <row r="16499" spans="61:61" x14ac:dyDescent="0.25">
      <c r="BI16499" s="34">
        <v>0.1666388956916468</v>
      </c>
    </row>
    <row r="16500" spans="61:61" x14ac:dyDescent="0.25">
      <c r="BI16500" s="34">
        <v>9.2071497699316496E-2</v>
      </c>
    </row>
    <row r="16501" spans="61:61" x14ac:dyDescent="0.25">
      <c r="BI16501" s="34">
        <v>0.37038274059526299</v>
      </c>
    </row>
    <row r="16502" spans="61:61" x14ac:dyDescent="0.25">
      <c r="BI16502" s="34">
        <v>0.25266519813781552</v>
      </c>
    </row>
    <row r="16503" spans="61:61" x14ac:dyDescent="0.25">
      <c r="BI16503" s="34">
        <v>-7.0350587519290797E-2</v>
      </c>
    </row>
    <row r="16504" spans="61:61" x14ac:dyDescent="0.25">
      <c r="BI16504" s="34">
        <v>6.9533313616017806E-2</v>
      </c>
    </row>
    <row r="16505" spans="61:61" x14ac:dyDescent="0.25">
      <c r="BI16505" s="34">
        <v>0.108647404284962</v>
      </c>
    </row>
    <row r="16506" spans="61:61" x14ac:dyDescent="0.25">
      <c r="BI16506" s="34">
        <v>0.21600664089692381</v>
      </c>
    </row>
    <row r="16507" spans="61:61" x14ac:dyDescent="0.25">
      <c r="BI16507" s="34">
        <v>0.13654379497133851</v>
      </c>
    </row>
    <row r="16508" spans="61:61" x14ac:dyDescent="0.25">
      <c r="BI16508" s="34">
        <v>0.1388126843013516</v>
      </c>
    </row>
    <row r="16509" spans="61:61" x14ac:dyDescent="0.25">
      <c r="BI16509" s="34">
        <v>-0.15341870104708399</v>
      </c>
    </row>
    <row r="16510" spans="61:61" x14ac:dyDescent="0.25">
      <c r="BI16510" s="34">
        <v>-4.1805284366771998E-3</v>
      </c>
    </row>
    <row r="16511" spans="61:61" x14ac:dyDescent="0.25">
      <c r="BI16511" s="34">
        <v>0.11989457072102649</v>
      </c>
    </row>
    <row r="16512" spans="61:61" x14ac:dyDescent="0.25">
      <c r="BI16512" s="34">
        <v>1.3389465118064501E-2</v>
      </c>
    </row>
    <row r="16513" spans="61:61" x14ac:dyDescent="0.25">
      <c r="BI16513" s="34">
        <v>-2.1640161163653999E-3</v>
      </c>
    </row>
    <row r="16514" spans="61:61" x14ac:dyDescent="0.25">
      <c r="BI16514" s="34">
        <v>3.5935685221354E-2</v>
      </c>
    </row>
    <row r="16515" spans="61:61" x14ac:dyDescent="0.25">
      <c r="BI16515" s="34">
        <v>3.7360995748240498E-2</v>
      </c>
    </row>
    <row r="16516" spans="61:61" x14ac:dyDescent="0.25">
      <c r="BI16516" s="34">
        <v>5.6578048417175002E-2</v>
      </c>
    </row>
    <row r="16517" spans="61:61" x14ac:dyDescent="0.25">
      <c r="BI16517" s="34">
        <v>8.0736398402069101E-2</v>
      </c>
    </row>
    <row r="16518" spans="61:61" x14ac:dyDescent="0.25">
      <c r="BI16518" s="34">
        <v>0.17134726045370241</v>
      </c>
    </row>
    <row r="16519" spans="61:61" x14ac:dyDescent="0.25">
      <c r="BI16519" s="34">
        <v>-0.1221359693673847</v>
      </c>
    </row>
    <row r="16520" spans="61:61" x14ac:dyDescent="0.25">
      <c r="BI16520" s="34">
        <v>-1.35151203148675E-2</v>
      </c>
    </row>
    <row r="16521" spans="61:61" x14ac:dyDescent="0.25">
      <c r="BI16521" s="34">
        <v>4.6160244734493004E-3</v>
      </c>
    </row>
    <row r="16522" spans="61:61" x14ac:dyDescent="0.25">
      <c r="BI16522" s="34">
        <v>-3.9620959144371004E-3</v>
      </c>
    </row>
    <row r="16523" spans="61:61" x14ac:dyDescent="0.25">
      <c r="BI16523" s="34">
        <v>0.1106257558764224</v>
      </c>
    </row>
    <row r="16524" spans="61:61" x14ac:dyDescent="0.25">
      <c r="BI16524" s="34">
        <v>5.0496669329442898E-2</v>
      </c>
    </row>
    <row r="16525" spans="61:61" x14ac:dyDescent="0.25">
      <c r="BI16525" s="34">
        <v>0.26534303054683211</v>
      </c>
    </row>
    <row r="16526" spans="61:61" x14ac:dyDescent="0.25">
      <c r="BI16526" s="34">
        <v>2.25822905321197E-2</v>
      </c>
    </row>
    <row r="16527" spans="61:61" x14ac:dyDescent="0.25">
      <c r="BI16527" s="34">
        <v>0.13482361760996209</v>
      </c>
    </row>
    <row r="16528" spans="61:61" x14ac:dyDescent="0.25">
      <c r="BI16528" s="34">
        <v>0.1938085497693452</v>
      </c>
    </row>
    <row r="16529" spans="61:61" x14ac:dyDescent="0.25">
      <c r="BI16529" s="34">
        <v>-3.10206243464708E-2</v>
      </c>
    </row>
    <row r="16530" spans="61:61" x14ac:dyDescent="0.25">
      <c r="BI16530" s="34">
        <v>5.7919865430393E-2</v>
      </c>
    </row>
    <row r="16531" spans="61:61" x14ac:dyDescent="0.25">
      <c r="BI16531" s="34">
        <v>0.12512798285482651</v>
      </c>
    </row>
    <row r="16532" spans="61:61" x14ac:dyDescent="0.25">
      <c r="BI16532" s="34">
        <v>2.6558444984087999E-2</v>
      </c>
    </row>
    <row r="16533" spans="61:61" x14ac:dyDescent="0.25">
      <c r="BI16533" s="34">
        <v>0.36991662585199531</v>
      </c>
    </row>
    <row r="16534" spans="61:61" x14ac:dyDescent="0.25">
      <c r="BI16534" s="34">
        <v>0.45385364950137969</v>
      </c>
    </row>
    <row r="16535" spans="61:61" x14ac:dyDescent="0.25">
      <c r="BI16535" s="34">
        <v>-0.30707405553693878</v>
      </c>
    </row>
    <row r="16536" spans="61:61" x14ac:dyDescent="0.25">
      <c r="BI16536" s="34">
        <v>-5.04418401223104E-2</v>
      </c>
    </row>
    <row r="16537" spans="61:61" x14ac:dyDescent="0.25">
      <c r="BI16537" s="34">
        <v>6.5690722638467203E-2</v>
      </c>
    </row>
    <row r="16538" spans="61:61" x14ac:dyDescent="0.25">
      <c r="BI16538" s="34">
        <v>-0.13204986666661889</v>
      </c>
    </row>
    <row r="16539" spans="61:61" x14ac:dyDescent="0.25">
      <c r="BI16539" s="34">
        <v>0.18344580592594081</v>
      </c>
    </row>
    <row r="16540" spans="61:61" x14ac:dyDescent="0.25">
      <c r="BI16540" s="34">
        <v>-2.9744865783565201E-2</v>
      </c>
    </row>
    <row r="16541" spans="61:61" x14ac:dyDescent="0.25">
      <c r="BI16541" s="34">
        <v>2.2282992327365601E-2</v>
      </c>
    </row>
    <row r="16542" spans="61:61" x14ac:dyDescent="0.25">
      <c r="BI16542" s="34">
        <v>6.7569993535626996E-2</v>
      </c>
    </row>
    <row r="16543" spans="61:61" x14ac:dyDescent="0.25">
      <c r="BI16543" s="34">
        <v>9.1778949620452493E-2</v>
      </c>
    </row>
    <row r="16544" spans="61:61" x14ac:dyDescent="0.25">
      <c r="BI16544" s="34">
        <v>-1.6938314931178301E-2</v>
      </c>
    </row>
    <row r="16545" spans="61:61" x14ac:dyDescent="0.25">
      <c r="BI16545" s="34">
        <v>0.45258828388035421</v>
      </c>
    </row>
    <row r="16546" spans="61:61" x14ac:dyDescent="0.25">
      <c r="BI16546" s="34">
        <v>0.1212980774591262</v>
      </c>
    </row>
    <row r="16547" spans="61:61" x14ac:dyDescent="0.25">
      <c r="BI16547" s="34">
        <v>-0.1000160349489068</v>
      </c>
    </row>
    <row r="16548" spans="61:61" x14ac:dyDescent="0.25">
      <c r="BI16548" s="34">
        <v>0.23531902491090059</v>
      </c>
    </row>
    <row r="16549" spans="61:61" x14ac:dyDescent="0.25">
      <c r="BI16549" s="34">
        <v>0.1385044732388164</v>
      </c>
    </row>
    <row r="16550" spans="61:61" x14ac:dyDescent="0.25">
      <c r="BI16550" s="34">
        <v>6.8666131740395001E-2</v>
      </c>
    </row>
    <row r="16551" spans="61:61" x14ac:dyDescent="0.25">
      <c r="BI16551" s="34">
        <v>0.2318916572705704</v>
      </c>
    </row>
    <row r="16552" spans="61:61" x14ac:dyDescent="0.25">
      <c r="BI16552" s="34">
        <v>0.3987007243903572</v>
      </c>
    </row>
    <row r="16553" spans="61:61" x14ac:dyDescent="0.25">
      <c r="BI16553" s="34">
        <v>0.193658618997853</v>
      </c>
    </row>
    <row r="16554" spans="61:61" x14ac:dyDescent="0.25">
      <c r="BI16554" s="34">
        <v>3.3201517448910298E-2</v>
      </c>
    </row>
    <row r="16555" spans="61:61" x14ac:dyDescent="0.25">
      <c r="BI16555" s="34">
        <v>0.13618200036825129</v>
      </c>
    </row>
    <row r="16556" spans="61:61" x14ac:dyDescent="0.25">
      <c r="BI16556" s="34">
        <v>0.32801224673008711</v>
      </c>
    </row>
    <row r="16557" spans="61:61" x14ac:dyDescent="0.25">
      <c r="BI16557" s="34">
        <v>2.0300659092590798E-2</v>
      </c>
    </row>
    <row r="16558" spans="61:61" x14ac:dyDescent="0.25">
      <c r="BI16558" s="34">
        <v>0.30367846621651429</v>
      </c>
    </row>
    <row r="16559" spans="61:61" x14ac:dyDescent="0.25">
      <c r="BI16559" s="34">
        <v>-0.1244749592404332</v>
      </c>
    </row>
    <row r="16560" spans="61:61" x14ac:dyDescent="0.25">
      <c r="BI16560" s="34">
        <v>0.23219061561562049</v>
      </c>
    </row>
    <row r="16561" spans="61:61" x14ac:dyDescent="0.25">
      <c r="BI16561" s="34">
        <v>9.6322363628227006E-2</v>
      </c>
    </row>
    <row r="16562" spans="61:61" x14ac:dyDescent="0.25">
      <c r="BI16562" s="34">
        <v>3.0154829171151198E-2</v>
      </c>
    </row>
    <row r="16563" spans="61:61" x14ac:dyDescent="0.25">
      <c r="BI16563" s="34">
        <v>0.15254736427425969</v>
      </c>
    </row>
    <row r="16564" spans="61:61" x14ac:dyDescent="0.25">
      <c r="BI16564" s="34">
        <v>-9.7966425181069697E-2</v>
      </c>
    </row>
    <row r="16565" spans="61:61" x14ac:dyDescent="0.25">
      <c r="BI16565" s="34">
        <v>-4.5849794370102998E-3</v>
      </c>
    </row>
    <row r="16566" spans="61:61" x14ac:dyDescent="0.25">
      <c r="BI16566" s="34">
        <v>0.29469168168958337</v>
      </c>
    </row>
    <row r="16567" spans="61:61" x14ac:dyDescent="0.25">
      <c r="BI16567" s="34">
        <v>-9.3800338008570697E-2</v>
      </c>
    </row>
    <row r="16568" spans="61:61" x14ac:dyDescent="0.25">
      <c r="BI16568" s="34">
        <v>0.1419760869565217</v>
      </c>
    </row>
    <row r="16569" spans="61:61" x14ac:dyDescent="0.25">
      <c r="BI16569" s="34">
        <v>-2.42229905791847E-2</v>
      </c>
    </row>
    <row r="16570" spans="61:61" x14ac:dyDescent="0.25">
      <c r="BI16570" s="34">
        <v>8.0995862497652994E-3</v>
      </c>
    </row>
    <row r="16571" spans="61:61" x14ac:dyDescent="0.25">
      <c r="BI16571" s="34">
        <v>0.4732306765168709</v>
      </c>
    </row>
    <row r="16572" spans="61:61" x14ac:dyDescent="0.25">
      <c r="BI16572" s="34">
        <v>0.21642849715947801</v>
      </c>
    </row>
    <row r="16573" spans="61:61" x14ac:dyDescent="0.25">
      <c r="BI16573" s="34">
        <v>6.1398366100964101E-2</v>
      </c>
    </row>
    <row r="16574" spans="61:61" x14ac:dyDescent="0.25">
      <c r="BI16574" s="34">
        <v>9.1191232768765895E-2</v>
      </c>
    </row>
    <row r="16575" spans="61:61" x14ac:dyDescent="0.25">
      <c r="BI16575" s="34">
        <v>5.86378499964001E-2</v>
      </c>
    </row>
    <row r="16576" spans="61:61" x14ac:dyDescent="0.25">
      <c r="BI16576" s="34">
        <v>1.5232768086007001E-2</v>
      </c>
    </row>
    <row r="16577" spans="61:61" x14ac:dyDescent="0.25">
      <c r="BI16577" s="34">
        <v>-6.8470487892752202E-2</v>
      </c>
    </row>
    <row r="16578" spans="61:61" x14ac:dyDescent="0.25">
      <c r="BI16578" s="34">
        <v>-0.1752930272486953</v>
      </c>
    </row>
    <row r="16579" spans="61:61" x14ac:dyDescent="0.25">
      <c r="BI16579" s="34">
        <v>-0.1033145496117078</v>
      </c>
    </row>
    <row r="16580" spans="61:61" x14ac:dyDescent="0.25">
      <c r="BI16580" s="34">
        <v>-6.3856501115145597E-2</v>
      </c>
    </row>
    <row r="16581" spans="61:61" x14ac:dyDescent="0.25">
      <c r="BI16581" s="34">
        <v>0.35300485368978241</v>
      </c>
    </row>
    <row r="16582" spans="61:61" x14ac:dyDescent="0.25">
      <c r="BI16582" s="34">
        <v>-5.0917829556708198E-2</v>
      </c>
    </row>
    <row r="16583" spans="61:61" x14ac:dyDescent="0.25">
      <c r="BI16583" s="34">
        <v>-0.1182029001444327</v>
      </c>
    </row>
    <row r="16584" spans="61:61" x14ac:dyDescent="0.25">
      <c r="BI16584" s="34">
        <v>-0.1769577400304608</v>
      </c>
    </row>
    <row r="16585" spans="61:61" x14ac:dyDescent="0.25">
      <c r="BI16585" s="34">
        <v>-0.17645472142528021</v>
      </c>
    </row>
    <row r="16586" spans="61:61" x14ac:dyDescent="0.25">
      <c r="BI16586" s="34">
        <v>-6.8791458982650794E-2</v>
      </c>
    </row>
    <row r="16587" spans="61:61" x14ac:dyDescent="0.25">
      <c r="BI16587" s="34">
        <v>-2.63940207528299E-2</v>
      </c>
    </row>
    <row r="16588" spans="61:61" x14ac:dyDescent="0.25">
      <c r="BI16588" s="34">
        <v>3.5199357204548698E-2</v>
      </c>
    </row>
    <row r="16589" spans="61:61" x14ac:dyDescent="0.25">
      <c r="BI16589" s="34">
        <v>0.14259407207254499</v>
      </c>
    </row>
    <row r="16590" spans="61:61" x14ac:dyDescent="0.25">
      <c r="BI16590" s="34">
        <v>3.5617339041531797E-2</v>
      </c>
    </row>
    <row r="16591" spans="61:61" x14ac:dyDescent="0.25">
      <c r="BI16591" s="34">
        <v>-6.3234717099915003E-3</v>
      </c>
    </row>
    <row r="16592" spans="61:61" x14ac:dyDescent="0.25">
      <c r="BI16592" s="34">
        <v>-3.0998240352998301E-2</v>
      </c>
    </row>
    <row r="16593" spans="61:61" x14ac:dyDescent="0.25">
      <c r="BI16593" s="34">
        <v>0.36319156944154918</v>
      </c>
    </row>
    <row r="16594" spans="61:61" x14ac:dyDescent="0.25">
      <c r="BI16594" s="34">
        <v>-7.3444781267636094E-2</v>
      </c>
    </row>
    <row r="16595" spans="61:61" x14ac:dyDescent="0.25">
      <c r="BI16595" s="34">
        <v>-0.20987643301916331</v>
      </c>
    </row>
    <row r="16596" spans="61:61" x14ac:dyDescent="0.25">
      <c r="BI16596" s="34">
        <v>-0.12569619883835709</v>
      </c>
    </row>
    <row r="16597" spans="61:61" x14ac:dyDescent="0.25">
      <c r="BI16597" s="34">
        <v>0.1659954198352919</v>
      </c>
    </row>
    <row r="16598" spans="61:61" x14ac:dyDescent="0.25">
      <c r="BI16598" s="34">
        <v>-8.4854555022067304E-2</v>
      </c>
    </row>
    <row r="16599" spans="61:61" x14ac:dyDescent="0.25">
      <c r="BI16599" s="34">
        <v>-3.2294677061226199E-2</v>
      </c>
    </row>
    <row r="16600" spans="61:61" x14ac:dyDescent="0.25">
      <c r="BI16600" s="34">
        <v>0.2109734211029409</v>
      </c>
    </row>
    <row r="16601" spans="61:61" x14ac:dyDescent="0.25">
      <c r="BI16601" s="34">
        <v>-8.5443162791838997E-3</v>
      </c>
    </row>
    <row r="16602" spans="61:61" x14ac:dyDescent="0.25">
      <c r="BI16602" s="34">
        <v>0.20210508388761961</v>
      </c>
    </row>
    <row r="16603" spans="61:61" x14ac:dyDescent="0.25">
      <c r="BI16603" s="34">
        <v>3.7297088307968303E-2</v>
      </c>
    </row>
    <row r="16604" spans="61:61" x14ac:dyDescent="0.25">
      <c r="BI16604" s="34">
        <v>5.2027436501571898E-2</v>
      </c>
    </row>
    <row r="16605" spans="61:61" x14ac:dyDescent="0.25">
      <c r="BI16605" s="34">
        <v>0.1147215516934886</v>
      </c>
    </row>
    <row r="16606" spans="61:61" x14ac:dyDescent="0.25">
      <c r="BI16606" s="34">
        <v>0.2087939946877731</v>
      </c>
    </row>
    <row r="16607" spans="61:61" x14ac:dyDescent="0.25">
      <c r="BI16607" s="34">
        <v>0.181206627208606</v>
      </c>
    </row>
    <row r="16608" spans="61:61" x14ac:dyDescent="0.25">
      <c r="BI16608" s="34">
        <v>0.1214381939684373</v>
      </c>
    </row>
    <row r="16609" spans="61:61" x14ac:dyDescent="0.25">
      <c r="BI16609" s="34">
        <v>0.1056480283466775</v>
      </c>
    </row>
    <row r="16610" spans="61:61" x14ac:dyDescent="0.25">
      <c r="BI16610" s="34">
        <v>0.3310039767590936</v>
      </c>
    </row>
    <row r="16611" spans="61:61" x14ac:dyDescent="0.25">
      <c r="BI16611" s="34">
        <v>8.9135617726868996E-2</v>
      </c>
    </row>
    <row r="16612" spans="61:61" x14ac:dyDescent="0.25">
      <c r="BI16612" s="34">
        <v>0.13718204495106581</v>
      </c>
    </row>
    <row r="16613" spans="61:61" x14ac:dyDescent="0.25">
      <c r="BI16613" s="34">
        <v>9.0394051860223396E-2</v>
      </c>
    </row>
    <row r="16614" spans="61:61" x14ac:dyDescent="0.25">
      <c r="BI16614" s="34">
        <v>2.8760576762570998E-3</v>
      </c>
    </row>
    <row r="16615" spans="61:61" x14ac:dyDescent="0.25">
      <c r="BI16615" s="34">
        <v>-6.6798865351591102E-2</v>
      </c>
    </row>
    <row r="16616" spans="61:61" x14ac:dyDescent="0.25">
      <c r="BI16616" s="34">
        <v>6.0107993790961101E-2</v>
      </c>
    </row>
    <row r="16617" spans="61:61" x14ac:dyDescent="0.25">
      <c r="BI16617" s="34">
        <v>-0.12225471512770129</v>
      </c>
    </row>
    <row r="16618" spans="61:61" x14ac:dyDescent="0.25">
      <c r="BI16618" s="34">
        <v>8.1838528195332799E-2</v>
      </c>
    </row>
    <row r="16619" spans="61:61" x14ac:dyDescent="0.25">
      <c r="BI16619" s="34">
        <v>0.29187960843319127</v>
      </c>
    </row>
    <row r="16620" spans="61:61" x14ac:dyDescent="0.25">
      <c r="BI16620" s="34">
        <v>0.1180334868591436</v>
      </c>
    </row>
    <row r="16621" spans="61:61" x14ac:dyDescent="0.25">
      <c r="BI16621" s="34">
        <v>0.14491084210555369</v>
      </c>
    </row>
    <row r="16622" spans="61:61" x14ac:dyDescent="0.25">
      <c r="BI16622" s="34">
        <v>0.18872480289640309</v>
      </c>
    </row>
    <row r="16623" spans="61:61" x14ac:dyDescent="0.25">
      <c r="BI16623" s="34">
        <v>0.41387586470749987</v>
      </c>
    </row>
    <row r="16624" spans="61:61" x14ac:dyDescent="0.25">
      <c r="BI16624" s="34">
        <v>0.2397952275951335</v>
      </c>
    </row>
    <row r="16625" spans="61:61" x14ac:dyDescent="0.25">
      <c r="BI16625" s="34">
        <v>-0.1208761133036358</v>
      </c>
    </row>
    <row r="16626" spans="61:61" x14ac:dyDescent="0.25">
      <c r="BI16626" s="34">
        <v>-8.4916674450192298E-2</v>
      </c>
    </row>
    <row r="16627" spans="61:61" x14ac:dyDescent="0.25">
      <c r="BI16627" s="34">
        <v>-8.5045643524544606E-2</v>
      </c>
    </row>
    <row r="16628" spans="61:61" x14ac:dyDescent="0.25">
      <c r="BI16628" s="34">
        <v>0.31110264170575458</v>
      </c>
    </row>
    <row r="16629" spans="61:61" x14ac:dyDescent="0.25">
      <c r="BI16629" s="34">
        <v>-3.8117808039669999E-2</v>
      </c>
    </row>
    <row r="16630" spans="61:61" x14ac:dyDescent="0.25">
      <c r="BI16630" s="34">
        <v>-0.14597045128848979</v>
      </c>
    </row>
    <row r="16631" spans="61:61" x14ac:dyDescent="0.25">
      <c r="BI16631" s="34">
        <v>1.4712170414382E-3</v>
      </c>
    </row>
    <row r="16632" spans="61:61" x14ac:dyDescent="0.25">
      <c r="BI16632" s="34">
        <v>-8.0643893103341802E-2</v>
      </c>
    </row>
    <row r="16633" spans="61:61" x14ac:dyDescent="0.25">
      <c r="BI16633" s="34">
        <v>-8.2970469938682401E-2</v>
      </c>
    </row>
    <row r="16634" spans="61:61" x14ac:dyDescent="0.25">
      <c r="BI16634" s="34">
        <v>-7.3045217764068804E-2</v>
      </c>
    </row>
    <row r="16635" spans="61:61" x14ac:dyDescent="0.25">
      <c r="BI16635" s="34">
        <v>0.21353910677157889</v>
      </c>
    </row>
    <row r="16636" spans="61:61" x14ac:dyDescent="0.25">
      <c r="BI16636" s="34">
        <v>-2.8926950694640598E-2</v>
      </c>
    </row>
    <row r="16637" spans="61:61" x14ac:dyDescent="0.25">
      <c r="BI16637" s="34">
        <v>-1.38960084680069E-2</v>
      </c>
    </row>
    <row r="16638" spans="61:61" x14ac:dyDescent="0.25">
      <c r="BI16638" s="34">
        <v>3.5032236289583303E-2</v>
      </c>
    </row>
    <row r="16639" spans="61:61" x14ac:dyDescent="0.25">
      <c r="BI16639" s="34">
        <v>-1.27313285442314E-2</v>
      </c>
    </row>
    <row r="16640" spans="61:61" x14ac:dyDescent="0.25">
      <c r="BI16640" s="34">
        <v>0.12932174562258</v>
      </c>
    </row>
    <row r="16641" spans="61:61" x14ac:dyDescent="0.25">
      <c r="BI16641" s="34">
        <v>-5.98696665487237E-2</v>
      </c>
    </row>
    <row r="16642" spans="61:61" x14ac:dyDescent="0.25">
      <c r="BI16642" s="34">
        <v>-3.8067310988936197E-2</v>
      </c>
    </row>
    <row r="16643" spans="61:61" x14ac:dyDescent="0.25">
      <c r="BI16643" s="34">
        <v>-0.19408382276328379</v>
      </c>
    </row>
    <row r="16644" spans="61:61" x14ac:dyDescent="0.25">
      <c r="BI16644" s="34">
        <v>0.39478795507305831</v>
      </c>
    </row>
    <row r="16645" spans="61:61" x14ac:dyDescent="0.25">
      <c r="BI16645" s="34">
        <v>-0.1079996749675151</v>
      </c>
    </row>
    <row r="16646" spans="61:61" x14ac:dyDescent="0.25">
      <c r="BI16646" s="34">
        <v>-0.1152916593393208</v>
      </c>
    </row>
    <row r="16647" spans="61:61" x14ac:dyDescent="0.25">
      <c r="BI16647" s="34">
        <v>-3.9869377245547302E-2</v>
      </c>
    </row>
    <row r="16648" spans="61:61" x14ac:dyDescent="0.25">
      <c r="BI16648" s="34">
        <v>-5.4663740587418803E-2</v>
      </c>
    </row>
    <row r="16649" spans="61:61" x14ac:dyDescent="0.25">
      <c r="BI16649" s="34">
        <v>0.1118715089823584</v>
      </c>
    </row>
    <row r="16650" spans="61:61" x14ac:dyDescent="0.25">
      <c r="BI16650" s="34">
        <v>-0.16488040930995171</v>
      </c>
    </row>
    <row r="16651" spans="61:61" x14ac:dyDescent="0.25">
      <c r="BI16651" s="34">
        <v>-8.5950440385380605E-2</v>
      </c>
    </row>
    <row r="16652" spans="61:61" x14ac:dyDescent="0.25">
      <c r="BI16652" s="34">
        <v>6.04685219229356E-2</v>
      </c>
    </row>
    <row r="16653" spans="61:61" x14ac:dyDescent="0.25">
      <c r="BI16653" s="34">
        <v>3.4083332911070699E-2</v>
      </c>
    </row>
    <row r="16654" spans="61:61" x14ac:dyDescent="0.25">
      <c r="BI16654" s="34">
        <v>-0.18175865383774351</v>
      </c>
    </row>
    <row r="16655" spans="61:61" x14ac:dyDescent="0.25">
      <c r="BI16655" s="34">
        <v>-1.6344937435264599E-2</v>
      </c>
    </row>
    <row r="16656" spans="61:61" x14ac:dyDescent="0.25">
      <c r="BI16656" s="34">
        <v>-0.100394058473983</v>
      </c>
    </row>
    <row r="16657" spans="61:61" x14ac:dyDescent="0.25">
      <c r="BI16657" s="34">
        <v>-8.4349205303630001E-4</v>
      </c>
    </row>
    <row r="16658" spans="61:61" x14ac:dyDescent="0.25">
      <c r="BI16658" s="34">
        <v>-0.26314900685438508</v>
      </c>
    </row>
    <row r="16659" spans="61:61" x14ac:dyDescent="0.25">
      <c r="BI16659" s="34">
        <v>2.98488950168255E-2</v>
      </c>
    </row>
    <row r="16660" spans="61:61" x14ac:dyDescent="0.25">
      <c r="BI16660" s="34">
        <v>-0.3874585445464962</v>
      </c>
    </row>
    <row r="16661" spans="61:61" x14ac:dyDescent="0.25">
      <c r="BI16661" s="34">
        <v>-7.9054639970563806E-2</v>
      </c>
    </row>
    <row r="16662" spans="61:61" x14ac:dyDescent="0.25">
      <c r="BI16662" s="34">
        <v>-0.13482451613552329</v>
      </c>
    </row>
    <row r="16663" spans="61:61" x14ac:dyDescent="0.25">
      <c r="BI16663" s="34">
        <v>-0.1695421724638814</v>
      </c>
    </row>
    <row r="16664" spans="61:61" x14ac:dyDescent="0.25">
      <c r="BI16664" s="34">
        <v>-4.4470212710742502E-2</v>
      </c>
    </row>
    <row r="16665" spans="61:61" x14ac:dyDescent="0.25">
      <c r="BI16665" s="34">
        <v>-0.21991484908781531</v>
      </c>
    </row>
    <row r="16666" spans="61:61" x14ac:dyDescent="0.25">
      <c r="BI16666" s="34">
        <v>9.9848812195970693E-2</v>
      </c>
    </row>
    <row r="16667" spans="61:61" x14ac:dyDescent="0.25">
      <c r="BI16667" s="34">
        <v>-0.1544024043734665</v>
      </c>
    </row>
    <row r="16668" spans="61:61" x14ac:dyDescent="0.25">
      <c r="BI16668" s="34">
        <v>-8.8574651896602893E-2</v>
      </c>
    </row>
    <row r="16669" spans="61:61" x14ac:dyDescent="0.25">
      <c r="BI16669" s="34">
        <v>0.1200305189707821</v>
      </c>
    </row>
    <row r="16670" spans="61:61" x14ac:dyDescent="0.25">
      <c r="BI16670" s="34">
        <v>-8.3324153924491107E-2</v>
      </c>
    </row>
    <row r="16671" spans="61:61" x14ac:dyDescent="0.25">
      <c r="BI16671" s="34">
        <v>-1.43533155812955E-2</v>
      </c>
    </row>
    <row r="16672" spans="61:61" x14ac:dyDescent="0.25">
      <c r="BI16672" s="34">
        <v>-0.1504825479023213</v>
      </c>
    </row>
    <row r="16673" spans="61:61" x14ac:dyDescent="0.25">
      <c r="BI16673" s="34">
        <v>-0.1599234387763199</v>
      </c>
    </row>
    <row r="16674" spans="61:61" x14ac:dyDescent="0.25">
      <c r="BI16674" s="34">
        <v>-0.13022457970204521</v>
      </c>
    </row>
    <row r="16675" spans="61:61" x14ac:dyDescent="0.25">
      <c r="BI16675" s="34">
        <v>-7.6716812929321795E-2</v>
      </c>
    </row>
    <row r="16676" spans="61:61" x14ac:dyDescent="0.25">
      <c r="BI16676" s="34">
        <v>0.1267478118771567</v>
      </c>
    </row>
    <row r="16677" spans="61:61" x14ac:dyDescent="0.25">
      <c r="BI16677" s="34">
        <v>-0.14413247385898581</v>
      </c>
    </row>
    <row r="16678" spans="61:61" x14ac:dyDescent="0.25">
      <c r="BI16678" s="34">
        <v>-0.16257594003517059</v>
      </c>
    </row>
    <row r="16679" spans="61:61" x14ac:dyDescent="0.25">
      <c r="BI16679" s="34">
        <v>1.52248142558665E-2</v>
      </c>
    </row>
    <row r="16680" spans="61:61" x14ac:dyDescent="0.25">
      <c r="BI16680" s="34">
        <v>-0.14529674026268399</v>
      </c>
    </row>
    <row r="16681" spans="61:61" x14ac:dyDescent="0.25">
      <c r="BI16681" s="34">
        <v>1.8891182659876202E-2</v>
      </c>
    </row>
    <row r="16682" spans="61:61" x14ac:dyDescent="0.25">
      <c r="BI16682" s="34">
        <v>-0.1158236293363851</v>
      </c>
    </row>
    <row r="16683" spans="61:61" x14ac:dyDescent="0.25">
      <c r="BI16683" s="34">
        <v>-9.3617917892463001E-2</v>
      </c>
    </row>
    <row r="16684" spans="61:61" x14ac:dyDescent="0.25">
      <c r="BI16684" s="34">
        <v>-0.25248635358696758</v>
      </c>
    </row>
    <row r="16685" spans="61:61" x14ac:dyDescent="0.25">
      <c r="BI16685" s="34">
        <v>-1.9160296384440001E-2</v>
      </c>
    </row>
    <row r="16686" spans="61:61" x14ac:dyDescent="0.25">
      <c r="BI16686" s="34">
        <v>-3.7499620131013899E-2</v>
      </c>
    </row>
    <row r="16687" spans="61:61" x14ac:dyDescent="0.25">
      <c r="BI16687" s="34">
        <v>9.4670890861160997E-2</v>
      </c>
    </row>
    <row r="16688" spans="61:61" x14ac:dyDescent="0.25">
      <c r="BI16688" s="34">
        <v>-8.4995652852931702E-2</v>
      </c>
    </row>
    <row r="16689" spans="61:61" x14ac:dyDescent="0.25">
      <c r="BI16689" s="34">
        <v>-0.1610628659219884</v>
      </c>
    </row>
    <row r="16690" spans="61:61" x14ac:dyDescent="0.25">
      <c r="BI16690" s="34">
        <v>-0.1106227884486894</v>
      </c>
    </row>
    <row r="16691" spans="61:61" x14ac:dyDescent="0.25">
      <c r="BI16691" s="34">
        <v>-9.45775349744188E-2</v>
      </c>
    </row>
    <row r="16692" spans="61:61" x14ac:dyDescent="0.25">
      <c r="BI16692" s="34">
        <v>0.1196283278744264</v>
      </c>
    </row>
    <row r="16693" spans="61:61" x14ac:dyDescent="0.25">
      <c r="BI16693" s="34">
        <v>2.3496290496526202E-2</v>
      </c>
    </row>
    <row r="16694" spans="61:61" x14ac:dyDescent="0.25">
      <c r="BI16694" s="34">
        <v>4.2014846130865202E-2</v>
      </c>
    </row>
    <row r="16695" spans="61:61" x14ac:dyDescent="0.25">
      <c r="BI16695" s="34">
        <v>-8.9602319835803801E-2</v>
      </c>
    </row>
    <row r="16696" spans="61:61" x14ac:dyDescent="0.25">
      <c r="BI16696" s="34">
        <v>-0.1027847401979943</v>
      </c>
    </row>
    <row r="16697" spans="61:61" x14ac:dyDescent="0.25">
      <c r="BI16697" s="34">
        <v>6.9493384806133096E-2</v>
      </c>
    </row>
    <row r="16698" spans="61:61" x14ac:dyDescent="0.25">
      <c r="BI16698" s="34">
        <v>-7.1292677652021699E-2</v>
      </c>
    </row>
    <row r="16699" spans="61:61" x14ac:dyDescent="0.25">
      <c r="BI16699" s="34">
        <v>-0.272153837788217</v>
      </c>
    </row>
    <row r="16700" spans="61:61" x14ac:dyDescent="0.25">
      <c r="BI16700" s="34">
        <v>0.17428419216956251</v>
      </c>
    </row>
    <row r="16701" spans="61:61" x14ac:dyDescent="0.25">
      <c r="BI16701" s="34">
        <v>1.77295471031963E-2</v>
      </c>
    </row>
    <row r="16702" spans="61:61" x14ac:dyDescent="0.25">
      <c r="BI16702" s="34">
        <v>-1.1633210320115901E-2</v>
      </c>
    </row>
    <row r="16703" spans="61:61" x14ac:dyDescent="0.25">
      <c r="BI16703" s="34">
        <v>0.102593228258527</v>
      </c>
    </row>
    <row r="16704" spans="61:61" x14ac:dyDescent="0.25">
      <c r="BI16704" s="34">
        <v>0.39051639187973708</v>
      </c>
    </row>
    <row r="16705" spans="61:61" x14ac:dyDescent="0.25">
      <c r="BI16705" s="34">
        <v>-0.15226547103389071</v>
      </c>
    </row>
    <row r="16706" spans="61:61" x14ac:dyDescent="0.25">
      <c r="BI16706" s="34">
        <v>-5.5004155837065902E-2</v>
      </c>
    </row>
    <row r="16707" spans="61:61" x14ac:dyDescent="0.25">
      <c r="BI16707" s="34">
        <v>-0.1284586674238149</v>
      </c>
    </row>
    <row r="16708" spans="61:61" x14ac:dyDescent="0.25">
      <c r="BI16708" s="34">
        <v>0.1100871306763217</v>
      </c>
    </row>
    <row r="16709" spans="61:61" x14ac:dyDescent="0.25">
      <c r="BI16709" s="34">
        <v>4.2257714473840002E-3</v>
      </c>
    </row>
    <row r="16710" spans="61:61" x14ac:dyDescent="0.25">
      <c r="BI16710" s="34">
        <v>7.8111109978539497E-2</v>
      </c>
    </row>
    <row r="16711" spans="61:61" x14ac:dyDescent="0.25">
      <c r="BI16711" s="34">
        <v>-2.3798775582413001E-2</v>
      </c>
    </row>
    <row r="16712" spans="61:61" x14ac:dyDescent="0.25">
      <c r="BI16712" s="34">
        <v>0.24522097955875441</v>
      </c>
    </row>
    <row r="16713" spans="61:61" x14ac:dyDescent="0.25">
      <c r="BI16713" s="34">
        <v>2.7865357373988101E-2</v>
      </c>
    </row>
    <row r="16714" spans="61:61" x14ac:dyDescent="0.25">
      <c r="BI16714" s="34">
        <v>6.5131779562818196E-2</v>
      </c>
    </row>
    <row r="16715" spans="61:61" x14ac:dyDescent="0.25">
      <c r="BI16715" s="34">
        <v>0.13768951771873039</v>
      </c>
    </row>
    <row r="16716" spans="61:61" x14ac:dyDescent="0.25">
      <c r="BI16716" s="34">
        <v>-1.5918522300487001E-2</v>
      </c>
    </row>
    <row r="16717" spans="61:61" x14ac:dyDescent="0.25">
      <c r="BI16717" s="34">
        <v>0.1129072050685159</v>
      </c>
    </row>
    <row r="16718" spans="61:61" x14ac:dyDescent="0.25">
      <c r="BI16718" s="34">
        <v>8.4114386721723E-2</v>
      </c>
    </row>
    <row r="16719" spans="61:61" x14ac:dyDescent="0.25">
      <c r="BI16719" s="34">
        <v>3.3245576757681403E-2</v>
      </c>
    </row>
    <row r="16720" spans="61:61" x14ac:dyDescent="0.25">
      <c r="BI16720" s="34">
        <v>2.0246093601635401E-2</v>
      </c>
    </row>
    <row r="16721" spans="61:61" x14ac:dyDescent="0.25">
      <c r="BI16721" s="34">
        <v>0.1221582332427041</v>
      </c>
    </row>
    <row r="16722" spans="61:61" x14ac:dyDescent="0.25">
      <c r="BI16722" s="34">
        <v>0.11225726358595681</v>
      </c>
    </row>
    <row r="16723" spans="61:61" x14ac:dyDescent="0.25">
      <c r="BI16723" s="34">
        <v>4.1841297335112902E-2</v>
      </c>
    </row>
    <row r="16724" spans="61:61" x14ac:dyDescent="0.25">
      <c r="BI16724" s="34">
        <v>0.26074094827088679</v>
      </c>
    </row>
    <row r="16725" spans="61:61" x14ac:dyDescent="0.25">
      <c r="BI16725" s="34">
        <v>6.4455706475487901E-2</v>
      </c>
    </row>
    <row r="16726" spans="61:61" x14ac:dyDescent="0.25">
      <c r="BI16726" s="34">
        <v>6.7063197979558301E-2</v>
      </c>
    </row>
    <row r="16727" spans="61:61" x14ac:dyDescent="0.25">
      <c r="BI16727" s="34">
        <v>-0.31030075454479561</v>
      </c>
    </row>
    <row r="16728" spans="61:61" x14ac:dyDescent="0.25">
      <c r="BI16728" s="34">
        <v>-2.3259669762771201E-2</v>
      </c>
    </row>
    <row r="16729" spans="61:61" x14ac:dyDescent="0.25">
      <c r="BI16729" s="34">
        <v>-2.8199576727232101E-2</v>
      </c>
    </row>
    <row r="16730" spans="61:61" x14ac:dyDescent="0.25">
      <c r="BI16730" s="34">
        <v>0.2103767235954333</v>
      </c>
    </row>
    <row r="16731" spans="61:61" x14ac:dyDescent="0.25">
      <c r="BI16731" s="34">
        <v>-1.68264349785902E-2</v>
      </c>
    </row>
    <row r="16732" spans="61:61" x14ac:dyDescent="0.25">
      <c r="BI16732" s="34">
        <v>0.16302107451475659</v>
      </c>
    </row>
    <row r="16733" spans="61:61" x14ac:dyDescent="0.25">
      <c r="BI16733" s="34">
        <v>3.05244441613838E-2</v>
      </c>
    </row>
    <row r="16734" spans="61:61" x14ac:dyDescent="0.25">
      <c r="BI16734" s="34">
        <v>9.7132139546746696E-2</v>
      </c>
    </row>
    <row r="16735" spans="61:61" x14ac:dyDescent="0.25">
      <c r="BI16735" s="34">
        <v>-8.0849994485902493E-2</v>
      </c>
    </row>
    <row r="16736" spans="61:61" x14ac:dyDescent="0.25">
      <c r="BI16736" s="34">
        <v>0.1528996102253489</v>
      </c>
    </row>
    <row r="16737" spans="61:61" x14ac:dyDescent="0.25">
      <c r="BI16737" s="34">
        <v>2.1282109634964E-3</v>
      </c>
    </row>
    <row r="16738" spans="61:61" x14ac:dyDescent="0.25">
      <c r="BI16738" s="34">
        <v>4.4912689548590998E-2</v>
      </c>
    </row>
    <row r="16739" spans="61:61" x14ac:dyDescent="0.25">
      <c r="BI16739" s="34">
        <v>0.1425269495281288</v>
      </c>
    </row>
    <row r="16740" spans="61:61" x14ac:dyDescent="0.25">
      <c r="BI16740" s="34">
        <v>8.9978101276546693E-2</v>
      </c>
    </row>
    <row r="16741" spans="61:61" x14ac:dyDescent="0.25">
      <c r="BI16741" s="34">
        <v>-9.1720666246189506E-2</v>
      </c>
    </row>
    <row r="16742" spans="61:61" x14ac:dyDescent="0.25">
      <c r="BI16742" s="34">
        <v>-0.10472812236831749</v>
      </c>
    </row>
    <row r="16743" spans="61:61" x14ac:dyDescent="0.25">
      <c r="BI16743" s="34">
        <v>7.6718813795707899E-2</v>
      </c>
    </row>
    <row r="16744" spans="61:61" x14ac:dyDescent="0.25">
      <c r="BI16744" s="34">
        <v>-7.2554385533353097E-2</v>
      </c>
    </row>
    <row r="16745" spans="61:61" x14ac:dyDescent="0.25">
      <c r="BI16745" s="34">
        <v>-7.8323035414736494E-2</v>
      </c>
    </row>
    <row r="16746" spans="61:61" x14ac:dyDescent="0.25">
      <c r="BI16746" s="34">
        <v>-6.5993626570915606E-2</v>
      </c>
    </row>
    <row r="16747" spans="61:61" x14ac:dyDescent="0.25">
      <c r="BI16747" s="34">
        <v>-4.3619188229248602E-2</v>
      </c>
    </row>
    <row r="16748" spans="61:61" x14ac:dyDescent="0.25">
      <c r="BI16748" s="34">
        <v>-0.1818850031426851</v>
      </c>
    </row>
    <row r="16749" spans="61:61" x14ac:dyDescent="0.25">
      <c r="BI16749" s="34">
        <v>0.1220781231528246</v>
      </c>
    </row>
    <row r="16750" spans="61:61" x14ac:dyDescent="0.25">
      <c r="BI16750" s="34">
        <v>-1.50648791310163E-2</v>
      </c>
    </row>
    <row r="16751" spans="61:61" x14ac:dyDescent="0.25">
      <c r="BI16751" s="34">
        <v>5.9878276145521998E-2</v>
      </c>
    </row>
    <row r="16752" spans="61:61" x14ac:dyDescent="0.25">
      <c r="BI16752" s="34">
        <v>-1.55040622387288E-2</v>
      </c>
    </row>
    <row r="16753" spans="61:61" x14ac:dyDescent="0.25">
      <c r="BI16753" s="34">
        <v>0.13801549635231139</v>
      </c>
    </row>
    <row r="16754" spans="61:61" x14ac:dyDescent="0.25">
      <c r="BI16754" s="34">
        <v>4.1797672154296004E-3</v>
      </c>
    </row>
    <row r="16755" spans="61:61" x14ac:dyDescent="0.25">
      <c r="BI16755" s="34">
        <v>1.746160245743E-3</v>
      </c>
    </row>
    <row r="16756" spans="61:61" x14ac:dyDescent="0.25">
      <c r="BI16756" s="34">
        <v>-2.4980864205083799E-2</v>
      </c>
    </row>
    <row r="16757" spans="61:61" x14ac:dyDescent="0.25">
      <c r="BI16757" s="34">
        <v>0.1614394274080618</v>
      </c>
    </row>
    <row r="16758" spans="61:61" x14ac:dyDescent="0.25">
      <c r="BI16758" s="34">
        <v>-9.3433085857274903E-2</v>
      </c>
    </row>
    <row r="16759" spans="61:61" x14ac:dyDescent="0.25">
      <c r="BI16759" s="34">
        <v>-5.4564033149474597E-2</v>
      </c>
    </row>
    <row r="16760" spans="61:61" x14ac:dyDescent="0.25">
      <c r="BI16760" s="34">
        <v>-9.4837482138366305E-2</v>
      </c>
    </row>
    <row r="16761" spans="61:61" x14ac:dyDescent="0.25">
      <c r="BI16761" s="34">
        <v>-7.1282080569072898E-2</v>
      </c>
    </row>
    <row r="16762" spans="61:61" x14ac:dyDescent="0.25">
      <c r="BI16762" s="34">
        <v>-9.5999621824685005E-3</v>
      </c>
    </row>
    <row r="16763" spans="61:61" x14ac:dyDescent="0.25">
      <c r="BI16763" s="34">
        <v>-3.3617743069598499E-2</v>
      </c>
    </row>
    <row r="16764" spans="61:61" x14ac:dyDescent="0.25">
      <c r="BI16764" s="34">
        <v>7.4757156087425003E-2</v>
      </c>
    </row>
    <row r="16765" spans="61:61" x14ac:dyDescent="0.25">
      <c r="BI16765" s="34">
        <v>7.0412304255699498E-2</v>
      </c>
    </row>
    <row r="16766" spans="61:61" x14ac:dyDescent="0.25">
      <c r="BI16766" s="34">
        <v>-5.3533290379563997E-3</v>
      </c>
    </row>
    <row r="16767" spans="61:61" x14ac:dyDescent="0.25">
      <c r="BI16767" s="34">
        <v>0.1539302672333859</v>
      </c>
    </row>
    <row r="16768" spans="61:61" x14ac:dyDescent="0.25">
      <c r="BI16768" s="34">
        <v>-7.48083547918105E-2</v>
      </c>
    </row>
    <row r="16769" spans="61:61" x14ac:dyDescent="0.25">
      <c r="BI16769" s="34">
        <v>1.951310970985E-4</v>
      </c>
    </row>
    <row r="16770" spans="61:61" x14ac:dyDescent="0.25">
      <c r="BI16770" s="34">
        <v>8.9168722774683698E-2</v>
      </c>
    </row>
    <row r="16771" spans="61:61" x14ac:dyDescent="0.25">
      <c r="BI16771" s="34">
        <v>-0.14097388139483111</v>
      </c>
    </row>
    <row r="16772" spans="61:61" x14ac:dyDescent="0.25">
      <c r="BI16772" s="34">
        <v>0.40051652796467951</v>
      </c>
    </row>
    <row r="16773" spans="61:61" x14ac:dyDescent="0.25">
      <c r="BI16773" s="34">
        <v>1.4225517626402E-2</v>
      </c>
    </row>
    <row r="16774" spans="61:61" x14ac:dyDescent="0.25">
      <c r="BI16774" s="34">
        <v>-0.1087152792824216</v>
      </c>
    </row>
    <row r="16775" spans="61:61" x14ac:dyDescent="0.25">
      <c r="BI16775" s="34">
        <v>-0.11479310941904181</v>
      </c>
    </row>
    <row r="16776" spans="61:61" x14ac:dyDescent="0.25">
      <c r="BI16776" s="34">
        <v>3.6608986606196402E-2</v>
      </c>
    </row>
    <row r="16777" spans="61:61" x14ac:dyDescent="0.25">
      <c r="BI16777" s="34">
        <v>-1.01603239828974E-2</v>
      </c>
    </row>
    <row r="16778" spans="61:61" x14ac:dyDescent="0.25">
      <c r="BI16778" s="34">
        <v>-0.21607830535630509</v>
      </c>
    </row>
    <row r="16779" spans="61:61" x14ac:dyDescent="0.25">
      <c r="BI16779" s="34">
        <v>-2.28953472675704E-2</v>
      </c>
    </row>
    <row r="16780" spans="61:61" x14ac:dyDescent="0.25">
      <c r="BI16780" s="34">
        <v>-7.5734799610708101E-2</v>
      </c>
    </row>
    <row r="16781" spans="61:61" x14ac:dyDescent="0.25">
      <c r="BI16781" s="34">
        <v>-8.8734654376484007E-3</v>
      </c>
    </row>
    <row r="16782" spans="61:61" x14ac:dyDescent="0.25">
      <c r="BI16782" s="34">
        <v>-0.1446797194054083</v>
      </c>
    </row>
    <row r="16783" spans="61:61" x14ac:dyDescent="0.25">
      <c r="BI16783" s="34">
        <v>-0.17372017938201639</v>
      </c>
    </row>
    <row r="16784" spans="61:61" x14ac:dyDescent="0.25">
      <c r="BI16784" s="34">
        <v>0.13977679425624459</v>
      </c>
    </row>
    <row r="16785" spans="61:61" x14ac:dyDescent="0.25">
      <c r="BI16785" s="34">
        <v>-0.40866109406790158</v>
      </c>
    </row>
    <row r="16786" spans="61:61" x14ac:dyDescent="0.25">
      <c r="BI16786" s="34">
        <v>-4.2315858168275999E-3</v>
      </c>
    </row>
    <row r="16787" spans="61:61" x14ac:dyDescent="0.25">
      <c r="BI16787" s="34">
        <v>-0.1313961427654104</v>
      </c>
    </row>
    <row r="16788" spans="61:61" x14ac:dyDescent="0.25">
      <c r="BI16788" s="34">
        <v>2.9992185653511999E-2</v>
      </c>
    </row>
    <row r="16789" spans="61:61" x14ac:dyDescent="0.25">
      <c r="BI16789" s="34">
        <v>-0.1604307545351934</v>
      </c>
    </row>
    <row r="16790" spans="61:61" x14ac:dyDescent="0.25">
      <c r="BI16790" s="34">
        <v>-8.9367407605899896E-2</v>
      </c>
    </row>
    <row r="16791" spans="61:61" x14ac:dyDescent="0.25">
      <c r="BI16791" s="34">
        <v>-3.38776753557661E-2</v>
      </c>
    </row>
    <row r="16792" spans="61:61" x14ac:dyDescent="0.25">
      <c r="BI16792" s="34">
        <v>-0.34802406705524608</v>
      </c>
    </row>
    <row r="16793" spans="61:61" x14ac:dyDescent="0.25">
      <c r="BI16793" s="34">
        <v>4.7816654216768902E-2</v>
      </c>
    </row>
    <row r="16794" spans="61:61" x14ac:dyDescent="0.25">
      <c r="BI16794" s="34">
        <v>-0.1192396956324742</v>
      </c>
    </row>
    <row r="16795" spans="61:61" x14ac:dyDescent="0.25">
      <c r="BI16795" s="34">
        <v>-9.5164860155640796E-2</v>
      </c>
    </row>
    <row r="16796" spans="61:61" x14ac:dyDescent="0.25">
      <c r="BI16796" s="34">
        <v>0.52994533785473708</v>
      </c>
    </row>
    <row r="16797" spans="61:61" x14ac:dyDescent="0.25">
      <c r="BI16797" s="34">
        <v>-8.3163491171110895E-2</v>
      </c>
    </row>
    <row r="16798" spans="61:61" x14ac:dyDescent="0.25">
      <c r="BI16798" s="34">
        <v>0.1748052269928512</v>
      </c>
    </row>
    <row r="16799" spans="61:61" x14ac:dyDescent="0.25">
      <c r="BI16799" s="34">
        <v>-0.15143874576079189</v>
      </c>
    </row>
    <row r="16800" spans="61:61" x14ac:dyDescent="0.25">
      <c r="BI16800" s="34">
        <v>-0.3673090098538308</v>
      </c>
    </row>
    <row r="16801" spans="61:61" x14ac:dyDescent="0.25">
      <c r="BI16801" s="34">
        <v>-0.1203557909473482</v>
      </c>
    </row>
    <row r="16802" spans="61:61" x14ac:dyDescent="0.25">
      <c r="BI16802" s="34">
        <v>-0.1224905799992107</v>
      </c>
    </row>
    <row r="16803" spans="61:61" x14ac:dyDescent="0.25">
      <c r="BI16803" s="34">
        <v>-8.7363971604235299E-2</v>
      </c>
    </row>
    <row r="16804" spans="61:61" x14ac:dyDescent="0.25">
      <c r="BI16804" s="34">
        <v>-0.18539581509671291</v>
      </c>
    </row>
    <row r="16805" spans="61:61" x14ac:dyDescent="0.25">
      <c r="BI16805" s="34">
        <v>0.26515960773293712</v>
      </c>
    </row>
    <row r="16806" spans="61:61" x14ac:dyDescent="0.25">
      <c r="BI16806" s="34">
        <v>0.12640106478576729</v>
      </c>
    </row>
    <row r="16807" spans="61:61" x14ac:dyDescent="0.25">
      <c r="BI16807" s="34">
        <v>0.36269752292175472</v>
      </c>
    </row>
    <row r="16808" spans="61:61" x14ac:dyDescent="0.25">
      <c r="BI16808" s="34">
        <v>3.2867481986754397E-2</v>
      </c>
    </row>
    <row r="16809" spans="61:61" x14ac:dyDescent="0.25">
      <c r="BI16809" s="34">
        <v>-0.40189251865838399</v>
      </c>
    </row>
    <row r="16810" spans="61:61" x14ac:dyDescent="0.25">
      <c r="BI16810" s="34">
        <v>-6.9427454418316006E-2</v>
      </c>
    </row>
    <row r="16811" spans="61:61" x14ac:dyDescent="0.25">
      <c r="BI16811" s="34">
        <v>2.37871398067987E-2</v>
      </c>
    </row>
    <row r="16812" spans="61:61" x14ac:dyDescent="0.25">
      <c r="BI16812" s="34">
        <v>-0.12357505296991669</v>
      </c>
    </row>
    <row r="16813" spans="61:61" x14ac:dyDescent="0.25">
      <c r="BI16813" s="34">
        <v>-8.6048676279507994E-3</v>
      </c>
    </row>
    <row r="16814" spans="61:61" x14ac:dyDescent="0.25">
      <c r="BI16814" s="34">
        <v>-8.65885462691382E-2</v>
      </c>
    </row>
    <row r="16815" spans="61:61" x14ac:dyDescent="0.25">
      <c r="BI16815" s="34">
        <v>-7.4495814124376197E-2</v>
      </c>
    </row>
    <row r="16816" spans="61:61" x14ac:dyDescent="0.25">
      <c r="BI16816" s="34">
        <v>-1.50979519145E-4</v>
      </c>
    </row>
    <row r="16817" spans="61:61" x14ac:dyDescent="0.25">
      <c r="BI16817" s="34">
        <v>0.1952747184446734</v>
      </c>
    </row>
    <row r="16818" spans="61:61" x14ac:dyDescent="0.25">
      <c r="BI16818" s="34">
        <v>0.41235945303074117</v>
      </c>
    </row>
    <row r="16819" spans="61:61" x14ac:dyDescent="0.25">
      <c r="BI16819" s="34">
        <v>7.0781765564148599E-2</v>
      </c>
    </row>
    <row r="16820" spans="61:61" x14ac:dyDescent="0.25">
      <c r="BI16820" s="34">
        <v>0.2027979668783334</v>
      </c>
    </row>
    <row r="16821" spans="61:61" x14ac:dyDescent="0.25">
      <c r="BI16821" s="34">
        <v>0.13388167265566209</v>
      </c>
    </row>
    <row r="16822" spans="61:61" x14ac:dyDescent="0.25">
      <c r="BI16822" s="34">
        <v>1.7272772365881999E-3</v>
      </c>
    </row>
    <row r="16823" spans="61:61" x14ac:dyDescent="0.25">
      <c r="BI16823" s="34">
        <v>0.2604759944069045</v>
      </c>
    </row>
    <row r="16824" spans="61:61" x14ac:dyDescent="0.25">
      <c r="BI16824" s="34">
        <v>0.1035298137405002</v>
      </c>
    </row>
    <row r="16825" spans="61:61" x14ac:dyDescent="0.25">
      <c r="BI16825" s="34">
        <v>-9.1899829474170802E-2</v>
      </c>
    </row>
    <row r="16826" spans="61:61" x14ac:dyDescent="0.25">
      <c r="BI16826" s="34">
        <v>0.2009818610807948</v>
      </c>
    </row>
    <row r="16827" spans="61:61" x14ac:dyDescent="0.25">
      <c r="BI16827" s="34">
        <v>-0.21366201379054481</v>
      </c>
    </row>
    <row r="16828" spans="61:61" x14ac:dyDescent="0.25">
      <c r="BI16828" s="34">
        <v>-5.3096824377020201E-2</v>
      </c>
    </row>
    <row r="16829" spans="61:61" x14ac:dyDescent="0.25">
      <c r="BI16829" s="34">
        <v>0.19753464591595379</v>
      </c>
    </row>
    <row r="16830" spans="61:61" x14ac:dyDescent="0.25">
      <c r="BI16830" s="34">
        <v>-1.24002017916584E-2</v>
      </c>
    </row>
    <row r="16831" spans="61:61" x14ac:dyDescent="0.25">
      <c r="BI16831" s="34">
        <v>3.0235766405875102E-2</v>
      </c>
    </row>
    <row r="16832" spans="61:61" x14ac:dyDescent="0.25">
      <c r="BI16832" s="34">
        <v>-0.32593928118715498</v>
      </c>
    </row>
    <row r="16833" spans="61:61" x14ac:dyDescent="0.25">
      <c r="BI16833" s="34">
        <v>-0.12705850051978559</v>
      </c>
    </row>
    <row r="16834" spans="61:61" x14ac:dyDescent="0.25">
      <c r="BI16834" s="34">
        <v>-1.6604527890422601E-2</v>
      </c>
    </row>
    <row r="16835" spans="61:61" x14ac:dyDescent="0.25">
      <c r="BI16835" s="34">
        <v>-0.19673920432086539</v>
      </c>
    </row>
    <row r="16836" spans="61:61" x14ac:dyDescent="0.25">
      <c r="BI16836" s="34">
        <v>-4.4584633095540303E-2</v>
      </c>
    </row>
    <row r="16837" spans="61:61" x14ac:dyDescent="0.25">
      <c r="BI16837" s="34">
        <v>-6.1892443655222402E-2</v>
      </c>
    </row>
    <row r="16838" spans="61:61" x14ac:dyDescent="0.25">
      <c r="BI16838" s="34">
        <v>-0.15601272971850971</v>
      </c>
    </row>
    <row r="16839" spans="61:61" x14ac:dyDescent="0.25">
      <c r="BI16839" s="34">
        <v>0.45994370075450119</v>
      </c>
    </row>
    <row r="16840" spans="61:61" x14ac:dyDescent="0.25">
      <c r="BI16840" s="34">
        <v>-6.61480173128733E-2</v>
      </c>
    </row>
    <row r="16841" spans="61:61" x14ac:dyDescent="0.25">
      <c r="BI16841" s="34">
        <v>0.15485562356591209</v>
      </c>
    </row>
    <row r="16842" spans="61:61" x14ac:dyDescent="0.25">
      <c r="BI16842" s="34">
        <v>-2.799910418558E-2</v>
      </c>
    </row>
    <row r="16843" spans="61:61" x14ac:dyDescent="0.25">
      <c r="BI16843" s="34">
        <v>-5.2679025502687001E-3</v>
      </c>
    </row>
    <row r="16844" spans="61:61" x14ac:dyDescent="0.25">
      <c r="BI16844" s="34">
        <v>0.1943846405627255</v>
      </c>
    </row>
    <row r="16845" spans="61:61" x14ac:dyDescent="0.25">
      <c r="BI16845" s="34">
        <v>0.4003070818353317</v>
      </c>
    </row>
    <row r="16846" spans="61:61" x14ac:dyDescent="0.25">
      <c r="BI16846" s="34">
        <v>-0.14116770658950359</v>
      </c>
    </row>
    <row r="16847" spans="61:61" x14ac:dyDescent="0.25">
      <c r="BI16847" s="34">
        <v>-0.1387368688026398</v>
      </c>
    </row>
    <row r="16848" spans="61:61" x14ac:dyDescent="0.25">
      <c r="BI16848" s="34">
        <v>-2.0363238734670299E-2</v>
      </c>
    </row>
    <row r="16849" spans="61:61" x14ac:dyDescent="0.25">
      <c r="BI16849" s="34">
        <v>-0.1054499755859373</v>
      </c>
    </row>
    <row r="16850" spans="61:61" x14ac:dyDescent="0.25">
      <c r="BI16850" s="34">
        <v>3.4059002871117301E-2</v>
      </c>
    </row>
    <row r="16851" spans="61:61" x14ac:dyDescent="0.25">
      <c r="BI16851" s="34">
        <v>4.1635662371697899E-2</v>
      </c>
    </row>
    <row r="16852" spans="61:61" x14ac:dyDescent="0.25">
      <c r="BI16852" s="34">
        <v>0.1469179343769676</v>
      </c>
    </row>
    <row r="16853" spans="61:61" x14ac:dyDescent="0.25">
      <c r="BI16853" s="34">
        <v>-8.5517221746229999E-2</v>
      </c>
    </row>
    <row r="16854" spans="61:61" x14ac:dyDescent="0.25">
      <c r="BI16854" s="34">
        <v>2.3941452335590401E-2</v>
      </c>
    </row>
    <row r="16855" spans="61:61" x14ac:dyDescent="0.25">
      <c r="BI16855" s="34">
        <v>0.1018971602876016</v>
      </c>
    </row>
    <row r="16856" spans="61:61" x14ac:dyDescent="0.25">
      <c r="BI16856" s="34">
        <v>0.138008984529188</v>
      </c>
    </row>
    <row r="16857" spans="61:61" x14ac:dyDescent="0.25">
      <c r="BI16857" s="34">
        <v>0.187903631704679</v>
      </c>
    </row>
    <row r="16858" spans="61:61" x14ac:dyDescent="0.25">
      <c r="BI16858" s="34">
        <v>-0.16217817900912629</v>
      </c>
    </row>
    <row r="16859" spans="61:61" x14ac:dyDescent="0.25">
      <c r="BI16859" s="34">
        <v>4.9715819701967701E-2</v>
      </c>
    </row>
    <row r="16860" spans="61:61" x14ac:dyDescent="0.25">
      <c r="BI16860" s="34">
        <v>-2.8992200945853801E-2</v>
      </c>
    </row>
    <row r="16861" spans="61:61" x14ac:dyDescent="0.25">
      <c r="BI16861" s="34">
        <v>5.1659402088129198E-2</v>
      </c>
    </row>
    <row r="16862" spans="61:61" x14ac:dyDescent="0.25">
      <c r="BI16862" s="34">
        <v>-0.15476363083363801</v>
      </c>
    </row>
    <row r="16863" spans="61:61" x14ac:dyDescent="0.25">
      <c r="BI16863" s="34">
        <v>-0.1865117109496241</v>
      </c>
    </row>
    <row r="16864" spans="61:61" x14ac:dyDescent="0.25">
      <c r="BI16864" s="34">
        <v>0.60430631463512186</v>
      </c>
    </row>
    <row r="16865" spans="61:61" x14ac:dyDescent="0.25">
      <c r="BI16865" s="34">
        <v>0.16052710943279039</v>
      </c>
    </row>
    <row r="16866" spans="61:61" x14ac:dyDescent="0.25">
      <c r="BI16866" s="34">
        <v>4.6838219661024902E-2</v>
      </c>
    </row>
    <row r="16867" spans="61:61" x14ac:dyDescent="0.25">
      <c r="BI16867" s="34">
        <v>0.41623909296988237</v>
      </c>
    </row>
    <row r="16868" spans="61:61" x14ac:dyDescent="0.25">
      <c r="BI16868" s="34">
        <v>1.3707523974381901E-2</v>
      </c>
    </row>
    <row r="16869" spans="61:61" x14ac:dyDescent="0.25">
      <c r="BI16869" s="34">
        <v>0.18018379479545329</v>
      </c>
    </row>
    <row r="16870" spans="61:61" x14ac:dyDescent="0.25">
      <c r="BI16870" s="34">
        <v>0.36481804196696499</v>
      </c>
    </row>
    <row r="16871" spans="61:61" x14ac:dyDescent="0.25">
      <c r="BI16871" s="34">
        <v>8.5639137206842894E-2</v>
      </c>
    </row>
    <row r="16872" spans="61:61" x14ac:dyDescent="0.25">
      <c r="BI16872" s="34">
        <v>-3.8985094920965198E-2</v>
      </c>
    </row>
    <row r="16873" spans="61:61" x14ac:dyDescent="0.25">
      <c r="BI16873" s="34">
        <v>-0.1591538518255026</v>
      </c>
    </row>
    <row r="16874" spans="61:61" x14ac:dyDescent="0.25">
      <c r="BI16874" s="34">
        <v>-9.2719482318405003E-2</v>
      </c>
    </row>
    <row r="16875" spans="61:61" x14ac:dyDescent="0.25">
      <c r="BI16875" s="34">
        <v>0.28910215931775862</v>
      </c>
    </row>
    <row r="16876" spans="61:61" x14ac:dyDescent="0.25">
      <c r="BI16876" s="34">
        <v>5.7001493162291597E-2</v>
      </c>
    </row>
    <row r="16877" spans="61:61" x14ac:dyDescent="0.25">
      <c r="BI16877" s="34">
        <v>2.5195136017970202E-2</v>
      </c>
    </row>
    <row r="16878" spans="61:61" x14ac:dyDescent="0.25">
      <c r="BI16878" s="34">
        <v>-0.1055284668353775</v>
      </c>
    </row>
    <row r="16879" spans="61:61" x14ac:dyDescent="0.25">
      <c r="BI16879" s="34">
        <v>-6.1238771232667598E-2</v>
      </c>
    </row>
    <row r="16880" spans="61:61" x14ac:dyDescent="0.25">
      <c r="BI16880" s="34">
        <v>-5.9816417866565698E-2</v>
      </c>
    </row>
    <row r="16881" spans="61:61" x14ac:dyDescent="0.25">
      <c r="BI16881" s="34">
        <v>-4.4306117753183397E-2</v>
      </c>
    </row>
    <row r="16882" spans="61:61" x14ac:dyDescent="0.25">
      <c r="BI16882" s="34">
        <v>-0.1621883226808154</v>
      </c>
    </row>
    <row r="16883" spans="61:61" x14ac:dyDescent="0.25">
      <c r="BI16883" s="34">
        <v>0.11189670776661589</v>
      </c>
    </row>
    <row r="16884" spans="61:61" x14ac:dyDescent="0.25">
      <c r="BI16884" s="34">
        <v>3.00323888442094E-2</v>
      </c>
    </row>
    <row r="16885" spans="61:61" x14ac:dyDescent="0.25">
      <c r="BI16885" s="34">
        <v>-0.17913665141225879</v>
      </c>
    </row>
    <row r="16886" spans="61:61" x14ac:dyDescent="0.25">
      <c r="BI16886" s="34">
        <v>1.8269823314838701E-2</v>
      </c>
    </row>
    <row r="16887" spans="61:61" x14ac:dyDescent="0.25">
      <c r="BI16887" s="34">
        <v>0.2697638815948265</v>
      </c>
    </row>
    <row r="16888" spans="61:61" x14ac:dyDescent="0.25">
      <c r="BI16888" s="34">
        <v>9.3374016704439303E-2</v>
      </c>
    </row>
    <row r="16889" spans="61:61" x14ac:dyDescent="0.25">
      <c r="BI16889" s="34">
        <v>-3.8779118653607801E-2</v>
      </c>
    </row>
    <row r="16890" spans="61:61" x14ac:dyDescent="0.25">
      <c r="BI16890" s="34">
        <v>0.51147864364033879</v>
      </c>
    </row>
    <row r="16891" spans="61:61" x14ac:dyDescent="0.25">
      <c r="BI16891" s="34">
        <v>-0.1382881377937506</v>
      </c>
    </row>
    <row r="16892" spans="61:61" x14ac:dyDescent="0.25">
      <c r="BI16892" s="34">
        <v>-0.19708072235544119</v>
      </c>
    </row>
    <row r="16893" spans="61:61" x14ac:dyDescent="0.25">
      <c r="BI16893" s="34">
        <v>1.43793940098925E-2</v>
      </c>
    </row>
    <row r="16894" spans="61:61" x14ac:dyDescent="0.25">
      <c r="BI16894" s="34">
        <v>-2.0978247830329699E-2</v>
      </c>
    </row>
    <row r="16895" spans="61:61" x14ac:dyDescent="0.25">
      <c r="BI16895" s="34">
        <v>0.1895163010679751</v>
      </c>
    </row>
    <row r="16896" spans="61:61" x14ac:dyDescent="0.25">
      <c r="BI16896" s="34">
        <v>-0.19104549159125681</v>
      </c>
    </row>
    <row r="16897" spans="61:61" x14ac:dyDescent="0.25">
      <c r="BI16897" s="34">
        <v>-5.58501310060701E-2</v>
      </c>
    </row>
    <row r="16898" spans="61:61" x14ac:dyDescent="0.25">
      <c r="BI16898" s="34">
        <v>-0.1038140814658578</v>
      </c>
    </row>
    <row r="16899" spans="61:61" x14ac:dyDescent="0.25">
      <c r="BI16899" s="34">
        <v>-6.4288765708384002E-2</v>
      </c>
    </row>
    <row r="16900" spans="61:61" x14ac:dyDescent="0.25">
      <c r="BI16900" s="34">
        <v>-6.19504226870028E-2</v>
      </c>
    </row>
    <row r="16901" spans="61:61" x14ac:dyDescent="0.25">
      <c r="BI16901" s="34">
        <v>-0.1205934759061742</v>
      </c>
    </row>
    <row r="16902" spans="61:61" x14ac:dyDescent="0.25">
      <c r="BI16902" s="34">
        <v>0.2293707214430373</v>
      </c>
    </row>
    <row r="16903" spans="61:61" x14ac:dyDescent="0.25">
      <c r="BI16903" s="34">
        <v>-3.1777848706342003E-2</v>
      </c>
    </row>
    <row r="16904" spans="61:61" x14ac:dyDescent="0.25">
      <c r="BI16904" s="34">
        <v>0.4526395900291818</v>
      </c>
    </row>
    <row r="16905" spans="61:61" x14ac:dyDescent="0.25">
      <c r="BI16905" s="34">
        <v>-0.10214957963451129</v>
      </c>
    </row>
    <row r="16906" spans="61:61" x14ac:dyDescent="0.25">
      <c r="BI16906" s="34">
        <v>-4.76660695043103E-2</v>
      </c>
    </row>
    <row r="16907" spans="61:61" x14ac:dyDescent="0.25">
      <c r="BI16907" s="34">
        <v>-1.0458305434977E-2</v>
      </c>
    </row>
    <row r="16908" spans="61:61" x14ac:dyDescent="0.25">
      <c r="BI16908" s="34">
        <v>0.27909543856767988</v>
      </c>
    </row>
    <row r="16909" spans="61:61" x14ac:dyDescent="0.25">
      <c r="BI16909" s="34">
        <v>2.67422422937801E-2</v>
      </c>
    </row>
    <row r="16910" spans="61:61" x14ac:dyDescent="0.25">
      <c r="BI16910" s="34">
        <v>0.10311639379140509</v>
      </c>
    </row>
    <row r="16911" spans="61:61" x14ac:dyDescent="0.25">
      <c r="BI16911" s="34">
        <v>9.3630078839685896E-2</v>
      </c>
    </row>
    <row r="16912" spans="61:61" x14ac:dyDescent="0.25">
      <c r="BI16912" s="34">
        <v>-4.2718389206625997E-2</v>
      </c>
    </row>
    <row r="16913" spans="61:61" x14ac:dyDescent="0.25">
      <c r="BI16913" s="34">
        <v>-0.1101605750484171</v>
      </c>
    </row>
    <row r="16914" spans="61:61" x14ac:dyDescent="0.25">
      <c r="BI16914" s="34">
        <v>9.8052453911013804E-2</v>
      </c>
    </row>
    <row r="16915" spans="61:61" x14ac:dyDescent="0.25">
      <c r="BI16915" s="34">
        <v>-6.3137636167260203E-2</v>
      </c>
    </row>
    <row r="16916" spans="61:61" x14ac:dyDescent="0.25">
      <c r="BI16916" s="34">
        <v>-6.5452033390680994E-2</v>
      </c>
    </row>
    <row r="16917" spans="61:61" x14ac:dyDescent="0.25">
      <c r="BI16917" s="34">
        <v>-0.1160958856476596</v>
      </c>
    </row>
    <row r="16918" spans="61:61" x14ac:dyDescent="0.25">
      <c r="BI16918" s="34">
        <v>-0.11208964784928151</v>
      </c>
    </row>
    <row r="16919" spans="61:61" x14ac:dyDescent="0.25">
      <c r="BI16919" s="34">
        <v>3.3461970139157297E-2</v>
      </c>
    </row>
    <row r="16920" spans="61:61" x14ac:dyDescent="0.25">
      <c r="BI16920" s="34">
        <v>4.7213717410206399E-2</v>
      </c>
    </row>
    <row r="16921" spans="61:61" x14ac:dyDescent="0.25">
      <c r="BI16921" s="34">
        <v>-3.3614798731194197E-2</v>
      </c>
    </row>
    <row r="16922" spans="61:61" x14ac:dyDescent="0.25">
      <c r="BI16922" s="34">
        <v>0.1052162901462569</v>
      </c>
    </row>
    <row r="16923" spans="61:61" x14ac:dyDescent="0.25">
      <c r="BI16923" s="34">
        <v>-0.1692205539634711</v>
      </c>
    </row>
    <row r="16924" spans="61:61" x14ac:dyDescent="0.25">
      <c r="BI16924" s="34">
        <v>-0.1423480672484119</v>
      </c>
    </row>
    <row r="16925" spans="61:61" x14ac:dyDescent="0.25">
      <c r="BI16925" s="34">
        <v>-0.32184999060997599</v>
      </c>
    </row>
    <row r="16926" spans="61:61" x14ac:dyDescent="0.25">
      <c r="BI16926" s="34">
        <v>-0.25616318558931078</v>
      </c>
    </row>
    <row r="16927" spans="61:61" x14ac:dyDescent="0.25">
      <c r="BI16927" s="34">
        <v>1.75288214348449E-2</v>
      </c>
    </row>
    <row r="16928" spans="61:61" x14ac:dyDescent="0.25">
      <c r="BI16928" s="34">
        <v>9.97033109746433E-2</v>
      </c>
    </row>
    <row r="16929" spans="61:61" x14ac:dyDescent="0.25">
      <c r="BI16929" s="34">
        <v>-0.11640405221379591</v>
      </c>
    </row>
    <row r="16930" spans="61:61" x14ac:dyDescent="0.25">
      <c r="BI16930" s="34">
        <v>-0.3354302885669635</v>
      </c>
    </row>
    <row r="16931" spans="61:61" x14ac:dyDescent="0.25">
      <c r="BI16931" s="34">
        <v>-0.20850788130716619</v>
      </c>
    </row>
    <row r="16932" spans="61:61" x14ac:dyDescent="0.25">
      <c r="BI16932" s="34">
        <v>-0.115464318191485</v>
      </c>
    </row>
    <row r="16933" spans="61:61" x14ac:dyDescent="0.25">
      <c r="BI16933" s="34">
        <v>-0.1004025410574233</v>
      </c>
    </row>
    <row r="16934" spans="61:61" x14ac:dyDescent="0.25">
      <c r="BI16934" s="34">
        <v>-3.4248124503923498E-2</v>
      </c>
    </row>
    <row r="16935" spans="61:61" x14ac:dyDescent="0.25">
      <c r="BI16935" s="34">
        <v>7.1678561612185193E-2</v>
      </c>
    </row>
    <row r="16936" spans="61:61" x14ac:dyDescent="0.25">
      <c r="BI16936" s="34">
        <v>-0.1127160865367987</v>
      </c>
    </row>
    <row r="16937" spans="61:61" x14ac:dyDescent="0.25">
      <c r="BI16937" s="34">
        <v>-0.10585005120202121</v>
      </c>
    </row>
    <row r="16938" spans="61:61" x14ac:dyDescent="0.25">
      <c r="BI16938" s="34">
        <v>3.4486178047265698E-2</v>
      </c>
    </row>
    <row r="16939" spans="61:61" x14ac:dyDescent="0.25">
      <c r="BI16939" s="34">
        <v>6.7200876265210194E-2</v>
      </c>
    </row>
    <row r="16940" spans="61:61" x14ac:dyDescent="0.25">
      <c r="BI16940" s="34">
        <v>-3.9433344652670002E-4</v>
      </c>
    </row>
    <row r="16941" spans="61:61" x14ac:dyDescent="0.25">
      <c r="BI16941" s="34">
        <v>-7.7384528976829806E-2</v>
      </c>
    </row>
    <row r="16942" spans="61:61" x14ac:dyDescent="0.25">
      <c r="BI16942" s="34">
        <v>1.6534672461500401E-2</v>
      </c>
    </row>
    <row r="16943" spans="61:61" x14ac:dyDescent="0.25">
      <c r="BI16943" s="34">
        <v>-4.0804847461382097E-2</v>
      </c>
    </row>
    <row r="16944" spans="61:61" x14ac:dyDescent="0.25">
      <c r="BI16944" s="34">
        <v>5.6959213657101201E-2</v>
      </c>
    </row>
    <row r="16945" spans="61:61" x14ac:dyDescent="0.25">
      <c r="BI16945" s="34">
        <v>-1.18845937801321E-2</v>
      </c>
    </row>
    <row r="16946" spans="61:61" x14ac:dyDescent="0.25">
      <c r="BI16946" s="34">
        <v>7.7050024414062501E-2</v>
      </c>
    </row>
    <row r="16947" spans="61:61" x14ac:dyDescent="0.25">
      <c r="BI16947" s="34">
        <v>-8.9730658514342296E-2</v>
      </c>
    </row>
    <row r="16948" spans="61:61" x14ac:dyDescent="0.25">
      <c r="BI16948" s="34">
        <v>-6.8961676838454E-2</v>
      </c>
    </row>
    <row r="16949" spans="61:61" x14ac:dyDescent="0.25">
      <c r="BI16949" s="34">
        <v>7.6583112345284003E-3</v>
      </c>
    </row>
    <row r="16950" spans="61:61" x14ac:dyDescent="0.25">
      <c r="BI16950" s="34">
        <v>8.8356104257515007E-3</v>
      </c>
    </row>
    <row r="16951" spans="61:61" x14ac:dyDescent="0.25">
      <c r="BI16951" s="34">
        <v>-0.16164438712261711</v>
      </c>
    </row>
    <row r="16952" spans="61:61" x14ac:dyDescent="0.25">
      <c r="BI16952" s="34">
        <v>0.245247521557897</v>
      </c>
    </row>
    <row r="16953" spans="61:61" x14ac:dyDescent="0.25">
      <c r="BI16953" s="34">
        <v>-0.1054632722111776</v>
      </c>
    </row>
    <row r="16954" spans="61:61" x14ac:dyDescent="0.25">
      <c r="BI16954" s="34">
        <v>8.8184827366613802E-2</v>
      </c>
    </row>
    <row r="16955" spans="61:61" x14ac:dyDescent="0.25">
      <c r="BI16955" s="34">
        <v>0.12988773107297011</v>
      </c>
    </row>
    <row r="16956" spans="61:61" x14ac:dyDescent="0.25">
      <c r="BI16956" s="34">
        <v>0.1326169823555422</v>
      </c>
    </row>
    <row r="16957" spans="61:61" x14ac:dyDescent="0.25">
      <c r="BI16957" s="34">
        <v>0.1112623564516933</v>
      </c>
    </row>
    <row r="16958" spans="61:61" x14ac:dyDescent="0.25">
      <c r="BI16958" s="34">
        <v>0.2284255903405511</v>
      </c>
    </row>
    <row r="16959" spans="61:61" x14ac:dyDescent="0.25">
      <c r="BI16959" s="34">
        <v>0.39357494100576501</v>
      </c>
    </row>
    <row r="16960" spans="61:61" x14ac:dyDescent="0.25">
      <c r="BI16960" s="34">
        <v>0.1896856775136134</v>
      </c>
    </row>
    <row r="16961" spans="61:61" x14ac:dyDescent="0.25">
      <c r="BI16961" s="34">
        <v>0.12167034172718411</v>
      </c>
    </row>
    <row r="16962" spans="61:61" x14ac:dyDescent="0.25">
      <c r="BI16962" s="34">
        <v>0.34823357907238811</v>
      </c>
    </row>
    <row r="16963" spans="61:61" x14ac:dyDescent="0.25">
      <c r="BI16963" s="34">
        <v>0.1157894614784877</v>
      </c>
    </row>
    <row r="16964" spans="61:61" x14ac:dyDescent="0.25">
      <c r="BI16964" s="34">
        <v>0.20439076181020091</v>
      </c>
    </row>
    <row r="16965" spans="61:61" x14ac:dyDescent="0.25">
      <c r="BI16965" s="34">
        <v>-3.6259675696810999E-3</v>
      </c>
    </row>
    <row r="16966" spans="61:61" x14ac:dyDescent="0.25">
      <c r="BI16966" s="34">
        <v>-1.55494228043949E-2</v>
      </c>
    </row>
    <row r="16967" spans="61:61" x14ac:dyDescent="0.25">
      <c r="BI16967" s="34">
        <v>-6.7127713962025604E-2</v>
      </c>
    </row>
    <row r="16968" spans="61:61" x14ac:dyDescent="0.25">
      <c r="BI16968" s="34">
        <v>8.8447909448553602E-2</v>
      </c>
    </row>
    <row r="16969" spans="61:61" x14ac:dyDescent="0.25">
      <c r="BI16969" s="34">
        <v>7.7363916892669499E-2</v>
      </c>
    </row>
    <row r="16970" spans="61:61" x14ac:dyDescent="0.25">
      <c r="BI16970" s="34">
        <v>0.15356644823429191</v>
      </c>
    </row>
    <row r="16971" spans="61:61" x14ac:dyDescent="0.25">
      <c r="BI16971" s="34">
        <v>5.9710780102893999E-3</v>
      </c>
    </row>
    <row r="16972" spans="61:61" x14ac:dyDescent="0.25">
      <c r="BI16972" s="34">
        <v>-0.20385389743613189</v>
      </c>
    </row>
    <row r="16973" spans="61:61" x14ac:dyDescent="0.25">
      <c r="BI16973" s="34">
        <v>0.1550566271560781</v>
      </c>
    </row>
    <row r="16974" spans="61:61" x14ac:dyDescent="0.25">
      <c r="BI16974" s="34">
        <v>0.2250194969846705</v>
      </c>
    </row>
    <row r="16975" spans="61:61" x14ac:dyDescent="0.25">
      <c r="BI16975" s="34">
        <v>-0.2043168373402969</v>
      </c>
    </row>
    <row r="16976" spans="61:61" x14ac:dyDescent="0.25">
      <c r="BI16976" s="34">
        <v>1.44445247323E-2</v>
      </c>
    </row>
    <row r="16977" spans="61:61" x14ac:dyDescent="0.25">
      <c r="BI16977" s="34">
        <v>0.11510704437034019</v>
      </c>
    </row>
    <row r="16978" spans="61:61" x14ac:dyDescent="0.25">
      <c r="BI16978" s="34">
        <v>-5.5829641728538097E-2</v>
      </c>
    </row>
    <row r="16979" spans="61:61" x14ac:dyDescent="0.25">
      <c r="BI16979" s="34">
        <v>-0.32407125860168018</v>
      </c>
    </row>
    <row r="16980" spans="61:61" x14ac:dyDescent="0.25">
      <c r="BI16980" s="34">
        <v>8.7821041332873606E-2</v>
      </c>
    </row>
    <row r="16981" spans="61:61" x14ac:dyDescent="0.25">
      <c r="BI16981" s="34">
        <v>9.9351105000808099E-2</v>
      </c>
    </row>
    <row r="16982" spans="61:61" x14ac:dyDescent="0.25">
      <c r="BI16982" s="34">
        <v>-1.7762823792960802E-2</v>
      </c>
    </row>
    <row r="16983" spans="61:61" x14ac:dyDescent="0.25">
      <c r="BI16983" s="34">
        <v>-3.6056834287395999E-2</v>
      </c>
    </row>
    <row r="16984" spans="61:61" x14ac:dyDescent="0.25">
      <c r="BI16984" s="34">
        <v>0.2245760262977457</v>
      </c>
    </row>
    <row r="16985" spans="61:61" x14ac:dyDescent="0.25">
      <c r="BI16985" s="34">
        <v>0.49700943345637799</v>
      </c>
    </row>
    <row r="16986" spans="61:61" x14ac:dyDescent="0.25">
      <c r="BI16986" s="34">
        <v>-0.1689778098533373</v>
      </c>
    </row>
    <row r="16987" spans="61:61" x14ac:dyDescent="0.25">
      <c r="BI16987" s="34">
        <v>0.16716047832430159</v>
      </c>
    </row>
    <row r="16988" spans="61:61" x14ac:dyDescent="0.25">
      <c r="BI16988" s="34">
        <v>0.2218767415073665</v>
      </c>
    </row>
    <row r="16989" spans="61:61" x14ac:dyDescent="0.25">
      <c r="BI16989" s="34">
        <v>5.6649722732049997E-2</v>
      </c>
    </row>
    <row r="16990" spans="61:61" x14ac:dyDescent="0.25">
      <c r="BI16990" s="34">
        <v>-1.6015587622277401E-2</v>
      </c>
    </row>
    <row r="16991" spans="61:61" x14ac:dyDescent="0.25">
      <c r="BI16991" s="34">
        <v>-7.1905128124483103E-2</v>
      </c>
    </row>
    <row r="16992" spans="61:61" x14ac:dyDescent="0.25">
      <c r="BI16992" s="34">
        <v>5.3553324324345002E-2</v>
      </c>
    </row>
    <row r="16993" spans="61:61" x14ac:dyDescent="0.25">
      <c r="BI16993" s="34">
        <v>2.0900697076486102E-2</v>
      </c>
    </row>
    <row r="16994" spans="61:61" x14ac:dyDescent="0.25">
      <c r="BI16994" s="34">
        <v>-1.58509052495736E-2</v>
      </c>
    </row>
    <row r="16995" spans="61:61" x14ac:dyDescent="0.25">
      <c r="BI16995" s="34">
        <v>-0.1192295563707423</v>
      </c>
    </row>
    <row r="16996" spans="61:61" x14ac:dyDescent="0.25">
      <c r="BI16996" s="34">
        <v>-0.1568958905499315</v>
      </c>
    </row>
    <row r="16997" spans="61:61" x14ac:dyDescent="0.25">
      <c r="BI16997" s="34">
        <v>1.3728326898685099E-2</v>
      </c>
    </row>
    <row r="16998" spans="61:61" x14ac:dyDescent="0.25">
      <c r="BI16998" s="34">
        <v>-8.58705683860779E-2</v>
      </c>
    </row>
    <row r="16999" spans="61:61" x14ac:dyDescent="0.25">
      <c r="BI16999" s="34">
        <v>-0.1060514324105291</v>
      </c>
    </row>
    <row r="17000" spans="61:61" x14ac:dyDescent="0.25">
      <c r="BI17000" s="34">
        <v>1.2113060022620999E-3</v>
      </c>
    </row>
    <row r="17001" spans="61:61" x14ac:dyDescent="0.25">
      <c r="BI17001" s="34">
        <v>-0.23754135032887211</v>
      </c>
    </row>
    <row r="17002" spans="61:61" x14ac:dyDescent="0.25">
      <c r="BI17002" s="34">
        <v>4.9064811030078001E-3</v>
      </c>
    </row>
    <row r="17003" spans="61:61" x14ac:dyDescent="0.25">
      <c r="BI17003" s="34">
        <v>-2.8011203140694101E-2</v>
      </c>
    </row>
    <row r="17004" spans="61:61" x14ac:dyDescent="0.25">
      <c r="BI17004" s="34">
        <v>-5.8747461868419698E-2</v>
      </c>
    </row>
    <row r="17005" spans="61:61" x14ac:dyDescent="0.25">
      <c r="BI17005" s="34">
        <v>5.8636070231070703E-2</v>
      </c>
    </row>
    <row r="17006" spans="61:61" x14ac:dyDescent="0.25">
      <c r="BI17006" s="34">
        <v>-0.1134618771529821</v>
      </c>
    </row>
    <row r="17007" spans="61:61" x14ac:dyDescent="0.25">
      <c r="BI17007" s="34">
        <v>-9.4163347928402197E-2</v>
      </c>
    </row>
    <row r="17008" spans="61:61" x14ac:dyDescent="0.25">
      <c r="BI17008" s="34">
        <v>-9.1611335455859103E-2</v>
      </c>
    </row>
    <row r="17009" spans="61:61" x14ac:dyDescent="0.25">
      <c r="BI17009" s="34">
        <v>7.5065646641862299E-2</v>
      </c>
    </row>
    <row r="17010" spans="61:61" x14ac:dyDescent="0.25">
      <c r="BI17010" s="34">
        <v>-8.8479841652026006E-2</v>
      </c>
    </row>
    <row r="17011" spans="61:61" x14ac:dyDescent="0.25">
      <c r="BI17011" s="34">
        <v>-6.1050416309421297E-2</v>
      </c>
    </row>
    <row r="17012" spans="61:61" x14ac:dyDescent="0.25">
      <c r="BI17012" s="34">
        <v>3.3555842804505798E-2</v>
      </c>
    </row>
    <row r="17013" spans="61:61" x14ac:dyDescent="0.25">
      <c r="BI17013" s="34">
        <v>-1.00995365287721E-2</v>
      </c>
    </row>
    <row r="17014" spans="61:61" x14ac:dyDescent="0.25">
      <c r="BI17014" s="34">
        <v>1.9868848177746999E-3</v>
      </c>
    </row>
    <row r="17015" spans="61:61" x14ac:dyDescent="0.25">
      <c r="BI17015" s="34">
        <v>-6.1351681290382501E-2</v>
      </c>
    </row>
    <row r="17016" spans="61:61" x14ac:dyDescent="0.25">
      <c r="BI17016" s="34">
        <v>0.14591819965074779</v>
      </c>
    </row>
    <row r="17017" spans="61:61" x14ac:dyDescent="0.25">
      <c r="BI17017" s="34">
        <v>9.8867055368046894E-2</v>
      </c>
    </row>
    <row r="17018" spans="61:61" x14ac:dyDescent="0.25">
      <c r="BI17018" s="34">
        <v>-0.1522934853507813</v>
      </c>
    </row>
    <row r="17019" spans="61:61" x14ac:dyDescent="0.25">
      <c r="BI17019" s="34">
        <v>1.6978468482002101E-2</v>
      </c>
    </row>
    <row r="17020" spans="61:61" x14ac:dyDescent="0.25">
      <c r="BI17020" s="34">
        <v>-0.1314733196386943</v>
      </c>
    </row>
    <row r="17021" spans="61:61" x14ac:dyDescent="0.25">
      <c r="BI17021" s="34">
        <v>2.1943077737274701E-2</v>
      </c>
    </row>
    <row r="17022" spans="61:61" x14ac:dyDescent="0.25">
      <c r="BI17022" s="34">
        <v>-6.4297487005756104E-2</v>
      </c>
    </row>
    <row r="17023" spans="61:61" x14ac:dyDescent="0.25">
      <c r="BI17023" s="34">
        <v>-0.12986948749201979</v>
      </c>
    </row>
    <row r="17024" spans="61:61" x14ac:dyDescent="0.25">
      <c r="BI17024" s="34">
        <v>6.7492636942890205E-2</v>
      </c>
    </row>
    <row r="17025" spans="61:61" x14ac:dyDescent="0.25">
      <c r="BI17025" s="34">
        <v>-8.6319758167652597E-2</v>
      </c>
    </row>
    <row r="17026" spans="61:61" x14ac:dyDescent="0.25">
      <c r="BI17026" s="34">
        <v>-0.17908300798026661</v>
      </c>
    </row>
    <row r="17027" spans="61:61" x14ac:dyDescent="0.25">
      <c r="BI17027" s="34">
        <v>2.6042594299918599E-2</v>
      </c>
    </row>
    <row r="17028" spans="61:61" x14ac:dyDescent="0.25">
      <c r="BI17028" s="34">
        <v>7.9285610202416701E-2</v>
      </c>
    </row>
    <row r="17029" spans="61:61" x14ac:dyDescent="0.25">
      <c r="BI17029" s="34">
        <v>-0.17184339798236919</v>
      </c>
    </row>
    <row r="17030" spans="61:61" x14ac:dyDescent="0.25">
      <c r="BI17030" s="34">
        <v>4.87803788197795E-2</v>
      </c>
    </row>
    <row r="17031" spans="61:61" x14ac:dyDescent="0.25">
      <c r="BI17031" s="34">
        <v>8.3789978145385594E-2</v>
      </c>
    </row>
    <row r="17032" spans="61:61" x14ac:dyDescent="0.25">
      <c r="BI17032" s="34">
        <v>-7.8931220330803298E-2</v>
      </c>
    </row>
    <row r="17033" spans="61:61" x14ac:dyDescent="0.25">
      <c r="BI17033" s="34">
        <v>-9.6329698898058799E-2</v>
      </c>
    </row>
    <row r="17034" spans="61:61" x14ac:dyDescent="0.25">
      <c r="BI17034" s="34">
        <v>6.0457175327785703E-2</v>
      </c>
    </row>
    <row r="17035" spans="61:61" x14ac:dyDescent="0.25">
      <c r="BI17035" s="34">
        <v>-0.13763814193439039</v>
      </c>
    </row>
    <row r="17036" spans="61:61" x14ac:dyDescent="0.25">
      <c r="BI17036" s="34">
        <v>0.2090261192312069</v>
      </c>
    </row>
    <row r="17037" spans="61:61" x14ac:dyDescent="0.25">
      <c r="BI17037" s="34">
        <v>0.13577449146277909</v>
      </c>
    </row>
    <row r="17038" spans="61:61" x14ac:dyDescent="0.25">
      <c r="BI17038" s="34">
        <v>5.5865367779345997E-2</v>
      </c>
    </row>
    <row r="17039" spans="61:61" x14ac:dyDescent="0.25">
      <c r="BI17039" s="34">
        <v>-6.2631356728104104E-2</v>
      </c>
    </row>
    <row r="17040" spans="61:61" x14ac:dyDescent="0.25">
      <c r="BI17040" s="34">
        <v>-0.15516680007878139</v>
      </c>
    </row>
    <row r="17041" spans="61:61" x14ac:dyDescent="0.25">
      <c r="BI17041" s="34">
        <v>0.1585589407093394</v>
      </c>
    </row>
    <row r="17042" spans="61:61" x14ac:dyDescent="0.25">
      <c r="BI17042" s="34">
        <v>4.4704569171541399E-2</v>
      </c>
    </row>
    <row r="17043" spans="61:61" x14ac:dyDescent="0.25">
      <c r="BI17043" s="34">
        <v>-9.2687531152582894E-2</v>
      </c>
    </row>
    <row r="17044" spans="61:61" x14ac:dyDescent="0.25">
      <c r="BI17044" s="34">
        <v>0.13047413181946099</v>
      </c>
    </row>
    <row r="17045" spans="61:61" x14ac:dyDescent="0.25">
      <c r="BI17045" s="34">
        <v>0.15377441314554</v>
      </c>
    </row>
    <row r="17046" spans="61:61" x14ac:dyDescent="0.25">
      <c r="BI17046" s="34">
        <v>5.1561358987727401E-2</v>
      </c>
    </row>
    <row r="17047" spans="61:61" x14ac:dyDescent="0.25">
      <c r="BI17047" s="34">
        <v>6.4908143008032002E-3</v>
      </c>
    </row>
    <row r="17048" spans="61:61" x14ac:dyDescent="0.25">
      <c r="BI17048" s="34">
        <v>0.14981325012077079</v>
      </c>
    </row>
    <row r="17049" spans="61:61" x14ac:dyDescent="0.25">
      <c r="BI17049" s="34">
        <v>-3.5454743831569498E-2</v>
      </c>
    </row>
    <row r="17050" spans="61:61" x14ac:dyDescent="0.25">
      <c r="BI17050" s="34">
        <v>0.1149014000684877</v>
      </c>
    </row>
    <row r="17051" spans="61:61" x14ac:dyDescent="0.25">
      <c r="BI17051" s="34">
        <v>7.10081487413107E-2</v>
      </c>
    </row>
    <row r="17052" spans="61:61" x14ac:dyDescent="0.25">
      <c r="BI17052" s="34">
        <v>9.06717523279153E-2</v>
      </c>
    </row>
    <row r="17053" spans="61:61" x14ac:dyDescent="0.25">
      <c r="BI17053" s="34">
        <v>5.3030281943479002E-2</v>
      </c>
    </row>
    <row r="17054" spans="61:61" x14ac:dyDescent="0.25">
      <c r="BI17054" s="34">
        <v>-5.0125456617377301E-2</v>
      </c>
    </row>
    <row r="17055" spans="61:61" x14ac:dyDescent="0.25">
      <c r="BI17055" s="34">
        <v>8.2331771439541596E-2</v>
      </c>
    </row>
    <row r="17056" spans="61:61" x14ac:dyDescent="0.25">
      <c r="BI17056" s="34">
        <v>-5.6597918505401003E-2</v>
      </c>
    </row>
    <row r="17057" spans="61:61" x14ac:dyDescent="0.25">
      <c r="BI17057" s="34">
        <v>0.16232581603703139</v>
      </c>
    </row>
    <row r="17058" spans="61:61" x14ac:dyDescent="0.25">
      <c r="BI17058" s="34">
        <v>0.1048770814640184</v>
      </c>
    </row>
    <row r="17059" spans="61:61" x14ac:dyDescent="0.25">
      <c r="BI17059" s="34">
        <v>0.1190593382546322</v>
      </c>
    </row>
    <row r="17060" spans="61:61" x14ac:dyDescent="0.25">
      <c r="BI17060" s="34">
        <v>3.08530833313501E-2</v>
      </c>
    </row>
    <row r="17061" spans="61:61" x14ac:dyDescent="0.25">
      <c r="BI17061" s="34">
        <v>0.30129290257128921</v>
      </c>
    </row>
    <row r="17062" spans="61:61" x14ac:dyDescent="0.25">
      <c r="BI17062" s="34">
        <v>7.1532033323715105E-2</v>
      </c>
    </row>
    <row r="17063" spans="61:61" x14ac:dyDescent="0.25">
      <c r="BI17063" s="34">
        <v>0.1007595865221938</v>
      </c>
    </row>
    <row r="17064" spans="61:61" x14ac:dyDescent="0.25">
      <c r="BI17064" s="34">
        <v>0.32946847001254481</v>
      </c>
    </row>
    <row r="17065" spans="61:61" x14ac:dyDescent="0.25">
      <c r="BI17065" s="34">
        <v>0.1262971597375703</v>
      </c>
    </row>
    <row r="17066" spans="61:61" x14ac:dyDescent="0.25">
      <c r="BI17066" s="34">
        <v>4.4258006531058103E-2</v>
      </c>
    </row>
    <row r="17067" spans="61:61" x14ac:dyDescent="0.25">
      <c r="BI17067" s="34">
        <v>0.28728874182852071</v>
      </c>
    </row>
    <row r="17068" spans="61:61" x14ac:dyDescent="0.25">
      <c r="BI17068" s="34">
        <v>5.40369537493018E-2</v>
      </c>
    </row>
    <row r="17069" spans="61:61" x14ac:dyDescent="0.25">
      <c r="BI17069" s="34">
        <v>-2.0438979683679501E-2</v>
      </c>
    </row>
    <row r="17070" spans="61:61" x14ac:dyDescent="0.25">
      <c r="BI17070" s="34">
        <v>0.30501536428491099</v>
      </c>
    </row>
    <row r="17071" spans="61:61" x14ac:dyDescent="0.25">
      <c r="BI17071" s="34">
        <v>0.22154366528882</v>
      </c>
    </row>
    <row r="17072" spans="61:61" x14ac:dyDescent="0.25">
      <c r="BI17072" s="34">
        <v>4.1951725057403397E-2</v>
      </c>
    </row>
    <row r="17073" spans="61:61" x14ac:dyDescent="0.25">
      <c r="BI17073" s="34">
        <v>0.40583490110089249</v>
      </c>
    </row>
    <row r="17074" spans="61:61" x14ac:dyDescent="0.25">
      <c r="BI17074" s="34">
        <v>5.0643725168730697E-2</v>
      </c>
    </row>
    <row r="17075" spans="61:61" x14ac:dyDescent="0.25">
      <c r="BI17075" s="34">
        <v>0.29855129798341162</v>
      </c>
    </row>
    <row r="17076" spans="61:61" x14ac:dyDescent="0.25">
      <c r="BI17076" s="34">
        <v>0.19357013539520609</v>
      </c>
    </row>
    <row r="17077" spans="61:61" x14ac:dyDescent="0.25">
      <c r="BI17077" s="34">
        <v>4.2728143021484401E-2</v>
      </c>
    </row>
    <row r="17078" spans="61:61" x14ac:dyDescent="0.25">
      <c r="BI17078" s="34">
        <v>0.19082110636669611</v>
      </c>
    </row>
    <row r="17079" spans="61:61" x14ac:dyDescent="0.25">
      <c r="BI17079" s="34">
        <v>6.9494894118104306E-2</v>
      </c>
    </row>
    <row r="17080" spans="61:61" x14ac:dyDescent="0.25">
      <c r="BI17080" s="34">
        <v>8.1746245609402995E-3</v>
      </c>
    </row>
    <row r="17081" spans="61:61" x14ac:dyDescent="0.25">
      <c r="BI17081" s="34">
        <v>-8.3608919803968298E-2</v>
      </c>
    </row>
    <row r="17082" spans="61:61" x14ac:dyDescent="0.25">
      <c r="BI17082" s="34">
        <v>-7.6924375462220307E-2</v>
      </c>
    </row>
    <row r="17083" spans="61:61" x14ac:dyDescent="0.25">
      <c r="BI17083" s="34">
        <v>1.0168269184820699E-2</v>
      </c>
    </row>
    <row r="17084" spans="61:61" x14ac:dyDescent="0.25">
      <c r="BI17084" s="34">
        <v>0.1589808474180586</v>
      </c>
    </row>
    <row r="17085" spans="61:61" x14ac:dyDescent="0.25">
      <c r="BI17085" s="34">
        <v>-8.38417033588192E-2</v>
      </c>
    </row>
    <row r="17086" spans="61:61" x14ac:dyDescent="0.25">
      <c r="BI17086" s="34">
        <v>0.1388126843013516</v>
      </c>
    </row>
    <row r="17087" spans="61:61" x14ac:dyDescent="0.25">
      <c r="BI17087" s="34">
        <v>0.21600664089692381</v>
      </c>
    </row>
    <row r="17088" spans="61:61" x14ac:dyDescent="0.25">
      <c r="BI17088" s="34">
        <v>4.3895141089142199E-2</v>
      </c>
    </row>
    <row r="17089" spans="61:61" x14ac:dyDescent="0.25">
      <c r="BI17089" s="34">
        <v>0.10775684085988201</v>
      </c>
    </row>
    <row r="17090" spans="61:61" x14ac:dyDescent="0.25">
      <c r="BI17090" s="34">
        <v>-0.19555531880769389</v>
      </c>
    </row>
    <row r="17091" spans="61:61" x14ac:dyDescent="0.25">
      <c r="BI17091" s="34">
        <v>-0.32504192985712621</v>
      </c>
    </row>
    <row r="17092" spans="61:61" x14ac:dyDescent="0.25">
      <c r="BI17092" s="34">
        <v>2.2715313553483999E-2</v>
      </c>
    </row>
    <row r="17093" spans="61:61" x14ac:dyDescent="0.25">
      <c r="BI17093" s="34">
        <v>1.3389465118064501E-2</v>
      </c>
    </row>
    <row r="17094" spans="61:61" x14ac:dyDescent="0.25">
      <c r="BI17094" s="34">
        <v>9.0660434352317895E-2</v>
      </c>
    </row>
    <row r="17095" spans="61:61" x14ac:dyDescent="0.25">
      <c r="BI17095" s="34">
        <v>1.7544896170381E-3</v>
      </c>
    </row>
    <row r="17096" spans="61:61" x14ac:dyDescent="0.25">
      <c r="BI17096" s="34">
        <v>0.39386695740155442</v>
      </c>
    </row>
    <row r="17097" spans="61:61" x14ac:dyDescent="0.25">
      <c r="BI17097" s="34">
        <v>-0.1671655249180658</v>
      </c>
    </row>
    <row r="17098" spans="61:61" x14ac:dyDescent="0.25">
      <c r="BI17098" s="34">
        <v>-0.1221359693673847</v>
      </c>
    </row>
    <row r="17099" spans="61:61" x14ac:dyDescent="0.25">
      <c r="BI17099" s="34">
        <v>-8.1757618564847603E-2</v>
      </c>
    </row>
    <row r="17100" spans="61:61" x14ac:dyDescent="0.25">
      <c r="BI17100" s="34">
        <v>0.17134726045370241</v>
      </c>
    </row>
    <row r="17101" spans="61:61" x14ac:dyDescent="0.25">
      <c r="BI17101" s="34">
        <v>-7.4123143906865793E-2</v>
      </c>
    </row>
    <row r="17102" spans="61:61" x14ac:dyDescent="0.25">
      <c r="BI17102" s="34">
        <v>-0.16144316262706659</v>
      </c>
    </row>
    <row r="17103" spans="61:61" x14ac:dyDescent="0.25">
      <c r="BI17103" s="34">
        <v>-1.35151203148675E-2</v>
      </c>
    </row>
    <row r="17104" spans="61:61" x14ac:dyDescent="0.25">
      <c r="BI17104" s="34">
        <v>-8.99341661997234E-2</v>
      </c>
    </row>
    <row r="17105" spans="61:61" x14ac:dyDescent="0.25">
      <c r="BI17105" s="34">
        <v>0.1060890666046298</v>
      </c>
    </row>
    <row r="17106" spans="61:61" x14ac:dyDescent="0.25">
      <c r="BI17106" s="34">
        <v>0.1006549577536674</v>
      </c>
    </row>
    <row r="17107" spans="61:61" x14ac:dyDescent="0.25">
      <c r="BI17107" s="34">
        <v>-8.9455101726640202E-2</v>
      </c>
    </row>
    <row r="17108" spans="61:61" x14ac:dyDescent="0.25">
      <c r="BI17108" s="34">
        <v>2.3144435903860699E-2</v>
      </c>
    </row>
    <row r="17109" spans="61:61" x14ac:dyDescent="0.25">
      <c r="BI17109" s="34">
        <v>4.1298953122712201E-2</v>
      </c>
    </row>
    <row r="17110" spans="61:61" x14ac:dyDescent="0.25">
      <c r="BI17110" s="34">
        <v>-3.10206243464708E-2</v>
      </c>
    </row>
    <row r="17111" spans="61:61" x14ac:dyDescent="0.25">
      <c r="BI17111" s="34">
        <v>8.8604363669455705E-2</v>
      </c>
    </row>
    <row r="17112" spans="61:61" x14ac:dyDescent="0.25">
      <c r="BI17112" s="34">
        <v>-4.9163074178729003E-3</v>
      </c>
    </row>
    <row r="17113" spans="61:61" x14ac:dyDescent="0.25">
      <c r="BI17113" s="34">
        <v>0.1100525542930571</v>
      </c>
    </row>
    <row r="17114" spans="61:61" x14ac:dyDescent="0.25">
      <c r="BI17114" s="34">
        <v>0.12512798285482651</v>
      </c>
    </row>
    <row r="17115" spans="61:61" x14ac:dyDescent="0.25">
      <c r="BI17115" s="34">
        <v>-8.9996458518052297E-2</v>
      </c>
    </row>
    <row r="17116" spans="61:61" x14ac:dyDescent="0.25">
      <c r="BI17116" s="34">
        <v>0.2134557373842117</v>
      </c>
    </row>
    <row r="17117" spans="61:61" x14ac:dyDescent="0.25">
      <c r="BI17117" s="34">
        <v>6.5690722638467203E-2</v>
      </c>
    </row>
    <row r="17118" spans="61:61" x14ac:dyDescent="0.25">
      <c r="BI17118" s="34">
        <v>-5.14572617643781E-2</v>
      </c>
    </row>
    <row r="17119" spans="61:61" x14ac:dyDescent="0.25">
      <c r="BI17119" s="34">
        <v>0.32142240486917573</v>
      </c>
    </row>
    <row r="17120" spans="61:61" x14ac:dyDescent="0.25">
      <c r="BI17120" s="34">
        <v>6.3770663693350299E-2</v>
      </c>
    </row>
    <row r="17121" spans="61:61" x14ac:dyDescent="0.25">
      <c r="BI17121" s="34">
        <v>4.54920919143516E-2</v>
      </c>
    </row>
    <row r="17122" spans="61:61" x14ac:dyDescent="0.25">
      <c r="BI17122" s="34">
        <v>0.48659396960705792</v>
      </c>
    </row>
    <row r="17123" spans="61:61" x14ac:dyDescent="0.25">
      <c r="BI17123" s="34">
        <v>6.8411372825208802E-2</v>
      </c>
    </row>
    <row r="17124" spans="61:61" x14ac:dyDescent="0.25">
      <c r="BI17124" s="34">
        <v>0.1558732400208781</v>
      </c>
    </row>
    <row r="17125" spans="61:61" x14ac:dyDescent="0.25">
      <c r="BI17125" s="34">
        <v>0.26509215916442608</v>
      </c>
    </row>
    <row r="17126" spans="61:61" x14ac:dyDescent="0.25">
      <c r="BI17126" s="34">
        <v>-4.8302422823777398E-2</v>
      </c>
    </row>
    <row r="17127" spans="61:61" x14ac:dyDescent="0.25">
      <c r="BI17127" s="34">
        <v>-5.3186713277841802E-2</v>
      </c>
    </row>
    <row r="17128" spans="61:61" x14ac:dyDescent="0.25">
      <c r="BI17128" s="34">
        <v>0.1519012636755134</v>
      </c>
    </row>
    <row r="17129" spans="61:61" x14ac:dyDescent="0.25">
      <c r="BI17129" s="34">
        <v>-7.0186080198288998E-3</v>
      </c>
    </row>
    <row r="17130" spans="61:61" x14ac:dyDescent="0.25">
      <c r="BI17130" s="34">
        <v>0.45258828388035421</v>
      </c>
    </row>
    <row r="17131" spans="61:61" x14ac:dyDescent="0.25">
      <c r="BI17131" s="34">
        <v>6.8666131740395001E-2</v>
      </c>
    </row>
    <row r="17132" spans="61:61" x14ac:dyDescent="0.25">
      <c r="BI17132" s="34">
        <v>-4.2747446981871599E-2</v>
      </c>
    </row>
    <row r="17133" spans="61:61" x14ac:dyDescent="0.25">
      <c r="BI17133" s="34">
        <v>0.3987007243903572</v>
      </c>
    </row>
    <row r="17134" spans="61:61" x14ac:dyDescent="0.25">
      <c r="BI17134" s="34">
        <v>-7.4599868517999907E-2</v>
      </c>
    </row>
    <row r="17135" spans="61:61" x14ac:dyDescent="0.25">
      <c r="BI17135" s="34">
        <v>0.193658618997853</v>
      </c>
    </row>
    <row r="17136" spans="61:61" x14ac:dyDescent="0.25">
      <c r="BI17136" s="34">
        <v>0.15903370338618719</v>
      </c>
    </row>
    <row r="17137" spans="61:61" x14ac:dyDescent="0.25">
      <c r="BI17137" s="34">
        <v>0.50573836170790087</v>
      </c>
    </row>
    <row r="17138" spans="61:61" x14ac:dyDescent="0.25">
      <c r="BI17138" s="34">
        <v>2.0300659092590798E-2</v>
      </c>
    </row>
    <row r="17139" spans="61:61" x14ac:dyDescent="0.25">
      <c r="BI17139" s="34">
        <v>-9.3684532442612795E-2</v>
      </c>
    </row>
    <row r="17140" spans="61:61" x14ac:dyDescent="0.25">
      <c r="BI17140" s="34">
        <v>0.15490137009021679</v>
      </c>
    </row>
    <row r="17141" spans="61:61" x14ac:dyDescent="0.25">
      <c r="BI17141" s="34">
        <v>-3.7799416886463801E-2</v>
      </c>
    </row>
    <row r="17142" spans="61:61" x14ac:dyDescent="0.25">
      <c r="BI17142" s="34">
        <v>0.12949076885133459</v>
      </c>
    </row>
    <row r="17143" spans="61:61" x14ac:dyDescent="0.25">
      <c r="BI17143" s="34">
        <v>3.2750799474917297E-2</v>
      </c>
    </row>
    <row r="17144" spans="61:61" x14ac:dyDescent="0.25">
      <c r="BI17144" s="34">
        <v>0.3019169620982825</v>
      </c>
    </row>
    <row r="17145" spans="61:61" x14ac:dyDescent="0.25">
      <c r="BI17145" s="34">
        <v>0.27272150974693471</v>
      </c>
    </row>
    <row r="17146" spans="61:61" x14ac:dyDescent="0.25">
      <c r="BI17146" s="34">
        <v>-0.21163844680754729</v>
      </c>
    </row>
    <row r="17147" spans="61:61" x14ac:dyDescent="0.25">
      <c r="BI17147" s="34">
        <v>5.7477032136105902E-2</v>
      </c>
    </row>
    <row r="17148" spans="61:61" x14ac:dyDescent="0.25">
      <c r="BI17148" s="34">
        <v>9.6081917552226795E-2</v>
      </c>
    </row>
    <row r="17149" spans="61:61" x14ac:dyDescent="0.25">
      <c r="BI17149" s="34">
        <v>0.1242453566212197</v>
      </c>
    </row>
    <row r="17150" spans="61:61" x14ac:dyDescent="0.25">
      <c r="BI17150" s="34">
        <v>1.6639269889929E-2</v>
      </c>
    </row>
    <row r="17151" spans="61:61" x14ac:dyDescent="0.25">
      <c r="BI17151" s="34">
        <v>0.15511317095403351</v>
      </c>
    </row>
    <row r="17152" spans="61:61" x14ac:dyDescent="0.25">
      <c r="BI17152" s="34">
        <v>0.26148051590859522</v>
      </c>
    </row>
    <row r="17153" spans="61:61" x14ac:dyDescent="0.25">
      <c r="BI17153" s="34">
        <v>-0.14937835659630599</v>
      </c>
    </row>
    <row r="17154" spans="61:61" x14ac:dyDescent="0.25">
      <c r="BI17154" s="34">
        <v>0.44223919654191618</v>
      </c>
    </row>
    <row r="17155" spans="61:61" x14ac:dyDescent="0.25">
      <c r="BI17155" s="34">
        <v>4.1955656671472004E-3</v>
      </c>
    </row>
    <row r="17156" spans="61:61" x14ac:dyDescent="0.25">
      <c r="BI17156" s="34">
        <v>0.12255793311270879</v>
      </c>
    </row>
    <row r="17157" spans="61:61" x14ac:dyDescent="0.25">
      <c r="BI17157" s="34">
        <v>0.13823826957749541</v>
      </c>
    </row>
    <row r="17158" spans="61:61" x14ac:dyDescent="0.25">
      <c r="BI17158" s="34">
        <v>-1.4651696912485799E-2</v>
      </c>
    </row>
    <row r="17159" spans="61:61" x14ac:dyDescent="0.25">
      <c r="BI17159" s="34">
        <v>-1.1299364710931899E-2</v>
      </c>
    </row>
    <row r="17160" spans="61:61" x14ac:dyDescent="0.25">
      <c r="BI17160" s="34">
        <v>5.86378499964001E-2</v>
      </c>
    </row>
    <row r="17161" spans="61:61" x14ac:dyDescent="0.25">
      <c r="BI17161" s="34">
        <v>8.4470881435919007E-3</v>
      </c>
    </row>
    <row r="17162" spans="61:61" x14ac:dyDescent="0.25">
      <c r="BI17162" s="34">
        <v>-2.3851653154247998E-3</v>
      </c>
    </row>
    <row r="17163" spans="61:61" x14ac:dyDescent="0.25">
      <c r="BI17163" s="34">
        <v>0.35983814907960998</v>
      </c>
    </row>
    <row r="17164" spans="61:61" x14ac:dyDescent="0.25">
      <c r="BI17164" s="34">
        <v>-4.1498496090878099E-2</v>
      </c>
    </row>
    <row r="17165" spans="61:61" x14ac:dyDescent="0.25">
      <c r="BI17165" s="34">
        <v>0.2428145882391394</v>
      </c>
    </row>
    <row r="17166" spans="61:61" x14ac:dyDescent="0.25">
      <c r="BI17166" s="34">
        <v>8.8801752840112005E-2</v>
      </c>
    </row>
    <row r="17167" spans="61:61" x14ac:dyDescent="0.25">
      <c r="BI17167" s="34">
        <v>-0.1769577400304608</v>
      </c>
    </row>
    <row r="17168" spans="61:61" x14ac:dyDescent="0.25">
      <c r="BI17168" s="34">
        <v>-6.59533173647774E-2</v>
      </c>
    </row>
    <row r="17169" spans="61:61" x14ac:dyDescent="0.25">
      <c r="BI17169" s="34">
        <v>0.1128103105056578</v>
      </c>
    </row>
    <row r="17170" spans="61:61" x14ac:dyDescent="0.25">
      <c r="BI17170" s="34">
        <v>0.1076124293255943</v>
      </c>
    </row>
    <row r="17171" spans="61:61" x14ac:dyDescent="0.25">
      <c r="BI17171" s="34">
        <v>8.9276996526303304E-2</v>
      </c>
    </row>
    <row r="17172" spans="61:61" x14ac:dyDescent="0.25">
      <c r="BI17172" s="34">
        <v>-0.1219064213173227</v>
      </c>
    </row>
    <row r="17173" spans="61:61" x14ac:dyDescent="0.25">
      <c r="BI17173" s="34">
        <v>-0.1063819547371485</v>
      </c>
    </row>
    <row r="17174" spans="61:61" x14ac:dyDescent="0.25">
      <c r="BI17174" s="34">
        <v>0.29582065220751519</v>
      </c>
    </row>
    <row r="17175" spans="61:61" x14ac:dyDescent="0.25">
      <c r="BI17175" s="34">
        <v>0.16532629118580081</v>
      </c>
    </row>
    <row r="17176" spans="61:61" x14ac:dyDescent="0.25">
      <c r="BI17176" s="34">
        <v>6.1136156482901903E-2</v>
      </c>
    </row>
    <row r="17177" spans="61:61" x14ac:dyDescent="0.25">
      <c r="BI17177" s="34">
        <v>0.1865745394783368</v>
      </c>
    </row>
    <row r="17178" spans="61:61" x14ac:dyDescent="0.25">
      <c r="BI17178" s="34">
        <v>8.6063268171357399E-2</v>
      </c>
    </row>
    <row r="17179" spans="61:61" x14ac:dyDescent="0.25">
      <c r="BI17179" s="34">
        <v>0.2859810435528774</v>
      </c>
    </row>
    <row r="17180" spans="61:61" x14ac:dyDescent="0.25">
      <c r="BI17180" s="34">
        <v>0.5931964151870136</v>
      </c>
    </row>
    <row r="17181" spans="61:61" x14ac:dyDescent="0.25">
      <c r="BI17181" s="34">
        <v>0.2109734211029409</v>
      </c>
    </row>
    <row r="17182" spans="61:61" x14ac:dyDescent="0.25">
      <c r="BI17182" s="34">
        <v>6.2979228927713696E-2</v>
      </c>
    </row>
    <row r="17183" spans="61:61" x14ac:dyDescent="0.25">
      <c r="BI17183" s="34">
        <v>0.17012752691144939</v>
      </c>
    </row>
    <row r="17184" spans="61:61" x14ac:dyDescent="0.25">
      <c r="BI17184" s="34">
        <v>7.7553849181538695E-2</v>
      </c>
    </row>
    <row r="17185" spans="61:61" x14ac:dyDescent="0.25">
      <c r="BI17185" s="34">
        <v>0.1000971845013393</v>
      </c>
    </row>
    <row r="17186" spans="61:61" x14ac:dyDescent="0.25">
      <c r="BI17186" s="34">
        <v>0.20369973308900921</v>
      </c>
    </row>
    <row r="17187" spans="61:61" x14ac:dyDescent="0.25">
      <c r="BI17187" s="34">
        <v>0.2025028679388573</v>
      </c>
    </row>
    <row r="17188" spans="61:61" x14ac:dyDescent="0.25">
      <c r="BI17188" s="34">
        <v>-9.9051069038776501E-2</v>
      </c>
    </row>
    <row r="17189" spans="61:61" x14ac:dyDescent="0.25">
      <c r="BI17189" s="34">
        <v>3.1351165538057703E-2</v>
      </c>
    </row>
    <row r="17190" spans="61:61" x14ac:dyDescent="0.25">
      <c r="BI17190" s="34">
        <v>0.111024951031132</v>
      </c>
    </row>
    <row r="17191" spans="61:61" x14ac:dyDescent="0.25">
      <c r="BI17191" s="34">
        <v>0.1147215516934886</v>
      </c>
    </row>
    <row r="17192" spans="61:61" x14ac:dyDescent="0.25">
      <c r="BI17192" s="34">
        <v>0.181206627208606</v>
      </c>
    </row>
    <row r="17193" spans="61:61" x14ac:dyDescent="0.25">
      <c r="BI17193" s="34">
        <v>0.18741038809528249</v>
      </c>
    </row>
    <row r="17194" spans="61:61" x14ac:dyDescent="0.25">
      <c r="BI17194" s="34">
        <v>-0.14976602608040521</v>
      </c>
    </row>
    <row r="17195" spans="61:61" x14ac:dyDescent="0.25">
      <c r="BI17195" s="34">
        <v>0.1023906303440146</v>
      </c>
    </row>
    <row r="17196" spans="61:61" x14ac:dyDescent="0.25">
      <c r="BI17196" s="34">
        <v>0.1108932229317981</v>
      </c>
    </row>
    <row r="17197" spans="61:61" x14ac:dyDescent="0.25">
      <c r="BI17197" s="34">
        <v>0.2341769873141229</v>
      </c>
    </row>
    <row r="17198" spans="61:61" x14ac:dyDescent="0.25">
      <c r="BI17198" s="34">
        <v>3.01459515616707E-2</v>
      </c>
    </row>
    <row r="17199" spans="61:61" x14ac:dyDescent="0.25">
      <c r="BI17199" s="34">
        <v>0.2049124216514891</v>
      </c>
    </row>
    <row r="17200" spans="61:61" x14ac:dyDescent="0.25">
      <c r="BI17200" s="34">
        <v>3.3235246224608703E-2</v>
      </c>
    </row>
    <row r="17201" spans="61:61" x14ac:dyDescent="0.25">
      <c r="BI17201" s="34">
        <v>0.3951428047455946</v>
      </c>
    </row>
    <row r="17202" spans="61:61" x14ac:dyDescent="0.25">
      <c r="BI17202" s="34">
        <v>-8.9387126403560502E-2</v>
      </c>
    </row>
    <row r="17203" spans="61:61" x14ac:dyDescent="0.25">
      <c r="BI17203" s="34">
        <v>-6.6798865351591102E-2</v>
      </c>
    </row>
    <row r="17204" spans="61:61" x14ac:dyDescent="0.25">
      <c r="BI17204" s="34">
        <v>4.1324733044644998E-2</v>
      </c>
    </row>
    <row r="17205" spans="61:61" x14ac:dyDescent="0.25">
      <c r="BI17205" s="34">
        <v>9.7725496002008097E-2</v>
      </c>
    </row>
    <row r="17206" spans="61:61" x14ac:dyDescent="0.25">
      <c r="BI17206" s="34">
        <v>-7.6495917382521497E-2</v>
      </c>
    </row>
    <row r="17207" spans="61:61" x14ac:dyDescent="0.25">
      <c r="BI17207" s="34">
        <v>0.3208803476616669</v>
      </c>
    </row>
    <row r="17208" spans="61:61" x14ac:dyDescent="0.25">
      <c r="BI17208" s="34">
        <v>0.1180334868591436</v>
      </c>
    </row>
    <row r="17209" spans="61:61" x14ac:dyDescent="0.25">
      <c r="BI17209" s="34">
        <v>-4.9312474444471302E-2</v>
      </c>
    </row>
    <row r="17210" spans="61:61" x14ac:dyDescent="0.25">
      <c r="BI17210" s="34">
        <v>-3.8117808039669999E-2</v>
      </c>
    </row>
    <row r="17211" spans="61:61" x14ac:dyDescent="0.25">
      <c r="BI17211" s="34">
        <v>-0.2352127187274316</v>
      </c>
    </row>
    <row r="17212" spans="61:61" x14ac:dyDescent="0.25">
      <c r="BI17212" s="34">
        <v>4.4696314575758497E-2</v>
      </c>
    </row>
    <row r="17213" spans="61:61" x14ac:dyDescent="0.25">
      <c r="BI17213" s="34">
        <v>-6.4040279970903904E-2</v>
      </c>
    </row>
    <row r="17214" spans="61:61" x14ac:dyDescent="0.25">
      <c r="BI17214" s="34">
        <v>0.16150223593954799</v>
      </c>
    </row>
    <row r="17215" spans="61:61" x14ac:dyDescent="0.25">
      <c r="BI17215" s="34">
        <v>8.2641632299869594E-2</v>
      </c>
    </row>
    <row r="17216" spans="61:61" x14ac:dyDescent="0.25">
      <c r="BI17216" s="34">
        <v>-0.16313805715896329</v>
      </c>
    </row>
    <row r="17217" spans="61:61" x14ac:dyDescent="0.25">
      <c r="BI17217" s="34">
        <v>-3.6676401826193E-2</v>
      </c>
    </row>
    <row r="17218" spans="61:61" x14ac:dyDescent="0.25">
      <c r="BI17218" s="34">
        <v>0.2189485283723179</v>
      </c>
    </row>
    <row r="17219" spans="61:61" x14ac:dyDescent="0.25">
      <c r="BI17219" s="34">
        <v>-0.12799745259758361</v>
      </c>
    </row>
    <row r="17220" spans="61:61" x14ac:dyDescent="0.25">
      <c r="BI17220" s="34">
        <v>-2.66099412293372E-2</v>
      </c>
    </row>
    <row r="17221" spans="61:61" x14ac:dyDescent="0.25">
      <c r="BI17221" s="34">
        <v>0.1823459168977738</v>
      </c>
    </row>
    <row r="17222" spans="61:61" x14ac:dyDescent="0.25">
      <c r="BI17222" s="34">
        <v>-0.13765782319432079</v>
      </c>
    </row>
    <row r="17223" spans="61:61" x14ac:dyDescent="0.25">
      <c r="BI17223" s="34">
        <v>3.5032236289583303E-2</v>
      </c>
    </row>
    <row r="17224" spans="61:61" x14ac:dyDescent="0.25">
      <c r="BI17224" s="34">
        <v>-0.16524491245105441</v>
      </c>
    </row>
    <row r="17225" spans="61:61" x14ac:dyDescent="0.25">
      <c r="BI17225" s="34">
        <v>7.4407463723895999E-3</v>
      </c>
    </row>
    <row r="17226" spans="61:61" x14ac:dyDescent="0.25">
      <c r="BI17226" s="34">
        <v>0.28924534175400429</v>
      </c>
    </row>
    <row r="17227" spans="61:61" x14ac:dyDescent="0.25">
      <c r="BI17227" s="34">
        <v>-0.19408382276328379</v>
      </c>
    </row>
    <row r="17228" spans="61:61" x14ac:dyDescent="0.25">
      <c r="BI17228" s="34">
        <v>-0.1414341876445305</v>
      </c>
    </row>
    <row r="17229" spans="61:61" x14ac:dyDescent="0.25">
      <c r="BI17229" s="34">
        <v>1.03611003140854E-2</v>
      </c>
    </row>
    <row r="17230" spans="61:61" x14ac:dyDescent="0.25">
      <c r="BI17230" s="34">
        <v>-3.0323092780119E-2</v>
      </c>
    </row>
    <row r="17231" spans="61:61" x14ac:dyDescent="0.25">
      <c r="BI17231" s="34">
        <v>0.19024182399624859</v>
      </c>
    </row>
    <row r="17232" spans="61:61" x14ac:dyDescent="0.25">
      <c r="BI17232" s="34">
        <v>-6.5658674692257502E-2</v>
      </c>
    </row>
    <row r="17233" spans="61:61" x14ac:dyDescent="0.25">
      <c r="BI17233" s="34">
        <v>-2.8257217875927901E-2</v>
      </c>
    </row>
    <row r="17234" spans="61:61" x14ac:dyDescent="0.25">
      <c r="BI17234" s="34">
        <v>-2.5444535223405E-2</v>
      </c>
    </row>
    <row r="17235" spans="61:61" x14ac:dyDescent="0.25">
      <c r="BI17235" s="34">
        <v>1.46206027594365E-2</v>
      </c>
    </row>
    <row r="17236" spans="61:61" x14ac:dyDescent="0.25">
      <c r="BI17236" s="34">
        <v>5.0088104773367802E-2</v>
      </c>
    </row>
    <row r="17237" spans="61:61" x14ac:dyDescent="0.25">
      <c r="BI17237" s="34">
        <v>-1.1119238401815799E-2</v>
      </c>
    </row>
    <row r="17238" spans="61:61" x14ac:dyDescent="0.25">
      <c r="BI17238" s="34">
        <v>8.6223704819264793E-2</v>
      </c>
    </row>
    <row r="17239" spans="61:61" x14ac:dyDescent="0.25">
      <c r="BI17239" s="34">
        <v>-0.1185046683513977</v>
      </c>
    </row>
    <row r="17240" spans="61:61" x14ac:dyDescent="0.25">
      <c r="BI17240" s="34">
        <v>-0.194531320568538</v>
      </c>
    </row>
    <row r="17241" spans="61:61" x14ac:dyDescent="0.25">
      <c r="BI17241" s="34">
        <v>-0.3874585445464962</v>
      </c>
    </row>
    <row r="17242" spans="61:61" x14ac:dyDescent="0.25">
      <c r="BI17242" s="34">
        <v>-6.3699817483712201E-2</v>
      </c>
    </row>
    <row r="17243" spans="61:61" x14ac:dyDescent="0.25">
      <c r="BI17243" s="34">
        <v>-0.11467069099813269</v>
      </c>
    </row>
    <row r="17244" spans="61:61" x14ac:dyDescent="0.25">
      <c r="BI17244" s="34">
        <v>3.2378557658580498E-2</v>
      </c>
    </row>
    <row r="17245" spans="61:61" x14ac:dyDescent="0.25">
      <c r="BI17245" s="34">
        <v>2.39165442670091E-2</v>
      </c>
    </row>
    <row r="17246" spans="61:61" x14ac:dyDescent="0.25">
      <c r="BI17246" s="34">
        <v>-8.9249887407940695E-2</v>
      </c>
    </row>
    <row r="17247" spans="61:61" x14ac:dyDescent="0.25">
      <c r="BI17247" s="34">
        <v>-0.29711865868070131</v>
      </c>
    </row>
    <row r="17248" spans="61:61" x14ac:dyDescent="0.25">
      <c r="BI17248" s="34">
        <v>-5.4195497709102397E-2</v>
      </c>
    </row>
    <row r="17249" spans="61:61" x14ac:dyDescent="0.25">
      <c r="BI17249" s="34">
        <v>-5.1534145160857803E-2</v>
      </c>
    </row>
    <row r="17250" spans="61:61" x14ac:dyDescent="0.25">
      <c r="BI17250" s="34">
        <v>4.64968978221715E-2</v>
      </c>
    </row>
    <row r="17251" spans="61:61" x14ac:dyDescent="0.25">
      <c r="BI17251" s="34">
        <v>-0.23668915370035379</v>
      </c>
    </row>
    <row r="17252" spans="61:61" x14ac:dyDescent="0.25">
      <c r="BI17252" s="34">
        <v>-0.14160535500817359</v>
      </c>
    </row>
    <row r="17253" spans="61:61" x14ac:dyDescent="0.25">
      <c r="BI17253" s="34">
        <v>-0.1544024043734665</v>
      </c>
    </row>
    <row r="17254" spans="61:61" x14ac:dyDescent="0.25">
      <c r="BI17254" s="34">
        <v>-8.8574651896602893E-2</v>
      </c>
    </row>
    <row r="17255" spans="61:61" x14ac:dyDescent="0.25">
      <c r="BI17255" s="34">
        <v>-0.217808288021964</v>
      </c>
    </row>
    <row r="17256" spans="61:61" x14ac:dyDescent="0.25">
      <c r="BI17256" s="34">
        <v>-0.2472907046349675</v>
      </c>
    </row>
    <row r="17257" spans="61:61" x14ac:dyDescent="0.25">
      <c r="BI17257" s="34">
        <v>-0.1599234387763199</v>
      </c>
    </row>
    <row r="17258" spans="61:61" x14ac:dyDescent="0.25">
      <c r="BI17258" s="34">
        <v>2.4625991582813599E-2</v>
      </c>
    </row>
    <row r="17259" spans="61:61" x14ac:dyDescent="0.25">
      <c r="BI17259" s="34">
        <v>-0.1213500035529973</v>
      </c>
    </row>
    <row r="17260" spans="61:61" x14ac:dyDescent="0.25">
      <c r="BI17260" s="34">
        <v>-8.3107594842561305E-2</v>
      </c>
    </row>
    <row r="17261" spans="61:61" x14ac:dyDescent="0.25">
      <c r="BI17261" s="34">
        <v>8.4172444985949006E-3</v>
      </c>
    </row>
    <row r="17262" spans="61:61" x14ac:dyDescent="0.25">
      <c r="BI17262" s="34">
        <v>-0.222503069035696</v>
      </c>
    </row>
    <row r="17263" spans="61:61" x14ac:dyDescent="0.25">
      <c r="BI17263" s="34">
        <v>-8.5424402041664904E-2</v>
      </c>
    </row>
    <row r="17264" spans="61:61" x14ac:dyDescent="0.25">
      <c r="BI17264" s="34">
        <v>-4.9583179455188101E-2</v>
      </c>
    </row>
    <row r="17265" spans="61:61" x14ac:dyDescent="0.25">
      <c r="BI17265" s="34">
        <v>-0.15473736004086641</v>
      </c>
    </row>
    <row r="17266" spans="61:61" x14ac:dyDescent="0.25">
      <c r="BI17266" s="34">
        <v>-0.16896717175370871</v>
      </c>
    </row>
    <row r="17267" spans="61:61" x14ac:dyDescent="0.25">
      <c r="BI17267" s="34">
        <v>5.7265121029028802E-2</v>
      </c>
    </row>
    <row r="17268" spans="61:61" x14ac:dyDescent="0.25">
      <c r="BI17268" s="34">
        <v>2.8757015542346501E-2</v>
      </c>
    </row>
    <row r="17269" spans="61:61" x14ac:dyDescent="0.25">
      <c r="BI17269" s="34">
        <v>-0.21615834573595119</v>
      </c>
    </row>
    <row r="17270" spans="61:61" x14ac:dyDescent="0.25">
      <c r="BI17270" s="34">
        <v>-8.7711237246155302E-2</v>
      </c>
    </row>
    <row r="17271" spans="61:61" x14ac:dyDescent="0.25">
      <c r="BI17271" s="34">
        <v>-6.1286988676547E-3</v>
      </c>
    </row>
    <row r="17272" spans="61:61" x14ac:dyDescent="0.25">
      <c r="BI17272" s="34">
        <v>-0.1106227884486894</v>
      </c>
    </row>
    <row r="17273" spans="61:61" x14ac:dyDescent="0.25">
      <c r="BI17273" s="34">
        <v>-0.2267251735598238</v>
      </c>
    </row>
    <row r="17274" spans="61:61" x14ac:dyDescent="0.25">
      <c r="BI17274" s="34">
        <v>-6.3403298207407102E-2</v>
      </c>
    </row>
    <row r="17275" spans="61:61" x14ac:dyDescent="0.25">
      <c r="BI17275" s="34">
        <v>-2.68399254811095E-2</v>
      </c>
    </row>
    <row r="17276" spans="61:61" x14ac:dyDescent="0.25">
      <c r="BI17276" s="34">
        <v>0.14675411236643229</v>
      </c>
    </row>
    <row r="17277" spans="61:61" x14ac:dyDescent="0.25">
      <c r="BI17277" s="34">
        <v>0.1132342776401575</v>
      </c>
    </row>
    <row r="17278" spans="61:61" x14ac:dyDescent="0.25">
      <c r="BI17278" s="34">
        <v>4.2014846130865202E-2</v>
      </c>
    </row>
    <row r="17279" spans="61:61" x14ac:dyDescent="0.25">
      <c r="BI17279" s="34">
        <v>-2.15798262642257E-2</v>
      </c>
    </row>
    <row r="17280" spans="61:61" x14ac:dyDescent="0.25">
      <c r="BI17280" s="34">
        <v>-3.0428888288262599E-2</v>
      </c>
    </row>
    <row r="17281" spans="61:61" x14ac:dyDescent="0.25">
      <c r="BI17281" s="34">
        <v>-0.278039365311533</v>
      </c>
    </row>
    <row r="17282" spans="61:61" x14ac:dyDescent="0.25">
      <c r="BI17282" s="34">
        <v>-9.9673383117858005E-2</v>
      </c>
    </row>
    <row r="17283" spans="61:61" x14ac:dyDescent="0.25">
      <c r="BI17283" s="34">
        <v>-7.9562055401048701E-2</v>
      </c>
    </row>
    <row r="17284" spans="61:61" x14ac:dyDescent="0.25">
      <c r="BI17284" s="34">
        <v>-0.272153837788217</v>
      </c>
    </row>
    <row r="17285" spans="61:61" x14ac:dyDescent="0.25">
      <c r="BI17285" s="34">
        <v>4.0097625884190198E-2</v>
      </c>
    </row>
    <row r="17286" spans="61:61" x14ac:dyDescent="0.25">
      <c r="BI17286" s="34">
        <v>-0.277515152611159</v>
      </c>
    </row>
    <row r="17287" spans="61:61" x14ac:dyDescent="0.25">
      <c r="BI17287" s="34">
        <v>-0.15117594348208011</v>
      </c>
    </row>
    <row r="17288" spans="61:61" x14ac:dyDescent="0.25">
      <c r="BI17288" s="34">
        <v>-6.1913918871154001E-2</v>
      </c>
    </row>
    <row r="17289" spans="61:61" x14ac:dyDescent="0.25">
      <c r="BI17289" s="34">
        <v>0.210050421969976</v>
      </c>
    </row>
    <row r="17290" spans="61:61" x14ac:dyDescent="0.25">
      <c r="BI17290" s="34">
        <v>4.9705531650936101E-2</v>
      </c>
    </row>
    <row r="17291" spans="61:61" x14ac:dyDescent="0.25">
      <c r="BI17291" s="34">
        <v>0.1128686873864345</v>
      </c>
    </row>
    <row r="17292" spans="61:61" x14ac:dyDescent="0.25">
      <c r="BI17292" s="34">
        <v>6.9973470595683498E-2</v>
      </c>
    </row>
    <row r="17293" spans="61:61" x14ac:dyDescent="0.25">
      <c r="BI17293" s="34">
        <v>3.3459547220983897E-2</v>
      </c>
    </row>
    <row r="17294" spans="61:61" x14ac:dyDescent="0.25">
      <c r="BI17294" s="34">
        <v>1.5417772799336E-2</v>
      </c>
    </row>
    <row r="17295" spans="61:61" x14ac:dyDescent="0.25">
      <c r="BI17295" s="34">
        <v>0.4709630879598482</v>
      </c>
    </row>
    <row r="17296" spans="61:61" x14ac:dyDescent="0.25">
      <c r="BI17296" s="34">
        <v>0.187154404177512</v>
      </c>
    </row>
    <row r="17297" spans="61:61" x14ac:dyDescent="0.25">
      <c r="BI17297" s="34">
        <v>1.76399067490088E-2</v>
      </c>
    </row>
    <row r="17298" spans="61:61" x14ac:dyDescent="0.25">
      <c r="BI17298" s="34">
        <v>-0.1284586674238149</v>
      </c>
    </row>
    <row r="17299" spans="61:61" x14ac:dyDescent="0.25">
      <c r="BI17299" s="34">
        <v>7.6402774994365999E-2</v>
      </c>
    </row>
    <row r="17300" spans="61:61" x14ac:dyDescent="0.25">
      <c r="BI17300" s="34">
        <v>6.2711451854496503E-2</v>
      </c>
    </row>
    <row r="17301" spans="61:61" x14ac:dyDescent="0.25">
      <c r="BI17301" s="34">
        <v>2.0246093601635401E-2</v>
      </c>
    </row>
    <row r="17302" spans="61:61" x14ac:dyDescent="0.25">
      <c r="BI17302" s="34">
        <v>2.4123608395501999E-3</v>
      </c>
    </row>
    <row r="17303" spans="61:61" x14ac:dyDescent="0.25">
      <c r="BI17303" s="34">
        <v>5.6513588388638597E-2</v>
      </c>
    </row>
    <row r="17304" spans="61:61" x14ac:dyDescent="0.25">
      <c r="BI17304" s="34">
        <v>0.1002401882413403</v>
      </c>
    </row>
    <row r="17305" spans="61:61" x14ac:dyDescent="0.25">
      <c r="BI17305" s="34">
        <v>0.12673363622693881</v>
      </c>
    </row>
    <row r="17306" spans="61:61" x14ac:dyDescent="0.25">
      <c r="BI17306" s="34">
        <v>2.2951237683621999E-3</v>
      </c>
    </row>
    <row r="17307" spans="61:61" x14ac:dyDescent="0.25">
      <c r="BI17307" s="34">
        <v>4.2894121136582003E-3</v>
      </c>
    </row>
    <row r="17308" spans="61:61" x14ac:dyDescent="0.25">
      <c r="BI17308" s="34">
        <v>0.34762737377585362</v>
      </c>
    </row>
    <row r="17309" spans="61:61" x14ac:dyDescent="0.25">
      <c r="BI17309" s="34">
        <v>4.2896839912340501E-2</v>
      </c>
    </row>
    <row r="17310" spans="61:61" x14ac:dyDescent="0.25">
      <c r="BI17310" s="34">
        <v>0.1492813709027517</v>
      </c>
    </row>
    <row r="17311" spans="61:61" x14ac:dyDescent="0.25">
      <c r="BI17311" s="34">
        <v>-1.9463085735479901E-2</v>
      </c>
    </row>
    <row r="17312" spans="61:61" x14ac:dyDescent="0.25">
      <c r="BI17312" s="34">
        <v>-1.392912243712E-4</v>
      </c>
    </row>
    <row r="17313" spans="61:61" x14ac:dyDescent="0.25">
      <c r="BI17313" s="34">
        <v>3.0821687712926499E-2</v>
      </c>
    </row>
    <row r="17314" spans="61:61" x14ac:dyDescent="0.25">
      <c r="BI17314" s="34">
        <v>9.6490311776472507E-2</v>
      </c>
    </row>
    <row r="17315" spans="61:61" x14ac:dyDescent="0.25">
      <c r="BI17315" s="34">
        <v>5.5533253223831201E-2</v>
      </c>
    </row>
    <row r="17316" spans="61:61" x14ac:dyDescent="0.25">
      <c r="BI17316" s="34">
        <v>0.2206908497936321</v>
      </c>
    </row>
    <row r="17317" spans="61:61" x14ac:dyDescent="0.25">
      <c r="BI17317" s="34">
        <v>0.45986814251615982</v>
      </c>
    </row>
    <row r="17318" spans="61:61" x14ac:dyDescent="0.25">
      <c r="BI17318" s="34">
        <v>1.0488521524914699E-2</v>
      </c>
    </row>
    <row r="17319" spans="61:61" x14ac:dyDescent="0.25">
      <c r="BI17319" s="34">
        <v>3.05244441613838E-2</v>
      </c>
    </row>
    <row r="17320" spans="61:61" x14ac:dyDescent="0.25">
      <c r="BI17320" s="34">
        <v>0.21938809523809519</v>
      </c>
    </row>
    <row r="17321" spans="61:61" x14ac:dyDescent="0.25">
      <c r="BI17321" s="34">
        <v>-8.0849994485902493E-2</v>
      </c>
    </row>
    <row r="17322" spans="61:61" x14ac:dyDescent="0.25">
      <c r="BI17322" s="34">
        <v>0.24077491709754409</v>
      </c>
    </row>
    <row r="17323" spans="61:61" x14ac:dyDescent="0.25">
      <c r="BI17323" s="34">
        <v>-3.3149494994615697E-2</v>
      </c>
    </row>
    <row r="17324" spans="61:61" x14ac:dyDescent="0.25">
      <c r="BI17324" s="34">
        <v>-6.2480913929531097E-2</v>
      </c>
    </row>
    <row r="17325" spans="61:61" x14ac:dyDescent="0.25">
      <c r="BI17325" s="34">
        <v>-9.1720666246189506E-2</v>
      </c>
    </row>
    <row r="17326" spans="61:61" x14ac:dyDescent="0.25">
      <c r="BI17326" s="34">
        <v>0.1681607077330643</v>
      </c>
    </row>
    <row r="17327" spans="61:61" x14ac:dyDescent="0.25">
      <c r="BI17327" s="34">
        <v>5.5838999443870899E-2</v>
      </c>
    </row>
    <row r="17328" spans="61:61" x14ac:dyDescent="0.25">
      <c r="BI17328" s="34">
        <v>-5.2343489486359002E-2</v>
      </c>
    </row>
    <row r="17329" spans="61:61" x14ac:dyDescent="0.25">
      <c r="BI17329" s="34">
        <v>5.8040361918103398E-2</v>
      </c>
    </row>
    <row r="17330" spans="61:61" x14ac:dyDescent="0.25">
      <c r="BI17330" s="34">
        <v>-6.1661193019306101E-2</v>
      </c>
    </row>
    <row r="17331" spans="61:61" x14ac:dyDescent="0.25">
      <c r="BI17331" s="34">
        <v>-0.1034109090121853</v>
      </c>
    </row>
    <row r="17332" spans="61:61" x14ac:dyDescent="0.25">
      <c r="BI17332" s="34">
        <v>-1.55040622387288E-2</v>
      </c>
    </row>
    <row r="17333" spans="61:61" x14ac:dyDescent="0.25">
      <c r="BI17333" s="34">
        <v>-5.25539388677108E-2</v>
      </c>
    </row>
    <row r="17334" spans="61:61" x14ac:dyDescent="0.25">
      <c r="BI17334" s="34">
        <v>-0.1233485546259997</v>
      </c>
    </row>
    <row r="17335" spans="61:61" x14ac:dyDescent="0.25">
      <c r="BI17335" s="34">
        <v>4.20682126960953E-2</v>
      </c>
    </row>
    <row r="17336" spans="61:61" x14ac:dyDescent="0.25">
      <c r="BI17336" s="34">
        <v>0.1301436443766551</v>
      </c>
    </row>
    <row r="17337" spans="61:61" x14ac:dyDescent="0.25">
      <c r="BI17337" s="34">
        <v>-3.2734702669384899E-2</v>
      </c>
    </row>
    <row r="17338" spans="61:61" x14ac:dyDescent="0.25">
      <c r="BI17338" s="34">
        <v>5.1325032279972198E-2</v>
      </c>
    </row>
    <row r="17339" spans="61:61" x14ac:dyDescent="0.25">
      <c r="BI17339" s="34">
        <v>0.14201481088005549</v>
      </c>
    </row>
    <row r="17340" spans="61:61" x14ac:dyDescent="0.25">
      <c r="BI17340" s="34">
        <v>-5.0615095133310001E-2</v>
      </c>
    </row>
    <row r="17341" spans="61:61" x14ac:dyDescent="0.25">
      <c r="BI17341" s="34">
        <v>8.7169236404849804E-2</v>
      </c>
    </row>
    <row r="17342" spans="61:61" x14ac:dyDescent="0.25">
      <c r="BI17342" s="34">
        <v>-7.0750636387613405E-2</v>
      </c>
    </row>
    <row r="17343" spans="61:61" x14ac:dyDescent="0.25">
      <c r="BI17343" s="34">
        <v>-0.103505240294212</v>
      </c>
    </row>
    <row r="17344" spans="61:61" x14ac:dyDescent="0.25">
      <c r="BI17344" s="34">
        <v>-5.8958112232105099E-2</v>
      </c>
    </row>
    <row r="17345" spans="61:61" x14ac:dyDescent="0.25">
      <c r="BI17345" s="34">
        <v>0.16583564302614021</v>
      </c>
    </row>
    <row r="17346" spans="61:61" x14ac:dyDescent="0.25">
      <c r="BI17346" s="34">
        <v>-3.3617743069598499E-2</v>
      </c>
    </row>
    <row r="17347" spans="61:61" x14ac:dyDescent="0.25">
      <c r="BI17347" s="34">
        <v>-9.8362854544548198E-2</v>
      </c>
    </row>
    <row r="17348" spans="61:61" x14ac:dyDescent="0.25">
      <c r="BI17348" s="34">
        <v>-4.2636559253303999E-3</v>
      </c>
    </row>
    <row r="17349" spans="61:61" x14ac:dyDescent="0.25">
      <c r="BI17349" s="34">
        <v>1.1758619575936101E-2</v>
      </c>
    </row>
    <row r="17350" spans="61:61" x14ac:dyDescent="0.25">
      <c r="BI17350" s="34">
        <v>-0.11334997225674701</v>
      </c>
    </row>
    <row r="17351" spans="61:61" x14ac:dyDescent="0.25">
      <c r="BI17351" s="34">
        <v>-0.1376886993456283</v>
      </c>
    </row>
    <row r="17352" spans="61:61" x14ac:dyDescent="0.25">
      <c r="BI17352" s="34">
        <v>-0.55100008466015737</v>
      </c>
    </row>
    <row r="17353" spans="61:61" x14ac:dyDescent="0.25">
      <c r="BI17353" s="34">
        <v>0.1539302672333859</v>
      </c>
    </row>
    <row r="17354" spans="61:61" x14ac:dyDescent="0.25">
      <c r="BI17354" s="34">
        <v>0.37634188649790368</v>
      </c>
    </row>
    <row r="17355" spans="61:61" x14ac:dyDescent="0.25">
      <c r="BI17355" s="34">
        <v>-0.11691229678398959</v>
      </c>
    </row>
    <row r="17356" spans="61:61" x14ac:dyDescent="0.25">
      <c r="BI17356" s="34">
        <v>-3.5643285631213398E-2</v>
      </c>
    </row>
    <row r="17357" spans="61:61" x14ac:dyDescent="0.25">
      <c r="BI17357" s="34">
        <v>4.1698934325208402E-2</v>
      </c>
    </row>
    <row r="17358" spans="61:61" x14ac:dyDescent="0.25">
      <c r="BI17358" s="34">
        <v>-6.2826728541562404E-2</v>
      </c>
    </row>
    <row r="17359" spans="61:61" x14ac:dyDescent="0.25">
      <c r="BI17359" s="34">
        <v>-3.1962154079032697E-2</v>
      </c>
    </row>
    <row r="17360" spans="61:61" x14ac:dyDescent="0.25">
      <c r="BI17360" s="34">
        <v>-2.2729170342072499E-2</v>
      </c>
    </row>
    <row r="17361" spans="61:61" x14ac:dyDescent="0.25">
      <c r="BI17361" s="34">
        <v>-6.8483769468474995E-2</v>
      </c>
    </row>
    <row r="17362" spans="61:61" x14ac:dyDescent="0.25">
      <c r="BI17362" s="34">
        <v>-4.3469821450940797E-2</v>
      </c>
    </row>
    <row r="17363" spans="61:61" x14ac:dyDescent="0.25">
      <c r="BI17363" s="34">
        <v>-0.2358227588068523</v>
      </c>
    </row>
    <row r="17364" spans="61:61" x14ac:dyDescent="0.25">
      <c r="BI17364" s="34">
        <v>-0.15981038801064529</v>
      </c>
    </row>
    <row r="17365" spans="61:61" x14ac:dyDescent="0.25">
      <c r="BI17365" s="34">
        <v>-0.2122424644739565</v>
      </c>
    </row>
    <row r="17366" spans="61:61" x14ac:dyDescent="0.25">
      <c r="BI17366" s="34">
        <v>1.55399714405194E-2</v>
      </c>
    </row>
    <row r="17367" spans="61:61" x14ac:dyDescent="0.25">
      <c r="BI17367" s="34">
        <v>5.9973220913843397E-2</v>
      </c>
    </row>
    <row r="17368" spans="61:61" x14ac:dyDescent="0.25">
      <c r="BI17368" s="34">
        <v>-0.2387349184102342</v>
      </c>
    </row>
    <row r="17369" spans="61:61" x14ac:dyDescent="0.25">
      <c r="BI17369" s="34">
        <v>-0.1148374094664102</v>
      </c>
    </row>
    <row r="17370" spans="61:61" x14ac:dyDescent="0.25">
      <c r="BI17370" s="34">
        <v>-0.13407048396419111</v>
      </c>
    </row>
    <row r="17371" spans="61:61" x14ac:dyDescent="0.25">
      <c r="BI17371" s="34">
        <v>-0.1311707512092597</v>
      </c>
    </row>
    <row r="17372" spans="61:61" x14ac:dyDescent="0.25">
      <c r="BI17372" s="34">
        <v>0.1100144878192087</v>
      </c>
    </row>
    <row r="17373" spans="61:61" x14ac:dyDescent="0.25">
      <c r="BI17373" s="34">
        <v>-0.1604307545351934</v>
      </c>
    </row>
    <row r="17374" spans="61:61" x14ac:dyDescent="0.25">
      <c r="BI17374" s="34">
        <v>-1.75621735494778E-2</v>
      </c>
    </row>
    <row r="17375" spans="61:61" x14ac:dyDescent="0.25">
      <c r="BI17375" s="34">
        <v>7.0499244793507401E-2</v>
      </c>
    </row>
    <row r="17376" spans="61:61" x14ac:dyDescent="0.25">
      <c r="BI17376" s="34">
        <v>-0.1109252040187293</v>
      </c>
    </row>
    <row r="17377" spans="61:61" x14ac:dyDescent="0.25">
      <c r="BI17377" s="34">
        <v>-0.1241236596945797</v>
      </c>
    </row>
    <row r="17378" spans="61:61" x14ac:dyDescent="0.25">
      <c r="BI17378" s="34">
        <v>-0.20004952872146189</v>
      </c>
    </row>
    <row r="17379" spans="61:61" x14ac:dyDescent="0.25">
      <c r="BI17379" s="34">
        <v>-6.08944804693098E-2</v>
      </c>
    </row>
    <row r="17380" spans="61:61" x14ac:dyDescent="0.25">
      <c r="BI17380" s="34">
        <v>0.1150843494848818</v>
      </c>
    </row>
    <row r="17381" spans="61:61" x14ac:dyDescent="0.25">
      <c r="BI17381" s="34">
        <v>5.2707288091986201E-2</v>
      </c>
    </row>
    <row r="17382" spans="61:61" x14ac:dyDescent="0.25">
      <c r="BI17382" s="34">
        <v>4.0484773912244998E-3</v>
      </c>
    </row>
    <row r="17383" spans="61:61" x14ac:dyDescent="0.25">
      <c r="BI17383" s="34">
        <v>-0.2162237470949431</v>
      </c>
    </row>
    <row r="17384" spans="61:61" x14ac:dyDescent="0.25">
      <c r="BI17384" s="34">
        <v>-5.4732970333069501E-2</v>
      </c>
    </row>
    <row r="17385" spans="61:61" x14ac:dyDescent="0.25">
      <c r="BI17385" s="34">
        <v>-0.3673090098538308</v>
      </c>
    </row>
    <row r="17386" spans="61:61" x14ac:dyDescent="0.25">
      <c r="BI17386" s="34">
        <v>4.6857765687396198E-2</v>
      </c>
    </row>
    <row r="17387" spans="61:61" x14ac:dyDescent="0.25">
      <c r="BI17387" s="34">
        <v>-0.20865829583107201</v>
      </c>
    </row>
    <row r="17388" spans="61:61" x14ac:dyDescent="0.25">
      <c r="BI17388" s="34">
        <v>5.1305473304522897E-2</v>
      </c>
    </row>
    <row r="17389" spans="61:61" x14ac:dyDescent="0.25">
      <c r="BI17389" s="34">
        <v>-0.1530220353604734</v>
      </c>
    </row>
    <row r="17390" spans="61:61" x14ac:dyDescent="0.25">
      <c r="BI17390" s="34">
        <v>0.42347306596085621</v>
      </c>
    </row>
    <row r="17391" spans="61:61" x14ac:dyDescent="0.25">
      <c r="BI17391" s="34">
        <v>-0.17518960457057881</v>
      </c>
    </row>
    <row r="17392" spans="61:61" x14ac:dyDescent="0.25">
      <c r="BI17392" s="34">
        <v>0.16572228079684759</v>
      </c>
    </row>
    <row r="17393" spans="61:61" x14ac:dyDescent="0.25">
      <c r="BI17393" s="34">
        <v>3.2867481986754397E-2</v>
      </c>
    </row>
    <row r="17394" spans="61:61" x14ac:dyDescent="0.25">
      <c r="BI17394" s="34">
        <v>4.4101373454364802E-2</v>
      </c>
    </row>
    <row r="17395" spans="61:61" x14ac:dyDescent="0.25">
      <c r="BI17395" s="34">
        <v>-6.9427454418316006E-2</v>
      </c>
    </row>
    <row r="17396" spans="61:61" x14ac:dyDescent="0.25">
      <c r="BI17396" s="34">
        <v>-6.5965257172830999E-3</v>
      </c>
    </row>
    <row r="17397" spans="61:61" x14ac:dyDescent="0.25">
      <c r="BI17397" s="34">
        <v>9.2003628970403706E-2</v>
      </c>
    </row>
    <row r="17398" spans="61:61" x14ac:dyDescent="0.25">
      <c r="BI17398" s="34">
        <v>0.111106455301636</v>
      </c>
    </row>
    <row r="17399" spans="61:61" x14ac:dyDescent="0.25">
      <c r="BI17399" s="34">
        <v>0.1515380219464072</v>
      </c>
    </row>
    <row r="17400" spans="61:61" x14ac:dyDescent="0.25">
      <c r="BI17400" s="34">
        <v>0.60002496534207805</v>
      </c>
    </row>
    <row r="17401" spans="61:61" x14ac:dyDescent="0.25">
      <c r="BI17401" s="34">
        <v>-6.0922512454470799E-2</v>
      </c>
    </row>
    <row r="17402" spans="61:61" x14ac:dyDescent="0.25">
      <c r="BI17402" s="34">
        <v>-0.12686350628630791</v>
      </c>
    </row>
    <row r="17403" spans="61:61" x14ac:dyDescent="0.25">
      <c r="BI17403" s="34">
        <v>-8.5804553771041694E-2</v>
      </c>
    </row>
    <row r="17404" spans="61:61" x14ac:dyDescent="0.25">
      <c r="BI17404" s="34">
        <v>1.1046246879809001E-2</v>
      </c>
    </row>
    <row r="17405" spans="61:61" x14ac:dyDescent="0.25">
      <c r="BI17405" s="34">
        <v>0.1035298137405002</v>
      </c>
    </row>
    <row r="17406" spans="61:61" x14ac:dyDescent="0.25">
      <c r="BI17406" s="34">
        <v>0.12869924442247199</v>
      </c>
    </row>
    <row r="17407" spans="61:61" x14ac:dyDescent="0.25">
      <c r="BI17407" s="34">
        <v>3.0052955909875001E-3</v>
      </c>
    </row>
    <row r="17408" spans="61:61" x14ac:dyDescent="0.25">
      <c r="BI17408" s="34">
        <v>0.13180673195236739</v>
      </c>
    </row>
    <row r="17409" spans="61:61" x14ac:dyDescent="0.25">
      <c r="BI17409" s="34">
        <v>8.4566091509188202E-2</v>
      </c>
    </row>
    <row r="17410" spans="61:61" x14ac:dyDescent="0.25">
      <c r="BI17410" s="34">
        <v>2.11975958307145E-2</v>
      </c>
    </row>
    <row r="17411" spans="61:61" x14ac:dyDescent="0.25">
      <c r="BI17411" s="34">
        <v>-0.14601832534494269</v>
      </c>
    </row>
    <row r="17412" spans="61:61" x14ac:dyDescent="0.25">
      <c r="BI17412" s="34">
        <v>-0.1562850081681641</v>
      </c>
    </row>
    <row r="17413" spans="61:61" x14ac:dyDescent="0.25">
      <c r="BI17413" s="34">
        <v>7.6075107202917394E-2</v>
      </c>
    </row>
    <row r="17414" spans="61:61" x14ac:dyDescent="0.25">
      <c r="BI17414" s="34">
        <v>-0.13607613140105509</v>
      </c>
    </row>
    <row r="17415" spans="61:61" x14ac:dyDescent="0.25">
      <c r="BI17415" s="34">
        <v>0.28198782165574171</v>
      </c>
    </row>
    <row r="17416" spans="61:61" x14ac:dyDescent="0.25">
      <c r="BI17416" s="34">
        <v>2.8035396969546201E-2</v>
      </c>
    </row>
    <row r="17417" spans="61:61" x14ac:dyDescent="0.25">
      <c r="BI17417" s="34">
        <v>3.0496485149195399E-2</v>
      </c>
    </row>
    <row r="17418" spans="61:61" x14ac:dyDescent="0.25">
      <c r="BI17418" s="34">
        <v>0.32416762712505498</v>
      </c>
    </row>
    <row r="17419" spans="61:61" x14ac:dyDescent="0.25">
      <c r="BI17419" s="34">
        <v>0.1120222797828495</v>
      </c>
    </row>
    <row r="17420" spans="61:61" x14ac:dyDescent="0.25">
      <c r="BI17420" s="34">
        <v>-0.14469063269422819</v>
      </c>
    </row>
    <row r="17421" spans="61:61" x14ac:dyDescent="0.25">
      <c r="BI17421" s="34">
        <v>-5.7171714946919798E-2</v>
      </c>
    </row>
    <row r="17422" spans="61:61" x14ac:dyDescent="0.25">
      <c r="BI17422" s="34">
        <v>0.13593401484032841</v>
      </c>
    </row>
    <row r="17423" spans="61:61" x14ac:dyDescent="0.25">
      <c r="BI17423" s="34">
        <v>-0.1240552129992516</v>
      </c>
    </row>
    <row r="17424" spans="61:61" x14ac:dyDescent="0.25">
      <c r="BI17424" s="34">
        <v>0.45994370075450119</v>
      </c>
    </row>
    <row r="17425" spans="61:61" x14ac:dyDescent="0.25">
      <c r="BI17425" s="34">
        <v>-8.0653199258735098E-2</v>
      </c>
    </row>
    <row r="17426" spans="61:61" x14ac:dyDescent="0.25">
      <c r="BI17426" s="34">
        <v>-0.24955454097244051</v>
      </c>
    </row>
    <row r="17427" spans="61:61" x14ac:dyDescent="0.25">
      <c r="BI17427" s="34">
        <v>0.24659456594004911</v>
      </c>
    </row>
    <row r="17428" spans="61:61" x14ac:dyDescent="0.25">
      <c r="BI17428" s="34">
        <v>-0.128699564045965</v>
      </c>
    </row>
    <row r="17429" spans="61:61" x14ac:dyDescent="0.25">
      <c r="BI17429" s="34">
        <v>-2.97456424145057E-2</v>
      </c>
    </row>
    <row r="17430" spans="61:61" x14ac:dyDescent="0.25">
      <c r="BI17430" s="34">
        <v>0.1276660890461388</v>
      </c>
    </row>
    <row r="17431" spans="61:61" x14ac:dyDescent="0.25">
      <c r="BI17431" s="34">
        <v>0.1012794588350413</v>
      </c>
    </row>
    <row r="17432" spans="61:61" x14ac:dyDescent="0.25">
      <c r="BI17432" s="34">
        <v>-1.0388816914941999E-2</v>
      </c>
    </row>
    <row r="17433" spans="61:61" x14ac:dyDescent="0.25">
      <c r="BI17433" s="34">
        <v>0.13612407485029129</v>
      </c>
    </row>
    <row r="17434" spans="61:61" x14ac:dyDescent="0.25">
      <c r="BI17434" s="34">
        <v>-0.1387368688026398</v>
      </c>
    </row>
    <row r="17435" spans="61:61" x14ac:dyDescent="0.25">
      <c r="BI17435" s="34">
        <v>-0.1401153404661275</v>
      </c>
    </row>
    <row r="17436" spans="61:61" x14ac:dyDescent="0.25">
      <c r="BI17436" s="34">
        <v>4.1635662371697899E-2</v>
      </c>
    </row>
    <row r="17437" spans="61:61" x14ac:dyDescent="0.25">
      <c r="BI17437" s="34">
        <v>-5.8783115767238402E-2</v>
      </c>
    </row>
    <row r="17438" spans="61:61" x14ac:dyDescent="0.25">
      <c r="BI17438" s="34">
        <v>-8.5517221746229999E-2</v>
      </c>
    </row>
    <row r="17439" spans="61:61" x14ac:dyDescent="0.25">
      <c r="BI17439" s="34">
        <v>9.7596052726549504E-2</v>
      </c>
    </row>
    <row r="17440" spans="61:61" x14ac:dyDescent="0.25">
      <c r="BI17440" s="34">
        <v>-8.2840204556614006E-2</v>
      </c>
    </row>
    <row r="17441" spans="61:61" x14ac:dyDescent="0.25">
      <c r="BI17441" s="34">
        <v>0.2674454843311545</v>
      </c>
    </row>
    <row r="17442" spans="61:61" x14ac:dyDescent="0.25">
      <c r="BI17442" s="34">
        <v>0.1399499867889028</v>
      </c>
    </row>
    <row r="17443" spans="61:61" x14ac:dyDescent="0.25">
      <c r="BI17443" s="34">
        <v>0.1018971602876016</v>
      </c>
    </row>
    <row r="17444" spans="61:61" x14ac:dyDescent="0.25">
      <c r="BI17444" s="34">
        <v>-5.8361600103988996E-3</v>
      </c>
    </row>
    <row r="17445" spans="61:61" x14ac:dyDescent="0.25">
      <c r="BI17445" s="34">
        <v>-7.1518594393561799E-2</v>
      </c>
    </row>
    <row r="17446" spans="61:61" x14ac:dyDescent="0.25">
      <c r="BI17446" s="34">
        <v>8.0074303209459394E-2</v>
      </c>
    </row>
    <row r="17447" spans="61:61" x14ac:dyDescent="0.25">
      <c r="BI17447" s="34">
        <v>-5.99058215203081E-2</v>
      </c>
    </row>
    <row r="17448" spans="61:61" x14ac:dyDescent="0.25">
      <c r="BI17448" s="34">
        <v>-0.1865117109496241</v>
      </c>
    </row>
    <row r="17449" spans="61:61" x14ac:dyDescent="0.25">
      <c r="BI17449" s="34">
        <v>-2.3994988748630998E-3</v>
      </c>
    </row>
    <row r="17450" spans="61:61" x14ac:dyDescent="0.25">
      <c r="BI17450" s="34">
        <v>-7.5187377346117704E-2</v>
      </c>
    </row>
    <row r="17451" spans="61:61" x14ac:dyDescent="0.25">
      <c r="BI17451" s="34">
        <v>-1.2068901518873E-2</v>
      </c>
    </row>
    <row r="17452" spans="61:61" x14ac:dyDescent="0.25">
      <c r="BI17452" s="34">
        <v>0.21697232802459149</v>
      </c>
    </row>
    <row r="17453" spans="61:61" x14ac:dyDescent="0.25">
      <c r="BI17453" s="34">
        <v>0.18018379479545329</v>
      </c>
    </row>
    <row r="17454" spans="61:61" x14ac:dyDescent="0.25">
      <c r="BI17454" s="34">
        <v>0.23583969173584149</v>
      </c>
    </row>
    <row r="17455" spans="61:61" x14ac:dyDescent="0.25">
      <c r="BI17455" s="34">
        <v>-9.1238378118517996E-2</v>
      </c>
    </row>
    <row r="17456" spans="61:61" x14ac:dyDescent="0.25">
      <c r="BI17456" s="34">
        <v>-5.6557310488404101E-2</v>
      </c>
    </row>
    <row r="17457" spans="61:61" x14ac:dyDescent="0.25">
      <c r="BI17457" s="34">
        <v>3.1987271246311497E-2</v>
      </c>
    </row>
    <row r="17458" spans="61:61" x14ac:dyDescent="0.25">
      <c r="BI17458" s="34">
        <v>0.383681989917113</v>
      </c>
    </row>
    <row r="17459" spans="61:61" x14ac:dyDescent="0.25">
      <c r="BI17459" s="34">
        <v>0.36481804196696499</v>
      </c>
    </row>
    <row r="17460" spans="61:61" x14ac:dyDescent="0.25">
      <c r="BI17460" s="34">
        <v>5.7001493162291597E-2</v>
      </c>
    </row>
    <row r="17461" spans="61:61" x14ac:dyDescent="0.25">
      <c r="BI17461" s="34">
        <v>2.5195136017970202E-2</v>
      </c>
    </row>
    <row r="17462" spans="61:61" x14ac:dyDescent="0.25">
      <c r="BI17462" s="34">
        <v>4.3846969696969697E-2</v>
      </c>
    </row>
    <row r="17463" spans="61:61" x14ac:dyDescent="0.25">
      <c r="BI17463" s="34">
        <v>6.0320787025148002E-2</v>
      </c>
    </row>
    <row r="17464" spans="61:61" x14ac:dyDescent="0.25">
      <c r="BI17464" s="34">
        <v>1.7966371677134E-2</v>
      </c>
    </row>
    <row r="17465" spans="61:61" x14ac:dyDescent="0.25">
      <c r="BI17465" s="34">
        <v>2.5286130965573299E-2</v>
      </c>
    </row>
    <row r="17466" spans="61:61" x14ac:dyDescent="0.25">
      <c r="BI17466" s="34">
        <v>9.4080602512572095E-2</v>
      </c>
    </row>
    <row r="17467" spans="61:61" x14ac:dyDescent="0.25">
      <c r="BI17467" s="34">
        <v>-2.1184234192843401E-2</v>
      </c>
    </row>
    <row r="17468" spans="61:61" x14ac:dyDescent="0.25">
      <c r="BI17468" s="34">
        <v>8.6570649772593003E-3</v>
      </c>
    </row>
    <row r="17469" spans="61:61" x14ac:dyDescent="0.25">
      <c r="BI17469" s="34">
        <v>-0.1786374961447246</v>
      </c>
    </row>
    <row r="17470" spans="61:61" x14ac:dyDescent="0.25">
      <c r="BI17470" s="34">
        <v>-1.4744586669469499E-2</v>
      </c>
    </row>
    <row r="17471" spans="61:61" x14ac:dyDescent="0.25">
      <c r="BI17471" s="34">
        <v>3.4702138198245601E-2</v>
      </c>
    </row>
    <row r="17472" spans="61:61" x14ac:dyDescent="0.25">
      <c r="BI17472" s="34">
        <v>-4.4997409127462397E-2</v>
      </c>
    </row>
    <row r="17473" spans="61:61" x14ac:dyDescent="0.25">
      <c r="BI17473" s="34">
        <v>1.8029426050214601E-2</v>
      </c>
    </row>
    <row r="17474" spans="61:61" x14ac:dyDescent="0.25">
      <c r="BI17474" s="34">
        <v>-6.8311911680801807E-2</v>
      </c>
    </row>
    <row r="17475" spans="61:61" x14ac:dyDescent="0.25">
      <c r="BI17475" s="34">
        <v>1.8269823314838701E-2</v>
      </c>
    </row>
    <row r="17476" spans="61:61" x14ac:dyDescent="0.25">
      <c r="BI17476" s="34">
        <v>-8.5547050544478698E-2</v>
      </c>
    </row>
    <row r="17477" spans="61:61" x14ac:dyDescent="0.25">
      <c r="BI17477" s="34">
        <v>2.4601184161598101E-2</v>
      </c>
    </row>
    <row r="17478" spans="61:61" x14ac:dyDescent="0.25">
      <c r="BI17478" s="34">
        <v>-7.9210573601750503E-2</v>
      </c>
    </row>
    <row r="17479" spans="61:61" x14ac:dyDescent="0.25">
      <c r="BI17479" s="34">
        <v>0.88080435728928219</v>
      </c>
    </row>
    <row r="17480" spans="61:61" x14ac:dyDescent="0.25">
      <c r="BI17480" s="34">
        <v>0.1895163010679751</v>
      </c>
    </row>
    <row r="17481" spans="61:61" x14ac:dyDescent="0.25">
      <c r="BI17481" s="34">
        <v>-0.19104549159125681</v>
      </c>
    </row>
    <row r="17482" spans="61:61" x14ac:dyDescent="0.25">
      <c r="BI17482" s="34">
        <v>-5.58501310060701E-2</v>
      </c>
    </row>
    <row r="17483" spans="61:61" x14ac:dyDescent="0.25">
      <c r="BI17483" s="34">
        <v>-2.8034139995403999E-3</v>
      </c>
    </row>
    <row r="17484" spans="61:61" x14ac:dyDescent="0.25">
      <c r="BI17484" s="34">
        <v>-0.20706572363616851</v>
      </c>
    </row>
    <row r="17485" spans="61:61" x14ac:dyDescent="0.25">
      <c r="BI17485" s="34">
        <v>-2.63681110513263E-2</v>
      </c>
    </row>
    <row r="17486" spans="61:61" x14ac:dyDescent="0.25">
      <c r="BI17486" s="34">
        <v>-0.20794834985272431</v>
      </c>
    </row>
    <row r="17487" spans="61:61" x14ac:dyDescent="0.25">
      <c r="BI17487" s="34">
        <v>1.2051461992980701E-2</v>
      </c>
    </row>
    <row r="17488" spans="61:61" x14ac:dyDescent="0.25">
      <c r="BI17488" s="34">
        <v>0.1089734396997316</v>
      </c>
    </row>
    <row r="17489" spans="61:61" x14ac:dyDescent="0.25">
      <c r="BI17489" s="34">
        <v>-9.8618812193320096E-2</v>
      </c>
    </row>
    <row r="17490" spans="61:61" x14ac:dyDescent="0.25">
      <c r="BI17490" s="34">
        <v>-3.1777848706342003E-2</v>
      </c>
    </row>
    <row r="17491" spans="61:61" x14ac:dyDescent="0.25">
      <c r="BI17491" s="34">
        <v>-6.4288765708384002E-2</v>
      </c>
    </row>
    <row r="17492" spans="61:61" x14ac:dyDescent="0.25">
      <c r="BI17492" s="34">
        <v>-7.24877513597008E-2</v>
      </c>
    </row>
    <row r="17493" spans="61:61" x14ac:dyDescent="0.25">
      <c r="BI17493" s="34">
        <v>-0.1769667376210334</v>
      </c>
    </row>
    <row r="17494" spans="61:61" x14ac:dyDescent="0.25">
      <c r="BI17494" s="34">
        <v>-0.20035386221611701</v>
      </c>
    </row>
    <row r="17495" spans="61:61" x14ac:dyDescent="0.25">
      <c r="BI17495" s="34">
        <v>2.8694320526411899E-2</v>
      </c>
    </row>
    <row r="17496" spans="61:61" x14ac:dyDescent="0.25">
      <c r="BI17496" s="34">
        <v>3.5052600823822E-2</v>
      </c>
    </row>
    <row r="17497" spans="61:61" x14ac:dyDescent="0.25">
      <c r="BI17497" s="34">
        <v>-0.1784207471821673</v>
      </c>
    </row>
    <row r="17498" spans="61:61" x14ac:dyDescent="0.25">
      <c r="BI17498" s="34">
        <v>-0.17588421160044351</v>
      </c>
    </row>
    <row r="17499" spans="61:61" x14ac:dyDescent="0.25">
      <c r="BI17499" s="34">
        <v>-4.2718389206625997E-2</v>
      </c>
    </row>
    <row r="17500" spans="61:61" x14ac:dyDescent="0.25">
      <c r="BI17500" s="34">
        <v>-4.3130954939131397E-2</v>
      </c>
    </row>
    <row r="17501" spans="61:61" x14ac:dyDescent="0.25">
      <c r="BI17501" s="34">
        <v>-0.17180441100834959</v>
      </c>
    </row>
    <row r="17502" spans="61:61" x14ac:dyDescent="0.25">
      <c r="BI17502" s="34">
        <v>9.8052453911013804E-2</v>
      </c>
    </row>
    <row r="17503" spans="61:61" x14ac:dyDescent="0.25">
      <c r="BI17503" s="34">
        <v>1.7590408679441E-3</v>
      </c>
    </row>
    <row r="17504" spans="61:61" x14ac:dyDescent="0.25">
      <c r="BI17504" s="34">
        <v>-7.3083933812056204E-2</v>
      </c>
    </row>
    <row r="17505" spans="61:61" x14ac:dyDescent="0.25">
      <c r="BI17505" s="34">
        <v>-6.3137636167260203E-2</v>
      </c>
    </row>
    <row r="17506" spans="61:61" x14ac:dyDescent="0.25">
      <c r="BI17506" s="34">
        <v>6.0395859122709498E-2</v>
      </c>
    </row>
    <row r="17507" spans="61:61" x14ac:dyDescent="0.25">
      <c r="BI17507" s="34">
        <v>-6.6950045030162705E-2</v>
      </c>
    </row>
    <row r="17508" spans="61:61" x14ac:dyDescent="0.25">
      <c r="BI17508" s="34">
        <v>-9.9629077069479294E-2</v>
      </c>
    </row>
    <row r="17509" spans="61:61" x14ac:dyDescent="0.25">
      <c r="BI17509" s="34">
        <v>-0.14797288621677879</v>
      </c>
    </row>
    <row r="17510" spans="61:61" x14ac:dyDescent="0.25">
      <c r="BI17510" s="34">
        <v>-5.7722885464676597E-2</v>
      </c>
    </row>
    <row r="17511" spans="61:61" x14ac:dyDescent="0.25">
      <c r="BI17511" s="34">
        <v>-2.6600113954865001E-2</v>
      </c>
    </row>
    <row r="17512" spans="61:61" x14ac:dyDescent="0.25">
      <c r="BI17512" s="34">
        <v>-5.1732839742605299E-2</v>
      </c>
    </row>
    <row r="17513" spans="61:61" x14ac:dyDescent="0.25">
      <c r="BI17513" s="34">
        <v>-0.32847563440883881</v>
      </c>
    </row>
    <row r="17514" spans="61:61" x14ac:dyDescent="0.25">
      <c r="BI17514" s="34">
        <v>1.75288214348449E-2</v>
      </c>
    </row>
    <row r="17515" spans="61:61" x14ac:dyDescent="0.25">
      <c r="BI17515" s="34">
        <v>-0.23720618231663049</v>
      </c>
    </row>
    <row r="17516" spans="61:61" x14ac:dyDescent="0.25">
      <c r="BI17516" s="34">
        <v>-0.10585005120202121</v>
      </c>
    </row>
    <row r="17517" spans="61:61" x14ac:dyDescent="0.25">
      <c r="BI17517" s="34">
        <v>-0.31069868341684809</v>
      </c>
    </row>
    <row r="17518" spans="61:61" x14ac:dyDescent="0.25">
      <c r="BI17518" s="34">
        <v>-0.12834371670571679</v>
      </c>
    </row>
    <row r="17519" spans="61:61" x14ac:dyDescent="0.25">
      <c r="BI17519" s="34">
        <v>-5.4310669176304199E-2</v>
      </c>
    </row>
    <row r="17520" spans="61:61" x14ac:dyDescent="0.25">
      <c r="BI17520" s="34">
        <v>6.8509162585024097E-2</v>
      </c>
    </row>
    <row r="17521" spans="61:61" x14ac:dyDescent="0.25">
      <c r="BI17521" s="34">
        <v>-9.0734214657736401E-2</v>
      </c>
    </row>
    <row r="17522" spans="61:61" x14ac:dyDescent="0.25">
      <c r="BI17522" s="34">
        <v>-0.1738771719406145</v>
      </c>
    </row>
    <row r="17523" spans="61:61" x14ac:dyDescent="0.25">
      <c r="BI17523" s="34">
        <v>-0.25097033557291609</v>
      </c>
    </row>
    <row r="17524" spans="61:61" x14ac:dyDescent="0.25">
      <c r="BI17524" s="34">
        <v>-6.2927734155334897E-2</v>
      </c>
    </row>
    <row r="17525" spans="61:61" x14ac:dyDescent="0.25">
      <c r="BI17525" s="34">
        <v>0.53898212176989901</v>
      </c>
    </row>
    <row r="17526" spans="61:61" x14ac:dyDescent="0.25">
      <c r="BI17526" s="34">
        <v>-0.1123267528056982</v>
      </c>
    </row>
    <row r="17527" spans="61:61" x14ac:dyDescent="0.25">
      <c r="BI17527" s="34">
        <v>7.6344081960457194E-2</v>
      </c>
    </row>
    <row r="17528" spans="61:61" x14ac:dyDescent="0.25">
      <c r="BI17528" s="34">
        <v>-4.0967708563619899E-2</v>
      </c>
    </row>
    <row r="17529" spans="61:61" x14ac:dyDescent="0.25">
      <c r="BI17529" s="34">
        <v>5.6959213657101201E-2</v>
      </c>
    </row>
    <row r="17530" spans="61:61" x14ac:dyDescent="0.25">
      <c r="BI17530" s="34">
        <v>-9.5537830818396105E-2</v>
      </c>
    </row>
    <row r="17531" spans="61:61" x14ac:dyDescent="0.25">
      <c r="BI17531" s="34">
        <v>-0.18435057127094051</v>
      </c>
    </row>
    <row r="17532" spans="61:61" x14ac:dyDescent="0.25">
      <c r="BI17532" s="34">
        <v>0.2115484842085576</v>
      </c>
    </row>
    <row r="17533" spans="61:61" x14ac:dyDescent="0.25">
      <c r="BI17533" s="34">
        <v>-0.16164438712261711</v>
      </c>
    </row>
    <row r="17534" spans="61:61" x14ac:dyDescent="0.25">
      <c r="BI17534" s="34">
        <v>-8.8597162283218997E-3</v>
      </c>
    </row>
    <row r="17535" spans="61:61" x14ac:dyDescent="0.25">
      <c r="BI17535" s="34">
        <v>-1.1289413500445E-2</v>
      </c>
    </row>
    <row r="17536" spans="61:61" x14ac:dyDescent="0.25">
      <c r="BI17536" s="34">
        <v>-0.28072268174438458</v>
      </c>
    </row>
    <row r="17537" spans="61:61" x14ac:dyDescent="0.25">
      <c r="BI17537" s="34">
        <v>0.14842903121680251</v>
      </c>
    </row>
    <row r="17538" spans="61:61" x14ac:dyDescent="0.25">
      <c r="BI17538" s="34">
        <v>-0.23300802741933829</v>
      </c>
    </row>
    <row r="17539" spans="61:61" x14ac:dyDescent="0.25">
      <c r="BI17539" s="34">
        <v>8.3554250707217906E-2</v>
      </c>
    </row>
    <row r="17540" spans="61:61" x14ac:dyDescent="0.25">
      <c r="BI17540" s="34">
        <v>-1.9915875256118199E-2</v>
      </c>
    </row>
    <row r="17541" spans="61:61" x14ac:dyDescent="0.25">
      <c r="BI17541" s="34">
        <v>1.05365289768252E-2</v>
      </c>
    </row>
    <row r="17542" spans="61:61" x14ac:dyDescent="0.25">
      <c r="BI17542" s="34">
        <v>0.13391752277197341</v>
      </c>
    </row>
    <row r="17543" spans="61:61" x14ac:dyDescent="0.25">
      <c r="BI17543" s="34">
        <v>0.27843511372696861</v>
      </c>
    </row>
    <row r="17544" spans="61:61" x14ac:dyDescent="0.25">
      <c r="BI17544" s="34">
        <v>-0.19615761718749999</v>
      </c>
    </row>
    <row r="17545" spans="61:61" x14ac:dyDescent="0.25">
      <c r="BI17545" s="34">
        <v>-2.47780019739933E-2</v>
      </c>
    </row>
    <row r="17546" spans="61:61" x14ac:dyDescent="0.25">
      <c r="BI17546" s="34">
        <v>3.1787297418804802E-2</v>
      </c>
    </row>
    <row r="17547" spans="61:61" x14ac:dyDescent="0.25">
      <c r="BI17547" s="34">
        <v>0.20439076181020091</v>
      </c>
    </row>
    <row r="17548" spans="61:61" x14ac:dyDescent="0.25">
      <c r="BI17548" s="34">
        <v>0.1193058089292148</v>
      </c>
    </row>
    <row r="17549" spans="61:61" x14ac:dyDescent="0.25">
      <c r="BI17549" s="34">
        <v>-5.71366432391225E-2</v>
      </c>
    </row>
    <row r="17550" spans="61:61" x14ac:dyDescent="0.25">
      <c r="BI17550" s="34">
        <v>-6.7127713962025604E-2</v>
      </c>
    </row>
    <row r="17551" spans="61:61" x14ac:dyDescent="0.25">
      <c r="BI17551" s="34">
        <v>-3.6259675696810999E-3</v>
      </c>
    </row>
    <row r="17552" spans="61:61" x14ac:dyDescent="0.25">
      <c r="BI17552" s="34">
        <v>0.17733029997334601</v>
      </c>
    </row>
    <row r="17553" spans="61:61" x14ac:dyDescent="0.25">
      <c r="BI17553" s="34">
        <v>8.56211080135513E-2</v>
      </c>
    </row>
    <row r="17554" spans="61:61" x14ac:dyDescent="0.25">
      <c r="BI17554" s="34">
        <v>1.7362917521721401E-2</v>
      </c>
    </row>
    <row r="17555" spans="61:61" x14ac:dyDescent="0.25">
      <c r="BI17555" s="34">
        <v>9.0584825414315007E-2</v>
      </c>
    </row>
    <row r="17556" spans="61:61" x14ac:dyDescent="0.25">
      <c r="BI17556" s="34">
        <v>-3.8626689926164803E-2</v>
      </c>
    </row>
    <row r="17557" spans="61:61" x14ac:dyDescent="0.25">
      <c r="BI17557" s="34">
        <v>0.3028857743330165</v>
      </c>
    </row>
    <row r="17558" spans="61:61" x14ac:dyDescent="0.25">
      <c r="BI17558" s="34">
        <v>-1.8841964855994299E-2</v>
      </c>
    </row>
    <row r="17559" spans="61:61" x14ac:dyDescent="0.25">
      <c r="BI17559" s="34">
        <v>-4.9217484152710997E-3</v>
      </c>
    </row>
    <row r="17560" spans="61:61" x14ac:dyDescent="0.25">
      <c r="BI17560" s="34">
        <v>0.16331330443942291</v>
      </c>
    </row>
    <row r="17561" spans="61:61" x14ac:dyDescent="0.25">
      <c r="BI17561" s="34">
        <v>-0.1057290059102602</v>
      </c>
    </row>
    <row r="17562" spans="61:61" x14ac:dyDescent="0.25">
      <c r="BI17562" s="34">
        <v>0.37026902212749502</v>
      </c>
    </row>
    <row r="17563" spans="61:61" x14ac:dyDescent="0.25">
      <c r="BI17563" s="34">
        <v>2.87251620470142E-2</v>
      </c>
    </row>
    <row r="17564" spans="61:61" x14ac:dyDescent="0.25">
      <c r="BI17564" s="34">
        <v>-0.2043168373402969</v>
      </c>
    </row>
    <row r="17565" spans="61:61" x14ac:dyDescent="0.25">
      <c r="BI17565" s="34">
        <v>2.41379373873086E-2</v>
      </c>
    </row>
    <row r="17566" spans="61:61" x14ac:dyDescent="0.25">
      <c r="BI17566" s="34">
        <v>-0.1061496110286633</v>
      </c>
    </row>
    <row r="17567" spans="61:61" x14ac:dyDescent="0.25">
      <c r="BI17567" s="34">
        <v>9.6706232676874296E-2</v>
      </c>
    </row>
    <row r="17568" spans="61:61" x14ac:dyDescent="0.25">
      <c r="BI17568" s="34">
        <v>0.49474251238629929</v>
      </c>
    </row>
    <row r="17569" spans="61:61" x14ac:dyDescent="0.25">
      <c r="BI17569" s="34">
        <v>0.1348705233548749</v>
      </c>
    </row>
    <row r="17570" spans="61:61" x14ac:dyDescent="0.25">
      <c r="BI17570" s="34">
        <v>0.1237927256995613</v>
      </c>
    </row>
    <row r="17571" spans="61:61" x14ac:dyDescent="0.25">
      <c r="BI17571" s="34">
        <v>-6.4073691512313402E-2</v>
      </c>
    </row>
    <row r="17572" spans="61:61" x14ac:dyDescent="0.25">
      <c r="BI17572" s="34">
        <v>-8.4482386733786399E-2</v>
      </c>
    </row>
    <row r="17573" spans="61:61" x14ac:dyDescent="0.25">
      <c r="BI17573" s="34">
        <v>0.14293963550882691</v>
      </c>
    </row>
    <row r="17574" spans="61:61" x14ac:dyDescent="0.25">
      <c r="BI17574" s="34">
        <v>0.35684803808930848</v>
      </c>
    </row>
    <row r="17575" spans="61:61" x14ac:dyDescent="0.25">
      <c r="BI17575" s="34">
        <v>3.3685968904323002E-2</v>
      </c>
    </row>
    <row r="17576" spans="61:61" x14ac:dyDescent="0.25">
      <c r="BI17576" s="34">
        <v>-6.1732845137587996E-3</v>
      </c>
    </row>
    <row r="17577" spans="61:61" x14ac:dyDescent="0.25">
      <c r="BI17577" s="34">
        <v>3.8435893216221002E-3</v>
      </c>
    </row>
    <row r="17578" spans="61:61" x14ac:dyDescent="0.25">
      <c r="BI17578" s="34">
        <v>0.29560980312864321</v>
      </c>
    </row>
    <row r="17579" spans="61:61" x14ac:dyDescent="0.25">
      <c r="BI17579" s="34">
        <v>9.9151795683583593E-2</v>
      </c>
    </row>
    <row r="17580" spans="61:61" x14ac:dyDescent="0.25">
      <c r="BI17580" s="34">
        <v>0.29463466329597249</v>
      </c>
    </row>
    <row r="17581" spans="61:61" x14ac:dyDescent="0.25">
      <c r="BI17581" s="34">
        <v>0.1119319324672606</v>
      </c>
    </row>
    <row r="17582" spans="61:61" x14ac:dyDescent="0.25">
      <c r="BI17582" s="34">
        <v>1.3728326898685099E-2</v>
      </c>
    </row>
    <row r="17583" spans="61:61" x14ac:dyDescent="0.25">
      <c r="BI17583" s="34">
        <v>3.7898963411053199E-2</v>
      </c>
    </row>
    <row r="17584" spans="61:61" x14ac:dyDescent="0.25">
      <c r="BI17584" s="34">
        <v>1.2113060022620999E-3</v>
      </c>
    </row>
    <row r="17585" spans="61:61" x14ac:dyDescent="0.25">
      <c r="BI17585" s="34">
        <v>0.1680256178377425</v>
      </c>
    </row>
    <row r="17586" spans="61:61" x14ac:dyDescent="0.25">
      <c r="BI17586" s="34">
        <v>-0.19053030946867069</v>
      </c>
    </row>
    <row r="17587" spans="61:61" x14ac:dyDescent="0.25">
      <c r="BI17587" s="34">
        <v>-0.20664185333234289</v>
      </c>
    </row>
    <row r="17588" spans="61:61" x14ac:dyDescent="0.25">
      <c r="BI17588" s="34">
        <v>0.12593799903435041</v>
      </c>
    </row>
    <row r="17589" spans="61:61" x14ac:dyDescent="0.25">
      <c r="BI17589" s="34">
        <v>0.39625914305258558</v>
      </c>
    </row>
    <row r="17590" spans="61:61" x14ac:dyDescent="0.25">
      <c r="BI17590" s="34">
        <v>-5.5425278219213198E-2</v>
      </c>
    </row>
    <row r="17591" spans="61:61" x14ac:dyDescent="0.25">
      <c r="BI17591" s="34">
        <v>6.5628781958193202E-2</v>
      </c>
    </row>
    <row r="17592" spans="61:61" x14ac:dyDescent="0.25">
      <c r="BI17592" s="34">
        <v>-5.8676839094634198E-2</v>
      </c>
    </row>
    <row r="17593" spans="61:61" x14ac:dyDescent="0.25">
      <c r="BI17593" s="34">
        <v>-8.9183333333333295E-2</v>
      </c>
    </row>
    <row r="17594" spans="61:61" x14ac:dyDescent="0.25">
      <c r="BI17594" s="34">
        <v>-9.1611335455859103E-2</v>
      </c>
    </row>
    <row r="17595" spans="61:61" x14ac:dyDescent="0.25">
      <c r="BI17595" s="34">
        <v>0.17576916885224589</v>
      </c>
    </row>
    <row r="17596" spans="61:61" x14ac:dyDescent="0.25">
      <c r="BI17596" s="34">
        <v>2.3957667460448799E-2</v>
      </c>
    </row>
    <row r="17597" spans="61:61" x14ac:dyDescent="0.25">
      <c r="BI17597" s="34">
        <v>-2.0700121135036199E-2</v>
      </c>
    </row>
    <row r="17598" spans="61:61" x14ac:dyDescent="0.25">
      <c r="BI17598" s="34">
        <v>-6.1050416309421297E-2</v>
      </c>
    </row>
    <row r="17599" spans="61:61" x14ac:dyDescent="0.25">
      <c r="BI17599" s="34">
        <v>-9.7565257256720203E-2</v>
      </c>
    </row>
    <row r="17600" spans="61:61" x14ac:dyDescent="0.25">
      <c r="BI17600" s="34">
        <v>-4.9136214696404501E-2</v>
      </c>
    </row>
    <row r="17601" spans="61:61" x14ac:dyDescent="0.25">
      <c r="BI17601" s="34">
        <v>-6.2029752543183998E-2</v>
      </c>
    </row>
    <row r="17602" spans="61:61" x14ac:dyDescent="0.25">
      <c r="BI17602" s="34">
        <v>-3.1131526449283999E-3</v>
      </c>
    </row>
    <row r="17603" spans="61:61" x14ac:dyDescent="0.25">
      <c r="BI17603" s="34">
        <v>1.4424253540812599E-2</v>
      </c>
    </row>
    <row r="17604" spans="61:61" x14ac:dyDescent="0.25">
      <c r="BI17604" s="34">
        <v>6.1089985477353101E-2</v>
      </c>
    </row>
    <row r="17605" spans="61:61" x14ac:dyDescent="0.25">
      <c r="BI17605" s="34">
        <v>-0.1654477894437818</v>
      </c>
    </row>
    <row r="17606" spans="61:61" x14ac:dyDescent="0.25">
      <c r="BI17606" s="34">
        <v>4.7382071634306001E-3</v>
      </c>
    </row>
    <row r="17607" spans="61:61" x14ac:dyDescent="0.25">
      <c r="BI17607" s="34">
        <v>-5.1301260098279698E-2</v>
      </c>
    </row>
    <row r="17608" spans="61:61" x14ac:dyDescent="0.25">
      <c r="BI17608" s="34">
        <v>-2.1847673559743399E-2</v>
      </c>
    </row>
    <row r="17609" spans="61:61" x14ac:dyDescent="0.25">
      <c r="BI17609" s="34">
        <v>2.6042594299918599E-2</v>
      </c>
    </row>
    <row r="17610" spans="61:61" x14ac:dyDescent="0.25">
      <c r="BI17610" s="34">
        <v>0.1127342070374789</v>
      </c>
    </row>
    <row r="17611" spans="61:61" x14ac:dyDescent="0.25">
      <c r="BI17611" s="34">
        <v>-0.16127202540728461</v>
      </c>
    </row>
    <row r="17612" spans="61:61" x14ac:dyDescent="0.25">
      <c r="BI17612" s="34">
        <v>-0.29736942938959537</v>
      </c>
    </row>
    <row r="17613" spans="61:61" x14ac:dyDescent="0.25">
      <c r="BI17613" s="34">
        <v>-6.1499908297624098E-2</v>
      </c>
    </row>
    <row r="17614" spans="61:61" x14ac:dyDescent="0.25">
      <c r="BI17614" s="34">
        <v>-0.10174130148805841</v>
      </c>
    </row>
    <row r="17615" spans="61:61" x14ac:dyDescent="0.25">
      <c r="BI17615" s="34">
        <v>-0.1244340986837508</v>
      </c>
    </row>
    <row r="17616" spans="61:61" x14ac:dyDescent="0.25">
      <c r="BI17616" s="34">
        <v>-9.2690944661176E-2</v>
      </c>
    </row>
    <row r="17617" spans="61:61" x14ac:dyDescent="0.25">
      <c r="BI17617" s="34">
        <v>-6.2737454374617904E-2</v>
      </c>
    </row>
    <row r="17618" spans="61:61" x14ac:dyDescent="0.25">
      <c r="BI17618" s="34">
        <v>-8.6520253124235998E-3</v>
      </c>
    </row>
    <row r="17619" spans="61:61" x14ac:dyDescent="0.25">
      <c r="BI17619" s="34">
        <v>6.9003289141754298E-2</v>
      </c>
    </row>
    <row r="17620" spans="61:61" x14ac:dyDescent="0.25">
      <c r="BI17620" s="34">
        <v>-8.0360676156583502E-2</v>
      </c>
    </row>
    <row r="17621" spans="61:61" x14ac:dyDescent="0.25">
      <c r="BI17621" s="34">
        <v>-6.2631356728104104E-2</v>
      </c>
    </row>
    <row r="17622" spans="61:61" x14ac:dyDescent="0.25">
      <c r="BI17622" s="34">
        <v>7.7230415845176106E-2</v>
      </c>
    </row>
    <row r="17623" spans="61:61" x14ac:dyDescent="0.25">
      <c r="BI17623" s="34">
        <v>-6.3447987145963405E-2</v>
      </c>
    </row>
    <row r="17624" spans="61:61" x14ac:dyDescent="0.25">
      <c r="BI17624" s="34">
        <v>-9.4113866951939504E-2</v>
      </c>
    </row>
    <row r="17625" spans="61:61" x14ac:dyDescent="0.25">
      <c r="BI17625" s="34">
        <v>-6.4501173211797103E-2</v>
      </c>
    </row>
    <row r="17626" spans="61:61" x14ac:dyDescent="0.25">
      <c r="BI17626" s="34">
        <v>0.1636608975737385</v>
      </c>
    </row>
    <row r="17627" spans="61:61" x14ac:dyDescent="0.25">
      <c r="BI17627" s="34">
        <v>-0.15516680007878139</v>
      </c>
    </row>
    <row r="17628" spans="61:61" x14ac:dyDescent="0.25">
      <c r="BI17628" s="34">
        <v>0.13047413181946099</v>
      </c>
    </row>
    <row r="17629" spans="61:61" x14ac:dyDescent="0.25">
      <c r="BI17629" s="34">
        <v>1.07820188826885E-2</v>
      </c>
    </row>
    <row r="17630" spans="61:61" x14ac:dyDescent="0.25">
      <c r="BI17630" s="34">
        <v>0.103457210068017</v>
      </c>
    </row>
    <row r="17631" spans="61:61" x14ac:dyDescent="0.25">
      <c r="BI17631" s="34">
        <v>6.0633566282156499E-2</v>
      </c>
    </row>
    <row r="17632" spans="61:61" x14ac:dyDescent="0.25">
      <c r="BI17632" s="34">
        <v>1.10276855308305E-2</v>
      </c>
    </row>
    <row r="17633" spans="61:61" x14ac:dyDescent="0.25">
      <c r="BI17633" s="34">
        <v>1.75826372121369E-2</v>
      </c>
    </row>
    <row r="17634" spans="61:61" x14ac:dyDescent="0.25">
      <c r="BI17634" s="34">
        <v>-3.1386984802000098E-2</v>
      </c>
    </row>
    <row r="17635" spans="61:61" x14ac:dyDescent="0.25">
      <c r="BI17635" s="34">
        <v>5.6512637353555897E-2</v>
      </c>
    </row>
    <row r="17636" spans="61:61" x14ac:dyDescent="0.25">
      <c r="BI17636" s="34">
        <v>2.89718485587485E-2</v>
      </c>
    </row>
    <row r="17637" spans="61:61" x14ac:dyDescent="0.25">
      <c r="BI17637" s="34">
        <v>0.1203889279860221</v>
      </c>
    </row>
    <row r="17638" spans="61:61" x14ac:dyDescent="0.25">
      <c r="BI17638" s="34">
        <v>0.19179485382846889</v>
      </c>
    </row>
    <row r="17639" spans="61:61" x14ac:dyDescent="0.25">
      <c r="BI17639" s="34">
        <v>-0.1526296919633382</v>
      </c>
    </row>
    <row r="17640" spans="61:61" x14ac:dyDescent="0.25">
      <c r="BI17640" s="34">
        <v>0.16107200784997619</v>
      </c>
    </row>
    <row r="17641" spans="61:61" x14ac:dyDescent="0.25">
      <c r="BI17641" s="34">
        <v>0.1048770814640184</v>
      </c>
    </row>
    <row r="17642" spans="61:61" x14ac:dyDescent="0.25">
      <c r="BI17642" s="34">
        <v>-6.2041001917767097E-2</v>
      </c>
    </row>
    <row r="17643" spans="61:61" x14ac:dyDescent="0.25">
      <c r="BI17643" s="34">
        <v>0.1185370538391243</v>
      </c>
    </row>
    <row r="17644" spans="61:61" x14ac:dyDescent="0.25">
      <c r="BI17644" s="34">
        <v>0.19381563123529091</v>
      </c>
    </row>
    <row r="17645" spans="61:61" x14ac:dyDescent="0.25">
      <c r="BI17645" s="34">
        <v>0.1840673957257232</v>
      </c>
    </row>
    <row r="17646" spans="61:61" x14ac:dyDescent="0.25">
      <c r="BI17646" s="34">
        <v>0.16841672354482359</v>
      </c>
    </row>
    <row r="17647" spans="61:61" x14ac:dyDescent="0.25">
      <c r="BI17647" s="34">
        <v>-3.9632888959898499E-2</v>
      </c>
    </row>
    <row r="17648" spans="61:61" x14ac:dyDescent="0.25">
      <c r="BI17648" s="34">
        <v>0.3560548017380723</v>
      </c>
    </row>
    <row r="17649" spans="61:61" x14ac:dyDescent="0.25">
      <c r="BI17649" s="34">
        <v>6.4142177211409093E-2</v>
      </c>
    </row>
    <row r="17650" spans="61:61" x14ac:dyDescent="0.25">
      <c r="BI17650" s="34">
        <v>0.27818703141349321</v>
      </c>
    </row>
    <row r="17651" spans="61:61" x14ac:dyDescent="0.25">
      <c r="BI17651" s="34">
        <v>0.60903565992621866</v>
      </c>
    </row>
    <row r="17652" spans="61:61" x14ac:dyDescent="0.25">
      <c r="BI17652" s="34">
        <v>0.1549640630146919</v>
      </c>
    </row>
    <row r="17653" spans="61:61" x14ac:dyDescent="0.25">
      <c r="BI17653" s="34">
        <v>0.25258021130393538</v>
      </c>
    </row>
    <row r="17654" spans="61:61" x14ac:dyDescent="0.25">
      <c r="BI17654" s="34">
        <v>0.21667656473998079</v>
      </c>
    </row>
    <row r="17655" spans="61:61" x14ac:dyDescent="0.25">
      <c r="BI17655" s="34">
        <v>0.143552543057231</v>
      </c>
    </row>
    <row r="17656" spans="61:61" x14ac:dyDescent="0.25">
      <c r="BI17656" s="34">
        <v>9.5224643138193399E-2</v>
      </c>
    </row>
    <row r="17657" spans="61:61" x14ac:dyDescent="0.25">
      <c r="BI17657" s="34">
        <v>-0.18410016069563481</v>
      </c>
    </row>
    <row r="17658" spans="61:61" x14ac:dyDescent="0.25">
      <c r="BI17658" s="34">
        <v>3.0707471192264701E-2</v>
      </c>
    </row>
    <row r="17659" spans="61:61" x14ac:dyDescent="0.25">
      <c r="BI17659" s="34">
        <v>-4.9130013596611101E-2</v>
      </c>
    </row>
    <row r="17660" spans="61:61" x14ac:dyDescent="0.25">
      <c r="BI17660" s="34">
        <v>0.22154366528882</v>
      </c>
    </row>
    <row r="17661" spans="61:61" x14ac:dyDescent="0.25">
      <c r="BI17661" s="34">
        <v>-2.6059726113719799E-2</v>
      </c>
    </row>
    <row r="17662" spans="61:61" x14ac:dyDescent="0.25">
      <c r="BI17662" s="34">
        <v>0.1832400309951753</v>
      </c>
    </row>
    <row r="17663" spans="61:61" x14ac:dyDescent="0.25">
      <c r="BI17663" s="34">
        <v>0.1929029341502809</v>
      </c>
    </row>
    <row r="17664" spans="61:61" x14ac:dyDescent="0.25">
      <c r="BI17664" s="34">
        <v>-7.1559919267461497E-2</v>
      </c>
    </row>
    <row r="17665" spans="61:61" x14ac:dyDescent="0.25">
      <c r="BI17665" s="34">
        <v>7.4322483422165894E-2</v>
      </c>
    </row>
    <row r="17666" spans="61:61" x14ac:dyDescent="0.25">
      <c r="BI17666" s="34">
        <v>0.1801175228439432</v>
      </c>
    </row>
    <row r="17667" spans="61:61" x14ac:dyDescent="0.25">
      <c r="BI17667" s="34">
        <v>0.28689825284010639</v>
      </c>
    </row>
    <row r="17668" spans="61:61" x14ac:dyDescent="0.25">
      <c r="BI17668" s="34">
        <v>2.53980409309832E-2</v>
      </c>
    </row>
    <row r="17669" spans="61:61" x14ac:dyDescent="0.25">
      <c r="BI17669" s="34">
        <v>0.27605771588433231</v>
      </c>
    </row>
    <row r="17670" spans="61:61" x14ac:dyDescent="0.25">
      <c r="BI17670" s="34">
        <v>0.13010439783459959</v>
      </c>
    </row>
    <row r="17671" spans="61:61" x14ac:dyDescent="0.25">
      <c r="BI17671" s="34">
        <v>0.12934537269865409</v>
      </c>
    </row>
    <row r="17672" spans="61:61" x14ac:dyDescent="0.25">
      <c r="BI17672" s="34">
        <v>0.22237030575432681</v>
      </c>
    </row>
    <row r="17673" spans="61:61" x14ac:dyDescent="0.25">
      <c r="BI17673" s="34">
        <v>-8.3994379863667895E-2</v>
      </c>
    </row>
    <row r="17674" spans="61:61" x14ac:dyDescent="0.25">
      <c r="BI17674" s="34">
        <v>0.21801561979862591</v>
      </c>
    </row>
    <row r="17675" spans="61:61" x14ac:dyDescent="0.25">
      <c r="BI17675" s="34">
        <v>0.23538904881101361</v>
      </c>
    </row>
    <row r="17676" spans="61:61" x14ac:dyDescent="0.25">
      <c r="BI17676" s="34">
        <v>0.12670087297051111</v>
      </c>
    </row>
    <row r="17677" spans="61:61" x14ac:dyDescent="0.25">
      <c r="BI17677" s="34">
        <v>-5.9935179878908902E-2</v>
      </c>
    </row>
    <row r="17678" spans="61:61" x14ac:dyDescent="0.25">
      <c r="BI17678" s="34">
        <v>2.2715313553483999E-2</v>
      </c>
    </row>
    <row r="17679" spans="61:61" x14ac:dyDescent="0.25">
      <c r="BI17679" s="34">
        <v>-6.05569332601191E-2</v>
      </c>
    </row>
    <row r="17680" spans="61:61" x14ac:dyDescent="0.25">
      <c r="BI17680" s="34">
        <v>3.7360995748240498E-2</v>
      </c>
    </row>
    <row r="17681" spans="61:61" x14ac:dyDescent="0.25">
      <c r="BI17681" s="34">
        <v>0.39386695740155442</v>
      </c>
    </row>
    <row r="17682" spans="61:61" x14ac:dyDescent="0.25">
      <c r="BI17682" s="34">
        <v>-1.33250882813503E-2</v>
      </c>
    </row>
    <row r="17683" spans="61:61" x14ac:dyDescent="0.25">
      <c r="BI17683" s="34">
        <v>0.48708419153116927</v>
      </c>
    </row>
    <row r="17684" spans="61:61" x14ac:dyDescent="0.25">
      <c r="BI17684" s="34">
        <v>0.17134726045370241</v>
      </c>
    </row>
    <row r="17685" spans="61:61" x14ac:dyDescent="0.25">
      <c r="BI17685" s="34">
        <v>-1.27667285101612E-2</v>
      </c>
    </row>
    <row r="17686" spans="61:61" x14ac:dyDescent="0.25">
      <c r="BI17686" s="34">
        <v>0.1160515896688686</v>
      </c>
    </row>
    <row r="17687" spans="61:61" x14ac:dyDescent="0.25">
      <c r="BI17687" s="34">
        <v>7.3558803017831895E-2</v>
      </c>
    </row>
    <row r="17688" spans="61:61" x14ac:dyDescent="0.25">
      <c r="BI17688" s="34">
        <v>9.0572946182527606E-2</v>
      </c>
    </row>
    <row r="17689" spans="61:61" x14ac:dyDescent="0.25">
      <c r="BI17689" s="34">
        <v>0.1167538856044167</v>
      </c>
    </row>
    <row r="17690" spans="61:61" x14ac:dyDescent="0.25">
      <c r="BI17690" s="34">
        <v>-1.2873625843843901E-2</v>
      </c>
    </row>
    <row r="17691" spans="61:61" x14ac:dyDescent="0.25">
      <c r="BI17691" s="34">
        <v>0.14264748061665941</v>
      </c>
    </row>
    <row r="17692" spans="61:61" x14ac:dyDescent="0.25">
      <c r="BI17692" s="34">
        <v>0.26534303054683211</v>
      </c>
    </row>
    <row r="17693" spans="61:61" x14ac:dyDescent="0.25">
      <c r="BI17693" s="34">
        <v>-3.9620959144371004E-3</v>
      </c>
    </row>
    <row r="17694" spans="61:61" x14ac:dyDescent="0.25">
      <c r="BI17694" s="34">
        <v>0.1060890666046298</v>
      </c>
    </row>
    <row r="17695" spans="61:61" x14ac:dyDescent="0.25">
      <c r="BI17695" s="34">
        <v>-4.0640691053015203E-2</v>
      </c>
    </row>
    <row r="17696" spans="61:61" x14ac:dyDescent="0.25">
      <c r="BI17696" s="34">
        <v>0.1706842475769613</v>
      </c>
    </row>
    <row r="17697" spans="61:61" x14ac:dyDescent="0.25">
      <c r="BI17697" s="34">
        <v>9.0011251481387E-2</v>
      </c>
    </row>
    <row r="17698" spans="61:61" x14ac:dyDescent="0.25">
      <c r="BI17698" s="34">
        <v>2.6558444984087999E-2</v>
      </c>
    </row>
    <row r="17699" spans="61:61" x14ac:dyDescent="0.25">
      <c r="BI17699" s="34">
        <v>5.08541255602891E-2</v>
      </c>
    </row>
    <row r="17700" spans="61:61" x14ac:dyDescent="0.25">
      <c r="BI17700" s="34">
        <v>-1.0591777754936599E-2</v>
      </c>
    </row>
    <row r="17701" spans="61:61" x14ac:dyDescent="0.25">
      <c r="BI17701" s="34">
        <v>0.18708190860548521</v>
      </c>
    </row>
    <row r="17702" spans="61:61" x14ac:dyDescent="0.25">
      <c r="BI17702" s="34">
        <v>0.3026566479218194</v>
      </c>
    </row>
    <row r="17703" spans="61:61" x14ac:dyDescent="0.25">
      <c r="BI17703" s="34">
        <v>8.3256099987189996E-2</v>
      </c>
    </row>
    <row r="17704" spans="61:61" x14ac:dyDescent="0.25">
      <c r="BI17704" s="34">
        <v>0.1936390835832095</v>
      </c>
    </row>
    <row r="17705" spans="61:61" x14ac:dyDescent="0.25">
      <c r="BI17705" s="34">
        <v>6.8411372825208802E-2</v>
      </c>
    </row>
    <row r="17706" spans="61:61" x14ac:dyDescent="0.25">
      <c r="BI17706" s="34">
        <v>-4.3308933488725998E-3</v>
      </c>
    </row>
    <row r="17707" spans="61:61" x14ac:dyDescent="0.25">
      <c r="BI17707" s="34">
        <v>0.20344980620218911</v>
      </c>
    </row>
    <row r="17708" spans="61:61" x14ac:dyDescent="0.25">
      <c r="BI17708" s="34">
        <v>0.2756882882696004</v>
      </c>
    </row>
    <row r="17709" spans="61:61" x14ac:dyDescent="0.25">
      <c r="BI17709" s="34">
        <v>0.41226298895678848</v>
      </c>
    </row>
    <row r="17710" spans="61:61" x14ac:dyDescent="0.25">
      <c r="BI17710" s="34">
        <v>0.86377943308586358</v>
      </c>
    </row>
    <row r="17711" spans="61:61" x14ac:dyDescent="0.25">
      <c r="BI17711" s="34">
        <v>-1.6938314931178301E-2</v>
      </c>
    </row>
    <row r="17712" spans="61:61" x14ac:dyDescent="0.25">
      <c r="BI17712" s="34">
        <v>0.41468098480181809</v>
      </c>
    </row>
    <row r="17713" spans="61:61" x14ac:dyDescent="0.25">
      <c r="BI17713" s="34">
        <v>0.25467631976787991</v>
      </c>
    </row>
    <row r="17714" spans="61:61" x14ac:dyDescent="0.25">
      <c r="BI17714" s="34">
        <v>0.1212980774591262</v>
      </c>
    </row>
    <row r="17715" spans="61:61" x14ac:dyDescent="0.25">
      <c r="BI17715" s="34">
        <v>0.52792187231209009</v>
      </c>
    </row>
    <row r="17716" spans="61:61" x14ac:dyDescent="0.25">
      <c r="BI17716" s="34">
        <v>-8.6252835029747094E-2</v>
      </c>
    </row>
    <row r="17717" spans="61:61" x14ac:dyDescent="0.25">
      <c r="BI17717" s="34">
        <v>0.24330337531207999</v>
      </c>
    </row>
    <row r="17718" spans="61:61" x14ac:dyDescent="0.25">
      <c r="BI17718" s="34">
        <v>0.13560777407274779</v>
      </c>
    </row>
    <row r="17719" spans="61:61" x14ac:dyDescent="0.25">
      <c r="BI17719" s="34">
        <v>2.64445125994E-3</v>
      </c>
    </row>
    <row r="17720" spans="61:61" x14ac:dyDescent="0.25">
      <c r="BI17720" s="34">
        <v>0.20801082075005381</v>
      </c>
    </row>
    <row r="17721" spans="61:61" x14ac:dyDescent="0.25">
      <c r="BI17721" s="34">
        <v>0.119202356923228</v>
      </c>
    </row>
    <row r="17722" spans="61:61" x14ac:dyDescent="0.25">
      <c r="BI17722" s="34">
        <v>-3.7964272501198998E-3</v>
      </c>
    </row>
    <row r="17723" spans="61:61" x14ac:dyDescent="0.25">
      <c r="BI17723" s="34">
        <v>9.68138979156873E-2</v>
      </c>
    </row>
    <row r="17724" spans="61:61" x14ac:dyDescent="0.25">
      <c r="BI17724" s="34">
        <v>0.32184989427985922</v>
      </c>
    </row>
    <row r="17725" spans="61:61" x14ac:dyDescent="0.25">
      <c r="BI17725" s="34">
        <v>0.2800842512192171</v>
      </c>
    </row>
    <row r="17726" spans="61:61" x14ac:dyDescent="0.25">
      <c r="BI17726" s="34">
        <v>0.2171409766260447</v>
      </c>
    </row>
    <row r="17727" spans="61:61" x14ac:dyDescent="0.25">
      <c r="BI17727" s="34">
        <v>-0.1244749592404332</v>
      </c>
    </row>
    <row r="17728" spans="61:61" x14ac:dyDescent="0.25">
      <c r="BI17728" s="34">
        <v>0.2544273648023741</v>
      </c>
    </row>
    <row r="17729" spans="61:61" x14ac:dyDescent="0.25">
      <c r="BI17729" s="34">
        <v>0.35299768241732959</v>
      </c>
    </row>
    <row r="17730" spans="61:61" x14ac:dyDescent="0.25">
      <c r="BI17730" s="34">
        <v>-4.5849794370102998E-3</v>
      </c>
    </row>
    <row r="17731" spans="61:61" x14ac:dyDescent="0.25">
      <c r="BI17731" s="34">
        <v>0.26587385741335778</v>
      </c>
    </row>
    <row r="17732" spans="61:61" x14ac:dyDescent="0.25">
      <c r="BI17732" s="34">
        <v>0.1237731740109332</v>
      </c>
    </row>
    <row r="17733" spans="61:61" x14ac:dyDescent="0.25">
      <c r="BI17733" s="34">
        <v>0.20931960360295951</v>
      </c>
    </row>
    <row r="17734" spans="61:61" x14ac:dyDescent="0.25">
      <c r="BI17734" s="34">
        <v>0.28008101873974722</v>
      </c>
    </row>
    <row r="17735" spans="61:61" x14ac:dyDescent="0.25">
      <c r="BI17735" s="34">
        <v>0.44223919654191618</v>
      </c>
    </row>
    <row r="17736" spans="61:61" x14ac:dyDescent="0.25">
      <c r="BI17736" s="34">
        <v>0.21642849715947801</v>
      </c>
    </row>
    <row r="17737" spans="61:61" x14ac:dyDescent="0.25">
      <c r="BI17737" s="34">
        <v>-7.3635501296567304E-2</v>
      </c>
    </row>
    <row r="17738" spans="61:61" x14ac:dyDescent="0.25">
      <c r="BI17738" s="34">
        <v>0.24852316281296019</v>
      </c>
    </row>
    <row r="17739" spans="61:61" x14ac:dyDescent="0.25">
      <c r="BI17739" s="34">
        <v>-9.7925372733227E-3</v>
      </c>
    </row>
    <row r="17740" spans="61:61" x14ac:dyDescent="0.25">
      <c r="BI17740" s="34">
        <v>0.13823826957749541</v>
      </c>
    </row>
    <row r="17741" spans="61:61" x14ac:dyDescent="0.25">
      <c r="BI17741" s="34">
        <v>-8.2531219960215299E-2</v>
      </c>
    </row>
    <row r="17742" spans="61:61" x14ac:dyDescent="0.25">
      <c r="BI17742" s="34">
        <v>0.25884332212980371</v>
      </c>
    </row>
    <row r="17743" spans="61:61" x14ac:dyDescent="0.25">
      <c r="BI17743" s="34">
        <v>-0.1092462466341554</v>
      </c>
    </row>
    <row r="17744" spans="61:61" x14ac:dyDescent="0.25">
      <c r="BI17744" s="34">
        <v>-0.19940770128924751</v>
      </c>
    </row>
    <row r="17745" spans="61:61" x14ac:dyDescent="0.25">
      <c r="BI17745" s="34">
        <v>8.4470881435919007E-3</v>
      </c>
    </row>
    <row r="17746" spans="61:61" x14ac:dyDescent="0.25">
      <c r="BI17746" s="34">
        <v>-0.11256867386863301</v>
      </c>
    </row>
    <row r="17747" spans="61:61" x14ac:dyDescent="0.25">
      <c r="BI17747" s="34">
        <v>0.18834279044058419</v>
      </c>
    </row>
    <row r="17748" spans="61:61" x14ac:dyDescent="0.25">
      <c r="BI17748" s="34">
        <v>-0.1170730326838066</v>
      </c>
    </row>
    <row r="17749" spans="61:61" x14ac:dyDescent="0.25">
      <c r="BI17749" s="34">
        <v>7.9877880115195699E-2</v>
      </c>
    </row>
    <row r="17750" spans="61:61" x14ac:dyDescent="0.25">
      <c r="BI17750" s="34">
        <v>5.8414639958122502E-2</v>
      </c>
    </row>
    <row r="17751" spans="61:61" x14ac:dyDescent="0.25">
      <c r="BI17751" s="34">
        <v>-6.6339436245093794E-2</v>
      </c>
    </row>
    <row r="17752" spans="61:61" x14ac:dyDescent="0.25">
      <c r="BI17752" s="34">
        <v>6.0724377434941801E-2</v>
      </c>
    </row>
    <row r="17753" spans="61:61" x14ac:dyDescent="0.25">
      <c r="BI17753" s="34">
        <v>-0.13023916525110199</v>
      </c>
    </row>
    <row r="17754" spans="61:61" x14ac:dyDescent="0.25">
      <c r="BI17754" s="34">
        <v>5.6146737844463002E-3</v>
      </c>
    </row>
    <row r="17755" spans="61:61" x14ac:dyDescent="0.25">
      <c r="BI17755" s="34">
        <v>-5.5386163099010399E-2</v>
      </c>
    </row>
    <row r="17756" spans="61:61" x14ac:dyDescent="0.25">
      <c r="BI17756" s="34">
        <v>0.16933430982579969</v>
      </c>
    </row>
    <row r="17757" spans="61:61" x14ac:dyDescent="0.25">
      <c r="BI17757" s="34">
        <v>-4.5298363238343298E-2</v>
      </c>
    </row>
    <row r="17758" spans="61:61" x14ac:dyDescent="0.25">
      <c r="BI17758" s="34">
        <v>3.9690322828109199E-2</v>
      </c>
    </row>
    <row r="17759" spans="61:61" x14ac:dyDescent="0.25">
      <c r="BI17759" s="34">
        <v>-0.195015122244179</v>
      </c>
    </row>
    <row r="17760" spans="61:61" x14ac:dyDescent="0.25">
      <c r="BI17760" s="34">
        <v>0.23525007333699899</v>
      </c>
    </row>
    <row r="17761" spans="61:61" x14ac:dyDescent="0.25">
      <c r="BI17761" s="34">
        <v>-1.6692547978688799E-2</v>
      </c>
    </row>
    <row r="17762" spans="61:61" x14ac:dyDescent="0.25">
      <c r="BI17762" s="34">
        <v>-2.5740087019875599E-2</v>
      </c>
    </row>
    <row r="17763" spans="61:61" x14ac:dyDescent="0.25">
      <c r="BI17763" s="34">
        <v>0.5931964151870136</v>
      </c>
    </row>
    <row r="17764" spans="61:61" x14ac:dyDescent="0.25">
      <c r="BI17764" s="34">
        <v>0.10790530597628011</v>
      </c>
    </row>
    <row r="17765" spans="61:61" x14ac:dyDescent="0.25">
      <c r="BI17765" s="34">
        <v>7.7553849181538695E-2</v>
      </c>
    </row>
    <row r="17766" spans="61:61" x14ac:dyDescent="0.25">
      <c r="BI17766" s="34">
        <v>0.19816638843974119</v>
      </c>
    </row>
    <row r="17767" spans="61:61" x14ac:dyDescent="0.25">
      <c r="BI17767" s="34">
        <v>5.0984958081438402E-2</v>
      </c>
    </row>
    <row r="17768" spans="61:61" x14ac:dyDescent="0.25">
      <c r="BI17768" s="34">
        <v>0.53842265230225783</v>
      </c>
    </row>
    <row r="17769" spans="61:61" x14ac:dyDescent="0.25">
      <c r="BI17769" s="34">
        <v>0.16331842305911151</v>
      </c>
    </row>
    <row r="17770" spans="61:61" x14ac:dyDescent="0.25">
      <c r="BI17770" s="34">
        <v>0.2016906372773116</v>
      </c>
    </row>
    <row r="17771" spans="61:61" x14ac:dyDescent="0.25">
      <c r="BI17771" s="34">
        <v>0.20554886424112551</v>
      </c>
    </row>
    <row r="17772" spans="61:61" x14ac:dyDescent="0.25">
      <c r="BI17772" s="34">
        <v>-1.3974292872314199E-2</v>
      </c>
    </row>
    <row r="17773" spans="61:61" x14ac:dyDescent="0.25">
      <c r="BI17773" s="34">
        <v>0.11324009865890911</v>
      </c>
    </row>
    <row r="17774" spans="61:61" x14ac:dyDescent="0.25">
      <c r="BI17774" s="34">
        <v>0.1108932229317981</v>
      </c>
    </row>
    <row r="17775" spans="61:61" x14ac:dyDescent="0.25">
      <c r="BI17775" s="34">
        <v>7.6796373403388601E-2</v>
      </c>
    </row>
    <row r="17776" spans="61:61" x14ac:dyDescent="0.25">
      <c r="BI17776" s="34">
        <v>-2.0820363751745601E-2</v>
      </c>
    </row>
    <row r="17777" spans="61:61" x14ac:dyDescent="0.25">
      <c r="BI17777" s="34">
        <v>-0.12225471512770129</v>
      </c>
    </row>
    <row r="17778" spans="61:61" x14ac:dyDescent="0.25">
      <c r="BI17778" s="34">
        <v>4.0583270108807398E-2</v>
      </c>
    </row>
    <row r="17779" spans="61:61" x14ac:dyDescent="0.25">
      <c r="BI17779" s="34">
        <v>0.15293920403393449</v>
      </c>
    </row>
    <row r="17780" spans="61:61" x14ac:dyDescent="0.25">
      <c r="BI17780" s="34">
        <v>0.13576580899660459</v>
      </c>
    </row>
    <row r="17781" spans="61:61" x14ac:dyDescent="0.25">
      <c r="BI17781" s="34">
        <v>9.7725496002008097E-2</v>
      </c>
    </row>
    <row r="17782" spans="61:61" x14ac:dyDescent="0.25">
      <c r="BI17782" s="34">
        <v>8.1838528195332799E-2</v>
      </c>
    </row>
    <row r="17783" spans="61:61" x14ac:dyDescent="0.25">
      <c r="BI17783" s="34">
        <v>9.1721864126931008E-3</v>
      </c>
    </row>
    <row r="17784" spans="61:61" x14ac:dyDescent="0.25">
      <c r="BI17784" s="34">
        <v>0.28628138301009037</v>
      </c>
    </row>
    <row r="17785" spans="61:61" x14ac:dyDescent="0.25">
      <c r="BI17785" s="34">
        <v>0.12535436458748031</v>
      </c>
    </row>
    <row r="17786" spans="61:61" x14ac:dyDescent="0.25">
      <c r="BI17786" s="34">
        <v>0.1180334868591436</v>
      </c>
    </row>
    <row r="17787" spans="61:61" x14ac:dyDescent="0.25">
      <c r="BI17787" s="34">
        <v>0.41387586470749987</v>
      </c>
    </row>
    <row r="17788" spans="61:61" x14ac:dyDescent="0.25">
      <c r="BI17788" s="34">
        <v>0.14491084210555369</v>
      </c>
    </row>
    <row r="17789" spans="61:61" x14ac:dyDescent="0.25">
      <c r="BI17789" s="34">
        <v>5.4286034505393398E-2</v>
      </c>
    </row>
    <row r="17790" spans="61:61" x14ac:dyDescent="0.25">
      <c r="BI17790" s="34">
        <v>0.17266025880627059</v>
      </c>
    </row>
    <row r="17791" spans="61:61" x14ac:dyDescent="0.25">
      <c r="BI17791" s="34">
        <v>8.1855430568071097E-2</v>
      </c>
    </row>
    <row r="17792" spans="61:61" x14ac:dyDescent="0.25">
      <c r="BI17792" s="34">
        <v>0.1950468107098772</v>
      </c>
    </row>
    <row r="17793" spans="61:61" x14ac:dyDescent="0.25">
      <c r="BI17793" s="34">
        <v>-6.7089422099158094E-2</v>
      </c>
    </row>
    <row r="17794" spans="61:61" x14ac:dyDescent="0.25">
      <c r="BI17794" s="34">
        <v>-4.3394086691710902E-2</v>
      </c>
    </row>
    <row r="17795" spans="61:61" x14ac:dyDescent="0.25">
      <c r="BI17795" s="34">
        <v>-0.21064130742266421</v>
      </c>
    </row>
    <row r="17796" spans="61:61" x14ac:dyDescent="0.25">
      <c r="BI17796" s="34">
        <v>-0.34071443166513082</v>
      </c>
    </row>
    <row r="17797" spans="61:61" x14ac:dyDescent="0.25">
      <c r="BI17797" s="34">
        <v>-5.9545054565091599E-2</v>
      </c>
    </row>
    <row r="17798" spans="61:61" x14ac:dyDescent="0.25">
      <c r="BI17798" s="34">
        <v>-7.3800272399902098E-2</v>
      </c>
    </row>
    <row r="17799" spans="61:61" x14ac:dyDescent="0.25">
      <c r="BI17799" s="34">
        <v>-0.16313805715896329</v>
      </c>
    </row>
    <row r="17800" spans="61:61" x14ac:dyDescent="0.25">
      <c r="BI17800" s="34">
        <v>-0.1643140466465379</v>
      </c>
    </row>
    <row r="17801" spans="61:61" x14ac:dyDescent="0.25">
      <c r="BI17801" s="34">
        <v>-0.13765782319432079</v>
      </c>
    </row>
    <row r="17802" spans="61:61" x14ac:dyDescent="0.25">
      <c r="BI17802" s="34">
        <v>9.0222020786806002E-3</v>
      </c>
    </row>
    <row r="17803" spans="61:61" x14ac:dyDescent="0.25">
      <c r="BI17803" s="34">
        <v>0.12932174562258</v>
      </c>
    </row>
    <row r="17804" spans="61:61" x14ac:dyDescent="0.25">
      <c r="BI17804" s="34">
        <v>-3.8251199886810798E-2</v>
      </c>
    </row>
    <row r="17805" spans="61:61" x14ac:dyDescent="0.25">
      <c r="BI17805" s="34">
        <v>0.65517400440125251</v>
      </c>
    </row>
    <row r="17806" spans="61:61" x14ac:dyDescent="0.25">
      <c r="BI17806" s="34">
        <v>0.36008061189664048</v>
      </c>
    </row>
    <row r="17807" spans="61:61" x14ac:dyDescent="0.25">
      <c r="BI17807" s="34">
        <v>-0.12909523839849621</v>
      </c>
    </row>
    <row r="17808" spans="61:61" x14ac:dyDescent="0.25">
      <c r="BI17808" s="34">
        <v>-0.1152916593393208</v>
      </c>
    </row>
    <row r="17809" spans="61:61" x14ac:dyDescent="0.25">
      <c r="BI17809" s="34">
        <v>-0.30611212037201763</v>
      </c>
    </row>
    <row r="17810" spans="61:61" x14ac:dyDescent="0.25">
      <c r="BI17810" s="34">
        <v>-0.1761732393961053</v>
      </c>
    </row>
    <row r="17811" spans="61:61" x14ac:dyDescent="0.25">
      <c r="BI17811" s="34">
        <v>-8.8476158931159399E-2</v>
      </c>
    </row>
    <row r="17812" spans="61:61" x14ac:dyDescent="0.25">
      <c r="BI17812" s="34">
        <v>-0.14724166560697249</v>
      </c>
    </row>
    <row r="17813" spans="61:61" x14ac:dyDescent="0.25">
      <c r="BI17813" s="34">
        <v>7.7450119016643504E-2</v>
      </c>
    </row>
    <row r="17814" spans="61:61" x14ac:dyDescent="0.25">
      <c r="BI17814" s="34">
        <v>-7.6142359754479E-3</v>
      </c>
    </row>
    <row r="17815" spans="61:61" x14ac:dyDescent="0.25">
      <c r="BI17815" s="34">
        <v>6.04685219229356E-2</v>
      </c>
    </row>
    <row r="17816" spans="61:61" x14ac:dyDescent="0.25">
      <c r="BI17816" s="34">
        <v>6.9887342930734203E-2</v>
      </c>
    </row>
    <row r="17817" spans="61:61" x14ac:dyDescent="0.25">
      <c r="BI17817" s="34">
        <v>-0.17899844699211959</v>
      </c>
    </row>
    <row r="17818" spans="61:61" x14ac:dyDescent="0.25">
      <c r="BI17818" s="34">
        <v>-0.30274074604451162</v>
      </c>
    </row>
    <row r="17819" spans="61:61" x14ac:dyDescent="0.25">
      <c r="BI17819" s="34">
        <v>3.8566115661233399E-2</v>
      </c>
    </row>
    <row r="17820" spans="61:61" x14ac:dyDescent="0.25">
      <c r="BI17820" s="34">
        <v>-3.8421193385679002E-2</v>
      </c>
    </row>
    <row r="17821" spans="61:61" x14ac:dyDescent="0.25">
      <c r="BI17821" s="34">
        <v>-8.4349205303630001E-4</v>
      </c>
    </row>
    <row r="17822" spans="61:61" x14ac:dyDescent="0.25">
      <c r="BI17822" s="34">
        <v>-8.4349997452342701E-2</v>
      </c>
    </row>
    <row r="17823" spans="61:61" x14ac:dyDescent="0.25">
      <c r="BI17823" s="34">
        <v>-6.3699817483712201E-2</v>
      </c>
    </row>
    <row r="17824" spans="61:61" x14ac:dyDescent="0.25">
      <c r="BI17824" s="34">
        <v>-0.1436845158799023</v>
      </c>
    </row>
    <row r="17825" spans="61:61" x14ac:dyDescent="0.25">
      <c r="BI17825" s="34">
        <v>2.7444412173999899E-2</v>
      </c>
    </row>
    <row r="17826" spans="61:61" x14ac:dyDescent="0.25">
      <c r="BI17826" s="34">
        <v>0.1758718295349723</v>
      </c>
    </row>
    <row r="17827" spans="61:61" x14ac:dyDescent="0.25">
      <c r="BI17827" s="34">
        <v>-0.27777345125995601</v>
      </c>
    </row>
    <row r="17828" spans="61:61" x14ac:dyDescent="0.25">
      <c r="BI17828" s="34">
        <v>9.5968552536034396E-2</v>
      </c>
    </row>
    <row r="17829" spans="61:61" x14ac:dyDescent="0.25">
      <c r="BI17829" s="34">
        <v>3.4297894302402002E-2</v>
      </c>
    </row>
    <row r="17830" spans="61:61" x14ac:dyDescent="0.25">
      <c r="BI17830" s="34">
        <v>-8.5985569055414796E-2</v>
      </c>
    </row>
    <row r="17831" spans="61:61" x14ac:dyDescent="0.25">
      <c r="BI17831" s="34">
        <v>-0.19179008374462389</v>
      </c>
    </row>
    <row r="17832" spans="61:61" x14ac:dyDescent="0.25">
      <c r="BI17832" s="34">
        <v>-0.25414383596989781</v>
      </c>
    </row>
    <row r="17833" spans="61:61" x14ac:dyDescent="0.25">
      <c r="BI17833" s="34">
        <v>1.3969926848389399E-2</v>
      </c>
    </row>
    <row r="17834" spans="61:61" x14ac:dyDescent="0.25">
      <c r="BI17834" s="34">
        <v>-1.43533155812955E-2</v>
      </c>
    </row>
    <row r="17835" spans="61:61" x14ac:dyDescent="0.25">
      <c r="BI17835" s="34">
        <v>-0.19419204555010899</v>
      </c>
    </row>
    <row r="17836" spans="61:61" x14ac:dyDescent="0.25">
      <c r="BI17836" s="34">
        <v>2.4625991582813599E-2</v>
      </c>
    </row>
    <row r="17837" spans="61:61" x14ac:dyDescent="0.25">
      <c r="BI17837" s="34">
        <v>-0.12808679916875629</v>
      </c>
    </row>
    <row r="17838" spans="61:61" x14ac:dyDescent="0.25">
      <c r="BI17838" s="34">
        <v>-0.13022457970204521</v>
      </c>
    </row>
    <row r="17839" spans="61:61" x14ac:dyDescent="0.25">
      <c r="BI17839" s="34">
        <v>-0.1933056933280648</v>
      </c>
    </row>
    <row r="17840" spans="61:61" x14ac:dyDescent="0.25">
      <c r="BI17840" s="34">
        <v>-4.6100276144605302E-2</v>
      </c>
    </row>
    <row r="17841" spans="61:61" x14ac:dyDescent="0.25">
      <c r="BI17841" s="34">
        <v>-0.18034242829485131</v>
      </c>
    </row>
    <row r="17842" spans="61:61" x14ac:dyDescent="0.25">
      <c r="BI17842" s="34">
        <v>-8.4840864962064194E-2</v>
      </c>
    </row>
    <row r="17843" spans="61:61" x14ac:dyDescent="0.25">
      <c r="BI17843" s="34">
        <v>-5.9599774799189001E-2</v>
      </c>
    </row>
    <row r="17844" spans="61:61" x14ac:dyDescent="0.25">
      <c r="BI17844" s="34">
        <v>0.14574688077246031</v>
      </c>
    </row>
    <row r="17845" spans="61:61" x14ac:dyDescent="0.25">
      <c r="BI17845" s="34">
        <v>-0.57494036033292628</v>
      </c>
    </row>
    <row r="17846" spans="61:61" x14ac:dyDescent="0.25">
      <c r="BI17846" s="34">
        <v>-0.2099086363209561</v>
      </c>
    </row>
    <row r="17847" spans="61:61" x14ac:dyDescent="0.25">
      <c r="BI17847" s="34">
        <v>-0.18857722357256879</v>
      </c>
    </row>
    <row r="17848" spans="61:61" x14ac:dyDescent="0.25">
      <c r="BI17848" s="34">
        <v>-0.1907392918629609</v>
      </c>
    </row>
    <row r="17849" spans="61:61" x14ac:dyDescent="0.25">
      <c r="BI17849" s="34">
        <v>-2.14274970823751E-2</v>
      </c>
    </row>
    <row r="17850" spans="61:61" x14ac:dyDescent="0.25">
      <c r="BI17850" s="34">
        <v>-0.21615834573595119</v>
      </c>
    </row>
    <row r="17851" spans="61:61" x14ac:dyDescent="0.25">
      <c r="BI17851" s="34">
        <v>-1.9160296384440001E-2</v>
      </c>
    </row>
    <row r="17852" spans="61:61" x14ac:dyDescent="0.25">
      <c r="BI17852" s="34">
        <v>4.3080882557246701E-2</v>
      </c>
    </row>
    <row r="17853" spans="61:61" x14ac:dyDescent="0.25">
      <c r="BI17853" s="34">
        <v>0.1063189836369785</v>
      </c>
    </row>
    <row r="17854" spans="61:61" x14ac:dyDescent="0.25">
      <c r="BI17854" s="34">
        <v>9.4670890861160997E-2</v>
      </c>
    </row>
    <row r="17855" spans="61:61" x14ac:dyDescent="0.25">
      <c r="BI17855" s="34">
        <v>-0.20095551559765251</v>
      </c>
    </row>
    <row r="17856" spans="61:61" x14ac:dyDescent="0.25">
      <c r="BI17856" s="34">
        <v>-8.4505741255459704E-2</v>
      </c>
    </row>
    <row r="17857" spans="61:61" x14ac:dyDescent="0.25">
      <c r="BI17857" s="34">
        <v>0.14675411236643229</v>
      </c>
    </row>
    <row r="17858" spans="61:61" x14ac:dyDescent="0.25">
      <c r="BI17858" s="34">
        <v>0.1132342776401575</v>
      </c>
    </row>
    <row r="17859" spans="61:61" x14ac:dyDescent="0.25">
      <c r="BI17859" s="34">
        <v>7.7538423659579206E-2</v>
      </c>
    </row>
    <row r="17860" spans="61:61" x14ac:dyDescent="0.25">
      <c r="BI17860" s="34">
        <v>8.0041490534375898E-2</v>
      </c>
    </row>
    <row r="17861" spans="61:61" x14ac:dyDescent="0.25">
      <c r="BI17861" s="34">
        <v>-0.1660284509703232</v>
      </c>
    </row>
    <row r="17862" spans="61:61" x14ac:dyDescent="0.25">
      <c r="BI17862" s="34">
        <v>-5.9178794058155598E-2</v>
      </c>
    </row>
    <row r="17863" spans="61:61" x14ac:dyDescent="0.25">
      <c r="BI17863" s="34">
        <v>-9.4341422835308705E-2</v>
      </c>
    </row>
    <row r="17864" spans="61:61" x14ac:dyDescent="0.25">
      <c r="BI17864" s="34">
        <v>-1.1633210320115901E-2</v>
      </c>
    </row>
    <row r="17865" spans="61:61" x14ac:dyDescent="0.25">
      <c r="BI17865" s="34">
        <v>1.77295471031963E-2</v>
      </c>
    </row>
    <row r="17866" spans="61:61" x14ac:dyDescent="0.25">
      <c r="BI17866" s="34">
        <v>0.17428419216956251</v>
      </c>
    </row>
    <row r="17867" spans="61:61" x14ac:dyDescent="0.25">
      <c r="BI17867" s="34">
        <v>-0.15226547103389071</v>
      </c>
    </row>
    <row r="17868" spans="61:61" x14ac:dyDescent="0.25">
      <c r="BI17868" s="34">
        <v>1.47750534133407E-2</v>
      </c>
    </row>
    <row r="17869" spans="61:61" x14ac:dyDescent="0.25">
      <c r="BI17869" s="34">
        <v>-6.1913918871154001E-2</v>
      </c>
    </row>
    <row r="17870" spans="61:61" x14ac:dyDescent="0.25">
      <c r="BI17870" s="34">
        <v>-7.85066033103336E-2</v>
      </c>
    </row>
    <row r="17871" spans="61:61" x14ac:dyDescent="0.25">
      <c r="BI17871" s="34">
        <v>1.8972274569869999E-2</v>
      </c>
    </row>
    <row r="17872" spans="61:61" x14ac:dyDescent="0.25">
      <c r="BI17872" s="34">
        <v>-5.5081550889341101E-2</v>
      </c>
    </row>
    <row r="17873" spans="61:61" x14ac:dyDescent="0.25">
      <c r="BI17873" s="34">
        <v>-0.20725218512854029</v>
      </c>
    </row>
    <row r="17874" spans="61:61" x14ac:dyDescent="0.25">
      <c r="BI17874" s="34">
        <v>-2.3798775582413001E-2</v>
      </c>
    </row>
    <row r="17875" spans="61:61" x14ac:dyDescent="0.25">
      <c r="BI17875" s="34">
        <v>0.1100871306763217</v>
      </c>
    </row>
    <row r="17876" spans="61:61" x14ac:dyDescent="0.25">
      <c r="BI17876" s="34">
        <v>-5.9133182154019498E-2</v>
      </c>
    </row>
    <row r="17877" spans="61:61" x14ac:dyDescent="0.25">
      <c r="BI17877" s="34">
        <v>6.2711451854496503E-2</v>
      </c>
    </row>
    <row r="17878" spans="61:61" x14ac:dyDescent="0.25">
      <c r="BI17878" s="34">
        <v>0.14095247553404641</v>
      </c>
    </row>
    <row r="17879" spans="61:61" x14ac:dyDescent="0.25">
      <c r="BI17879" s="34">
        <v>0.1221582332427041</v>
      </c>
    </row>
    <row r="17880" spans="61:61" x14ac:dyDescent="0.25">
      <c r="BI17880" s="34">
        <v>3.0800034291066699E-2</v>
      </c>
    </row>
    <row r="17881" spans="61:61" x14ac:dyDescent="0.25">
      <c r="BI17881" s="34">
        <v>-3.0323268282138799E-2</v>
      </c>
    </row>
    <row r="17882" spans="61:61" x14ac:dyDescent="0.25">
      <c r="BI17882" s="34">
        <v>6.7063197979558301E-2</v>
      </c>
    </row>
    <row r="17883" spans="61:61" x14ac:dyDescent="0.25">
      <c r="BI17883" s="34">
        <v>0.18971444513720981</v>
      </c>
    </row>
    <row r="17884" spans="61:61" x14ac:dyDescent="0.25">
      <c r="BI17884" s="34">
        <v>-1.07025569242254E-2</v>
      </c>
    </row>
    <row r="17885" spans="61:61" x14ac:dyDescent="0.25">
      <c r="BI17885" s="34">
        <v>0.3868197628066688</v>
      </c>
    </row>
    <row r="17886" spans="61:61" x14ac:dyDescent="0.25">
      <c r="BI17886" s="34">
        <v>0.1134490463882772</v>
      </c>
    </row>
    <row r="17887" spans="61:61" x14ac:dyDescent="0.25">
      <c r="BI17887" s="34">
        <v>0.15145538650749399</v>
      </c>
    </row>
    <row r="17888" spans="61:61" x14ac:dyDescent="0.25">
      <c r="BI17888" s="34">
        <v>0.10738854889093109</v>
      </c>
    </row>
    <row r="17889" spans="61:61" x14ac:dyDescent="0.25">
      <c r="BI17889" s="34">
        <v>-0.25310934804335639</v>
      </c>
    </row>
    <row r="17890" spans="61:61" x14ac:dyDescent="0.25">
      <c r="BI17890" s="34">
        <v>9.6490311776472507E-2</v>
      </c>
    </row>
    <row r="17891" spans="61:61" x14ac:dyDescent="0.25">
      <c r="BI17891" s="34">
        <v>0.2103767235954333</v>
      </c>
    </row>
    <row r="17892" spans="61:61" x14ac:dyDescent="0.25">
      <c r="BI17892" s="34">
        <v>5.2424115995451402E-2</v>
      </c>
    </row>
    <row r="17893" spans="61:61" x14ac:dyDescent="0.25">
      <c r="BI17893" s="34">
        <v>7.3173248101586902E-2</v>
      </c>
    </row>
    <row r="17894" spans="61:61" x14ac:dyDescent="0.25">
      <c r="BI17894" s="34">
        <v>-2.0081856406631099E-2</v>
      </c>
    </row>
    <row r="17895" spans="61:61" x14ac:dyDescent="0.25">
      <c r="BI17895" s="34">
        <v>0.1425269495281288</v>
      </c>
    </row>
    <row r="17896" spans="61:61" x14ac:dyDescent="0.25">
      <c r="BI17896" s="34">
        <v>0.1528996102253489</v>
      </c>
    </row>
    <row r="17897" spans="61:61" x14ac:dyDescent="0.25">
      <c r="BI17897" s="34">
        <v>2.1282109634964E-3</v>
      </c>
    </row>
    <row r="17898" spans="61:61" x14ac:dyDescent="0.25">
      <c r="BI17898" s="34">
        <v>-3.93053991865858E-2</v>
      </c>
    </row>
    <row r="17899" spans="61:61" x14ac:dyDescent="0.25">
      <c r="BI17899" s="34">
        <v>-7.9780429973802497E-2</v>
      </c>
    </row>
    <row r="17900" spans="61:61" x14ac:dyDescent="0.25">
      <c r="BI17900" s="34">
        <v>0.13155126667309169</v>
      </c>
    </row>
    <row r="17901" spans="61:61" x14ac:dyDescent="0.25">
      <c r="BI17901" s="34">
        <v>-3.2936971288751803E-2</v>
      </c>
    </row>
    <row r="17902" spans="61:61" x14ac:dyDescent="0.25">
      <c r="BI17902" s="34">
        <v>-3.0180637595375599E-2</v>
      </c>
    </row>
    <row r="17903" spans="61:61" x14ac:dyDescent="0.25">
      <c r="BI17903" s="34">
        <v>-5.2343489486359002E-2</v>
      </c>
    </row>
    <row r="17904" spans="61:61" x14ac:dyDescent="0.25">
      <c r="BI17904" s="34">
        <v>0.12680430571709059</v>
      </c>
    </row>
    <row r="17905" spans="61:61" x14ac:dyDescent="0.25">
      <c r="BI17905" s="34">
        <v>5.5838999443870899E-2</v>
      </c>
    </row>
    <row r="17906" spans="61:61" x14ac:dyDescent="0.25">
      <c r="BI17906" s="34">
        <v>5.8040361918103398E-2</v>
      </c>
    </row>
    <row r="17907" spans="61:61" x14ac:dyDescent="0.25">
      <c r="BI17907" s="34">
        <v>-2.2606745770428999E-2</v>
      </c>
    </row>
    <row r="17908" spans="61:61" x14ac:dyDescent="0.25">
      <c r="BI17908" s="34">
        <v>-1.44881041197571E-2</v>
      </c>
    </row>
    <row r="17909" spans="61:61" x14ac:dyDescent="0.25">
      <c r="BI17909" s="34">
        <v>-0.1233485546259997</v>
      </c>
    </row>
    <row r="17910" spans="61:61" x14ac:dyDescent="0.25">
      <c r="BI17910" s="34">
        <v>-6.1019822222065999E-2</v>
      </c>
    </row>
    <row r="17911" spans="61:61" x14ac:dyDescent="0.25">
      <c r="BI17911" s="34">
        <v>4.1797672154296004E-3</v>
      </c>
    </row>
    <row r="17912" spans="61:61" x14ac:dyDescent="0.25">
      <c r="BI17912" s="34">
        <v>-0.13639308914203871</v>
      </c>
    </row>
    <row r="17913" spans="61:61" x14ac:dyDescent="0.25">
      <c r="BI17913" s="34">
        <v>1.746160245743E-3</v>
      </c>
    </row>
    <row r="17914" spans="61:61" x14ac:dyDescent="0.25">
      <c r="BI17914" s="34">
        <v>-0.17168906096080311</v>
      </c>
    </row>
    <row r="17915" spans="61:61" x14ac:dyDescent="0.25">
      <c r="BI17915" s="34">
        <v>4.3045899053627601E-2</v>
      </c>
    </row>
    <row r="17916" spans="61:61" x14ac:dyDescent="0.25">
      <c r="BI17916" s="34">
        <v>-5.0615095133310001E-2</v>
      </c>
    </row>
    <row r="17917" spans="61:61" x14ac:dyDescent="0.25">
      <c r="BI17917" s="34">
        <v>0.3073091494053849</v>
      </c>
    </row>
    <row r="17918" spans="61:61" x14ac:dyDescent="0.25">
      <c r="BI17918" s="34">
        <v>-3.7848366694791698E-2</v>
      </c>
    </row>
    <row r="17919" spans="61:61" x14ac:dyDescent="0.25">
      <c r="BI17919" s="34">
        <v>-3.7267862043280899E-2</v>
      </c>
    </row>
    <row r="17920" spans="61:61" x14ac:dyDescent="0.25">
      <c r="BI17920" s="34">
        <v>-4.6546869052985197E-2</v>
      </c>
    </row>
    <row r="17921" spans="61:61" x14ac:dyDescent="0.25">
      <c r="BI17921" s="34">
        <v>9.2854895243717706E-2</v>
      </c>
    </row>
    <row r="17922" spans="61:61" x14ac:dyDescent="0.25">
      <c r="BI17922" s="34">
        <v>2.5633755350007999E-2</v>
      </c>
    </row>
    <row r="17923" spans="61:61" x14ac:dyDescent="0.25">
      <c r="BI17923" s="34">
        <v>-2.88524968122893E-2</v>
      </c>
    </row>
    <row r="17924" spans="61:61" x14ac:dyDescent="0.25">
      <c r="BI17924" s="34">
        <v>0.11179696651144209</v>
      </c>
    </row>
    <row r="17925" spans="61:61" x14ac:dyDescent="0.25">
      <c r="BI17925" s="34">
        <v>-0.55100008466015737</v>
      </c>
    </row>
    <row r="17926" spans="61:61" x14ac:dyDescent="0.25">
      <c r="BI17926" s="34">
        <v>-0.1861243486812599</v>
      </c>
    </row>
    <row r="17927" spans="61:61" x14ac:dyDescent="0.25">
      <c r="BI17927" s="34">
        <v>-4.8090465554602002E-2</v>
      </c>
    </row>
    <row r="17928" spans="61:61" x14ac:dyDescent="0.25">
      <c r="BI17928" s="34">
        <v>6.8742880747264201E-2</v>
      </c>
    </row>
    <row r="17929" spans="61:61" x14ac:dyDescent="0.25">
      <c r="BI17929" s="34">
        <v>0.19622253547292601</v>
      </c>
    </row>
    <row r="17930" spans="61:61" x14ac:dyDescent="0.25">
      <c r="BI17930" s="34">
        <v>-8.2103780634002699E-2</v>
      </c>
    </row>
    <row r="17931" spans="61:61" x14ac:dyDescent="0.25">
      <c r="BI17931" s="34">
        <v>-0.19862978723182551</v>
      </c>
    </row>
    <row r="17932" spans="61:61" x14ac:dyDescent="0.25">
      <c r="BI17932" s="34">
        <v>0.1745363767172935</v>
      </c>
    </row>
    <row r="17933" spans="61:61" x14ac:dyDescent="0.25">
      <c r="BI17933" s="34">
        <v>1.2184913077276699E-2</v>
      </c>
    </row>
    <row r="17934" spans="61:61" x14ac:dyDescent="0.25">
      <c r="BI17934" s="34">
        <v>-4.5595034360121703E-2</v>
      </c>
    </row>
    <row r="17935" spans="61:61" x14ac:dyDescent="0.25">
      <c r="BI17935" s="34">
        <v>1.8240934387849898E-2</v>
      </c>
    </row>
    <row r="17936" spans="61:61" x14ac:dyDescent="0.25">
      <c r="BI17936" s="34">
        <v>-7.1227576802332201E-2</v>
      </c>
    </row>
    <row r="17937" spans="61:61" x14ac:dyDescent="0.25">
      <c r="BI17937" s="34">
        <v>0.34951178584747861</v>
      </c>
    </row>
    <row r="17938" spans="61:61" x14ac:dyDescent="0.25">
      <c r="BI17938" s="34">
        <v>-2.2729170342072499E-2</v>
      </c>
    </row>
    <row r="17939" spans="61:61" x14ac:dyDescent="0.25">
      <c r="BI17939" s="34">
        <v>-0.21607830535630509</v>
      </c>
    </row>
    <row r="17940" spans="61:61" x14ac:dyDescent="0.25">
      <c r="BI17940" s="34">
        <v>-0.21069317949489069</v>
      </c>
    </row>
    <row r="17941" spans="61:61" x14ac:dyDescent="0.25">
      <c r="BI17941" s="34">
        <v>-0.13410896794938751</v>
      </c>
    </row>
    <row r="17942" spans="61:61" x14ac:dyDescent="0.25">
      <c r="BI17942" s="34">
        <v>1.55399714405194E-2</v>
      </c>
    </row>
    <row r="17943" spans="61:61" x14ac:dyDescent="0.25">
      <c r="BI17943" s="34">
        <v>-2.28953472675704E-2</v>
      </c>
    </row>
    <row r="17944" spans="61:61" x14ac:dyDescent="0.25">
      <c r="BI17944" s="34">
        <v>-9.3660269083697997E-2</v>
      </c>
    </row>
    <row r="17945" spans="61:61" x14ac:dyDescent="0.25">
      <c r="BI17945" s="34">
        <v>-0.17372017938201639</v>
      </c>
    </row>
    <row r="17946" spans="61:61" x14ac:dyDescent="0.25">
      <c r="BI17946" s="34">
        <v>-8.8734654376484007E-3</v>
      </c>
    </row>
    <row r="17947" spans="61:61" x14ac:dyDescent="0.25">
      <c r="BI17947" s="34">
        <v>6.5294941932438302E-2</v>
      </c>
    </row>
    <row r="17948" spans="61:61" x14ac:dyDescent="0.25">
      <c r="BI17948" s="34">
        <v>3.7530977250491801E-2</v>
      </c>
    </row>
    <row r="17949" spans="61:61" x14ac:dyDescent="0.25">
      <c r="BI17949" s="34">
        <v>-0.1148374094664102</v>
      </c>
    </row>
    <row r="17950" spans="61:61" x14ac:dyDescent="0.25">
      <c r="BI17950" s="34">
        <v>-4.3770573759549999E-3</v>
      </c>
    </row>
    <row r="17951" spans="61:61" x14ac:dyDescent="0.25">
      <c r="BI17951" s="34">
        <v>0.28700721018246461</v>
      </c>
    </row>
    <row r="17952" spans="61:61" x14ac:dyDescent="0.25">
      <c r="BI17952" s="34">
        <v>-0.13407048396419111</v>
      </c>
    </row>
    <row r="17953" spans="61:61" x14ac:dyDescent="0.25">
      <c r="BI17953" s="34">
        <v>-0.10732381245309081</v>
      </c>
    </row>
    <row r="17954" spans="61:61" x14ac:dyDescent="0.25">
      <c r="BI17954" s="34">
        <v>-5.0055876928994998E-2</v>
      </c>
    </row>
    <row r="17955" spans="61:61" x14ac:dyDescent="0.25">
      <c r="BI17955" s="34">
        <v>-1.6974872978822102E-2</v>
      </c>
    </row>
    <row r="17956" spans="61:61" x14ac:dyDescent="0.25">
      <c r="BI17956" s="34">
        <v>-0.1193698780994597</v>
      </c>
    </row>
    <row r="17957" spans="61:61" x14ac:dyDescent="0.25">
      <c r="BI17957" s="34">
        <v>-0.2295065170118761</v>
      </c>
    </row>
    <row r="17958" spans="61:61" x14ac:dyDescent="0.25">
      <c r="BI17958" s="34">
        <v>3.7365033855627602E-2</v>
      </c>
    </row>
    <row r="17959" spans="61:61" x14ac:dyDescent="0.25">
      <c r="BI17959" s="34">
        <v>-9.5976659317320398E-2</v>
      </c>
    </row>
    <row r="17960" spans="61:61" x14ac:dyDescent="0.25">
      <c r="BI17960" s="34">
        <v>-1.10490982495691E-2</v>
      </c>
    </row>
    <row r="17961" spans="61:61" x14ac:dyDescent="0.25">
      <c r="BI17961" s="34">
        <v>-0.26614850778439109</v>
      </c>
    </row>
    <row r="17962" spans="61:61" x14ac:dyDescent="0.25">
      <c r="BI17962" s="34">
        <v>-0.13265451796990849</v>
      </c>
    </row>
    <row r="17963" spans="61:61" x14ac:dyDescent="0.25">
      <c r="BI17963" s="34">
        <v>-3.7546801683465802E-2</v>
      </c>
    </row>
    <row r="17964" spans="61:61" x14ac:dyDescent="0.25">
      <c r="BI17964" s="34">
        <v>-3.2793171257065601E-2</v>
      </c>
    </row>
    <row r="17965" spans="61:61" x14ac:dyDescent="0.25">
      <c r="BI17965" s="34">
        <v>-0.116830998050551</v>
      </c>
    </row>
    <row r="17966" spans="61:61" x14ac:dyDescent="0.25">
      <c r="BI17966" s="34">
        <v>-0.13452179656417201</v>
      </c>
    </row>
    <row r="17967" spans="61:61" x14ac:dyDescent="0.25">
      <c r="BI17967" s="34">
        <v>-8.7061180248570097E-2</v>
      </c>
    </row>
    <row r="17968" spans="61:61" x14ac:dyDescent="0.25">
      <c r="BI17968" s="34">
        <v>0.2624807793416582</v>
      </c>
    </row>
    <row r="17969" spans="61:61" x14ac:dyDescent="0.25">
      <c r="BI17969" s="34">
        <v>-0.1185680138682819</v>
      </c>
    </row>
    <row r="17970" spans="61:61" x14ac:dyDescent="0.25">
      <c r="BI17970" s="34">
        <v>-0.13907433798407329</v>
      </c>
    </row>
    <row r="17971" spans="61:61" x14ac:dyDescent="0.25">
      <c r="BI17971" s="34">
        <v>3.6941313451041999E-2</v>
      </c>
    </row>
    <row r="17972" spans="61:61" x14ac:dyDescent="0.25">
      <c r="BI17972" s="34">
        <v>4.4963529220024202E-2</v>
      </c>
    </row>
    <row r="17973" spans="61:61" x14ac:dyDescent="0.25">
      <c r="BI17973" s="34">
        <v>5.8458723142252103E-2</v>
      </c>
    </row>
    <row r="17974" spans="61:61" x14ac:dyDescent="0.25">
      <c r="BI17974" s="34">
        <v>-1.2054141610653501E-2</v>
      </c>
    </row>
    <row r="17975" spans="61:61" x14ac:dyDescent="0.25">
      <c r="BI17975" s="34">
        <v>4.4101373454364802E-2</v>
      </c>
    </row>
    <row r="17976" spans="61:61" x14ac:dyDescent="0.25">
      <c r="BI17976" s="34">
        <v>6.5847214028358705E-2</v>
      </c>
    </row>
    <row r="17977" spans="61:61" x14ac:dyDescent="0.25">
      <c r="BI17977" s="34">
        <v>-4.4641921772855198E-2</v>
      </c>
    </row>
    <row r="17978" spans="61:61" x14ac:dyDescent="0.25">
      <c r="BI17978" s="34">
        <v>-9.5422350258672906E-2</v>
      </c>
    </row>
    <row r="17979" spans="61:61" x14ac:dyDescent="0.25">
      <c r="BI17979" s="34">
        <v>3.3010333021980899E-2</v>
      </c>
    </row>
    <row r="17980" spans="61:61" x14ac:dyDescent="0.25">
      <c r="BI17980" s="34">
        <v>0.18592954268292361</v>
      </c>
    </row>
    <row r="17981" spans="61:61" x14ac:dyDescent="0.25">
      <c r="BI17981" s="34">
        <v>0.1952747184446734</v>
      </c>
    </row>
    <row r="17982" spans="61:61" x14ac:dyDescent="0.25">
      <c r="BI17982" s="34">
        <v>-6.0922512454470799E-2</v>
      </c>
    </row>
    <row r="17983" spans="61:61" x14ac:dyDescent="0.25">
      <c r="BI17983" s="34">
        <v>2.2181781326047999E-3</v>
      </c>
    </row>
    <row r="17984" spans="61:61" x14ac:dyDescent="0.25">
      <c r="BI17984" s="34">
        <v>1.7272772365881999E-3</v>
      </c>
    </row>
    <row r="17985" spans="61:61" x14ac:dyDescent="0.25">
      <c r="BI17985" s="34">
        <v>0.2123436191597366</v>
      </c>
    </row>
    <row r="17986" spans="61:61" x14ac:dyDescent="0.25">
      <c r="BI17986" s="34">
        <v>8.4798306415198393E-2</v>
      </c>
    </row>
    <row r="17987" spans="61:61" x14ac:dyDescent="0.25">
      <c r="BI17987" s="34">
        <v>0.2009818610807948</v>
      </c>
    </row>
    <row r="17988" spans="61:61" x14ac:dyDescent="0.25">
      <c r="BI17988" s="34">
        <v>8.7019480210628206E-2</v>
      </c>
    </row>
    <row r="17989" spans="61:61" x14ac:dyDescent="0.25">
      <c r="BI17989" s="34">
        <v>-0.1562850081681641</v>
      </c>
    </row>
    <row r="17990" spans="61:61" x14ac:dyDescent="0.25">
      <c r="BI17990" s="34">
        <v>7.6075107202917394E-2</v>
      </c>
    </row>
    <row r="17991" spans="61:61" x14ac:dyDescent="0.25">
      <c r="BI17991" s="34">
        <v>3.0496485149195399E-2</v>
      </c>
    </row>
    <row r="17992" spans="61:61" x14ac:dyDescent="0.25">
      <c r="BI17992" s="34">
        <v>-6.0173221310086698E-2</v>
      </c>
    </row>
    <row r="17993" spans="61:61" x14ac:dyDescent="0.25">
      <c r="BI17993" s="34">
        <v>-0.12705850051978559</v>
      </c>
    </row>
    <row r="17994" spans="61:61" x14ac:dyDescent="0.25">
      <c r="BI17994" s="34">
        <v>-8.0944944157660004E-3</v>
      </c>
    </row>
    <row r="17995" spans="61:61" x14ac:dyDescent="0.25">
      <c r="BI17995" s="34">
        <v>0.36798176562632878</v>
      </c>
    </row>
    <row r="17996" spans="61:61" x14ac:dyDescent="0.25">
      <c r="BI17996" s="34">
        <v>2.1310029076928701E-2</v>
      </c>
    </row>
    <row r="17997" spans="61:61" x14ac:dyDescent="0.25">
      <c r="BI17997" s="34">
        <v>0.2596678638347148</v>
      </c>
    </row>
    <row r="17998" spans="61:61" x14ac:dyDescent="0.25">
      <c r="BI17998" s="34">
        <v>0.13593401484032841</v>
      </c>
    </row>
    <row r="17999" spans="61:61" x14ac:dyDescent="0.25">
      <c r="BI17999" s="34">
        <v>-8.9083037248775795E-2</v>
      </c>
    </row>
    <row r="18000" spans="61:61" x14ac:dyDescent="0.25">
      <c r="BI18000" s="34">
        <v>-0.11696091956730061</v>
      </c>
    </row>
    <row r="18001" spans="61:61" x14ac:dyDescent="0.25">
      <c r="BI18001" s="34">
        <v>5.4364999007024802E-2</v>
      </c>
    </row>
    <row r="18002" spans="61:61" x14ac:dyDescent="0.25">
      <c r="BI18002" s="34">
        <v>-2.8592659250529499E-2</v>
      </c>
    </row>
    <row r="18003" spans="61:61" x14ac:dyDescent="0.25">
      <c r="BI18003" s="34">
        <v>9.6194402446755006E-2</v>
      </c>
    </row>
    <row r="18004" spans="61:61" x14ac:dyDescent="0.25">
      <c r="BI18004" s="34">
        <v>0.24659456594004911</v>
      </c>
    </row>
    <row r="18005" spans="61:61" x14ac:dyDescent="0.25">
      <c r="BI18005" s="34">
        <v>0.1572956696298656</v>
      </c>
    </row>
    <row r="18006" spans="61:61" x14ac:dyDescent="0.25">
      <c r="BI18006" s="34">
        <v>3.1995079671459001E-3</v>
      </c>
    </row>
    <row r="18007" spans="61:61" x14ac:dyDescent="0.25">
      <c r="BI18007" s="34">
        <v>5.24714715095203E-2</v>
      </c>
    </row>
    <row r="18008" spans="61:61" x14ac:dyDescent="0.25">
      <c r="BI18008" s="34">
        <v>2.7216772541960602E-2</v>
      </c>
    </row>
    <row r="18009" spans="61:61" x14ac:dyDescent="0.25">
      <c r="BI18009" s="34">
        <v>3.4149896802852901E-2</v>
      </c>
    </row>
    <row r="18010" spans="61:61" x14ac:dyDescent="0.25">
      <c r="BI18010" s="34">
        <v>1.7328618759616301E-2</v>
      </c>
    </row>
    <row r="18011" spans="61:61" x14ac:dyDescent="0.25">
      <c r="BI18011" s="34">
        <v>0.2373686372392253</v>
      </c>
    </row>
    <row r="18012" spans="61:61" x14ac:dyDescent="0.25">
      <c r="BI18012" s="34">
        <v>0.2003146709279445</v>
      </c>
    </row>
    <row r="18013" spans="61:61" x14ac:dyDescent="0.25">
      <c r="BI18013" s="34">
        <v>0.4727918515011259</v>
      </c>
    </row>
    <row r="18014" spans="61:61" x14ac:dyDescent="0.25">
      <c r="BI18014" s="34">
        <v>-0.1401153404661275</v>
      </c>
    </row>
    <row r="18015" spans="61:61" x14ac:dyDescent="0.25">
      <c r="BI18015" s="34">
        <v>3.4059002871117301E-2</v>
      </c>
    </row>
    <row r="18016" spans="61:61" x14ac:dyDescent="0.25">
      <c r="BI18016" s="34">
        <v>-8.42119090222474E-2</v>
      </c>
    </row>
    <row r="18017" spans="61:61" x14ac:dyDescent="0.25">
      <c r="BI18017" s="34">
        <v>0.70740479848287741</v>
      </c>
    </row>
    <row r="18018" spans="61:61" x14ac:dyDescent="0.25">
      <c r="BI18018" s="34">
        <v>0.17384455995024259</v>
      </c>
    </row>
    <row r="18019" spans="61:61" x14ac:dyDescent="0.25">
      <c r="BI18019" s="34">
        <v>-4.30592865542231E-2</v>
      </c>
    </row>
    <row r="18020" spans="61:61" x14ac:dyDescent="0.25">
      <c r="BI18020" s="34">
        <v>5.4849544043201602E-2</v>
      </c>
    </row>
    <row r="18021" spans="61:61" x14ac:dyDescent="0.25">
      <c r="BI18021" s="34">
        <v>0.2674454843311545</v>
      </c>
    </row>
    <row r="18022" spans="61:61" x14ac:dyDescent="0.25">
      <c r="BI18022" s="34">
        <v>6.7429075109892406E-2</v>
      </c>
    </row>
    <row r="18023" spans="61:61" x14ac:dyDescent="0.25">
      <c r="BI18023" s="34">
        <v>0.138008984529188</v>
      </c>
    </row>
    <row r="18024" spans="61:61" x14ac:dyDescent="0.25">
      <c r="BI18024" s="34">
        <v>-1.1786736724928E-2</v>
      </c>
    </row>
    <row r="18025" spans="61:61" x14ac:dyDescent="0.25">
      <c r="BI18025" s="34">
        <v>-7.6833690609138097E-2</v>
      </c>
    </row>
    <row r="18026" spans="61:61" x14ac:dyDescent="0.25">
      <c r="BI18026" s="34">
        <v>-7.9794257303588995E-2</v>
      </c>
    </row>
    <row r="18027" spans="61:61" x14ac:dyDescent="0.25">
      <c r="BI18027" s="34">
        <v>0.16052710943279039</v>
      </c>
    </row>
    <row r="18028" spans="61:61" x14ac:dyDescent="0.25">
      <c r="BI18028" s="34">
        <v>0.60430631463512186</v>
      </c>
    </row>
    <row r="18029" spans="61:61" x14ac:dyDescent="0.25">
      <c r="BI18029" s="34">
        <v>-1.8142367130892E-3</v>
      </c>
    </row>
    <row r="18030" spans="61:61" x14ac:dyDescent="0.25">
      <c r="BI18030" s="34">
        <v>6.8177106242042998E-2</v>
      </c>
    </row>
    <row r="18031" spans="61:61" x14ac:dyDescent="0.25">
      <c r="BI18031" s="34">
        <v>5.46400064160125E-2</v>
      </c>
    </row>
    <row r="18032" spans="61:61" x14ac:dyDescent="0.25">
      <c r="BI18032" s="34">
        <v>3.1987271246311497E-2</v>
      </c>
    </row>
    <row r="18033" spans="61:61" x14ac:dyDescent="0.25">
      <c r="BI18033" s="34">
        <v>-0.1621130716140731</v>
      </c>
    </row>
    <row r="18034" spans="61:61" x14ac:dyDescent="0.25">
      <c r="BI18034" s="34">
        <v>6.0320787025148002E-2</v>
      </c>
    </row>
    <row r="18035" spans="61:61" x14ac:dyDescent="0.25">
      <c r="BI18035" s="34">
        <v>8.6570649772593003E-3</v>
      </c>
    </row>
    <row r="18036" spans="61:61" x14ac:dyDescent="0.25">
      <c r="BI18036" s="34">
        <v>6.7756443619163206E-2</v>
      </c>
    </row>
    <row r="18037" spans="61:61" x14ac:dyDescent="0.25">
      <c r="BI18037" s="34">
        <v>0.62480103366002171</v>
      </c>
    </row>
    <row r="18038" spans="61:61" x14ac:dyDescent="0.25">
      <c r="BI18038" s="34">
        <v>-2.1184234192843401E-2</v>
      </c>
    </row>
    <row r="18039" spans="61:61" x14ac:dyDescent="0.25">
      <c r="BI18039" s="34">
        <v>3.5945427166015599E-2</v>
      </c>
    </row>
    <row r="18040" spans="61:61" x14ac:dyDescent="0.25">
      <c r="BI18040" s="34">
        <v>3.00323888442094E-2</v>
      </c>
    </row>
    <row r="18041" spans="61:61" x14ac:dyDescent="0.25">
      <c r="BI18041" s="34">
        <v>-6.8311911680801807E-2</v>
      </c>
    </row>
    <row r="18042" spans="61:61" x14ac:dyDescent="0.25">
      <c r="BI18042" s="34">
        <v>-2.9565472810077799E-2</v>
      </c>
    </row>
    <row r="18043" spans="61:61" x14ac:dyDescent="0.25">
      <c r="BI18043" s="34">
        <v>1.8029426050214601E-2</v>
      </c>
    </row>
    <row r="18044" spans="61:61" x14ac:dyDescent="0.25">
      <c r="BI18044" s="34">
        <v>1.8269823314838701E-2</v>
      </c>
    </row>
    <row r="18045" spans="61:61" x14ac:dyDescent="0.25">
      <c r="BI18045" s="34">
        <v>-5.9210579311918997E-2</v>
      </c>
    </row>
    <row r="18046" spans="61:61" x14ac:dyDescent="0.25">
      <c r="BI18046" s="34">
        <v>-0.1020736076998314</v>
      </c>
    </row>
    <row r="18047" spans="61:61" x14ac:dyDescent="0.25">
      <c r="BI18047" s="34">
        <v>0.1217042668623768</v>
      </c>
    </row>
    <row r="18048" spans="61:61" x14ac:dyDescent="0.25">
      <c r="BI18048" s="34">
        <v>-7.9210573601750503E-2</v>
      </c>
    </row>
    <row r="18049" spans="61:61" x14ac:dyDescent="0.25">
      <c r="BI18049" s="34">
        <v>-3.8779118653607801E-2</v>
      </c>
    </row>
    <row r="18050" spans="61:61" x14ac:dyDescent="0.25">
      <c r="BI18050" s="34">
        <v>-8.2676113595597595E-2</v>
      </c>
    </row>
    <row r="18051" spans="61:61" x14ac:dyDescent="0.25">
      <c r="BI18051" s="34">
        <v>0.215722894974642</v>
      </c>
    </row>
    <row r="18052" spans="61:61" x14ac:dyDescent="0.25">
      <c r="BI18052" s="34">
        <v>0.1645718179588648</v>
      </c>
    </row>
    <row r="18053" spans="61:61" x14ac:dyDescent="0.25">
      <c r="BI18053" s="34">
        <v>0.22293347318575049</v>
      </c>
    </row>
    <row r="18054" spans="61:61" x14ac:dyDescent="0.25">
      <c r="BI18054" s="34">
        <v>0.68256611171046011</v>
      </c>
    </row>
    <row r="18055" spans="61:61" x14ac:dyDescent="0.25">
      <c r="BI18055" s="34">
        <v>-7.3742186781939195E-2</v>
      </c>
    </row>
    <row r="18056" spans="61:61" x14ac:dyDescent="0.25">
      <c r="BI18056" s="34">
        <v>-5.8888645383202903E-2</v>
      </c>
    </row>
    <row r="18057" spans="61:61" x14ac:dyDescent="0.25">
      <c r="BI18057" s="34">
        <v>-2.0978247830329699E-2</v>
      </c>
    </row>
    <row r="18058" spans="61:61" x14ac:dyDescent="0.25">
      <c r="BI18058" s="34">
        <v>6.6751753145041504E-2</v>
      </c>
    </row>
    <row r="18059" spans="61:61" x14ac:dyDescent="0.25">
      <c r="BI18059" s="34">
        <v>-0.19104549159125681</v>
      </c>
    </row>
    <row r="18060" spans="61:61" x14ac:dyDescent="0.25">
      <c r="BI18060" s="34">
        <v>-0.1038140814658578</v>
      </c>
    </row>
    <row r="18061" spans="61:61" x14ac:dyDescent="0.25">
      <c r="BI18061" s="34">
        <v>-2.8034139995403999E-3</v>
      </c>
    </row>
    <row r="18062" spans="61:61" x14ac:dyDescent="0.25">
      <c r="BI18062" s="34">
        <v>-2.63681110513263E-2</v>
      </c>
    </row>
    <row r="18063" spans="61:61" x14ac:dyDescent="0.25">
      <c r="BI18063" s="34">
        <v>-3.1777848706342003E-2</v>
      </c>
    </row>
    <row r="18064" spans="61:61" x14ac:dyDescent="0.25">
      <c r="BI18064" s="34">
        <v>-0.1769667376210334</v>
      </c>
    </row>
    <row r="18065" spans="61:61" x14ac:dyDescent="0.25">
      <c r="BI18065" s="34">
        <v>-6.6860418311887104E-2</v>
      </c>
    </row>
    <row r="18066" spans="61:61" x14ac:dyDescent="0.25">
      <c r="BI18066" s="34">
        <v>-2.5484189198077298E-2</v>
      </c>
    </row>
    <row r="18067" spans="61:61" x14ac:dyDescent="0.25">
      <c r="BI18067" s="34">
        <v>-9.8403181195225106E-2</v>
      </c>
    </row>
    <row r="18068" spans="61:61" x14ac:dyDescent="0.25">
      <c r="BI18068" s="34">
        <v>-6.2066337641128302E-2</v>
      </c>
    </row>
    <row r="18069" spans="61:61" x14ac:dyDescent="0.25">
      <c r="BI18069" s="34">
        <v>-0.1359641420397962</v>
      </c>
    </row>
    <row r="18070" spans="61:61" x14ac:dyDescent="0.25">
      <c r="BI18070" s="34">
        <v>-0.13358369201650569</v>
      </c>
    </row>
    <row r="18071" spans="61:61" x14ac:dyDescent="0.25">
      <c r="BI18071" s="34">
        <v>-6.2507474632927995E-2</v>
      </c>
    </row>
    <row r="18072" spans="61:61" x14ac:dyDescent="0.25">
      <c r="BI18072" s="34">
        <v>4.0942203823488999E-3</v>
      </c>
    </row>
    <row r="18073" spans="61:61" x14ac:dyDescent="0.25">
      <c r="BI18073" s="34">
        <v>2.5057035652097201E-2</v>
      </c>
    </row>
    <row r="18074" spans="61:61" x14ac:dyDescent="0.25">
      <c r="BI18074" s="34">
        <v>3.8117497159903702E-2</v>
      </c>
    </row>
    <row r="18075" spans="61:61" x14ac:dyDescent="0.25">
      <c r="BI18075" s="34">
        <v>0.26501035451794169</v>
      </c>
    </row>
    <row r="18076" spans="61:61" x14ac:dyDescent="0.25">
      <c r="BI18076" s="34">
        <v>0.157375900369291</v>
      </c>
    </row>
    <row r="18077" spans="61:61" x14ac:dyDescent="0.25">
      <c r="BI18077" s="34">
        <v>-3.6030395884714801E-2</v>
      </c>
    </row>
    <row r="18078" spans="61:61" x14ac:dyDescent="0.25">
      <c r="BI18078" s="34">
        <v>-0.16801223864828849</v>
      </c>
    </row>
    <row r="18079" spans="61:61" x14ac:dyDescent="0.25">
      <c r="BI18079" s="34">
        <v>-0.11208964784928151</v>
      </c>
    </row>
    <row r="18080" spans="61:61" x14ac:dyDescent="0.25">
      <c r="BI18080" s="34">
        <v>4.7213717410206399E-2</v>
      </c>
    </row>
    <row r="18081" spans="61:61" x14ac:dyDescent="0.25">
      <c r="BI18081" s="34">
        <v>0.22485801210422349</v>
      </c>
    </row>
    <row r="18082" spans="61:61" x14ac:dyDescent="0.25">
      <c r="BI18082" s="34">
        <v>-0.1007550747720332</v>
      </c>
    </row>
    <row r="18083" spans="61:61" x14ac:dyDescent="0.25">
      <c r="BI18083" s="34">
        <v>-0.15251009616692049</v>
      </c>
    </row>
    <row r="18084" spans="61:61" x14ac:dyDescent="0.25">
      <c r="BI18084" s="34">
        <v>3.0585169152455099E-2</v>
      </c>
    </row>
    <row r="18085" spans="61:61" x14ac:dyDescent="0.25">
      <c r="BI18085" s="34">
        <v>0.1052162901462569</v>
      </c>
    </row>
    <row r="18086" spans="61:61" x14ac:dyDescent="0.25">
      <c r="BI18086" s="34">
        <v>-8.5373480632257803E-2</v>
      </c>
    </row>
    <row r="18087" spans="61:61" x14ac:dyDescent="0.25">
      <c r="BI18087" s="34">
        <v>5.8844725408377999E-2</v>
      </c>
    </row>
    <row r="18088" spans="61:61" x14ac:dyDescent="0.25">
      <c r="BI18088" s="34">
        <v>3.1275887272991E-3</v>
      </c>
    </row>
    <row r="18089" spans="61:61" x14ac:dyDescent="0.25">
      <c r="BI18089" s="34">
        <v>-0.22367907953635729</v>
      </c>
    </row>
    <row r="18090" spans="61:61" x14ac:dyDescent="0.25">
      <c r="BI18090" s="34">
        <v>-0.30522754446210071</v>
      </c>
    </row>
    <row r="18091" spans="61:61" x14ac:dyDescent="0.25">
      <c r="BI18091" s="34">
        <v>-0.32847563440883881</v>
      </c>
    </row>
    <row r="18092" spans="61:61" x14ac:dyDescent="0.25">
      <c r="BI18092" s="34">
        <v>-7.8848014888835305E-2</v>
      </c>
    </row>
    <row r="18093" spans="61:61" x14ac:dyDescent="0.25">
      <c r="BI18093" s="34">
        <v>-0.26677306063268441</v>
      </c>
    </row>
    <row r="18094" spans="61:61" x14ac:dyDescent="0.25">
      <c r="BI18094" s="34">
        <v>-6.10449384764346E-2</v>
      </c>
    </row>
    <row r="18095" spans="61:61" x14ac:dyDescent="0.25">
      <c r="BI18095" s="34">
        <v>-0.20434776086520071</v>
      </c>
    </row>
    <row r="18096" spans="61:61" x14ac:dyDescent="0.25">
      <c r="BI18096" s="34">
        <v>-0.1164328200100216</v>
      </c>
    </row>
    <row r="18097" spans="61:61" x14ac:dyDescent="0.25">
      <c r="BI18097" s="34">
        <v>-0.1196757972033142</v>
      </c>
    </row>
    <row r="18098" spans="61:61" x14ac:dyDescent="0.25">
      <c r="BI18098" s="34">
        <v>-0.1127804726601368</v>
      </c>
    </row>
    <row r="18099" spans="61:61" x14ac:dyDescent="0.25">
      <c r="BI18099" s="34">
        <v>-0.1424736714165652</v>
      </c>
    </row>
    <row r="18100" spans="61:61" x14ac:dyDescent="0.25">
      <c r="BI18100" s="34">
        <v>-0.1644874528779954</v>
      </c>
    </row>
    <row r="18101" spans="61:61" x14ac:dyDescent="0.25">
      <c r="BI18101" s="34">
        <v>-1.1154312863608601E-2</v>
      </c>
    </row>
    <row r="18102" spans="61:61" x14ac:dyDescent="0.25">
      <c r="BI18102" s="34">
        <v>-0.1065341859201393</v>
      </c>
    </row>
    <row r="18103" spans="61:61" x14ac:dyDescent="0.25">
      <c r="BI18103" s="34">
        <v>-0.17439976581194269</v>
      </c>
    </row>
    <row r="18104" spans="61:61" x14ac:dyDescent="0.25">
      <c r="BI18104" s="34">
        <v>1.6572492697236E-3</v>
      </c>
    </row>
    <row r="18105" spans="61:61" x14ac:dyDescent="0.25">
      <c r="BI18105" s="34">
        <v>-8.9730658514342296E-2</v>
      </c>
    </row>
    <row r="18106" spans="61:61" x14ac:dyDescent="0.25">
      <c r="BI18106" s="34">
        <v>8.7928834156913896E-2</v>
      </c>
    </row>
    <row r="18107" spans="61:61" x14ac:dyDescent="0.25">
      <c r="BI18107" s="34">
        <v>-0.31865708434340528</v>
      </c>
    </row>
    <row r="18108" spans="61:61" x14ac:dyDescent="0.25">
      <c r="BI18108" s="34">
        <v>0.1367161117097119</v>
      </c>
    </row>
    <row r="18109" spans="61:61" x14ac:dyDescent="0.25">
      <c r="BI18109" s="34">
        <v>3.5766662195918598E-2</v>
      </c>
    </row>
    <row r="18110" spans="61:61" x14ac:dyDescent="0.25">
      <c r="BI18110" s="34">
        <v>-1.8510750847598699E-2</v>
      </c>
    </row>
    <row r="18111" spans="61:61" x14ac:dyDescent="0.25">
      <c r="BI18111" s="34">
        <v>0.41065586987287472</v>
      </c>
    </row>
    <row r="18112" spans="61:61" x14ac:dyDescent="0.25">
      <c r="BI18112" s="34">
        <v>1.39893003007335E-2</v>
      </c>
    </row>
    <row r="18113" spans="61:61" x14ac:dyDescent="0.25">
      <c r="BI18113" s="34">
        <v>0.11407897364182649</v>
      </c>
    </row>
    <row r="18114" spans="61:61" x14ac:dyDescent="0.25">
      <c r="BI18114" s="34">
        <v>-0.11931222566232</v>
      </c>
    </row>
    <row r="18115" spans="61:61" x14ac:dyDescent="0.25">
      <c r="BI18115" s="34">
        <v>0.2284255903405511</v>
      </c>
    </row>
    <row r="18116" spans="61:61" x14ac:dyDescent="0.25">
      <c r="BI18116" s="34">
        <v>2.9427215834425001E-2</v>
      </c>
    </row>
    <row r="18117" spans="61:61" x14ac:dyDescent="0.25">
      <c r="BI18117" s="34">
        <v>0.25204086608402021</v>
      </c>
    </row>
    <row r="18118" spans="61:61" x14ac:dyDescent="0.25">
      <c r="BI18118" s="34">
        <v>3.21385385330092E-2</v>
      </c>
    </row>
    <row r="18119" spans="61:61" x14ac:dyDescent="0.25">
      <c r="BI18119" s="34">
        <v>-9.4928289064738297E-2</v>
      </c>
    </row>
    <row r="18120" spans="61:61" x14ac:dyDescent="0.25">
      <c r="BI18120" s="34">
        <v>0.46109002700061558</v>
      </c>
    </row>
    <row r="18121" spans="61:61" x14ac:dyDescent="0.25">
      <c r="BI18121" s="34">
        <v>3.1787297418804802E-2</v>
      </c>
    </row>
    <row r="18122" spans="61:61" x14ac:dyDescent="0.25">
      <c r="BI18122" s="34">
        <v>0.149514891258446</v>
      </c>
    </row>
    <row r="18123" spans="61:61" x14ac:dyDescent="0.25">
      <c r="BI18123" s="34">
        <v>0.20439076181020091</v>
      </c>
    </row>
    <row r="18124" spans="61:61" x14ac:dyDescent="0.25">
      <c r="BI18124" s="34">
        <v>-5.71366432391225E-2</v>
      </c>
    </row>
    <row r="18125" spans="61:61" x14ac:dyDescent="0.25">
      <c r="BI18125" s="34">
        <v>0.2195298297628995</v>
      </c>
    </row>
    <row r="18126" spans="61:61" x14ac:dyDescent="0.25">
      <c r="BI18126" s="34">
        <v>0.250384460398131</v>
      </c>
    </row>
    <row r="18127" spans="61:61" x14ac:dyDescent="0.25">
      <c r="BI18127" s="34">
        <v>0.1081267941920508</v>
      </c>
    </row>
    <row r="18128" spans="61:61" x14ac:dyDescent="0.25">
      <c r="BI18128" s="34">
        <v>-6.7127713962025604E-2</v>
      </c>
    </row>
    <row r="18129" spans="61:61" x14ac:dyDescent="0.25">
      <c r="BI18129" s="34">
        <v>5.9710780102893999E-3</v>
      </c>
    </row>
    <row r="18130" spans="61:61" x14ac:dyDescent="0.25">
      <c r="BI18130" s="34">
        <v>-1.8841964855994299E-2</v>
      </c>
    </row>
    <row r="18131" spans="61:61" x14ac:dyDescent="0.25">
      <c r="BI18131" s="34">
        <v>5.82930906520501E-2</v>
      </c>
    </row>
    <row r="18132" spans="61:61" x14ac:dyDescent="0.25">
      <c r="BI18132" s="34">
        <v>6.3675946054023002E-3</v>
      </c>
    </row>
    <row r="18133" spans="61:61" x14ac:dyDescent="0.25">
      <c r="BI18133" s="34">
        <v>0.13252037630452521</v>
      </c>
    </row>
    <row r="18134" spans="61:61" x14ac:dyDescent="0.25">
      <c r="BI18134" s="34">
        <v>0.33943699414479461</v>
      </c>
    </row>
    <row r="18135" spans="61:61" x14ac:dyDescent="0.25">
      <c r="BI18135" s="34">
        <v>-5.4177053964360199E-2</v>
      </c>
    </row>
    <row r="18136" spans="61:61" x14ac:dyDescent="0.25">
      <c r="BI18136" s="34">
        <v>-0.1233637583414261</v>
      </c>
    </row>
    <row r="18137" spans="61:61" x14ac:dyDescent="0.25">
      <c r="BI18137" s="34">
        <v>-0.27544463891894938</v>
      </c>
    </row>
    <row r="18138" spans="61:61" x14ac:dyDescent="0.25">
      <c r="BI18138" s="34">
        <v>4.5099450351445601E-2</v>
      </c>
    </row>
    <row r="18139" spans="61:61" x14ac:dyDescent="0.25">
      <c r="BI18139" s="34">
        <v>0.12618815993445659</v>
      </c>
    </row>
    <row r="18140" spans="61:61" x14ac:dyDescent="0.25">
      <c r="BI18140" s="34">
        <v>0.3406036908555149</v>
      </c>
    </row>
    <row r="18141" spans="61:61" x14ac:dyDescent="0.25">
      <c r="BI18141" s="34">
        <v>9.1268234533012804E-2</v>
      </c>
    </row>
    <row r="18142" spans="61:61" x14ac:dyDescent="0.25">
      <c r="BI18142" s="34">
        <v>-2.8782984313501299E-2</v>
      </c>
    </row>
    <row r="18143" spans="61:61" x14ac:dyDescent="0.25">
      <c r="BI18143" s="34">
        <v>0.40458085260183069</v>
      </c>
    </row>
    <row r="18144" spans="61:61" x14ac:dyDescent="0.25">
      <c r="BI18144" s="34">
        <v>4.8015094609826399E-2</v>
      </c>
    </row>
    <row r="18145" spans="61:61" x14ac:dyDescent="0.25">
      <c r="BI18145" s="34">
        <v>0.11647600790929109</v>
      </c>
    </row>
    <row r="18146" spans="61:61" x14ac:dyDescent="0.25">
      <c r="BI18146" s="34">
        <v>0.1137863163554268</v>
      </c>
    </row>
    <row r="18147" spans="61:61" x14ac:dyDescent="0.25">
      <c r="BI18147" s="34">
        <v>-0.10032715333674461</v>
      </c>
    </row>
    <row r="18148" spans="61:61" x14ac:dyDescent="0.25">
      <c r="BI18148" s="34">
        <v>0.1457185346841888</v>
      </c>
    </row>
    <row r="18149" spans="61:61" x14ac:dyDescent="0.25">
      <c r="BI18149" s="34">
        <v>0.2218767415073665</v>
      </c>
    </row>
    <row r="18150" spans="61:61" x14ac:dyDescent="0.25">
      <c r="BI18150" s="34">
        <v>2.8713825498725001E-2</v>
      </c>
    </row>
    <row r="18151" spans="61:61" x14ac:dyDescent="0.25">
      <c r="BI18151" s="34">
        <v>-3.2706552165363903E-2</v>
      </c>
    </row>
    <row r="18152" spans="61:61" x14ac:dyDescent="0.25">
      <c r="BI18152" s="34">
        <v>-2.39995836896983E-2</v>
      </c>
    </row>
    <row r="18153" spans="61:61" x14ac:dyDescent="0.25">
      <c r="BI18153" s="34">
        <v>-0.1949260842537805</v>
      </c>
    </row>
    <row r="18154" spans="61:61" x14ac:dyDescent="0.25">
      <c r="BI18154" s="34">
        <v>-0.1867438760496169</v>
      </c>
    </row>
    <row r="18155" spans="61:61" x14ac:dyDescent="0.25">
      <c r="BI18155" s="34">
        <v>0.10513709987558729</v>
      </c>
    </row>
    <row r="18156" spans="61:61" x14ac:dyDescent="0.25">
      <c r="BI18156" s="34">
        <v>0.18877290559814669</v>
      </c>
    </row>
    <row r="18157" spans="61:61" x14ac:dyDescent="0.25">
      <c r="BI18157" s="34">
        <v>6.7858749695952097E-2</v>
      </c>
    </row>
    <row r="18158" spans="61:61" x14ac:dyDescent="0.25">
      <c r="BI18158" s="34">
        <v>-0.1568958905499315</v>
      </c>
    </row>
    <row r="18159" spans="61:61" x14ac:dyDescent="0.25">
      <c r="BI18159" s="34">
        <v>-0.23754135032887211</v>
      </c>
    </row>
    <row r="18160" spans="61:61" x14ac:dyDescent="0.25">
      <c r="BI18160" s="34">
        <v>0.10719933755962351</v>
      </c>
    </row>
    <row r="18161" spans="61:61" x14ac:dyDescent="0.25">
      <c r="BI18161" s="34">
        <v>-0.1938610654524717</v>
      </c>
    </row>
    <row r="18162" spans="61:61" x14ac:dyDescent="0.25">
      <c r="BI18162" s="34">
        <v>-0.16295233911160839</v>
      </c>
    </row>
    <row r="18163" spans="61:61" x14ac:dyDescent="0.25">
      <c r="BI18163" s="34">
        <v>-9.4163347928402197E-2</v>
      </c>
    </row>
    <row r="18164" spans="61:61" x14ac:dyDescent="0.25">
      <c r="BI18164" s="34">
        <v>-0.21797853210568599</v>
      </c>
    </row>
    <row r="18165" spans="61:61" x14ac:dyDescent="0.25">
      <c r="BI18165" s="34">
        <v>0.18870445794912599</v>
      </c>
    </row>
    <row r="18166" spans="61:61" x14ac:dyDescent="0.25">
      <c r="BI18166" s="34">
        <v>-0.1241816820940847</v>
      </c>
    </row>
    <row r="18167" spans="61:61" x14ac:dyDescent="0.25">
      <c r="BI18167" s="34">
        <v>-7.2717567734367605E-2</v>
      </c>
    </row>
    <row r="18168" spans="61:61" x14ac:dyDescent="0.25">
      <c r="BI18168" s="34">
        <v>7.5065646641862299E-2</v>
      </c>
    </row>
    <row r="18169" spans="61:61" x14ac:dyDescent="0.25">
      <c r="BI18169" s="34">
        <v>-8.8479841652026006E-2</v>
      </c>
    </row>
    <row r="18170" spans="61:61" x14ac:dyDescent="0.25">
      <c r="BI18170" s="34">
        <v>6.3452454624074103E-2</v>
      </c>
    </row>
    <row r="18171" spans="61:61" x14ac:dyDescent="0.25">
      <c r="BI18171" s="34">
        <v>1.9868848177746999E-3</v>
      </c>
    </row>
    <row r="18172" spans="61:61" x14ac:dyDescent="0.25">
      <c r="BI18172" s="34">
        <v>-0.23559231169749831</v>
      </c>
    </row>
    <row r="18173" spans="61:61" x14ac:dyDescent="0.25">
      <c r="BI18173" s="34">
        <v>-1.45045307068804E-2</v>
      </c>
    </row>
    <row r="18174" spans="61:61" x14ac:dyDescent="0.25">
      <c r="BI18174" s="34">
        <v>5.9179579861010998E-3</v>
      </c>
    </row>
    <row r="18175" spans="61:61" x14ac:dyDescent="0.25">
      <c r="BI18175" s="34">
        <v>0.14591819965074779</v>
      </c>
    </row>
    <row r="18176" spans="61:61" x14ac:dyDescent="0.25">
      <c r="BI18176" s="34">
        <v>-7.55260468879283E-2</v>
      </c>
    </row>
    <row r="18177" spans="61:61" x14ac:dyDescent="0.25">
      <c r="BI18177" s="34">
        <v>8.5356678809352798E-2</v>
      </c>
    </row>
    <row r="18178" spans="61:61" x14ac:dyDescent="0.25">
      <c r="BI18178" s="34">
        <v>1.6978468482002101E-2</v>
      </c>
    </row>
    <row r="18179" spans="61:61" x14ac:dyDescent="0.25">
      <c r="BI18179" s="34">
        <v>-8.4361858928932498E-2</v>
      </c>
    </row>
    <row r="18180" spans="61:61" x14ac:dyDescent="0.25">
      <c r="BI18180" s="34">
        <v>-6.4297487005756104E-2</v>
      </c>
    </row>
    <row r="18181" spans="61:61" x14ac:dyDescent="0.25">
      <c r="BI18181" s="34">
        <v>6.7570833291483806E-2</v>
      </c>
    </row>
    <row r="18182" spans="61:61" x14ac:dyDescent="0.25">
      <c r="BI18182" s="34">
        <v>-0.15959415386361669</v>
      </c>
    </row>
    <row r="18183" spans="61:61" x14ac:dyDescent="0.25">
      <c r="BI18183" s="34">
        <v>-0.26161245853715009</v>
      </c>
    </row>
    <row r="18184" spans="61:61" x14ac:dyDescent="0.25">
      <c r="BI18184" s="34">
        <v>7.0340455430218995E-2</v>
      </c>
    </row>
    <row r="18185" spans="61:61" x14ac:dyDescent="0.25">
      <c r="BI18185" s="34">
        <v>-0.13287776524772191</v>
      </c>
    </row>
    <row r="18186" spans="61:61" x14ac:dyDescent="0.25">
      <c r="BI18186" s="34">
        <v>6.7173920267619494E-2</v>
      </c>
    </row>
    <row r="18187" spans="61:61" x14ac:dyDescent="0.25">
      <c r="BI18187" s="34">
        <v>0.1127342070374789</v>
      </c>
    </row>
    <row r="18188" spans="61:61" x14ac:dyDescent="0.25">
      <c r="BI18188" s="34">
        <v>-8.6319758167652597E-2</v>
      </c>
    </row>
    <row r="18189" spans="61:61" x14ac:dyDescent="0.25">
      <c r="BI18189" s="34">
        <v>4.5638712263230997E-2</v>
      </c>
    </row>
    <row r="18190" spans="61:61" x14ac:dyDescent="0.25">
      <c r="BI18190" s="34">
        <v>4.4981168064584097E-2</v>
      </c>
    </row>
    <row r="18191" spans="61:61" x14ac:dyDescent="0.25">
      <c r="BI18191" s="34">
        <v>-2.5124769033954501E-2</v>
      </c>
    </row>
    <row r="18192" spans="61:61" x14ac:dyDescent="0.25">
      <c r="BI18192" s="34">
        <v>0.2064103943605177</v>
      </c>
    </row>
    <row r="18193" spans="61:61" x14ac:dyDescent="0.25">
      <c r="BI18193" s="34">
        <v>9.4118236820274301E-2</v>
      </c>
    </row>
    <row r="18194" spans="61:61" x14ac:dyDescent="0.25">
      <c r="BI18194" s="34">
        <v>7.7230415845176106E-2</v>
      </c>
    </row>
    <row r="18195" spans="61:61" x14ac:dyDescent="0.25">
      <c r="BI18195" s="34">
        <v>-6.2219095230576699E-2</v>
      </c>
    </row>
    <row r="18196" spans="61:61" x14ac:dyDescent="0.25">
      <c r="BI18196" s="34">
        <v>-2.0136118156572399E-2</v>
      </c>
    </row>
    <row r="18197" spans="61:61" x14ac:dyDescent="0.25">
      <c r="BI18197" s="34">
        <v>0.13577449146277909</v>
      </c>
    </row>
    <row r="18198" spans="61:61" x14ac:dyDescent="0.25">
      <c r="BI18198" s="34">
        <v>-6.3447987145963405E-2</v>
      </c>
    </row>
    <row r="18199" spans="61:61" x14ac:dyDescent="0.25">
      <c r="BI18199" s="34">
        <v>-4.1814050394589498E-2</v>
      </c>
    </row>
    <row r="18200" spans="61:61" x14ac:dyDescent="0.25">
      <c r="BI18200" s="34">
        <v>-0.15516680007878139</v>
      </c>
    </row>
    <row r="18201" spans="61:61" x14ac:dyDescent="0.25">
      <c r="BI18201" s="34">
        <v>6.7274578379996702E-2</v>
      </c>
    </row>
    <row r="18202" spans="61:61" x14ac:dyDescent="0.25">
      <c r="BI18202" s="34">
        <v>-4.8292013726664203E-2</v>
      </c>
    </row>
    <row r="18203" spans="61:61" x14ac:dyDescent="0.25">
      <c r="BI18203" s="34">
        <v>4.4249687310349999E-4</v>
      </c>
    </row>
    <row r="18204" spans="61:61" x14ac:dyDescent="0.25">
      <c r="BI18204" s="34">
        <v>-0.16708218189092469</v>
      </c>
    </row>
    <row r="18205" spans="61:61" x14ac:dyDescent="0.25">
      <c r="BI18205" s="34">
        <v>-0.1060161763081936</v>
      </c>
    </row>
    <row r="18206" spans="61:61" x14ac:dyDescent="0.25">
      <c r="BI18206" s="34">
        <v>-3.5454743831569498E-2</v>
      </c>
    </row>
    <row r="18207" spans="61:61" x14ac:dyDescent="0.25">
      <c r="BI18207" s="34">
        <v>-5.1804017975074203E-2</v>
      </c>
    </row>
    <row r="18208" spans="61:61" x14ac:dyDescent="0.25">
      <c r="BI18208" s="34">
        <v>7.10081487413107E-2</v>
      </c>
    </row>
    <row r="18209" spans="61:61" x14ac:dyDescent="0.25">
      <c r="BI18209" s="34">
        <v>-0.20189670056853379</v>
      </c>
    </row>
    <row r="18210" spans="61:61" x14ac:dyDescent="0.25">
      <c r="BI18210" s="34">
        <v>1.37449044466745E-2</v>
      </c>
    </row>
    <row r="18211" spans="61:61" x14ac:dyDescent="0.25">
      <c r="BI18211" s="34">
        <v>-0.1512073895649981</v>
      </c>
    </row>
    <row r="18212" spans="61:61" x14ac:dyDescent="0.25">
      <c r="BI18212" s="34">
        <v>7.8805989055707001E-2</v>
      </c>
    </row>
    <row r="18213" spans="61:61" x14ac:dyDescent="0.25">
      <c r="BI18213" s="34">
        <v>2.26564802791266E-2</v>
      </c>
    </row>
    <row r="18214" spans="61:61" x14ac:dyDescent="0.25">
      <c r="BI18214" s="34">
        <v>0.18614662583138411</v>
      </c>
    </row>
    <row r="18215" spans="61:61" x14ac:dyDescent="0.25">
      <c r="BI18215" s="34">
        <v>0.19179485382846889</v>
      </c>
    </row>
    <row r="18216" spans="61:61" x14ac:dyDescent="0.25">
      <c r="BI18216" s="34">
        <v>-8.9183399282156101E-2</v>
      </c>
    </row>
    <row r="18217" spans="61:61" x14ac:dyDescent="0.25">
      <c r="BI18217" s="34">
        <v>9.2413976477028703E-2</v>
      </c>
    </row>
    <row r="18218" spans="61:61" x14ac:dyDescent="0.25">
      <c r="BI18218" s="34">
        <v>8.2331771439541596E-2</v>
      </c>
    </row>
    <row r="18219" spans="61:61" x14ac:dyDescent="0.25">
      <c r="BI18219" s="34">
        <v>-2.5246086912449402E-2</v>
      </c>
    </row>
    <row r="18220" spans="61:61" x14ac:dyDescent="0.25">
      <c r="BI18220" s="34">
        <v>0.1278407009234433</v>
      </c>
    </row>
    <row r="18221" spans="61:61" x14ac:dyDescent="0.25">
      <c r="BI18221" s="34">
        <v>4.7794575154329902E-2</v>
      </c>
    </row>
    <row r="18222" spans="61:61" x14ac:dyDescent="0.25">
      <c r="BI18222" s="34">
        <v>4.2447498842429397E-2</v>
      </c>
    </row>
    <row r="18223" spans="61:61" x14ac:dyDescent="0.25">
      <c r="BI18223" s="34">
        <v>0.13742123132884579</v>
      </c>
    </row>
    <row r="18224" spans="61:61" x14ac:dyDescent="0.25">
      <c r="BI18224" s="34">
        <v>0.3560548017380723</v>
      </c>
    </row>
    <row r="18225" spans="61:61" x14ac:dyDescent="0.25">
      <c r="BI18225" s="34">
        <v>0.1262971597375703</v>
      </c>
    </row>
    <row r="18226" spans="61:61" x14ac:dyDescent="0.25">
      <c r="BI18226" s="34">
        <v>0.60903565992621866</v>
      </c>
    </row>
    <row r="18227" spans="61:61" x14ac:dyDescent="0.25">
      <c r="BI18227" s="34">
        <v>0.1549640630146919</v>
      </c>
    </row>
    <row r="18228" spans="61:61" x14ac:dyDescent="0.25">
      <c r="BI18228" s="34">
        <v>7.8421399696904204E-2</v>
      </c>
    </row>
    <row r="18229" spans="61:61" x14ac:dyDescent="0.25">
      <c r="BI18229" s="34">
        <v>8.4902114485990401E-2</v>
      </c>
    </row>
    <row r="18230" spans="61:61" x14ac:dyDescent="0.25">
      <c r="BI18230" s="34">
        <v>0.1189862251729413</v>
      </c>
    </row>
    <row r="18231" spans="61:61" x14ac:dyDescent="0.25">
      <c r="BI18231" s="34">
        <v>0.40583490110089249</v>
      </c>
    </row>
    <row r="18232" spans="61:61" x14ac:dyDescent="0.25">
      <c r="BI18232" s="34">
        <v>-4.9130013596611101E-2</v>
      </c>
    </row>
    <row r="18233" spans="61:61" x14ac:dyDescent="0.25">
      <c r="BI18233" s="34">
        <v>3.0156558270192899E-2</v>
      </c>
    </row>
    <row r="18234" spans="61:61" x14ac:dyDescent="0.25">
      <c r="BI18234" s="34">
        <v>0.21649916248196691</v>
      </c>
    </row>
    <row r="18235" spans="61:61" x14ac:dyDescent="0.25">
      <c r="BI18235" s="34">
        <v>1.2961920153865601E-2</v>
      </c>
    </row>
    <row r="18236" spans="61:61" x14ac:dyDescent="0.25">
      <c r="BI18236" s="34">
        <v>0.13325899180340339</v>
      </c>
    </row>
    <row r="18237" spans="61:61" x14ac:dyDescent="0.25">
      <c r="BI18237" s="34">
        <v>0.1832400309951753</v>
      </c>
    </row>
    <row r="18238" spans="61:61" x14ac:dyDescent="0.25">
      <c r="BI18238" s="34">
        <v>0.1608354119149035</v>
      </c>
    </row>
    <row r="18239" spans="61:61" x14ac:dyDescent="0.25">
      <c r="BI18239" s="34">
        <v>4.2728143021484401E-2</v>
      </c>
    </row>
    <row r="18240" spans="61:61" x14ac:dyDescent="0.25">
      <c r="BI18240" s="34">
        <v>0.23317110783655851</v>
      </c>
    </row>
    <row r="18241" spans="61:61" x14ac:dyDescent="0.25">
      <c r="BI18241" s="34">
        <v>2.53980409309832E-2</v>
      </c>
    </row>
    <row r="18242" spans="61:61" x14ac:dyDescent="0.25">
      <c r="BI18242" s="34">
        <v>0.1801175228439432</v>
      </c>
    </row>
    <row r="18243" spans="61:61" x14ac:dyDescent="0.25">
      <c r="BI18243" s="34">
        <v>0.22237030575432681</v>
      </c>
    </row>
    <row r="18244" spans="61:61" x14ac:dyDescent="0.25">
      <c r="BI18244" s="34">
        <v>9.0862326921381201E-2</v>
      </c>
    </row>
    <row r="18245" spans="61:61" x14ac:dyDescent="0.25">
      <c r="BI18245" s="34">
        <v>0.1388126843013516</v>
      </c>
    </row>
    <row r="18246" spans="61:61" x14ac:dyDescent="0.25">
      <c r="BI18246" s="34">
        <v>-1.41199566755468E-2</v>
      </c>
    </row>
    <row r="18247" spans="61:61" x14ac:dyDescent="0.25">
      <c r="BI18247" s="34">
        <v>0.30721140340734371</v>
      </c>
    </row>
    <row r="18248" spans="61:61" x14ac:dyDescent="0.25">
      <c r="BI18248" s="34">
        <v>-2.0176753496548201E-2</v>
      </c>
    </row>
    <row r="18249" spans="61:61" x14ac:dyDescent="0.25">
      <c r="BI18249" s="34">
        <v>-1.6903880823714301E-2</v>
      </c>
    </row>
    <row r="18250" spans="61:61" x14ac:dyDescent="0.25">
      <c r="BI18250" s="34">
        <v>-3.08234529988533E-2</v>
      </c>
    </row>
    <row r="18251" spans="61:61" x14ac:dyDescent="0.25">
      <c r="BI18251" s="34">
        <v>-0.1029590508377338</v>
      </c>
    </row>
    <row r="18252" spans="61:61" x14ac:dyDescent="0.25">
      <c r="BI18252" s="34">
        <v>0.11034038454592091</v>
      </c>
    </row>
    <row r="18253" spans="61:61" x14ac:dyDescent="0.25">
      <c r="BI18253" s="34">
        <v>0.12670087297051111</v>
      </c>
    </row>
    <row r="18254" spans="61:61" x14ac:dyDescent="0.25">
      <c r="BI18254" s="34">
        <v>6.2893346637681001E-3</v>
      </c>
    </row>
    <row r="18255" spans="61:61" x14ac:dyDescent="0.25">
      <c r="BI18255" s="34">
        <v>8.0862652498893697E-2</v>
      </c>
    </row>
    <row r="18256" spans="61:61" x14ac:dyDescent="0.25">
      <c r="BI18256" s="34">
        <v>3.5935685221354E-2</v>
      </c>
    </row>
    <row r="18257" spans="61:61" x14ac:dyDescent="0.25">
      <c r="BI18257" s="34">
        <v>8.0736398402069101E-2</v>
      </c>
    </row>
    <row r="18258" spans="61:61" x14ac:dyDescent="0.25">
      <c r="BI18258" s="34">
        <v>-0.25019065899901538</v>
      </c>
    </row>
    <row r="18259" spans="61:61" x14ac:dyDescent="0.25">
      <c r="BI18259" s="34">
        <v>9.1140477287612001E-2</v>
      </c>
    </row>
    <row r="18260" spans="61:61" x14ac:dyDescent="0.25">
      <c r="BI18260" s="34">
        <v>5.6578048417175002E-2</v>
      </c>
    </row>
    <row r="18261" spans="61:61" x14ac:dyDescent="0.25">
      <c r="BI18261" s="34">
        <v>7.8403145041967603E-2</v>
      </c>
    </row>
    <row r="18262" spans="61:61" x14ac:dyDescent="0.25">
      <c r="BI18262" s="34">
        <v>-0.16144316262706659</v>
      </c>
    </row>
    <row r="18263" spans="61:61" x14ac:dyDescent="0.25">
      <c r="BI18263" s="34">
        <v>-3.9479479704785797E-2</v>
      </c>
    </row>
    <row r="18264" spans="61:61" x14ac:dyDescent="0.25">
      <c r="BI18264" s="34">
        <v>2.25822905321197E-2</v>
      </c>
    </row>
    <row r="18265" spans="61:61" x14ac:dyDescent="0.25">
      <c r="BI18265" s="34">
        <v>3.6311545323267302E-2</v>
      </c>
    </row>
    <row r="18266" spans="61:61" x14ac:dyDescent="0.25">
      <c r="BI18266" s="34">
        <v>2.5664383796769202E-2</v>
      </c>
    </row>
    <row r="18267" spans="61:61" x14ac:dyDescent="0.25">
      <c r="BI18267" s="34">
        <v>0.14264748061665941</v>
      </c>
    </row>
    <row r="18268" spans="61:61" x14ac:dyDescent="0.25">
      <c r="BI18268" s="34">
        <v>0.1006549577536674</v>
      </c>
    </row>
    <row r="18269" spans="61:61" x14ac:dyDescent="0.25">
      <c r="BI18269" s="34">
        <v>-8.9455101726640202E-2</v>
      </c>
    </row>
    <row r="18270" spans="61:61" x14ac:dyDescent="0.25">
      <c r="BI18270" s="34">
        <v>-4.7778251121076198E-2</v>
      </c>
    </row>
    <row r="18271" spans="61:61" x14ac:dyDescent="0.25">
      <c r="BI18271" s="34">
        <v>0.10221321066065089</v>
      </c>
    </row>
    <row r="18272" spans="61:61" x14ac:dyDescent="0.25">
      <c r="BI18272" s="34">
        <v>-0.1121617684948033</v>
      </c>
    </row>
    <row r="18273" spans="61:61" x14ac:dyDescent="0.25">
      <c r="BI18273" s="34">
        <v>0.1069016983339451</v>
      </c>
    </row>
    <row r="18274" spans="61:61" x14ac:dyDescent="0.25">
      <c r="BI18274" s="34">
        <v>-3.8838808661782298E-2</v>
      </c>
    </row>
    <row r="18275" spans="61:61" x14ac:dyDescent="0.25">
      <c r="BI18275" s="34">
        <v>-3.2924691728965699E-2</v>
      </c>
    </row>
    <row r="18276" spans="61:61" x14ac:dyDescent="0.25">
      <c r="BI18276" s="34">
        <v>-7.2540959379354994E-2</v>
      </c>
    </row>
    <row r="18277" spans="61:61" x14ac:dyDescent="0.25">
      <c r="BI18277" s="34">
        <v>-8.8230989303707402E-2</v>
      </c>
    </row>
    <row r="18278" spans="61:61" x14ac:dyDescent="0.25">
      <c r="BI18278" s="34">
        <v>6.0139066951527903E-2</v>
      </c>
    </row>
    <row r="18279" spans="61:61" x14ac:dyDescent="0.25">
      <c r="BI18279" s="34">
        <v>0.1936390835832095</v>
      </c>
    </row>
    <row r="18280" spans="61:61" x14ac:dyDescent="0.25">
      <c r="BI18280" s="34">
        <v>0.180301987160879</v>
      </c>
    </row>
    <row r="18281" spans="61:61" x14ac:dyDescent="0.25">
      <c r="BI18281" s="34">
        <v>0.30894676511351038</v>
      </c>
    </row>
    <row r="18282" spans="61:61" x14ac:dyDescent="0.25">
      <c r="BI18282" s="34">
        <v>-7.8893670486594996E-3</v>
      </c>
    </row>
    <row r="18283" spans="61:61" x14ac:dyDescent="0.25">
      <c r="BI18283" s="34">
        <v>0.1558732400208781</v>
      </c>
    </row>
    <row r="18284" spans="61:61" x14ac:dyDescent="0.25">
      <c r="BI18284" s="34">
        <v>0.28261871119033299</v>
      </c>
    </row>
    <row r="18285" spans="61:61" x14ac:dyDescent="0.25">
      <c r="BI18285" s="34">
        <v>0.40954216893192369</v>
      </c>
    </row>
    <row r="18286" spans="61:61" x14ac:dyDescent="0.25">
      <c r="BI18286" s="34">
        <v>-6.2604701520741601E-2</v>
      </c>
    </row>
    <row r="18287" spans="61:61" x14ac:dyDescent="0.25">
      <c r="BI18287" s="34">
        <v>0.26114346115010739</v>
      </c>
    </row>
    <row r="18288" spans="61:61" x14ac:dyDescent="0.25">
      <c r="BI18288" s="34">
        <v>-1.9356282706825999E-2</v>
      </c>
    </row>
    <row r="18289" spans="61:61" x14ac:dyDescent="0.25">
      <c r="BI18289" s="34">
        <v>-1.6938314931178301E-2</v>
      </c>
    </row>
    <row r="18290" spans="61:61" x14ac:dyDescent="0.25">
      <c r="BI18290" s="34">
        <v>-5.4892808880599699E-2</v>
      </c>
    </row>
    <row r="18291" spans="61:61" x14ac:dyDescent="0.25">
      <c r="BI18291" s="34">
        <v>-8.6252835029747094E-2</v>
      </c>
    </row>
    <row r="18292" spans="61:61" x14ac:dyDescent="0.25">
      <c r="BI18292" s="34">
        <v>5.2066621742252801E-2</v>
      </c>
    </row>
    <row r="18293" spans="61:61" x14ac:dyDescent="0.25">
      <c r="BI18293" s="34">
        <v>0.12968092294380459</v>
      </c>
    </row>
    <row r="18294" spans="61:61" x14ac:dyDescent="0.25">
      <c r="BI18294" s="34">
        <v>0.20801082075005381</v>
      </c>
    </row>
    <row r="18295" spans="61:61" x14ac:dyDescent="0.25">
      <c r="BI18295" s="34">
        <v>0.32184989427985922</v>
      </c>
    </row>
    <row r="18296" spans="61:61" x14ac:dyDescent="0.25">
      <c r="BI18296" s="34">
        <v>0.14977358104378469</v>
      </c>
    </row>
    <row r="18297" spans="61:61" x14ac:dyDescent="0.25">
      <c r="BI18297" s="34">
        <v>-3.7964272501198998E-3</v>
      </c>
    </row>
    <row r="18298" spans="61:61" x14ac:dyDescent="0.25">
      <c r="BI18298" s="34">
        <v>0.12684305561316109</v>
      </c>
    </row>
    <row r="18299" spans="61:61" x14ac:dyDescent="0.25">
      <c r="BI18299" s="34">
        <v>0.1566922338209297</v>
      </c>
    </row>
    <row r="18300" spans="61:61" x14ac:dyDescent="0.25">
      <c r="BI18300" s="34">
        <v>-4.8812836118042003E-3</v>
      </c>
    </row>
    <row r="18301" spans="61:61" x14ac:dyDescent="0.25">
      <c r="BI18301" s="34">
        <v>-5.2793917080937801E-2</v>
      </c>
    </row>
    <row r="18302" spans="61:61" x14ac:dyDescent="0.25">
      <c r="BI18302" s="34">
        <v>0.3539561695990146</v>
      </c>
    </row>
    <row r="18303" spans="61:61" x14ac:dyDescent="0.25">
      <c r="BI18303" s="34">
        <v>0.18524190074583979</v>
      </c>
    </row>
    <row r="18304" spans="61:61" x14ac:dyDescent="0.25">
      <c r="BI18304" s="34">
        <v>-4.5849794370102998E-3</v>
      </c>
    </row>
    <row r="18305" spans="61:61" x14ac:dyDescent="0.25">
      <c r="BI18305" s="34">
        <v>0.11626604090223081</v>
      </c>
    </row>
    <row r="18306" spans="61:61" x14ac:dyDescent="0.25">
      <c r="BI18306" s="34">
        <v>3.8931790920198599E-2</v>
      </c>
    </row>
    <row r="18307" spans="61:61" x14ac:dyDescent="0.25">
      <c r="BI18307" s="34">
        <v>2.5729073939837099E-2</v>
      </c>
    </row>
    <row r="18308" spans="61:61" x14ac:dyDescent="0.25">
      <c r="BI18308" s="34">
        <v>9.6081917552226795E-2</v>
      </c>
    </row>
    <row r="18309" spans="61:61" x14ac:dyDescent="0.25">
      <c r="BI18309" s="34">
        <v>1.6639269889929E-2</v>
      </c>
    </row>
    <row r="18310" spans="61:61" x14ac:dyDescent="0.25">
      <c r="BI18310" s="34">
        <v>0.18157303128125171</v>
      </c>
    </row>
    <row r="18311" spans="61:61" x14ac:dyDescent="0.25">
      <c r="BI18311" s="34">
        <v>-6.8376183526220297E-2</v>
      </c>
    </row>
    <row r="18312" spans="61:61" x14ac:dyDescent="0.25">
      <c r="BI18312" s="34">
        <v>3.9295363031431697E-2</v>
      </c>
    </row>
    <row r="18313" spans="61:61" x14ac:dyDescent="0.25">
      <c r="BI18313" s="34">
        <v>-0.17638130478342109</v>
      </c>
    </row>
    <row r="18314" spans="61:61" x14ac:dyDescent="0.25">
      <c r="BI18314" s="34">
        <v>4.1955656671472004E-3</v>
      </c>
    </row>
    <row r="18315" spans="61:61" x14ac:dyDescent="0.25">
      <c r="BI18315" s="34">
        <v>0.21642849715947801</v>
      </c>
    </row>
    <row r="18316" spans="61:61" x14ac:dyDescent="0.25">
      <c r="BI18316" s="34">
        <v>-9.7925372733227E-3</v>
      </c>
    </row>
    <row r="18317" spans="61:61" x14ac:dyDescent="0.25">
      <c r="BI18317" s="34">
        <v>0.36124445338153588</v>
      </c>
    </row>
    <row r="18318" spans="61:61" x14ac:dyDescent="0.25">
      <c r="BI18318" s="34">
        <v>0.12644433873024749</v>
      </c>
    </row>
    <row r="18319" spans="61:61" x14ac:dyDescent="0.25">
      <c r="BI18319" s="34">
        <v>0.43280874457821839</v>
      </c>
    </row>
    <row r="18320" spans="61:61" x14ac:dyDescent="0.25">
      <c r="BI18320" s="34">
        <v>0.10264295944324089</v>
      </c>
    </row>
    <row r="18321" spans="61:61" x14ac:dyDescent="0.25">
      <c r="BI18321" s="34">
        <v>-5.9305401390768002E-3</v>
      </c>
    </row>
    <row r="18322" spans="61:61" x14ac:dyDescent="0.25">
      <c r="BI18322" s="34">
        <v>-0.14527798011373469</v>
      </c>
    </row>
    <row r="18323" spans="61:61" x14ac:dyDescent="0.25">
      <c r="BI18323" s="34">
        <v>-6.3856501115145597E-2</v>
      </c>
    </row>
    <row r="18324" spans="61:61" x14ac:dyDescent="0.25">
      <c r="BI18324" s="34">
        <v>6.0724377434941801E-2</v>
      </c>
    </row>
    <row r="18325" spans="61:61" x14ac:dyDescent="0.25">
      <c r="BI18325" s="34">
        <v>-0.43401713235448941</v>
      </c>
    </row>
    <row r="18326" spans="61:61" x14ac:dyDescent="0.25">
      <c r="BI18326" s="34">
        <v>-3.36562257069229E-2</v>
      </c>
    </row>
    <row r="18327" spans="61:61" x14ac:dyDescent="0.25">
      <c r="BI18327" s="34">
        <v>-0.1769577400304608</v>
      </c>
    </row>
    <row r="18328" spans="61:61" x14ac:dyDescent="0.25">
      <c r="BI18328" s="34">
        <v>-0.17645472142528021</v>
      </c>
    </row>
    <row r="18329" spans="61:61" x14ac:dyDescent="0.25">
      <c r="BI18329" s="34">
        <v>3.5617339041531797E-2</v>
      </c>
    </row>
    <row r="18330" spans="61:61" x14ac:dyDescent="0.25">
      <c r="BI18330" s="34">
        <v>0.1076124293255943</v>
      </c>
    </row>
    <row r="18331" spans="61:61" x14ac:dyDescent="0.25">
      <c r="BI18331" s="34">
        <v>-0.1219064213173227</v>
      </c>
    </row>
    <row r="18332" spans="61:61" x14ac:dyDescent="0.25">
      <c r="BI18332" s="34">
        <v>4.64517982271829E-2</v>
      </c>
    </row>
    <row r="18333" spans="61:61" x14ac:dyDescent="0.25">
      <c r="BI18333" s="34">
        <v>0.1145038825396224</v>
      </c>
    </row>
    <row r="18334" spans="61:61" x14ac:dyDescent="0.25">
      <c r="BI18334" s="34">
        <v>-9.8165708356975995E-2</v>
      </c>
    </row>
    <row r="18335" spans="61:61" x14ac:dyDescent="0.25">
      <c r="BI18335" s="34">
        <v>6.2600426304845705E-2</v>
      </c>
    </row>
    <row r="18336" spans="61:61" x14ac:dyDescent="0.25">
      <c r="BI18336" s="34">
        <v>1.2502334172473799E-2</v>
      </c>
    </row>
    <row r="18337" spans="61:61" x14ac:dyDescent="0.25">
      <c r="BI18337" s="34">
        <v>-1.1850031974729299E-2</v>
      </c>
    </row>
    <row r="18338" spans="61:61" x14ac:dyDescent="0.25">
      <c r="BI18338" s="34">
        <v>7.073628891626E-4</v>
      </c>
    </row>
    <row r="18339" spans="61:61" x14ac:dyDescent="0.25">
      <c r="BI18339" s="34">
        <v>0.2859810435528774</v>
      </c>
    </row>
    <row r="18340" spans="61:61" x14ac:dyDescent="0.25">
      <c r="BI18340" s="34">
        <v>0.2408991717292556</v>
      </c>
    </row>
    <row r="18341" spans="61:61" x14ac:dyDescent="0.25">
      <c r="BI18341" s="34">
        <v>0.2052423325864853</v>
      </c>
    </row>
    <row r="18342" spans="61:61" x14ac:dyDescent="0.25">
      <c r="BI18342" s="34">
        <v>0.1380118553797301</v>
      </c>
    </row>
    <row r="18343" spans="61:61" x14ac:dyDescent="0.25">
      <c r="BI18343" s="34">
        <v>7.7553849181538695E-2</v>
      </c>
    </row>
    <row r="18344" spans="61:61" x14ac:dyDescent="0.25">
      <c r="BI18344" s="34">
        <v>0.1199533939788352</v>
      </c>
    </row>
    <row r="18345" spans="61:61" x14ac:dyDescent="0.25">
      <c r="BI18345" s="34">
        <v>2.1319596533965299E-2</v>
      </c>
    </row>
    <row r="18346" spans="61:61" x14ac:dyDescent="0.25">
      <c r="BI18346" s="34">
        <v>0.16331842305911151</v>
      </c>
    </row>
    <row r="18347" spans="61:61" x14ac:dyDescent="0.25">
      <c r="BI18347" s="34">
        <v>0.1146459974691339</v>
      </c>
    </row>
    <row r="18348" spans="61:61" x14ac:dyDescent="0.25">
      <c r="BI18348" s="34">
        <v>6.3735005351940002E-2</v>
      </c>
    </row>
    <row r="18349" spans="61:61" x14ac:dyDescent="0.25">
      <c r="BI18349" s="34">
        <v>3.7297088307968303E-2</v>
      </c>
    </row>
    <row r="18350" spans="61:61" x14ac:dyDescent="0.25">
      <c r="BI18350" s="34">
        <v>6.26616973610018E-2</v>
      </c>
    </row>
    <row r="18351" spans="61:61" x14ac:dyDescent="0.25">
      <c r="BI18351" s="34">
        <v>0.2087939946877731</v>
      </c>
    </row>
    <row r="18352" spans="61:61" x14ac:dyDescent="0.25">
      <c r="BI18352" s="34">
        <v>-1.3974292872314199E-2</v>
      </c>
    </row>
    <row r="18353" spans="61:61" x14ac:dyDescent="0.25">
      <c r="BI18353" s="34">
        <v>0.1056480283466775</v>
      </c>
    </row>
    <row r="18354" spans="61:61" x14ac:dyDescent="0.25">
      <c r="BI18354" s="34">
        <v>0.29665164419354589</v>
      </c>
    </row>
    <row r="18355" spans="61:61" x14ac:dyDescent="0.25">
      <c r="BI18355" s="34">
        <v>4.0675412101400202E-2</v>
      </c>
    </row>
    <row r="18356" spans="61:61" x14ac:dyDescent="0.25">
      <c r="BI18356" s="34">
        <v>7.6796373403388601E-2</v>
      </c>
    </row>
    <row r="18357" spans="61:61" x14ac:dyDescent="0.25">
      <c r="BI18357" s="34">
        <v>-6.6798865351591102E-2</v>
      </c>
    </row>
    <row r="18358" spans="61:61" x14ac:dyDescent="0.25">
      <c r="BI18358" s="34">
        <v>-8.9387126403560502E-2</v>
      </c>
    </row>
    <row r="18359" spans="61:61" x14ac:dyDescent="0.25">
      <c r="BI18359" s="34">
        <v>0.21159789527996101</v>
      </c>
    </row>
    <row r="18360" spans="61:61" x14ac:dyDescent="0.25">
      <c r="BI18360" s="34">
        <v>0.28632555512156538</v>
      </c>
    </row>
    <row r="18361" spans="61:61" x14ac:dyDescent="0.25">
      <c r="BI18361" s="34">
        <v>-7.5657512188772993E-2</v>
      </c>
    </row>
    <row r="18362" spans="61:61" x14ac:dyDescent="0.25">
      <c r="BI18362" s="34">
        <v>9.1721864126931008E-3</v>
      </c>
    </row>
    <row r="18363" spans="61:61" x14ac:dyDescent="0.25">
      <c r="BI18363" s="34">
        <v>0.29187960843319127</v>
      </c>
    </row>
    <row r="18364" spans="61:61" x14ac:dyDescent="0.25">
      <c r="BI18364" s="34">
        <v>6.6762732993912999E-3</v>
      </c>
    </row>
    <row r="18365" spans="61:61" x14ac:dyDescent="0.25">
      <c r="BI18365" s="34">
        <v>0.1180334868591436</v>
      </c>
    </row>
    <row r="18366" spans="61:61" x14ac:dyDescent="0.25">
      <c r="BI18366" s="34">
        <v>0.41387586470749987</v>
      </c>
    </row>
    <row r="18367" spans="61:61" x14ac:dyDescent="0.25">
      <c r="BI18367" s="34">
        <v>6.8719204757376903E-2</v>
      </c>
    </row>
    <row r="18368" spans="61:61" x14ac:dyDescent="0.25">
      <c r="BI18368" s="34">
        <v>-0.26034541978939929</v>
      </c>
    </row>
    <row r="18369" spans="61:61" x14ac:dyDescent="0.25">
      <c r="BI18369" s="34">
        <v>9.1336257420892603E-2</v>
      </c>
    </row>
    <row r="18370" spans="61:61" x14ac:dyDescent="0.25">
      <c r="BI18370" s="34">
        <v>-0.23353419767680919</v>
      </c>
    </row>
    <row r="18371" spans="61:61" x14ac:dyDescent="0.25">
      <c r="BI18371" s="34">
        <v>-3.40292929131314E-2</v>
      </c>
    </row>
    <row r="18372" spans="61:61" x14ac:dyDescent="0.25">
      <c r="BI18372" s="34">
        <v>-4.8355004891143603E-2</v>
      </c>
    </row>
    <row r="18373" spans="61:61" x14ac:dyDescent="0.25">
      <c r="BI18373" s="34">
        <v>-0.16794113723826709</v>
      </c>
    </row>
    <row r="18374" spans="61:61" x14ac:dyDescent="0.25">
      <c r="BI18374" s="34">
        <v>-0.1221820030909061</v>
      </c>
    </row>
    <row r="18375" spans="61:61" x14ac:dyDescent="0.25">
      <c r="BI18375" s="34">
        <v>-0.1535210431585034</v>
      </c>
    </row>
    <row r="18376" spans="61:61" x14ac:dyDescent="0.25">
      <c r="BI18376" s="34">
        <v>-0.135955865827424</v>
      </c>
    </row>
    <row r="18377" spans="61:61" x14ac:dyDescent="0.25">
      <c r="BI18377" s="34">
        <v>0.17025837899225929</v>
      </c>
    </row>
    <row r="18378" spans="61:61" x14ac:dyDescent="0.25">
      <c r="BI18378" s="34">
        <v>-5.4866782840503399E-2</v>
      </c>
    </row>
    <row r="18379" spans="61:61" x14ac:dyDescent="0.25">
      <c r="BI18379" s="34">
        <v>-2.8926950694640598E-2</v>
      </c>
    </row>
    <row r="18380" spans="61:61" x14ac:dyDescent="0.25">
      <c r="BI18380" s="34">
        <v>5.0715553173727397E-2</v>
      </c>
    </row>
    <row r="18381" spans="61:61" x14ac:dyDescent="0.25">
      <c r="BI18381" s="34">
        <v>-0.1530368720865441</v>
      </c>
    </row>
    <row r="18382" spans="61:61" x14ac:dyDescent="0.25">
      <c r="BI18382" s="34">
        <v>6.0112604248248998E-2</v>
      </c>
    </row>
    <row r="18383" spans="61:61" x14ac:dyDescent="0.25">
      <c r="BI18383" s="34">
        <v>2.53714450068852E-2</v>
      </c>
    </row>
    <row r="18384" spans="61:61" x14ac:dyDescent="0.25">
      <c r="BI18384" s="34">
        <v>7.0438006727862601E-2</v>
      </c>
    </row>
    <row r="18385" spans="61:61" x14ac:dyDescent="0.25">
      <c r="BI18385" s="34">
        <v>-4.5095786361951197E-2</v>
      </c>
    </row>
    <row r="18386" spans="61:61" x14ac:dyDescent="0.25">
      <c r="BI18386" s="34">
        <v>1.2545477609191001E-2</v>
      </c>
    </row>
    <row r="18387" spans="61:61" x14ac:dyDescent="0.25">
      <c r="BI18387" s="34">
        <v>0.18162095928205471</v>
      </c>
    </row>
    <row r="18388" spans="61:61" x14ac:dyDescent="0.25">
      <c r="BI18388" s="34">
        <v>-0.103337595544071</v>
      </c>
    </row>
    <row r="18389" spans="61:61" x14ac:dyDescent="0.25">
      <c r="BI18389" s="34">
        <v>1.03611003140854E-2</v>
      </c>
    </row>
    <row r="18390" spans="61:61" x14ac:dyDescent="0.25">
      <c r="BI18390" s="34">
        <v>1.8769655310383899E-2</v>
      </c>
    </row>
    <row r="18391" spans="61:61" x14ac:dyDescent="0.25">
      <c r="BI18391" s="34">
        <v>-8.9797789065563294E-2</v>
      </c>
    </row>
    <row r="18392" spans="61:61" x14ac:dyDescent="0.25">
      <c r="BI18392" s="34">
        <v>-0.1248691308556299</v>
      </c>
    </row>
    <row r="18393" spans="61:61" x14ac:dyDescent="0.25">
      <c r="BI18393" s="34">
        <v>0.14631534715333219</v>
      </c>
    </row>
    <row r="18394" spans="61:61" x14ac:dyDescent="0.25">
      <c r="BI18394" s="34">
        <v>-0.1119432260117266</v>
      </c>
    </row>
    <row r="18395" spans="61:61" x14ac:dyDescent="0.25">
      <c r="BI18395" s="34">
        <v>-6.0397522552312698E-2</v>
      </c>
    </row>
    <row r="18396" spans="61:61" x14ac:dyDescent="0.25">
      <c r="BI18396" s="34">
        <v>3.4083332911070699E-2</v>
      </c>
    </row>
    <row r="18397" spans="61:61" x14ac:dyDescent="0.25">
      <c r="BI18397" s="34">
        <v>-8.8476158931159399E-2</v>
      </c>
    </row>
    <row r="18398" spans="61:61" x14ac:dyDescent="0.25">
      <c r="BI18398" s="34">
        <v>-2.4426455683494001E-2</v>
      </c>
    </row>
    <row r="18399" spans="61:61" x14ac:dyDescent="0.25">
      <c r="BI18399" s="34">
        <v>-7.3132265774768807E-2</v>
      </c>
    </row>
    <row r="18400" spans="61:61" x14ac:dyDescent="0.25">
      <c r="BI18400" s="34">
        <v>-0.1379716357916812</v>
      </c>
    </row>
    <row r="18401" spans="61:61" x14ac:dyDescent="0.25">
      <c r="BI18401" s="34">
        <v>-7.9054639970563806E-2</v>
      </c>
    </row>
    <row r="18402" spans="61:61" x14ac:dyDescent="0.25">
      <c r="BI18402" s="34">
        <v>-0.58684996733527117</v>
      </c>
    </row>
    <row r="18403" spans="61:61" x14ac:dyDescent="0.25">
      <c r="BI18403" s="34">
        <v>-0.1411823347210229</v>
      </c>
    </row>
    <row r="18404" spans="61:61" x14ac:dyDescent="0.25">
      <c r="BI18404" s="34">
        <v>-0.1096317090297115</v>
      </c>
    </row>
    <row r="18405" spans="61:61" x14ac:dyDescent="0.25">
      <c r="BI18405" s="34">
        <v>-5.5577066579917303E-2</v>
      </c>
    </row>
    <row r="18406" spans="61:61" x14ac:dyDescent="0.25">
      <c r="BI18406" s="34">
        <v>-1.1779592145568999E-3</v>
      </c>
    </row>
    <row r="18407" spans="61:61" x14ac:dyDescent="0.25">
      <c r="BI18407" s="34">
        <v>-0.37667220096397602</v>
      </c>
    </row>
    <row r="18408" spans="61:61" x14ac:dyDescent="0.25">
      <c r="BI18408" s="34">
        <v>-0.16643514503483089</v>
      </c>
    </row>
    <row r="18409" spans="61:61" x14ac:dyDescent="0.25">
      <c r="BI18409" s="34">
        <v>-5.1534145160857803E-2</v>
      </c>
    </row>
    <row r="18410" spans="61:61" x14ac:dyDescent="0.25">
      <c r="BI18410" s="34">
        <v>-5.4195497709102397E-2</v>
      </c>
    </row>
    <row r="18411" spans="61:61" x14ac:dyDescent="0.25">
      <c r="BI18411" s="34">
        <v>5.7067637115289498E-2</v>
      </c>
    </row>
    <row r="18412" spans="61:61" x14ac:dyDescent="0.25">
      <c r="BI18412" s="34">
        <v>-0.1965727688470271</v>
      </c>
    </row>
    <row r="18413" spans="61:61" x14ac:dyDescent="0.25">
      <c r="BI18413" s="34">
        <v>-3.8129165720545498E-2</v>
      </c>
    </row>
    <row r="18414" spans="61:61" x14ac:dyDescent="0.25">
      <c r="BI18414" s="34">
        <v>-0.17288298825232509</v>
      </c>
    </row>
    <row r="18415" spans="61:61" x14ac:dyDescent="0.25">
      <c r="BI18415" s="34">
        <v>-0.19172414299373711</v>
      </c>
    </row>
    <row r="18416" spans="61:61" x14ac:dyDescent="0.25">
      <c r="BI18416" s="34">
        <v>-0.217808288021964</v>
      </c>
    </row>
    <row r="18417" spans="61:61" x14ac:dyDescent="0.25">
      <c r="BI18417" s="34">
        <v>-0.20915725483642131</v>
      </c>
    </row>
    <row r="18418" spans="61:61" x14ac:dyDescent="0.25">
      <c r="BI18418" s="34">
        <v>-0.1543657685295351</v>
      </c>
    </row>
    <row r="18419" spans="61:61" x14ac:dyDescent="0.25">
      <c r="BI18419" s="34">
        <v>-8.0347318930026994E-3</v>
      </c>
    </row>
    <row r="18420" spans="61:61" x14ac:dyDescent="0.25">
      <c r="BI18420" s="34">
        <v>-0.222503069035696</v>
      </c>
    </row>
    <row r="18421" spans="61:61" x14ac:dyDescent="0.25">
      <c r="BI18421" s="34">
        <v>-9.2816325745779596E-2</v>
      </c>
    </row>
    <row r="18422" spans="61:61" x14ac:dyDescent="0.25">
      <c r="BI18422" s="34">
        <v>-8.2956367210569606E-2</v>
      </c>
    </row>
    <row r="18423" spans="61:61" x14ac:dyDescent="0.25">
      <c r="BI18423" s="34">
        <v>3.5296144624681898E-2</v>
      </c>
    </row>
    <row r="18424" spans="61:61" x14ac:dyDescent="0.25">
      <c r="BI18424" s="34">
        <v>-8.3200615689406704E-2</v>
      </c>
    </row>
    <row r="18425" spans="61:61" x14ac:dyDescent="0.25">
      <c r="BI18425" s="34">
        <v>-1.5348507913538E-2</v>
      </c>
    </row>
    <row r="18426" spans="61:61" x14ac:dyDescent="0.25">
      <c r="BI18426" s="34">
        <v>1.8891182659876202E-2</v>
      </c>
    </row>
    <row r="18427" spans="61:61" x14ac:dyDescent="0.25">
      <c r="BI18427" s="34">
        <v>-9.0194379783073403E-2</v>
      </c>
    </row>
    <row r="18428" spans="61:61" x14ac:dyDescent="0.25">
      <c r="BI18428" s="34">
        <v>-0.24401977818753681</v>
      </c>
    </row>
    <row r="18429" spans="61:61" x14ac:dyDescent="0.25">
      <c r="BI18429" s="34">
        <v>-0.18386253278301959</v>
      </c>
    </row>
    <row r="18430" spans="61:61" x14ac:dyDescent="0.25">
      <c r="BI18430" s="34">
        <v>-0.28123673780637859</v>
      </c>
    </row>
    <row r="18431" spans="61:61" x14ac:dyDescent="0.25">
      <c r="BI18431" s="34">
        <v>-8.7711237246155302E-2</v>
      </c>
    </row>
    <row r="18432" spans="61:61" x14ac:dyDescent="0.25">
      <c r="BI18432" s="34">
        <v>-0.16437034200634151</v>
      </c>
    </row>
    <row r="18433" spans="61:61" x14ac:dyDescent="0.25">
      <c r="BI18433" s="34">
        <v>6.9993638012843307E-2</v>
      </c>
    </row>
    <row r="18434" spans="61:61" x14ac:dyDescent="0.25">
      <c r="BI18434" s="34">
        <v>-2.68399254811095E-2</v>
      </c>
    </row>
    <row r="18435" spans="61:61" x14ac:dyDescent="0.25">
      <c r="BI18435" s="34">
        <v>-0.20749358046811001</v>
      </c>
    </row>
    <row r="18436" spans="61:61" x14ac:dyDescent="0.25">
      <c r="BI18436" s="34">
        <v>4.9328462759189999E-2</v>
      </c>
    </row>
    <row r="18437" spans="61:61" x14ac:dyDescent="0.25">
      <c r="BI18437" s="34">
        <v>0.1169970472018383</v>
      </c>
    </row>
    <row r="18438" spans="61:61" x14ac:dyDescent="0.25">
      <c r="BI18438" s="34">
        <v>-9.9335326048188999E-3</v>
      </c>
    </row>
    <row r="18439" spans="61:61" x14ac:dyDescent="0.25">
      <c r="BI18439" s="34">
        <v>4.4942618611726E-2</v>
      </c>
    </row>
    <row r="18440" spans="61:61" x14ac:dyDescent="0.25">
      <c r="BI18440" s="34">
        <v>-3.18917538446142E-2</v>
      </c>
    </row>
    <row r="18441" spans="61:61" x14ac:dyDescent="0.25">
      <c r="BI18441" s="34">
        <v>-7.4044524812676094E-2</v>
      </c>
    </row>
    <row r="18442" spans="61:61" x14ac:dyDescent="0.25">
      <c r="BI18442" s="34">
        <v>9.2028034821244921E-5</v>
      </c>
    </row>
    <row r="18443" spans="61:61" x14ac:dyDescent="0.25">
      <c r="BI18443" s="34">
        <v>-7.1292677652021699E-2</v>
      </c>
    </row>
    <row r="18444" spans="61:61" x14ac:dyDescent="0.25">
      <c r="BI18444" s="34">
        <v>1.77295471031963E-2</v>
      </c>
    </row>
    <row r="18445" spans="61:61" x14ac:dyDescent="0.25">
      <c r="BI18445" s="34">
        <v>4.0097625884190198E-2</v>
      </c>
    </row>
    <row r="18446" spans="61:61" x14ac:dyDescent="0.25">
      <c r="BI18446" s="34">
        <v>-9.9673383117858005E-2</v>
      </c>
    </row>
    <row r="18447" spans="61:61" x14ac:dyDescent="0.25">
      <c r="BI18447" s="34">
        <v>-5.2947774018747298E-2</v>
      </c>
    </row>
    <row r="18448" spans="61:61" x14ac:dyDescent="0.25">
      <c r="BI18448" s="34">
        <v>-6.1913918871154001E-2</v>
      </c>
    </row>
    <row r="18449" spans="61:61" x14ac:dyDescent="0.25">
      <c r="BI18449" s="34">
        <v>2.4405205504780401E-2</v>
      </c>
    </row>
    <row r="18450" spans="61:61" x14ac:dyDescent="0.25">
      <c r="BI18450" s="34">
        <v>-5.5004155837065902E-2</v>
      </c>
    </row>
    <row r="18451" spans="61:61" x14ac:dyDescent="0.25">
      <c r="BI18451" s="34">
        <v>4.0356277248118397E-2</v>
      </c>
    </row>
    <row r="18452" spans="61:61" x14ac:dyDescent="0.25">
      <c r="BI18452" s="34">
        <v>3.3686742701321701E-2</v>
      </c>
    </row>
    <row r="18453" spans="61:61" x14ac:dyDescent="0.25">
      <c r="BI18453" s="34">
        <v>4.2342633972945402E-2</v>
      </c>
    </row>
    <row r="18454" spans="61:61" x14ac:dyDescent="0.25">
      <c r="BI18454" s="34">
        <v>7.3434055742881296E-2</v>
      </c>
    </row>
    <row r="18455" spans="61:61" x14ac:dyDescent="0.25">
      <c r="BI18455" s="34">
        <v>1.5417772799336E-2</v>
      </c>
    </row>
    <row r="18456" spans="61:61" x14ac:dyDescent="0.25">
      <c r="BI18456" s="34">
        <v>-5.7605890915272497E-2</v>
      </c>
    </row>
    <row r="18457" spans="61:61" x14ac:dyDescent="0.25">
      <c r="BI18457" s="34">
        <v>-0.20725218512854029</v>
      </c>
    </row>
    <row r="18458" spans="61:61" x14ac:dyDescent="0.25">
      <c r="BI18458" s="34">
        <v>0.1241071879142826</v>
      </c>
    </row>
    <row r="18459" spans="61:61" x14ac:dyDescent="0.25">
      <c r="BI18459" s="34">
        <v>0.18840843077846869</v>
      </c>
    </row>
    <row r="18460" spans="61:61" x14ac:dyDescent="0.25">
      <c r="BI18460" s="34">
        <v>0.1371729048719757</v>
      </c>
    </row>
    <row r="18461" spans="61:61" x14ac:dyDescent="0.25">
      <c r="BI18461" s="34">
        <v>0.40323270976432879</v>
      </c>
    </row>
    <row r="18462" spans="61:61" x14ac:dyDescent="0.25">
      <c r="BI18462" s="34">
        <v>7.9681880266551999E-3</v>
      </c>
    </row>
    <row r="18463" spans="61:61" x14ac:dyDescent="0.25">
      <c r="BI18463" s="34">
        <v>0.2405441234686419</v>
      </c>
    </row>
    <row r="18464" spans="61:61" x14ac:dyDescent="0.25">
      <c r="BI18464" s="34">
        <v>3.3245576757681403E-2</v>
      </c>
    </row>
    <row r="18465" spans="61:61" x14ac:dyDescent="0.25">
      <c r="BI18465" s="34">
        <v>-9.3517665438776307E-2</v>
      </c>
    </row>
    <row r="18466" spans="61:61" x14ac:dyDescent="0.25">
      <c r="BI18466" s="34">
        <v>0.11225726358595681</v>
      </c>
    </row>
    <row r="18467" spans="61:61" x14ac:dyDescent="0.25">
      <c r="BI18467" s="34">
        <v>0.15542737902049331</v>
      </c>
    </row>
    <row r="18468" spans="61:61" x14ac:dyDescent="0.25">
      <c r="BI18468" s="34">
        <v>0.12673363622693881</v>
      </c>
    </row>
    <row r="18469" spans="61:61" x14ac:dyDescent="0.25">
      <c r="BI18469" s="34">
        <v>2.2951237683621999E-3</v>
      </c>
    </row>
    <row r="18470" spans="61:61" x14ac:dyDescent="0.25">
      <c r="BI18470" s="34">
        <v>0.34762737377585362</v>
      </c>
    </row>
    <row r="18471" spans="61:61" x14ac:dyDescent="0.25">
      <c r="BI18471" s="34">
        <v>4.2896839912340501E-2</v>
      </c>
    </row>
    <row r="18472" spans="61:61" x14ac:dyDescent="0.25">
      <c r="BI18472" s="34">
        <v>0.1492813709027517</v>
      </c>
    </row>
    <row r="18473" spans="61:61" x14ac:dyDescent="0.25">
      <c r="BI18473" s="34">
        <v>0.1150938395830324</v>
      </c>
    </row>
    <row r="18474" spans="61:61" x14ac:dyDescent="0.25">
      <c r="BI18474" s="34">
        <v>7.7858994031604206E-2</v>
      </c>
    </row>
    <row r="18475" spans="61:61" x14ac:dyDescent="0.25">
      <c r="BI18475" s="34">
        <v>-9.6368789449294806E-2</v>
      </c>
    </row>
    <row r="18476" spans="61:61" x14ac:dyDescent="0.25">
      <c r="BI18476" s="34">
        <v>1.6310916966152899E-2</v>
      </c>
    </row>
    <row r="18477" spans="61:61" x14ac:dyDescent="0.25">
      <c r="BI18477" s="34">
        <v>-1.68264349785902E-2</v>
      </c>
    </row>
    <row r="18478" spans="61:61" x14ac:dyDescent="0.25">
      <c r="BI18478" s="34">
        <v>-4.0628713116290703E-2</v>
      </c>
    </row>
    <row r="18479" spans="61:61" x14ac:dyDescent="0.25">
      <c r="BI18479" s="34">
        <v>0.2206908497936321</v>
      </c>
    </row>
    <row r="18480" spans="61:61" x14ac:dyDescent="0.25">
      <c r="BI18480" s="34">
        <v>-0.1200556634504505</v>
      </c>
    </row>
    <row r="18481" spans="61:61" x14ac:dyDescent="0.25">
      <c r="BI18481" s="34">
        <v>-1.5272776652599599E-2</v>
      </c>
    </row>
    <row r="18482" spans="61:61" x14ac:dyDescent="0.25">
      <c r="BI18482" s="34">
        <v>0.13155126667309169</v>
      </c>
    </row>
    <row r="18483" spans="61:61" x14ac:dyDescent="0.25">
      <c r="BI18483" s="34">
        <v>-3.0180637595375599E-2</v>
      </c>
    </row>
    <row r="18484" spans="61:61" x14ac:dyDescent="0.25">
      <c r="BI18484" s="34">
        <v>-0.12864003516809561</v>
      </c>
    </row>
    <row r="18485" spans="61:61" x14ac:dyDescent="0.25">
      <c r="BI18485" s="34">
        <v>-0.2115915912144678</v>
      </c>
    </row>
    <row r="18486" spans="61:61" x14ac:dyDescent="0.25">
      <c r="BI18486" s="34">
        <v>-3.3348902327998302E-2</v>
      </c>
    </row>
    <row r="18487" spans="61:61" x14ac:dyDescent="0.25">
      <c r="BI18487" s="34">
        <v>-4.8231807718093302E-2</v>
      </c>
    </row>
    <row r="18488" spans="61:61" x14ac:dyDescent="0.25">
      <c r="BI18488" s="34">
        <v>8.7557955192212003E-2</v>
      </c>
    </row>
    <row r="18489" spans="61:61" x14ac:dyDescent="0.25">
      <c r="BI18489" s="34">
        <v>-7.8323035414736494E-2</v>
      </c>
    </row>
    <row r="18490" spans="61:61" x14ac:dyDescent="0.25">
      <c r="BI18490" s="34">
        <v>-8.8763495768581599E-2</v>
      </c>
    </row>
    <row r="18491" spans="61:61" x14ac:dyDescent="0.25">
      <c r="BI18491" s="34">
        <v>-2.0488225227456799E-2</v>
      </c>
    </row>
    <row r="18492" spans="61:61" x14ac:dyDescent="0.25">
      <c r="BI18492" s="34">
        <v>3.7823212774179903E-2</v>
      </c>
    </row>
    <row r="18493" spans="61:61" x14ac:dyDescent="0.25">
      <c r="BI18493" s="34">
        <v>-9.8370509312020599E-2</v>
      </c>
    </row>
    <row r="18494" spans="61:61" x14ac:dyDescent="0.25">
      <c r="BI18494" s="34">
        <v>4.7345797230774001E-3</v>
      </c>
    </row>
    <row r="18495" spans="61:61" x14ac:dyDescent="0.25">
      <c r="BI18495" s="34">
        <v>-0.1233485546259997</v>
      </c>
    </row>
    <row r="18496" spans="61:61" x14ac:dyDescent="0.25">
      <c r="BI18496" s="34">
        <v>0.1220781231528246</v>
      </c>
    </row>
    <row r="18497" spans="61:61" x14ac:dyDescent="0.25">
      <c r="BI18497" s="34">
        <v>1.746160245743E-3</v>
      </c>
    </row>
    <row r="18498" spans="61:61" x14ac:dyDescent="0.25">
      <c r="BI18498" s="34">
        <v>-7.2183334543928501E-2</v>
      </c>
    </row>
    <row r="18499" spans="61:61" x14ac:dyDescent="0.25">
      <c r="BI18499" s="34">
        <v>-4.0364760620565002E-2</v>
      </c>
    </row>
    <row r="18500" spans="61:61" x14ac:dyDescent="0.25">
      <c r="BI18500" s="34">
        <v>-3.0976891595898E-3</v>
      </c>
    </row>
    <row r="18501" spans="61:61" x14ac:dyDescent="0.25">
      <c r="BI18501" s="34">
        <v>0.1614394274080618</v>
      </c>
    </row>
    <row r="18502" spans="61:61" x14ac:dyDescent="0.25">
      <c r="BI18502" s="34">
        <v>-2.07353549527673E-2</v>
      </c>
    </row>
    <row r="18503" spans="61:61" x14ac:dyDescent="0.25">
      <c r="BI18503" s="34">
        <v>0.3073091494053849</v>
      </c>
    </row>
    <row r="18504" spans="61:61" x14ac:dyDescent="0.25">
      <c r="BI18504" s="34">
        <v>-7.0750636387613405E-2</v>
      </c>
    </row>
    <row r="18505" spans="61:61" x14ac:dyDescent="0.25">
      <c r="BI18505" s="34">
        <v>-1.39176917836194E-2</v>
      </c>
    </row>
    <row r="18506" spans="61:61" x14ac:dyDescent="0.25">
      <c r="BI18506" s="34">
        <v>-0.21382644549857829</v>
      </c>
    </row>
    <row r="18507" spans="61:61" x14ac:dyDescent="0.25">
      <c r="BI18507" s="34">
        <v>1.52675058483048E-2</v>
      </c>
    </row>
    <row r="18508" spans="61:61" x14ac:dyDescent="0.25">
      <c r="BI18508" s="34">
        <v>0.1280348096417086</v>
      </c>
    </row>
    <row r="18509" spans="61:61" x14ac:dyDescent="0.25">
      <c r="BI18509" s="34">
        <v>-4.2636559253303999E-3</v>
      </c>
    </row>
    <row r="18510" spans="61:61" x14ac:dyDescent="0.25">
      <c r="BI18510" s="34">
        <v>-7.9465685417234505E-2</v>
      </c>
    </row>
    <row r="18511" spans="61:61" x14ac:dyDescent="0.25">
      <c r="BI18511" s="34">
        <v>-0.11691229678398959</v>
      </c>
    </row>
    <row r="18512" spans="61:61" x14ac:dyDescent="0.25">
      <c r="BI18512" s="34">
        <v>0.31900806757159972</v>
      </c>
    </row>
    <row r="18513" spans="61:61" x14ac:dyDescent="0.25">
      <c r="BI18513" s="34">
        <v>4.7257263768215901E-2</v>
      </c>
    </row>
    <row r="18514" spans="61:61" x14ac:dyDescent="0.25">
      <c r="BI18514" s="34">
        <v>-3.5643285631213398E-2</v>
      </c>
    </row>
    <row r="18515" spans="61:61" x14ac:dyDescent="0.25">
      <c r="BI18515" s="34">
        <v>9.0678757376370001E-4</v>
      </c>
    </row>
    <row r="18516" spans="61:61" x14ac:dyDescent="0.25">
      <c r="BI18516" s="34">
        <v>-9.55287089349795E-2</v>
      </c>
    </row>
    <row r="18517" spans="61:61" x14ac:dyDescent="0.25">
      <c r="BI18517" s="34">
        <v>-0.1211976436892902</v>
      </c>
    </row>
    <row r="18518" spans="61:61" x14ac:dyDescent="0.25">
      <c r="BI18518" s="34">
        <v>0.2271984377631128</v>
      </c>
    </row>
    <row r="18519" spans="61:61" x14ac:dyDescent="0.25">
      <c r="BI18519" s="34">
        <v>9.6942723250685994E-2</v>
      </c>
    </row>
    <row r="18520" spans="61:61" x14ac:dyDescent="0.25">
      <c r="BI18520" s="34">
        <v>-5.1756086357751502E-2</v>
      </c>
    </row>
    <row r="18521" spans="61:61" x14ac:dyDescent="0.25">
      <c r="BI18521" s="34">
        <v>-3.1962154079032697E-2</v>
      </c>
    </row>
    <row r="18522" spans="61:61" x14ac:dyDescent="0.25">
      <c r="BI18522" s="34">
        <v>-2.2729170342072499E-2</v>
      </c>
    </row>
    <row r="18523" spans="61:61" x14ac:dyDescent="0.25">
      <c r="BI18523" s="34">
        <v>-6.8483769468474995E-2</v>
      </c>
    </row>
    <row r="18524" spans="61:61" x14ac:dyDescent="0.25">
      <c r="BI18524" s="34">
        <v>-4.3469821450940797E-2</v>
      </c>
    </row>
    <row r="18525" spans="61:61" x14ac:dyDescent="0.25">
      <c r="BI18525" s="34">
        <v>5.0727115504878802E-2</v>
      </c>
    </row>
    <row r="18526" spans="61:61" x14ac:dyDescent="0.25">
      <c r="BI18526" s="34">
        <v>-0.15981038801064529</v>
      </c>
    </row>
    <row r="18527" spans="61:61" x14ac:dyDescent="0.25">
      <c r="BI18527" s="34">
        <v>5.7614446896858497E-2</v>
      </c>
    </row>
    <row r="18528" spans="61:61" x14ac:dyDescent="0.25">
      <c r="BI18528" s="34">
        <v>0.1139381894990202</v>
      </c>
    </row>
    <row r="18529" spans="61:61" x14ac:dyDescent="0.25">
      <c r="BI18529" s="34">
        <v>-0.17372017938201639</v>
      </c>
    </row>
    <row r="18530" spans="61:61" x14ac:dyDescent="0.25">
      <c r="BI18530" s="34">
        <v>0.14406319602154491</v>
      </c>
    </row>
    <row r="18531" spans="61:61" x14ac:dyDescent="0.25">
      <c r="BI18531" s="34">
        <v>-0.2122424644739565</v>
      </c>
    </row>
    <row r="18532" spans="61:61" x14ac:dyDescent="0.25">
      <c r="BI18532" s="34">
        <v>-9.3660269083697997E-2</v>
      </c>
    </row>
    <row r="18533" spans="61:61" x14ac:dyDescent="0.25">
      <c r="BI18533" s="34">
        <v>-0.1311707512092597</v>
      </c>
    </row>
    <row r="18534" spans="61:61" x14ac:dyDescent="0.25">
      <c r="BI18534" s="34">
        <v>-0.17426869370713249</v>
      </c>
    </row>
    <row r="18535" spans="61:61" x14ac:dyDescent="0.25">
      <c r="BI18535" s="34">
        <v>7.0499244793507401E-2</v>
      </c>
    </row>
    <row r="18536" spans="61:61" x14ac:dyDescent="0.25">
      <c r="BI18536" s="34">
        <v>-0.41052816359120492</v>
      </c>
    </row>
    <row r="18537" spans="61:61" x14ac:dyDescent="0.25">
      <c r="BI18537" s="34">
        <v>-8.57669055620148E-2</v>
      </c>
    </row>
    <row r="18538" spans="61:61" x14ac:dyDescent="0.25">
      <c r="BI18538" s="34">
        <v>-0.20004952872146189</v>
      </c>
    </row>
    <row r="18539" spans="61:61" x14ac:dyDescent="0.25">
      <c r="BI18539" s="34">
        <v>-5.0055876928994998E-2</v>
      </c>
    </row>
    <row r="18540" spans="61:61" x14ac:dyDescent="0.25">
      <c r="BI18540" s="34">
        <v>7.3467334566212295E-2</v>
      </c>
    </row>
    <row r="18541" spans="61:61" x14ac:dyDescent="0.25">
      <c r="BI18541" s="34">
        <v>-9.5542059619762504E-2</v>
      </c>
    </row>
    <row r="18542" spans="61:61" x14ac:dyDescent="0.25">
      <c r="BI18542" s="34">
        <v>-0.1919294597358106</v>
      </c>
    </row>
    <row r="18543" spans="61:61" x14ac:dyDescent="0.25">
      <c r="BI18543" s="34">
        <v>-0.13676443743113359</v>
      </c>
    </row>
    <row r="18544" spans="61:61" x14ac:dyDescent="0.25">
      <c r="BI18544" s="34">
        <v>-3.7671701444155298E-2</v>
      </c>
    </row>
    <row r="18545" spans="61:61" x14ac:dyDescent="0.25">
      <c r="BI18545" s="34">
        <v>1.2077158995538699E-2</v>
      </c>
    </row>
    <row r="18546" spans="61:61" x14ac:dyDescent="0.25">
      <c r="BI18546" s="34">
        <v>-0.19213276016465819</v>
      </c>
    </row>
    <row r="18547" spans="61:61" x14ac:dyDescent="0.25">
      <c r="BI18547" s="34">
        <v>0.33743619751407899</v>
      </c>
    </row>
    <row r="18548" spans="61:61" x14ac:dyDescent="0.25">
      <c r="BI18548" s="34">
        <v>-0.20368068460131439</v>
      </c>
    </row>
    <row r="18549" spans="61:61" x14ac:dyDescent="0.25">
      <c r="BI18549" s="34">
        <v>-0.2265028220091119</v>
      </c>
    </row>
    <row r="18550" spans="61:61" x14ac:dyDescent="0.25">
      <c r="BI18550" s="34">
        <v>7.7438375758801595E-2</v>
      </c>
    </row>
    <row r="18551" spans="61:61" x14ac:dyDescent="0.25">
      <c r="BI18551" s="34">
        <v>0.36269752292175472</v>
      </c>
    </row>
    <row r="18552" spans="61:61" x14ac:dyDescent="0.25">
      <c r="BI18552" s="34">
        <v>6.1679159524500003E-3</v>
      </c>
    </row>
    <row r="18553" spans="61:61" x14ac:dyDescent="0.25">
      <c r="BI18553" s="34">
        <v>5.6484588722300097E-2</v>
      </c>
    </row>
    <row r="18554" spans="61:61" x14ac:dyDescent="0.25">
      <c r="BI18554" s="34">
        <v>0.13252854346408119</v>
      </c>
    </row>
    <row r="18555" spans="61:61" x14ac:dyDescent="0.25">
      <c r="BI18555" s="34">
        <v>-0.1185680138682819</v>
      </c>
    </row>
    <row r="18556" spans="61:61" x14ac:dyDescent="0.25">
      <c r="BI18556" s="34">
        <v>3.5376312870355101E-2</v>
      </c>
    </row>
    <row r="18557" spans="61:61" x14ac:dyDescent="0.25">
      <c r="BI18557" s="34">
        <v>3.6941313451041999E-2</v>
      </c>
    </row>
    <row r="18558" spans="61:61" x14ac:dyDescent="0.25">
      <c r="BI18558" s="34">
        <v>0.23150528071329229</v>
      </c>
    </row>
    <row r="18559" spans="61:61" x14ac:dyDescent="0.25">
      <c r="BI18559" s="34">
        <v>-1.2054141610653501E-2</v>
      </c>
    </row>
    <row r="18560" spans="61:61" x14ac:dyDescent="0.25">
      <c r="BI18560" s="34">
        <v>9.2003628970403706E-2</v>
      </c>
    </row>
    <row r="18561" spans="61:61" x14ac:dyDescent="0.25">
      <c r="BI18561" s="34">
        <v>3.17213482596857E-2</v>
      </c>
    </row>
    <row r="18562" spans="61:61" x14ac:dyDescent="0.25">
      <c r="BI18562" s="34">
        <v>0.2351789233631324</v>
      </c>
    </row>
    <row r="18563" spans="61:61" x14ac:dyDescent="0.25">
      <c r="BI18563" s="34">
        <v>-8.9418071343238995E-2</v>
      </c>
    </row>
    <row r="18564" spans="61:61" x14ac:dyDescent="0.25">
      <c r="BI18564" s="34">
        <v>8.1268462471762906E-2</v>
      </c>
    </row>
    <row r="18565" spans="61:61" x14ac:dyDescent="0.25">
      <c r="BI18565" s="34">
        <v>-9.6997770957341203E-2</v>
      </c>
    </row>
    <row r="18566" spans="61:61" x14ac:dyDescent="0.25">
      <c r="BI18566" s="34">
        <v>5.6490944517247302E-2</v>
      </c>
    </row>
    <row r="18567" spans="61:61" x14ac:dyDescent="0.25">
      <c r="BI18567" s="34">
        <v>1.1046246879809001E-2</v>
      </c>
    </row>
    <row r="18568" spans="61:61" x14ac:dyDescent="0.25">
      <c r="BI18568" s="34">
        <v>1.054432993859064</v>
      </c>
    </row>
    <row r="18569" spans="61:61" x14ac:dyDescent="0.25">
      <c r="BI18569" s="34">
        <v>0.12869924442247199</v>
      </c>
    </row>
    <row r="18570" spans="61:61" x14ac:dyDescent="0.25">
      <c r="BI18570" s="34">
        <v>-0.14937571118015111</v>
      </c>
    </row>
    <row r="18571" spans="61:61" x14ac:dyDescent="0.25">
      <c r="BI18571" s="34">
        <v>-0.1238229988633245</v>
      </c>
    </row>
    <row r="18572" spans="61:61" x14ac:dyDescent="0.25">
      <c r="BI18572" s="34">
        <v>-1.5206212743019599E-2</v>
      </c>
    </row>
    <row r="18573" spans="61:61" x14ac:dyDescent="0.25">
      <c r="BI18573" s="34">
        <v>1.2803629173742399E-2</v>
      </c>
    </row>
    <row r="18574" spans="61:61" x14ac:dyDescent="0.25">
      <c r="BI18574" s="34">
        <v>-0.10707805745505609</v>
      </c>
    </row>
    <row r="18575" spans="61:61" x14ac:dyDescent="0.25">
      <c r="BI18575" s="34">
        <v>-0.13607613140105509</v>
      </c>
    </row>
    <row r="18576" spans="61:61" x14ac:dyDescent="0.25">
      <c r="BI18576" s="34">
        <v>-0.1562850081681641</v>
      </c>
    </row>
    <row r="18577" spans="61:61" x14ac:dyDescent="0.25">
      <c r="BI18577" s="34">
        <v>4.6249722675958003E-3</v>
      </c>
    </row>
    <row r="18578" spans="61:61" x14ac:dyDescent="0.25">
      <c r="BI18578" s="34">
        <v>-0.1428645363798649</v>
      </c>
    </row>
    <row r="18579" spans="61:61" x14ac:dyDescent="0.25">
      <c r="BI18579" s="34">
        <v>-1.6604527890422601E-2</v>
      </c>
    </row>
    <row r="18580" spans="61:61" x14ac:dyDescent="0.25">
      <c r="BI18580" s="34">
        <v>-4.4584633095540303E-2</v>
      </c>
    </row>
    <row r="18581" spans="61:61" x14ac:dyDescent="0.25">
      <c r="BI18581" s="34">
        <v>0.132061662084897</v>
      </c>
    </row>
    <row r="18582" spans="61:61" x14ac:dyDescent="0.25">
      <c r="BI18582" s="34">
        <v>-0.14469063269422819</v>
      </c>
    </row>
    <row r="18583" spans="61:61" x14ac:dyDescent="0.25">
      <c r="BI18583" s="34">
        <v>0.13593401484032841</v>
      </c>
    </row>
    <row r="18584" spans="61:61" x14ac:dyDescent="0.25">
      <c r="BI18584" s="34">
        <v>-5.7171714946919798E-2</v>
      </c>
    </row>
    <row r="18585" spans="61:61" x14ac:dyDescent="0.25">
      <c r="BI18585" s="34">
        <v>-8.9083037248775795E-2</v>
      </c>
    </row>
    <row r="18586" spans="61:61" x14ac:dyDescent="0.25">
      <c r="BI18586" s="34">
        <v>-1.3578731719737201E-2</v>
      </c>
    </row>
    <row r="18587" spans="61:61" x14ac:dyDescent="0.25">
      <c r="BI18587" s="34">
        <v>9.6194402446755006E-2</v>
      </c>
    </row>
    <row r="18588" spans="61:61" x14ac:dyDescent="0.25">
      <c r="BI18588" s="34">
        <v>5.8377446486253301E-2</v>
      </c>
    </row>
    <row r="18589" spans="61:61" x14ac:dyDescent="0.25">
      <c r="BI18589" s="34">
        <v>-8.0653199258735098E-2</v>
      </c>
    </row>
    <row r="18590" spans="61:61" x14ac:dyDescent="0.25">
      <c r="BI18590" s="34">
        <v>-1.5909766060496999E-2</v>
      </c>
    </row>
    <row r="18591" spans="61:61" x14ac:dyDescent="0.25">
      <c r="BI18591" s="34">
        <v>0.24659456594004911</v>
      </c>
    </row>
    <row r="18592" spans="61:61" x14ac:dyDescent="0.25">
      <c r="BI18592" s="34">
        <v>-9.0482486045065993E-3</v>
      </c>
    </row>
    <row r="18593" spans="61:61" x14ac:dyDescent="0.25">
      <c r="BI18593" s="34">
        <v>-0.128699564045965</v>
      </c>
    </row>
    <row r="18594" spans="61:61" x14ac:dyDescent="0.25">
      <c r="BI18594" s="34">
        <v>4.25492417684444E-2</v>
      </c>
    </row>
    <row r="18595" spans="61:61" x14ac:dyDescent="0.25">
      <c r="BI18595" s="34">
        <v>0.1943846405627255</v>
      </c>
    </row>
    <row r="18596" spans="61:61" x14ac:dyDescent="0.25">
      <c r="BI18596" s="34">
        <v>-2.0363238734670299E-2</v>
      </c>
    </row>
    <row r="18597" spans="61:61" x14ac:dyDescent="0.25">
      <c r="BI18597" s="34">
        <v>3.4149896802852901E-2</v>
      </c>
    </row>
    <row r="18598" spans="61:61" x14ac:dyDescent="0.25">
      <c r="BI18598" s="34">
        <v>0.1131103952340414</v>
      </c>
    </row>
    <row r="18599" spans="61:61" x14ac:dyDescent="0.25">
      <c r="BI18599" s="34">
        <v>0.1860857611118015</v>
      </c>
    </row>
    <row r="18600" spans="61:61" x14ac:dyDescent="0.25">
      <c r="BI18600" s="34">
        <v>-0.12497002606804709</v>
      </c>
    </row>
    <row r="18601" spans="61:61" x14ac:dyDescent="0.25">
      <c r="BI18601" s="34">
        <v>8.6610856545649996E-4</v>
      </c>
    </row>
    <row r="18602" spans="61:61" x14ac:dyDescent="0.25">
      <c r="BI18602" s="34">
        <v>0.17384455995024259</v>
      </c>
    </row>
    <row r="18603" spans="61:61" x14ac:dyDescent="0.25">
      <c r="BI18603" s="34">
        <v>0.70740479848287741</v>
      </c>
    </row>
    <row r="18604" spans="61:61" x14ac:dyDescent="0.25">
      <c r="BI18604" s="34">
        <v>-0.10823551567996589</v>
      </c>
    </row>
    <row r="18605" spans="61:61" x14ac:dyDescent="0.25">
      <c r="BI18605" s="34">
        <v>0.2674454843311545</v>
      </c>
    </row>
    <row r="18606" spans="61:61" x14ac:dyDescent="0.25">
      <c r="BI18606" s="34">
        <v>-5.8361600103988996E-3</v>
      </c>
    </row>
    <row r="18607" spans="61:61" x14ac:dyDescent="0.25">
      <c r="BI18607" s="34">
        <v>0.1018971602876016</v>
      </c>
    </row>
    <row r="18608" spans="61:61" x14ac:dyDescent="0.25">
      <c r="BI18608" s="34">
        <v>-5.7780548342197098E-2</v>
      </c>
    </row>
    <row r="18609" spans="61:61" x14ac:dyDescent="0.25">
      <c r="BI18609" s="34">
        <v>0.16052710943279039</v>
      </c>
    </row>
    <row r="18610" spans="61:61" x14ac:dyDescent="0.25">
      <c r="BI18610" s="34">
        <v>0.21697232802459149</v>
      </c>
    </row>
    <row r="18611" spans="61:61" x14ac:dyDescent="0.25">
      <c r="BI18611" s="34">
        <v>-9.9676087941247202E-2</v>
      </c>
    </row>
    <row r="18612" spans="61:61" x14ac:dyDescent="0.25">
      <c r="BI18612" s="34">
        <v>0.12299976185611131</v>
      </c>
    </row>
    <row r="18613" spans="61:61" x14ac:dyDescent="0.25">
      <c r="BI18613" s="34">
        <v>9.4937777082529595E-2</v>
      </c>
    </row>
    <row r="18614" spans="61:61" x14ac:dyDescent="0.25">
      <c r="BI18614" s="34">
        <v>8.5639137206842894E-2</v>
      </c>
    </row>
    <row r="18615" spans="61:61" x14ac:dyDescent="0.25">
      <c r="BI18615" s="34">
        <v>-1.3013152135913499E-2</v>
      </c>
    </row>
    <row r="18616" spans="61:61" x14ac:dyDescent="0.25">
      <c r="BI18616" s="34">
        <v>0.25836456312935902</v>
      </c>
    </row>
    <row r="18617" spans="61:61" x14ac:dyDescent="0.25">
      <c r="BI18617" s="34">
        <v>5.7001493162291597E-2</v>
      </c>
    </row>
    <row r="18618" spans="61:61" x14ac:dyDescent="0.25">
      <c r="BI18618" s="34">
        <v>0.19921188422375349</v>
      </c>
    </row>
    <row r="18619" spans="61:61" x14ac:dyDescent="0.25">
      <c r="BI18619" s="34">
        <v>9.3339121330291999E-2</v>
      </c>
    </row>
    <row r="18620" spans="61:61" x14ac:dyDescent="0.25">
      <c r="BI18620" s="34">
        <v>8.6570649772593003E-3</v>
      </c>
    </row>
    <row r="18621" spans="61:61" x14ac:dyDescent="0.25">
      <c r="BI18621" s="34">
        <v>6.7756443619163206E-2</v>
      </c>
    </row>
    <row r="18622" spans="61:61" x14ac:dyDescent="0.25">
      <c r="BI18622" s="34">
        <v>7.3100640409944906E-2</v>
      </c>
    </row>
    <row r="18623" spans="61:61" x14ac:dyDescent="0.25">
      <c r="BI18623" s="34">
        <v>3.4702138198245601E-2</v>
      </c>
    </row>
    <row r="18624" spans="61:61" x14ac:dyDescent="0.25">
      <c r="BI18624" s="34">
        <v>0.1784515764068651</v>
      </c>
    </row>
    <row r="18625" spans="61:61" x14ac:dyDescent="0.25">
      <c r="BI18625" s="34">
        <v>-4.4997409127462397E-2</v>
      </c>
    </row>
    <row r="18626" spans="61:61" x14ac:dyDescent="0.25">
      <c r="BI18626" s="34">
        <v>-3.4773182354021902E-2</v>
      </c>
    </row>
    <row r="18627" spans="61:61" x14ac:dyDescent="0.25">
      <c r="BI18627" s="34">
        <v>3.00323888442094E-2</v>
      </c>
    </row>
    <row r="18628" spans="61:61" x14ac:dyDescent="0.25">
      <c r="BI18628" s="34">
        <v>1.8269823314838701E-2</v>
      </c>
    </row>
    <row r="18629" spans="61:61" x14ac:dyDescent="0.25">
      <c r="BI18629" s="34">
        <v>-6.9728423388729394E-2</v>
      </c>
    </row>
    <row r="18630" spans="61:61" x14ac:dyDescent="0.25">
      <c r="BI18630" s="34">
        <v>-0.17913665141225879</v>
      </c>
    </row>
    <row r="18631" spans="61:61" x14ac:dyDescent="0.25">
      <c r="BI18631" s="34">
        <v>9.3374016704439303E-2</v>
      </c>
    </row>
    <row r="18632" spans="61:61" x14ac:dyDescent="0.25">
      <c r="BI18632" s="34">
        <v>-8.5547050544478698E-2</v>
      </c>
    </row>
    <row r="18633" spans="61:61" x14ac:dyDescent="0.25">
      <c r="BI18633" s="34">
        <v>-1.04453329712262E-2</v>
      </c>
    </row>
    <row r="18634" spans="61:61" x14ac:dyDescent="0.25">
      <c r="BI18634" s="34">
        <v>-8.6011628339871499E-2</v>
      </c>
    </row>
    <row r="18635" spans="61:61" x14ac:dyDescent="0.25">
      <c r="BI18635" s="34">
        <v>-0.1382881377937506</v>
      </c>
    </row>
    <row r="18636" spans="61:61" x14ac:dyDescent="0.25">
      <c r="BI18636" s="34">
        <v>9.9182764756452796E-2</v>
      </c>
    </row>
    <row r="18637" spans="61:61" x14ac:dyDescent="0.25">
      <c r="BI18637" s="34">
        <v>3.06805516805045E-2</v>
      </c>
    </row>
    <row r="18638" spans="61:61" x14ac:dyDescent="0.25">
      <c r="BI18638" s="34">
        <v>-0.14800509928757249</v>
      </c>
    </row>
    <row r="18639" spans="61:61" x14ac:dyDescent="0.25">
      <c r="BI18639" s="34">
        <v>-0.32969655584066249</v>
      </c>
    </row>
    <row r="18640" spans="61:61" x14ac:dyDescent="0.25">
      <c r="BI18640" s="34">
        <v>-9.4793767138520196E-2</v>
      </c>
    </row>
    <row r="18641" spans="61:61" x14ac:dyDescent="0.25">
      <c r="BI18641" s="34">
        <v>-0.19104549159125681</v>
      </c>
    </row>
    <row r="18642" spans="61:61" x14ac:dyDescent="0.25">
      <c r="BI18642" s="34">
        <v>-0.1839012045485271</v>
      </c>
    </row>
    <row r="18643" spans="61:61" x14ac:dyDescent="0.25">
      <c r="BI18643" s="34">
        <v>-0.13047339548126941</v>
      </c>
    </row>
    <row r="18644" spans="61:61" x14ac:dyDescent="0.25">
      <c r="BI18644" s="34">
        <v>0.1489221671147552</v>
      </c>
    </row>
    <row r="18645" spans="61:61" x14ac:dyDescent="0.25">
      <c r="BI18645" s="34">
        <v>-2.7269359687233801E-2</v>
      </c>
    </row>
    <row r="18646" spans="61:61" x14ac:dyDescent="0.25">
      <c r="BI18646" s="34">
        <v>-9.1395154208526702E-2</v>
      </c>
    </row>
    <row r="18647" spans="61:61" x14ac:dyDescent="0.25">
      <c r="BI18647" s="34">
        <v>-6.81816217520963E-2</v>
      </c>
    </row>
    <row r="18648" spans="61:61" x14ac:dyDescent="0.25">
      <c r="BI18648" s="34">
        <v>-8.45320841061344E-2</v>
      </c>
    </row>
    <row r="18649" spans="61:61" x14ac:dyDescent="0.25">
      <c r="BI18649" s="34">
        <v>-0.10214957963451129</v>
      </c>
    </row>
    <row r="18650" spans="61:61" x14ac:dyDescent="0.25">
      <c r="BI18650" s="34">
        <v>-5.50166014593131E-2</v>
      </c>
    </row>
    <row r="18651" spans="61:61" x14ac:dyDescent="0.25">
      <c r="BI18651" s="34">
        <v>-1.0458305434977E-2</v>
      </c>
    </row>
    <row r="18652" spans="61:61" x14ac:dyDescent="0.25">
      <c r="BI18652" s="34">
        <v>-6.2507474632927995E-2</v>
      </c>
    </row>
    <row r="18653" spans="61:61" x14ac:dyDescent="0.25">
      <c r="BI18653" s="34">
        <v>-0.1512101913918438</v>
      </c>
    </row>
    <row r="18654" spans="61:61" x14ac:dyDescent="0.25">
      <c r="BI18654" s="34">
        <v>-0.1076715463287146</v>
      </c>
    </row>
    <row r="18655" spans="61:61" x14ac:dyDescent="0.25">
      <c r="BI18655" s="34">
        <v>-4.7894185905063003E-2</v>
      </c>
    </row>
    <row r="18656" spans="61:61" x14ac:dyDescent="0.25">
      <c r="BI18656" s="34">
        <v>0.26501035451794169</v>
      </c>
    </row>
    <row r="18657" spans="61:61" x14ac:dyDescent="0.25">
      <c r="BI18657" s="34">
        <v>0.162668531720532</v>
      </c>
    </row>
    <row r="18658" spans="61:61" x14ac:dyDescent="0.25">
      <c r="BI18658" s="34">
        <v>3.8117497159903702E-2</v>
      </c>
    </row>
    <row r="18659" spans="61:61" x14ac:dyDescent="0.25">
      <c r="BI18659" s="34">
        <v>-6.6950045030162705E-2</v>
      </c>
    </row>
    <row r="18660" spans="61:61" x14ac:dyDescent="0.25">
      <c r="BI18660" s="34">
        <v>1.2107134948327601E-2</v>
      </c>
    </row>
    <row r="18661" spans="61:61" x14ac:dyDescent="0.25">
      <c r="BI18661" s="34">
        <v>6.6651573062548403E-2</v>
      </c>
    </row>
    <row r="18662" spans="61:61" x14ac:dyDescent="0.25">
      <c r="BI18662" s="34">
        <v>-6.7191449030259601E-2</v>
      </c>
    </row>
    <row r="18663" spans="61:61" x14ac:dyDescent="0.25">
      <c r="BI18663" s="34">
        <v>-0.1089597810565934</v>
      </c>
    </row>
    <row r="18664" spans="61:61" x14ac:dyDescent="0.25">
      <c r="BI18664" s="34">
        <v>1.14404434154321E-2</v>
      </c>
    </row>
    <row r="18665" spans="61:61" x14ac:dyDescent="0.25">
      <c r="BI18665" s="34">
        <v>-0.16779292350366279</v>
      </c>
    </row>
    <row r="18666" spans="61:61" x14ac:dyDescent="0.25">
      <c r="BI18666" s="34">
        <v>8.1381206083467605E-2</v>
      </c>
    </row>
    <row r="18667" spans="61:61" x14ac:dyDescent="0.25">
      <c r="BI18667" s="34">
        <v>-0.19889972889074531</v>
      </c>
    </row>
    <row r="18668" spans="61:61" x14ac:dyDescent="0.25">
      <c r="BI18668" s="34">
        <v>-0.1623786403437803</v>
      </c>
    </row>
    <row r="18669" spans="61:61" x14ac:dyDescent="0.25">
      <c r="BI18669" s="34">
        <v>-0.26490295372626649</v>
      </c>
    </row>
    <row r="18670" spans="61:61" x14ac:dyDescent="0.25">
      <c r="BI18670" s="34">
        <v>-0.1170144095749099</v>
      </c>
    </row>
    <row r="18671" spans="61:61" x14ac:dyDescent="0.25">
      <c r="BI18671" s="34">
        <v>-5.1732839742605299E-2</v>
      </c>
    </row>
    <row r="18672" spans="61:61" x14ac:dyDescent="0.25">
      <c r="BI18672" s="34">
        <v>-0.32847563440883881</v>
      </c>
    </row>
    <row r="18673" spans="61:61" x14ac:dyDescent="0.25">
      <c r="BI18673" s="34">
        <v>-0.26677306063268441</v>
      </c>
    </row>
    <row r="18674" spans="61:61" x14ac:dyDescent="0.25">
      <c r="BI18674" s="34">
        <v>-0.1096727443354894</v>
      </c>
    </row>
    <row r="18675" spans="61:61" x14ac:dyDescent="0.25">
      <c r="BI18675" s="34">
        <v>-0.1380795755615572</v>
      </c>
    </row>
    <row r="18676" spans="61:61" x14ac:dyDescent="0.25">
      <c r="BI18676" s="34">
        <v>1.6816471274081798E-2</v>
      </c>
    </row>
    <row r="18677" spans="61:61" x14ac:dyDescent="0.25">
      <c r="BI18677" s="34">
        <v>0.14955233445154889</v>
      </c>
    </row>
    <row r="18678" spans="61:61" x14ac:dyDescent="0.25">
      <c r="BI18678" s="34">
        <v>-0.19376389197347571</v>
      </c>
    </row>
    <row r="18679" spans="61:61" x14ac:dyDescent="0.25">
      <c r="BI18679" s="34">
        <v>-0.16940832999172659</v>
      </c>
    </row>
    <row r="18680" spans="61:61" x14ac:dyDescent="0.25">
      <c r="BI18680" s="34">
        <v>-0.31069868341684809</v>
      </c>
    </row>
    <row r="18681" spans="61:61" x14ac:dyDescent="0.25">
      <c r="BI18681" s="34">
        <v>-7.6860894951949796E-2</v>
      </c>
    </row>
    <row r="18682" spans="61:61" x14ac:dyDescent="0.25">
      <c r="BI18682" s="34">
        <v>-1.3411550342344401E-2</v>
      </c>
    </row>
    <row r="18683" spans="61:61" x14ac:dyDescent="0.25">
      <c r="BI18683" s="34">
        <v>-8.1144337659101298E-2</v>
      </c>
    </row>
    <row r="18684" spans="61:61" x14ac:dyDescent="0.25">
      <c r="BI18684" s="34">
        <v>-0.117746098967315</v>
      </c>
    </row>
    <row r="18685" spans="61:61" x14ac:dyDescent="0.25">
      <c r="BI18685" s="34">
        <v>0.2115484842085576</v>
      </c>
    </row>
    <row r="18686" spans="61:61" x14ac:dyDescent="0.25">
      <c r="BI18686" s="34">
        <v>3.7745954394049798E-2</v>
      </c>
    </row>
    <row r="18687" spans="61:61" x14ac:dyDescent="0.25">
      <c r="BI18687" s="34">
        <v>-8.9730658514342296E-2</v>
      </c>
    </row>
    <row r="18688" spans="61:61" x14ac:dyDescent="0.25">
      <c r="BI18688" s="34">
        <v>7.6583112345284003E-3</v>
      </c>
    </row>
    <row r="18689" spans="61:61" x14ac:dyDescent="0.25">
      <c r="BI18689" s="34">
        <v>-0.31865708434340528</v>
      </c>
    </row>
    <row r="18690" spans="61:61" x14ac:dyDescent="0.25">
      <c r="BI18690" s="34">
        <v>0.17826277053716941</v>
      </c>
    </row>
    <row r="18691" spans="61:61" x14ac:dyDescent="0.25">
      <c r="BI18691" s="34">
        <v>-0.1054632722111776</v>
      </c>
    </row>
    <row r="18692" spans="61:61" x14ac:dyDescent="0.25">
      <c r="BI18692" s="34">
        <v>-0.1690407913020861</v>
      </c>
    </row>
    <row r="18693" spans="61:61" x14ac:dyDescent="0.25">
      <c r="BI18693" s="34">
        <v>-2.68320608272405E-2</v>
      </c>
    </row>
    <row r="18694" spans="61:61" x14ac:dyDescent="0.25">
      <c r="BI18694" s="34">
        <v>0.12907607199133669</v>
      </c>
    </row>
    <row r="18695" spans="61:61" x14ac:dyDescent="0.25">
      <c r="BI18695" s="34">
        <v>-8.2348120286003301E-2</v>
      </c>
    </row>
    <row r="18696" spans="61:61" x14ac:dyDescent="0.25">
      <c r="BI18696" s="34">
        <v>0.31868968409669579</v>
      </c>
    </row>
    <row r="18697" spans="61:61" x14ac:dyDescent="0.25">
      <c r="BI18697" s="34">
        <v>3.0081860711653401E-2</v>
      </c>
    </row>
    <row r="18698" spans="61:61" x14ac:dyDescent="0.25">
      <c r="BI18698" s="34">
        <v>1.39893003007335E-2</v>
      </c>
    </row>
    <row r="18699" spans="61:61" x14ac:dyDescent="0.25">
      <c r="BI18699" s="34">
        <v>-0.11931222566232</v>
      </c>
    </row>
    <row r="18700" spans="61:61" x14ac:dyDescent="0.25">
      <c r="BI18700" s="34">
        <v>-1.9769222475078999E-3</v>
      </c>
    </row>
    <row r="18701" spans="61:61" x14ac:dyDescent="0.25">
      <c r="BI18701" s="34">
        <v>0.27843511372696861</v>
      </c>
    </row>
    <row r="18702" spans="61:61" x14ac:dyDescent="0.25">
      <c r="BI18702" s="34">
        <v>0.1157894614784877</v>
      </c>
    </row>
    <row r="18703" spans="61:61" x14ac:dyDescent="0.25">
      <c r="BI18703" s="34">
        <v>2.8944683751310801E-2</v>
      </c>
    </row>
    <row r="18704" spans="61:61" x14ac:dyDescent="0.25">
      <c r="BI18704" s="34">
        <v>0.34823357907238811</v>
      </c>
    </row>
    <row r="18705" spans="61:61" x14ac:dyDescent="0.25">
      <c r="BI18705" s="34">
        <v>1.21593001781784E-2</v>
      </c>
    </row>
    <row r="18706" spans="61:61" x14ac:dyDescent="0.25">
      <c r="BI18706" s="34">
        <v>3.4813398640356097E-2</v>
      </c>
    </row>
    <row r="18707" spans="61:61" x14ac:dyDescent="0.25">
      <c r="BI18707" s="34">
        <v>8.0234303321854005E-3</v>
      </c>
    </row>
    <row r="18708" spans="61:61" x14ac:dyDescent="0.25">
      <c r="BI18708" s="34">
        <v>-3.4421401323590999E-2</v>
      </c>
    </row>
    <row r="18709" spans="61:61" x14ac:dyDescent="0.25">
      <c r="BI18709" s="34">
        <v>-5.71366432391225E-2</v>
      </c>
    </row>
    <row r="18710" spans="61:61" x14ac:dyDescent="0.25">
      <c r="BI18710" s="34">
        <v>-3.6259675696810999E-3</v>
      </c>
    </row>
    <row r="18711" spans="61:61" x14ac:dyDescent="0.25">
      <c r="BI18711" s="34">
        <v>-6.7127713962025604E-2</v>
      </c>
    </row>
    <row r="18712" spans="61:61" x14ac:dyDescent="0.25">
      <c r="BI18712" s="34">
        <v>9.6819037779704003E-3</v>
      </c>
    </row>
    <row r="18713" spans="61:61" x14ac:dyDescent="0.25">
      <c r="BI18713" s="34">
        <v>5.9304034211658301E-2</v>
      </c>
    </row>
    <row r="18714" spans="61:61" x14ac:dyDescent="0.25">
      <c r="BI18714" s="34">
        <v>0.13252037630452521</v>
      </c>
    </row>
    <row r="18715" spans="61:61" x14ac:dyDescent="0.25">
      <c r="BI18715" s="34">
        <v>4.5342747765739003E-2</v>
      </c>
    </row>
    <row r="18716" spans="61:61" x14ac:dyDescent="0.25">
      <c r="BI18716" s="34">
        <v>0.22737029760328401</v>
      </c>
    </row>
    <row r="18717" spans="61:61" x14ac:dyDescent="0.25">
      <c r="BI18717" s="34">
        <v>-0.2043168373402969</v>
      </c>
    </row>
    <row r="18718" spans="61:61" x14ac:dyDescent="0.25">
      <c r="BI18718" s="34">
        <v>-0.1061496110286633</v>
      </c>
    </row>
    <row r="18719" spans="61:61" x14ac:dyDescent="0.25">
      <c r="BI18719" s="34">
        <v>3.7857233320530599E-2</v>
      </c>
    </row>
    <row r="18720" spans="61:61" x14ac:dyDescent="0.25">
      <c r="BI18720" s="34">
        <v>-0.32407125860168018</v>
      </c>
    </row>
    <row r="18721" spans="61:61" x14ac:dyDescent="0.25">
      <c r="BI18721" s="34">
        <v>0.1129108073016743</v>
      </c>
    </row>
    <row r="18722" spans="61:61" x14ac:dyDescent="0.25">
      <c r="BI18722" s="34">
        <v>-0.10472714808836669</v>
      </c>
    </row>
    <row r="18723" spans="61:61" x14ac:dyDescent="0.25">
      <c r="BI18723" s="34">
        <v>0.12618815993445659</v>
      </c>
    </row>
    <row r="18724" spans="61:61" x14ac:dyDescent="0.25">
      <c r="BI18724" s="34">
        <v>0.1403445279633587</v>
      </c>
    </row>
    <row r="18725" spans="61:61" x14ac:dyDescent="0.25">
      <c r="BI18725" s="34">
        <v>-7.8788380002446506E-2</v>
      </c>
    </row>
    <row r="18726" spans="61:61" x14ac:dyDescent="0.25">
      <c r="BI18726" s="34">
        <v>1.7389405498128101E-2</v>
      </c>
    </row>
    <row r="18727" spans="61:61" x14ac:dyDescent="0.25">
      <c r="BI18727" s="34">
        <v>-3.3177475761386799E-2</v>
      </c>
    </row>
    <row r="18728" spans="61:61" x14ac:dyDescent="0.25">
      <c r="BI18728" s="34">
        <v>0.2245760262977457</v>
      </c>
    </row>
    <row r="18729" spans="61:61" x14ac:dyDescent="0.25">
      <c r="BI18729" s="34">
        <v>0.46456647595128781</v>
      </c>
    </row>
    <row r="18730" spans="61:61" x14ac:dyDescent="0.25">
      <c r="BI18730" s="34">
        <v>7.7694711569050003E-3</v>
      </c>
    </row>
    <row r="18731" spans="61:61" x14ac:dyDescent="0.25">
      <c r="BI18731" s="34">
        <v>0.11837926388380821</v>
      </c>
    </row>
    <row r="18732" spans="61:61" x14ac:dyDescent="0.25">
      <c r="BI18732" s="34">
        <v>-8.5785281867542196E-2</v>
      </c>
    </row>
    <row r="18733" spans="61:61" x14ac:dyDescent="0.25">
      <c r="BI18733" s="34">
        <v>2.8713825498725001E-2</v>
      </c>
    </row>
    <row r="18734" spans="61:61" x14ac:dyDescent="0.25">
      <c r="BI18734" s="34">
        <v>5.0680799033878E-3</v>
      </c>
    </row>
    <row r="18735" spans="61:61" x14ac:dyDescent="0.25">
      <c r="BI18735" s="34">
        <v>-9.0185494149113993E-3</v>
      </c>
    </row>
    <row r="18736" spans="61:61" x14ac:dyDescent="0.25">
      <c r="BI18736" s="34">
        <v>0.14918232722895311</v>
      </c>
    </row>
    <row r="18737" spans="61:61" x14ac:dyDescent="0.25">
      <c r="BI18737" s="34">
        <v>-6.0171906151888901E-2</v>
      </c>
    </row>
    <row r="18738" spans="61:61" x14ac:dyDescent="0.25">
      <c r="BI18738" s="34">
        <v>-9.7597037205608306E-2</v>
      </c>
    </row>
    <row r="18739" spans="61:61" x14ac:dyDescent="0.25">
      <c r="BI18739" s="34">
        <v>0.5685687855376288</v>
      </c>
    </row>
    <row r="18740" spans="61:61" x14ac:dyDescent="0.25">
      <c r="BI18740" s="34">
        <v>2.22442392520815E-2</v>
      </c>
    </row>
    <row r="18741" spans="61:61" x14ac:dyDescent="0.25">
      <c r="BI18741" s="34">
        <v>7.6996549559499597E-2</v>
      </c>
    </row>
    <row r="18742" spans="61:61" x14ac:dyDescent="0.25">
      <c r="BI18742" s="34">
        <v>2.85129813453887E-2</v>
      </c>
    </row>
    <row r="18743" spans="61:61" x14ac:dyDescent="0.25">
      <c r="BI18743" s="34">
        <v>-1.66342735465555E-2</v>
      </c>
    </row>
    <row r="18744" spans="61:61" x14ac:dyDescent="0.25">
      <c r="BI18744" s="34">
        <v>-0.1167804014589701</v>
      </c>
    </row>
    <row r="18745" spans="61:61" x14ac:dyDescent="0.25">
      <c r="BI18745" s="34">
        <v>6.5628781958193202E-2</v>
      </c>
    </row>
    <row r="18746" spans="61:61" x14ac:dyDescent="0.25">
      <c r="BI18746" s="34">
        <v>5.8636070231070703E-2</v>
      </c>
    </row>
    <row r="18747" spans="61:61" x14ac:dyDescent="0.25">
      <c r="BI18747" s="34">
        <v>-0.1164460974816966</v>
      </c>
    </row>
    <row r="18748" spans="61:61" x14ac:dyDescent="0.25">
      <c r="BI18748" s="34">
        <v>7.5065646641862299E-2</v>
      </c>
    </row>
    <row r="18749" spans="61:61" x14ac:dyDescent="0.25">
      <c r="BI18749" s="34">
        <v>0.18870445794912599</v>
      </c>
    </row>
    <row r="18750" spans="61:61" x14ac:dyDescent="0.25">
      <c r="BI18750" s="34">
        <v>-0.15331978340038399</v>
      </c>
    </row>
    <row r="18751" spans="61:61" x14ac:dyDescent="0.25">
      <c r="BI18751" s="34">
        <v>-6.1351681290382501E-2</v>
      </c>
    </row>
    <row r="18752" spans="61:61" x14ac:dyDescent="0.25">
      <c r="BI18752" s="34">
        <v>-7.9337008097821599E-2</v>
      </c>
    </row>
    <row r="18753" spans="61:61" x14ac:dyDescent="0.25">
      <c r="BI18753" s="34">
        <v>-5.7292743067963697E-2</v>
      </c>
    </row>
    <row r="18754" spans="61:61" x14ac:dyDescent="0.25">
      <c r="BI18754" s="34">
        <v>-9.8929974127944506E-2</v>
      </c>
    </row>
    <row r="18755" spans="61:61" x14ac:dyDescent="0.25">
      <c r="BI18755" s="34">
        <v>-0.1811313208120095</v>
      </c>
    </row>
    <row r="18756" spans="61:61" x14ac:dyDescent="0.25">
      <c r="BI18756" s="34">
        <v>2.6188115618788501E-2</v>
      </c>
    </row>
    <row r="18757" spans="61:61" x14ac:dyDescent="0.25">
      <c r="BI18757" s="34">
        <v>0.1223642380459032</v>
      </c>
    </row>
    <row r="18758" spans="61:61" x14ac:dyDescent="0.25">
      <c r="BI18758" s="34">
        <v>0.1878860449598328</v>
      </c>
    </row>
    <row r="18759" spans="61:61" x14ac:dyDescent="0.25">
      <c r="BI18759" s="34">
        <v>-0.1089367555417477</v>
      </c>
    </row>
    <row r="18760" spans="61:61" x14ac:dyDescent="0.25">
      <c r="BI18760" s="34">
        <v>-0.17041526705881721</v>
      </c>
    </row>
    <row r="18761" spans="61:61" x14ac:dyDescent="0.25">
      <c r="BI18761" s="34">
        <v>-0.1316274632636073</v>
      </c>
    </row>
    <row r="18762" spans="61:61" x14ac:dyDescent="0.25">
      <c r="BI18762" s="34">
        <v>-7.8424103495052799E-2</v>
      </c>
    </row>
    <row r="18763" spans="61:61" x14ac:dyDescent="0.25">
      <c r="BI18763" s="34">
        <v>-7.0243255272281993E-2</v>
      </c>
    </row>
    <row r="18764" spans="61:61" x14ac:dyDescent="0.25">
      <c r="BI18764" s="34">
        <v>-0.2334613850881912</v>
      </c>
    </row>
    <row r="18765" spans="61:61" x14ac:dyDescent="0.25">
      <c r="BI18765" s="34">
        <v>-0.14528576516756239</v>
      </c>
    </row>
    <row r="18766" spans="61:61" x14ac:dyDescent="0.25">
      <c r="BI18766" s="34">
        <v>-0.19210710461163119</v>
      </c>
    </row>
    <row r="18767" spans="61:61" x14ac:dyDescent="0.25">
      <c r="BI18767" s="34">
        <v>5.9739175838083698E-2</v>
      </c>
    </row>
    <row r="18768" spans="61:61" x14ac:dyDescent="0.25">
      <c r="BI18768" s="34">
        <v>-0.14656798528563539</v>
      </c>
    </row>
    <row r="18769" spans="61:61" x14ac:dyDescent="0.25">
      <c r="BI18769" s="34">
        <v>6.7492636942890205E-2</v>
      </c>
    </row>
    <row r="18770" spans="61:61" x14ac:dyDescent="0.25">
      <c r="BI18770" s="34">
        <v>2.1396639729408799E-2</v>
      </c>
    </row>
    <row r="18771" spans="61:61" x14ac:dyDescent="0.25">
      <c r="BI18771" s="34">
        <v>-0.1508921252867006</v>
      </c>
    </row>
    <row r="18772" spans="61:61" x14ac:dyDescent="0.25">
      <c r="BI18772" s="34">
        <v>-3.3018047347263803E-2</v>
      </c>
    </row>
    <row r="18773" spans="61:61" x14ac:dyDescent="0.25">
      <c r="BI18773" s="34">
        <v>0.36224325991219197</v>
      </c>
    </row>
    <row r="18774" spans="61:61" x14ac:dyDescent="0.25">
      <c r="BI18774" s="34">
        <v>-8.6520253124235998E-3</v>
      </c>
    </row>
    <row r="18775" spans="61:61" x14ac:dyDescent="0.25">
      <c r="BI18775" s="34">
        <v>-8.0360676156583502E-2</v>
      </c>
    </row>
    <row r="18776" spans="61:61" x14ac:dyDescent="0.25">
      <c r="BI18776" s="34">
        <v>-6.2631356728104104E-2</v>
      </c>
    </row>
    <row r="18777" spans="61:61" x14ac:dyDescent="0.25">
      <c r="BI18777" s="34">
        <v>4.6073236364241398E-2</v>
      </c>
    </row>
    <row r="18778" spans="61:61" x14ac:dyDescent="0.25">
      <c r="BI18778" s="34">
        <v>0.2090261192312069</v>
      </c>
    </row>
    <row r="18779" spans="61:61" x14ac:dyDescent="0.25">
      <c r="BI18779" s="34">
        <v>-6.2219095230576699E-2</v>
      </c>
    </row>
    <row r="18780" spans="61:61" x14ac:dyDescent="0.25">
      <c r="BI18780" s="34">
        <v>-4.1814050394589498E-2</v>
      </c>
    </row>
    <row r="18781" spans="61:61" x14ac:dyDescent="0.25">
      <c r="BI18781" s="34">
        <v>2.1064078261506001E-2</v>
      </c>
    </row>
    <row r="18782" spans="61:61" x14ac:dyDescent="0.25">
      <c r="BI18782" s="34">
        <v>6.7274578379996702E-2</v>
      </c>
    </row>
    <row r="18783" spans="61:61" x14ac:dyDescent="0.25">
      <c r="BI18783" s="34">
        <v>9.9003209211316806E-2</v>
      </c>
    </row>
    <row r="18784" spans="61:61" x14ac:dyDescent="0.25">
      <c r="BI18784" s="34">
        <v>1.9928592675486499E-2</v>
      </c>
    </row>
    <row r="18785" spans="61:61" x14ac:dyDescent="0.25">
      <c r="BI18785" s="34">
        <v>0.1094382565709321</v>
      </c>
    </row>
    <row r="18786" spans="61:61" x14ac:dyDescent="0.25">
      <c r="BI18786" s="34">
        <v>0.15750375455663521</v>
      </c>
    </row>
    <row r="18787" spans="61:61" x14ac:dyDescent="0.25">
      <c r="BI18787" s="34">
        <v>-0.18086955438749569</v>
      </c>
    </row>
    <row r="18788" spans="61:61" x14ac:dyDescent="0.25">
      <c r="BI18788" s="34">
        <v>-0.15915646121795679</v>
      </c>
    </row>
    <row r="18789" spans="61:61" x14ac:dyDescent="0.25">
      <c r="BI18789" s="34">
        <v>-0.1060161763081936</v>
      </c>
    </row>
    <row r="18790" spans="61:61" x14ac:dyDescent="0.25">
      <c r="BI18790" s="34">
        <v>0.12027836406220239</v>
      </c>
    </row>
    <row r="18791" spans="61:61" x14ac:dyDescent="0.25">
      <c r="BI18791" s="34">
        <v>9.06717523279153E-2</v>
      </c>
    </row>
    <row r="18792" spans="61:61" x14ac:dyDescent="0.25">
      <c r="BI18792" s="34">
        <v>2.0027970628665299E-2</v>
      </c>
    </row>
    <row r="18793" spans="61:61" x14ac:dyDescent="0.25">
      <c r="BI18793" s="34">
        <v>6.8377000553523901E-2</v>
      </c>
    </row>
    <row r="18794" spans="61:61" x14ac:dyDescent="0.25">
      <c r="BI18794" s="34">
        <v>-3.1386984802000098E-2</v>
      </c>
    </row>
    <row r="18795" spans="61:61" x14ac:dyDescent="0.25">
      <c r="BI18795" s="34">
        <v>5.9438870714990703E-2</v>
      </c>
    </row>
    <row r="18796" spans="61:61" x14ac:dyDescent="0.25">
      <c r="BI18796" s="34">
        <v>9.7133871693250495E-2</v>
      </c>
    </row>
    <row r="18797" spans="61:61" x14ac:dyDescent="0.25">
      <c r="BI18797" s="34">
        <v>2.5589721327910001E-2</v>
      </c>
    </row>
    <row r="18798" spans="61:61" x14ac:dyDescent="0.25">
      <c r="BI18798" s="34">
        <v>5.3471864080231503E-2</v>
      </c>
    </row>
    <row r="18799" spans="61:61" x14ac:dyDescent="0.25">
      <c r="BI18799" s="34">
        <v>0.1030932224877229</v>
      </c>
    </row>
    <row r="18800" spans="61:61" x14ac:dyDescent="0.25">
      <c r="BI18800" s="34">
        <v>0.4551078619280125</v>
      </c>
    </row>
    <row r="18801" spans="61:61" x14ac:dyDescent="0.25">
      <c r="BI18801" s="34">
        <v>0.32611280025119938</v>
      </c>
    </row>
    <row r="18802" spans="61:61" x14ac:dyDescent="0.25">
      <c r="BI18802" s="34">
        <v>0.1125166177634985</v>
      </c>
    </row>
    <row r="18803" spans="61:61" x14ac:dyDescent="0.25">
      <c r="BI18803" s="34">
        <v>0.1278407009234433</v>
      </c>
    </row>
    <row r="18804" spans="61:61" x14ac:dyDescent="0.25">
      <c r="BI18804" s="34">
        <v>4.4908990293462597E-2</v>
      </c>
    </row>
    <row r="18805" spans="61:61" x14ac:dyDescent="0.25">
      <c r="BI18805" s="34">
        <v>0.13938214948258321</v>
      </c>
    </row>
    <row r="18806" spans="61:61" x14ac:dyDescent="0.25">
      <c r="BI18806" s="34">
        <v>8.9285698844028399E-2</v>
      </c>
    </row>
    <row r="18807" spans="61:61" x14ac:dyDescent="0.25">
      <c r="BI18807" s="34">
        <v>0.19285837323603591</v>
      </c>
    </row>
    <row r="18808" spans="61:61" x14ac:dyDescent="0.25">
      <c r="BI18808" s="34">
        <v>0.60903565992621866</v>
      </c>
    </row>
    <row r="18809" spans="61:61" x14ac:dyDescent="0.25">
      <c r="BI18809" s="34">
        <v>0.21667656473998079</v>
      </c>
    </row>
    <row r="18810" spans="61:61" x14ac:dyDescent="0.25">
      <c r="BI18810" s="34">
        <v>0.1690681949902052</v>
      </c>
    </row>
    <row r="18811" spans="61:61" x14ac:dyDescent="0.25">
      <c r="BI18811" s="34">
        <v>0.42803730781332311</v>
      </c>
    </row>
    <row r="18812" spans="61:61" x14ac:dyDescent="0.25">
      <c r="BI18812" s="34">
        <v>9.5224643138193399E-2</v>
      </c>
    </row>
    <row r="18813" spans="61:61" x14ac:dyDescent="0.25">
      <c r="BI18813" s="34">
        <v>5.40369537493018E-2</v>
      </c>
    </row>
    <row r="18814" spans="61:61" x14ac:dyDescent="0.25">
      <c r="BI18814" s="34">
        <v>4.1951725057403397E-2</v>
      </c>
    </row>
    <row r="18815" spans="61:61" x14ac:dyDescent="0.25">
      <c r="BI18815" s="34">
        <v>0.21649916248196691</v>
      </c>
    </row>
    <row r="18816" spans="61:61" x14ac:dyDescent="0.25">
      <c r="BI18816" s="34">
        <v>0.1832400309951753</v>
      </c>
    </row>
    <row r="18817" spans="61:61" x14ac:dyDescent="0.25">
      <c r="BI18817" s="34">
        <v>0.10295365485702231</v>
      </c>
    </row>
    <row r="18818" spans="61:61" x14ac:dyDescent="0.25">
      <c r="BI18818" s="34">
        <v>0.1769476270189142</v>
      </c>
    </row>
    <row r="18819" spans="61:61" x14ac:dyDescent="0.25">
      <c r="BI18819" s="34">
        <v>0.19357013539520609</v>
      </c>
    </row>
    <row r="18820" spans="61:61" x14ac:dyDescent="0.25">
      <c r="BI18820" s="34">
        <v>-7.6924375462220307E-2</v>
      </c>
    </row>
    <row r="18821" spans="61:61" x14ac:dyDescent="0.25">
      <c r="BI18821" s="34">
        <v>-0.1041827359281772</v>
      </c>
    </row>
    <row r="18822" spans="61:61" x14ac:dyDescent="0.25">
      <c r="BI18822" s="34">
        <v>7.8149966380439806E-2</v>
      </c>
    </row>
    <row r="18823" spans="61:61" x14ac:dyDescent="0.25">
      <c r="BI18823" s="34">
        <v>0.1293441363125446</v>
      </c>
    </row>
    <row r="18824" spans="61:61" x14ac:dyDescent="0.25">
      <c r="BI18824" s="34">
        <v>4.2602317870643301E-2</v>
      </c>
    </row>
    <row r="18825" spans="61:61" x14ac:dyDescent="0.25">
      <c r="BI18825" s="34">
        <v>7.1312970093409506E-2</v>
      </c>
    </row>
    <row r="18826" spans="61:61" x14ac:dyDescent="0.25">
      <c r="BI18826" s="34">
        <v>0.35878431103812619</v>
      </c>
    </row>
    <row r="18827" spans="61:61" x14ac:dyDescent="0.25">
      <c r="BI18827" s="34">
        <v>0.14650639535596141</v>
      </c>
    </row>
    <row r="18828" spans="61:61" x14ac:dyDescent="0.25">
      <c r="BI18828" s="34">
        <v>0.1338795914899803</v>
      </c>
    </row>
    <row r="18829" spans="61:61" x14ac:dyDescent="0.25">
      <c r="BI18829" s="34">
        <v>0.30721140340734371</v>
      </c>
    </row>
    <row r="18830" spans="61:61" x14ac:dyDescent="0.25">
      <c r="BI18830" s="34">
        <v>4.3895141089142199E-2</v>
      </c>
    </row>
    <row r="18831" spans="61:61" x14ac:dyDescent="0.25">
      <c r="BI18831" s="34">
        <v>0.18432415549375791</v>
      </c>
    </row>
    <row r="18832" spans="61:61" x14ac:dyDescent="0.25">
      <c r="BI18832" s="34">
        <v>-4.1805284366771998E-3</v>
      </c>
    </row>
    <row r="18833" spans="61:61" x14ac:dyDescent="0.25">
      <c r="BI18833" s="34">
        <v>-0.167582553051247</v>
      </c>
    </row>
    <row r="18834" spans="61:61" x14ac:dyDescent="0.25">
      <c r="BI18834" s="34">
        <v>-1.33250882813503E-2</v>
      </c>
    </row>
    <row r="18835" spans="61:61" x14ac:dyDescent="0.25">
      <c r="BI18835" s="34">
        <v>-0.25019065899901538</v>
      </c>
    </row>
    <row r="18836" spans="61:61" x14ac:dyDescent="0.25">
      <c r="BI18836" s="34">
        <v>-0.13699641353281089</v>
      </c>
    </row>
    <row r="18837" spans="61:61" x14ac:dyDescent="0.25">
      <c r="BI18837" s="34">
        <v>9.1140477287612001E-2</v>
      </c>
    </row>
    <row r="18838" spans="61:61" x14ac:dyDescent="0.25">
      <c r="BI18838" s="34">
        <v>-0.1221359693673847</v>
      </c>
    </row>
    <row r="18839" spans="61:61" x14ac:dyDescent="0.25">
      <c r="BI18839" s="34">
        <v>0.28142845845007602</v>
      </c>
    </row>
    <row r="18840" spans="61:61" x14ac:dyDescent="0.25">
      <c r="BI18840" s="34">
        <v>-1.27667285101612E-2</v>
      </c>
    </row>
    <row r="18841" spans="61:61" x14ac:dyDescent="0.25">
      <c r="BI18841" s="34">
        <v>7.3558803017831895E-2</v>
      </c>
    </row>
    <row r="18842" spans="61:61" x14ac:dyDescent="0.25">
      <c r="BI18842" s="34">
        <v>7.8403145041967603E-2</v>
      </c>
    </row>
    <row r="18843" spans="61:61" x14ac:dyDescent="0.25">
      <c r="BI18843" s="34">
        <v>1.89187686872535E-2</v>
      </c>
    </row>
    <row r="18844" spans="61:61" x14ac:dyDescent="0.25">
      <c r="BI18844" s="34">
        <v>8.5059113687287899E-2</v>
      </c>
    </row>
    <row r="18845" spans="61:61" x14ac:dyDescent="0.25">
      <c r="BI18845" s="34">
        <v>3.6311545323267302E-2</v>
      </c>
    </row>
    <row r="18846" spans="61:61" x14ac:dyDescent="0.25">
      <c r="BI18846" s="34">
        <v>-4.4564017116483001E-2</v>
      </c>
    </row>
    <row r="18847" spans="61:61" x14ac:dyDescent="0.25">
      <c r="BI18847" s="34">
        <v>0.14264748061665941</v>
      </c>
    </row>
    <row r="18848" spans="61:61" x14ac:dyDescent="0.25">
      <c r="BI18848" s="34">
        <v>0.37467822985411231</v>
      </c>
    </row>
    <row r="18849" spans="61:61" x14ac:dyDescent="0.25">
      <c r="BI18849" s="34">
        <v>0.1938085497693452</v>
      </c>
    </row>
    <row r="18850" spans="61:61" x14ac:dyDescent="0.25">
      <c r="BI18850" s="34">
        <v>5.7139036579421203E-2</v>
      </c>
    </row>
    <row r="18851" spans="61:61" x14ac:dyDescent="0.25">
      <c r="BI18851" s="34">
        <v>0.15032791597729159</v>
      </c>
    </row>
    <row r="18852" spans="61:61" x14ac:dyDescent="0.25">
      <c r="BI18852" s="34">
        <v>0.21964665551469459</v>
      </c>
    </row>
    <row r="18853" spans="61:61" x14ac:dyDescent="0.25">
      <c r="BI18853" s="34">
        <v>-0.13204986666661889</v>
      </c>
    </row>
    <row r="18854" spans="61:61" x14ac:dyDescent="0.25">
      <c r="BI18854" s="34">
        <v>7.9079920034420007E-2</v>
      </c>
    </row>
    <row r="18855" spans="61:61" x14ac:dyDescent="0.25">
      <c r="BI18855" s="34">
        <v>8.3789624502852503E-2</v>
      </c>
    </row>
    <row r="18856" spans="61:61" x14ac:dyDescent="0.25">
      <c r="BI18856" s="34">
        <v>0.35772548664850368</v>
      </c>
    </row>
    <row r="18857" spans="61:61" x14ac:dyDescent="0.25">
      <c r="BI18857" s="34">
        <v>0.14644622406894489</v>
      </c>
    </row>
    <row r="18858" spans="61:61" x14ac:dyDescent="0.25">
      <c r="BI18858" s="34">
        <v>8.2236087844778899E-2</v>
      </c>
    </row>
    <row r="18859" spans="61:61" x14ac:dyDescent="0.25">
      <c r="BI18859" s="34">
        <v>-4.5359242558248997E-2</v>
      </c>
    </row>
    <row r="18860" spans="61:61" x14ac:dyDescent="0.25">
      <c r="BI18860" s="34">
        <v>-7.2540959379354994E-2</v>
      </c>
    </row>
    <row r="18861" spans="61:61" x14ac:dyDescent="0.25">
      <c r="BI18861" s="34">
        <v>0.27878318594664658</v>
      </c>
    </row>
    <row r="18862" spans="61:61" x14ac:dyDescent="0.25">
      <c r="BI18862" s="34">
        <v>0.27003472125114791</v>
      </c>
    </row>
    <row r="18863" spans="61:61" x14ac:dyDescent="0.25">
      <c r="BI18863" s="34">
        <v>1.041795591229385</v>
      </c>
    </row>
    <row r="18864" spans="61:61" x14ac:dyDescent="0.25">
      <c r="BI18864" s="34">
        <v>0.22134116354177069</v>
      </c>
    </row>
    <row r="18865" spans="61:61" x14ac:dyDescent="0.25">
      <c r="BI18865" s="34">
        <v>0.17644228553297781</v>
      </c>
    </row>
    <row r="18866" spans="61:61" x14ac:dyDescent="0.25">
      <c r="BI18866" s="34">
        <v>-5.4892808880599699E-2</v>
      </c>
    </row>
    <row r="18867" spans="61:61" x14ac:dyDescent="0.25">
      <c r="BI18867" s="34">
        <v>0.2767207859170005</v>
      </c>
    </row>
    <row r="18868" spans="61:61" x14ac:dyDescent="0.25">
      <c r="BI18868" s="34">
        <v>0.23531902491090059</v>
      </c>
    </row>
    <row r="18869" spans="61:61" x14ac:dyDescent="0.25">
      <c r="BI18869" s="34">
        <v>0.3427695844224759</v>
      </c>
    </row>
    <row r="18870" spans="61:61" x14ac:dyDescent="0.25">
      <c r="BI18870" s="34">
        <v>0.36159334760826028</v>
      </c>
    </row>
    <row r="18871" spans="61:61" x14ac:dyDescent="0.25">
      <c r="BI18871" s="34">
        <v>0.52325861383905947</v>
      </c>
    </row>
    <row r="18872" spans="61:61" x14ac:dyDescent="0.25">
      <c r="BI18872" s="34">
        <v>-7.4599868517999907E-2</v>
      </c>
    </row>
    <row r="18873" spans="61:61" x14ac:dyDescent="0.25">
      <c r="BI18873" s="34">
        <v>-4.2747446981871599E-2</v>
      </c>
    </row>
    <row r="18874" spans="61:61" x14ac:dyDescent="0.25">
      <c r="BI18874" s="34">
        <v>0.119202356923228</v>
      </c>
    </row>
    <row r="18875" spans="61:61" x14ac:dyDescent="0.25">
      <c r="BI18875" s="34">
        <v>0.1218373252518315</v>
      </c>
    </row>
    <row r="18876" spans="61:61" x14ac:dyDescent="0.25">
      <c r="BI18876" s="34">
        <v>-0.13314005155114289</v>
      </c>
    </row>
    <row r="18877" spans="61:61" x14ac:dyDescent="0.25">
      <c r="BI18877" s="34">
        <v>8.9176977747287403E-2</v>
      </c>
    </row>
    <row r="18878" spans="61:61" x14ac:dyDescent="0.25">
      <c r="BI18878" s="34">
        <v>0.1114623970259177</v>
      </c>
    </row>
    <row r="18879" spans="61:61" x14ac:dyDescent="0.25">
      <c r="BI18879" s="34">
        <v>0.50775408263634059</v>
      </c>
    </row>
    <row r="18880" spans="61:61" x14ac:dyDescent="0.25">
      <c r="BI18880" s="34">
        <v>0.2811629849121583</v>
      </c>
    </row>
    <row r="18881" spans="61:61" x14ac:dyDescent="0.25">
      <c r="BI18881" s="34">
        <v>0.25390718772796511</v>
      </c>
    </row>
    <row r="18882" spans="61:61" x14ac:dyDescent="0.25">
      <c r="BI18882" s="34">
        <v>0.35923815259340708</v>
      </c>
    </row>
    <row r="18883" spans="61:61" x14ac:dyDescent="0.25">
      <c r="BI18883" s="34">
        <v>0.1237731740109332</v>
      </c>
    </row>
    <row r="18884" spans="61:61" x14ac:dyDescent="0.25">
      <c r="BI18884" s="34">
        <v>0.44961771450437837</v>
      </c>
    </row>
    <row r="18885" spans="61:61" x14ac:dyDescent="0.25">
      <c r="BI18885" s="34">
        <v>0.16153212201489539</v>
      </c>
    </row>
    <row r="18886" spans="61:61" x14ac:dyDescent="0.25">
      <c r="BI18886" s="34">
        <v>3.8931790920198599E-2</v>
      </c>
    </row>
    <row r="18887" spans="61:61" x14ac:dyDescent="0.25">
      <c r="BI18887" s="34">
        <v>0.29665594272608847</v>
      </c>
    </row>
    <row r="18888" spans="61:61" x14ac:dyDescent="0.25">
      <c r="BI18888" s="34">
        <v>0.31196851446501073</v>
      </c>
    </row>
    <row r="18889" spans="61:61" x14ac:dyDescent="0.25">
      <c r="BI18889" s="34">
        <v>0.40873339832025402</v>
      </c>
    </row>
    <row r="18890" spans="61:61" x14ac:dyDescent="0.25">
      <c r="BI18890" s="34">
        <v>-8.8085002292890097E-2</v>
      </c>
    </row>
    <row r="18891" spans="61:61" x14ac:dyDescent="0.25">
      <c r="BI18891" s="34">
        <v>0.14061079303575641</v>
      </c>
    </row>
    <row r="18892" spans="61:61" x14ac:dyDescent="0.25">
      <c r="BI18892" s="34">
        <v>-0.12167546108322221</v>
      </c>
    </row>
    <row r="18893" spans="61:61" x14ac:dyDescent="0.25">
      <c r="BI18893" s="34">
        <v>0.1377464921316654</v>
      </c>
    </row>
    <row r="18894" spans="61:61" x14ac:dyDescent="0.25">
      <c r="BI18894" s="34">
        <v>0.13823826957749541</v>
      </c>
    </row>
    <row r="18895" spans="61:61" x14ac:dyDescent="0.25">
      <c r="BI18895" s="34">
        <v>0.25884332212980371</v>
      </c>
    </row>
    <row r="18896" spans="61:61" x14ac:dyDescent="0.25">
      <c r="BI18896" s="34">
        <v>-8.2531219960215299E-2</v>
      </c>
    </row>
    <row r="18897" spans="61:61" x14ac:dyDescent="0.25">
      <c r="BI18897" s="34">
        <v>-6.9353102988746904E-2</v>
      </c>
    </row>
    <row r="18898" spans="61:61" x14ac:dyDescent="0.25">
      <c r="BI18898" s="34">
        <v>-0.19940770128924751</v>
      </c>
    </row>
    <row r="18899" spans="61:61" x14ac:dyDescent="0.25">
      <c r="BI18899" s="34">
        <v>0.3377427577935817</v>
      </c>
    </row>
    <row r="18900" spans="61:61" x14ac:dyDescent="0.25">
      <c r="BI18900" s="34">
        <v>-0.1170730326838066</v>
      </c>
    </row>
    <row r="18901" spans="61:61" x14ac:dyDescent="0.25">
      <c r="BI18901" s="34">
        <v>-0.11256867386863301</v>
      </c>
    </row>
    <row r="18902" spans="61:61" x14ac:dyDescent="0.25">
      <c r="BI18902" s="34">
        <v>-4.51109699769053E-2</v>
      </c>
    </row>
    <row r="18903" spans="61:61" x14ac:dyDescent="0.25">
      <c r="BI18903" s="34">
        <v>3.9722004031222398E-2</v>
      </c>
    </row>
    <row r="18904" spans="61:61" x14ac:dyDescent="0.25">
      <c r="BI18904" s="34">
        <v>0.27176317890551183</v>
      </c>
    </row>
    <row r="18905" spans="61:61" x14ac:dyDescent="0.25">
      <c r="BI18905" s="34">
        <v>-5.0917829556708198E-2</v>
      </c>
    </row>
    <row r="18906" spans="61:61" x14ac:dyDescent="0.25">
      <c r="BI18906" s="34">
        <v>5.6146737844463002E-3</v>
      </c>
    </row>
    <row r="18907" spans="61:61" x14ac:dyDescent="0.25">
      <c r="BI18907" s="34">
        <v>0.11959144723046319</v>
      </c>
    </row>
    <row r="18908" spans="61:61" x14ac:dyDescent="0.25">
      <c r="BI18908" s="34">
        <v>8.8801752840112005E-2</v>
      </c>
    </row>
    <row r="18909" spans="61:61" x14ac:dyDescent="0.25">
      <c r="BI18909" s="34">
        <v>0.16412828824758041</v>
      </c>
    </row>
    <row r="18910" spans="61:61" x14ac:dyDescent="0.25">
      <c r="BI18910" s="34">
        <v>-0.1164393019737994</v>
      </c>
    </row>
    <row r="18911" spans="61:61" x14ac:dyDescent="0.25">
      <c r="BI18911" s="34">
        <v>0.14259407207254499</v>
      </c>
    </row>
    <row r="18912" spans="61:61" x14ac:dyDescent="0.25">
      <c r="BI18912" s="34">
        <v>0.16532629118580081</v>
      </c>
    </row>
    <row r="18913" spans="61:61" x14ac:dyDescent="0.25">
      <c r="BI18913" s="34">
        <v>6.1136156482901903E-2</v>
      </c>
    </row>
    <row r="18914" spans="61:61" x14ac:dyDescent="0.25">
      <c r="BI18914" s="34">
        <v>4.8883410891573498E-2</v>
      </c>
    </row>
    <row r="18915" spans="61:61" x14ac:dyDescent="0.25">
      <c r="BI18915" s="34">
        <v>5.9502232921129702E-2</v>
      </c>
    </row>
    <row r="18916" spans="61:61" x14ac:dyDescent="0.25">
      <c r="BI18916" s="34">
        <v>-2.75107335813379E-2</v>
      </c>
    </row>
    <row r="18917" spans="61:61" x14ac:dyDescent="0.25">
      <c r="BI18917" s="34">
        <v>4.2958885010305002E-2</v>
      </c>
    </row>
    <row r="18918" spans="61:61" x14ac:dyDescent="0.25">
      <c r="BI18918" s="34">
        <v>0.45024128681769759</v>
      </c>
    </row>
    <row r="18919" spans="61:61" x14ac:dyDescent="0.25">
      <c r="BI18919" s="34">
        <v>0.45317111121396542</v>
      </c>
    </row>
    <row r="18920" spans="61:61" x14ac:dyDescent="0.25">
      <c r="BI18920" s="34">
        <v>0.41470282935877939</v>
      </c>
    </row>
    <row r="18921" spans="61:61" x14ac:dyDescent="0.25">
      <c r="BI18921" s="34">
        <v>4.1804775777367902E-2</v>
      </c>
    </row>
    <row r="18922" spans="61:61" x14ac:dyDescent="0.25">
      <c r="BI18922" s="34">
        <v>-2.06481031476538E-2</v>
      </c>
    </row>
    <row r="18923" spans="61:61" x14ac:dyDescent="0.25">
      <c r="BI18923" s="34">
        <v>0.12866190392143989</v>
      </c>
    </row>
    <row r="18924" spans="61:61" x14ac:dyDescent="0.25">
      <c r="BI18924" s="34">
        <v>0.1223338856234971</v>
      </c>
    </row>
    <row r="18925" spans="61:61" x14ac:dyDescent="0.25">
      <c r="BI18925" s="34">
        <v>0.20210508388761961</v>
      </c>
    </row>
    <row r="18926" spans="61:61" x14ac:dyDescent="0.25">
      <c r="BI18926" s="34">
        <v>9.4365724959806496E-2</v>
      </c>
    </row>
    <row r="18927" spans="61:61" x14ac:dyDescent="0.25">
      <c r="BI18927" s="34">
        <v>6.26616973610018E-2</v>
      </c>
    </row>
    <row r="18928" spans="61:61" x14ac:dyDescent="0.25">
      <c r="BI18928" s="34">
        <v>5.3271456943162099E-2</v>
      </c>
    </row>
    <row r="18929" spans="61:61" x14ac:dyDescent="0.25">
      <c r="BI18929" s="34">
        <v>2.46647592592012E-2</v>
      </c>
    </row>
    <row r="18930" spans="61:61" x14ac:dyDescent="0.25">
      <c r="BI18930" s="34">
        <v>0.111024951031132</v>
      </c>
    </row>
    <row r="18931" spans="61:61" x14ac:dyDescent="0.25">
      <c r="BI18931" s="34">
        <v>0.1460779433560816</v>
      </c>
    </row>
    <row r="18932" spans="61:61" x14ac:dyDescent="0.25">
      <c r="BI18932" s="34">
        <v>5.8851290003864298E-2</v>
      </c>
    </row>
    <row r="18933" spans="61:61" x14ac:dyDescent="0.25">
      <c r="BI18933" s="34">
        <v>0.20554886424112551</v>
      </c>
    </row>
    <row r="18934" spans="61:61" x14ac:dyDescent="0.25">
      <c r="BI18934" s="34">
        <v>0.1918318265401199</v>
      </c>
    </row>
    <row r="18935" spans="61:61" x14ac:dyDescent="0.25">
      <c r="BI18935" s="34">
        <v>0.2071088642916164</v>
      </c>
    </row>
    <row r="18936" spans="61:61" x14ac:dyDescent="0.25">
      <c r="BI18936" s="34">
        <v>0.2319144330268009</v>
      </c>
    </row>
    <row r="18937" spans="61:61" x14ac:dyDescent="0.25">
      <c r="BI18937" s="34">
        <v>0.1457084400219667</v>
      </c>
    </row>
    <row r="18938" spans="61:61" x14ac:dyDescent="0.25">
      <c r="BI18938" s="34">
        <v>0.1049915823342001</v>
      </c>
    </row>
    <row r="18939" spans="61:61" x14ac:dyDescent="0.25">
      <c r="BI18939" s="34">
        <v>4.0583270108807398E-2</v>
      </c>
    </row>
    <row r="18940" spans="61:61" x14ac:dyDescent="0.25">
      <c r="BI18940" s="34">
        <v>0.3951428047455946</v>
      </c>
    </row>
    <row r="18941" spans="61:61" x14ac:dyDescent="0.25">
      <c r="BI18941" s="34">
        <v>4.1324733044644998E-2</v>
      </c>
    </row>
    <row r="18942" spans="61:61" x14ac:dyDescent="0.25">
      <c r="BI18942" s="34">
        <v>0.67868260781854939</v>
      </c>
    </row>
    <row r="18943" spans="61:61" x14ac:dyDescent="0.25">
      <c r="BI18943" s="34">
        <v>0.42840902360372618</v>
      </c>
    </row>
    <row r="18944" spans="61:61" x14ac:dyDescent="0.25">
      <c r="BI18944" s="34">
        <v>0.20495420863435779</v>
      </c>
    </row>
    <row r="18945" spans="61:61" x14ac:dyDescent="0.25">
      <c r="BI18945" s="34">
        <v>0.41387586470749987</v>
      </c>
    </row>
    <row r="18946" spans="61:61" x14ac:dyDescent="0.25">
      <c r="BI18946" s="34">
        <v>0.25285320782573178</v>
      </c>
    </row>
    <row r="18947" spans="61:61" x14ac:dyDescent="0.25">
      <c r="BI18947" s="34">
        <v>-0.1010944165706936</v>
      </c>
    </row>
    <row r="18948" spans="61:61" x14ac:dyDescent="0.25">
      <c r="BI18948" s="34">
        <v>0.1150587789096157</v>
      </c>
    </row>
    <row r="18949" spans="61:61" x14ac:dyDescent="0.25">
      <c r="BI18949" s="34">
        <v>0.17049018760857809</v>
      </c>
    </row>
    <row r="18950" spans="61:61" x14ac:dyDescent="0.25">
      <c r="BI18950" s="34">
        <v>0.1950468107098772</v>
      </c>
    </row>
    <row r="18951" spans="61:61" x14ac:dyDescent="0.25">
      <c r="BI18951" s="34">
        <v>0.13349594923645239</v>
      </c>
    </row>
    <row r="18952" spans="61:61" x14ac:dyDescent="0.25">
      <c r="BI18952" s="34">
        <v>-3.6338868207123003E-2</v>
      </c>
    </row>
    <row r="18953" spans="61:61" x14ac:dyDescent="0.25">
      <c r="BI18953" s="34">
        <v>0.117269706503513</v>
      </c>
    </row>
    <row r="18954" spans="61:61" x14ac:dyDescent="0.25">
      <c r="BI18954" s="34">
        <v>-0.1201781344858186</v>
      </c>
    </row>
    <row r="18955" spans="61:61" x14ac:dyDescent="0.25">
      <c r="BI18955" s="34">
        <v>-8.0643893103341802E-2</v>
      </c>
    </row>
    <row r="18956" spans="61:61" x14ac:dyDescent="0.25">
      <c r="BI18956" s="34">
        <v>-0.1543499903151033</v>
      </c>
    </row>
    <row r="18957" spans="61:61" x14ac:dyDescent="0.25">
      <c r="BI18957" s="34">
        <v>1.8105761683210798E-2</v>
      </c>
    </row>
    <row r="18958" spans="61:61" x14ac:dyDescent="0.25">
      <c r="BI18958" s="34">
        <v>-0.2588742463152357</v>
      </c>
    </row>
    <row r="18959" spans="61:61" x14ac:dyDescent="0.25">
      <c r="BI18959" s="34">
        <v>-6.2745160206173003E-2</v>
      </c>
    </row>
    <row r="18960" spans="61:61" x14ac:dyDescent="0.25">
      <c r="BI18960" s="34">
        <v>0.13132602747635139</v>
      </c>
    </row>
    <row r="18961" spans="61:61" x14ac:dyDescent="0.25">
      <c r="BI18961" s="34">
        <v>7.4407463723895999E-3</v>
      </c>
    </row>
    <row r="18962" spans="61:61" x14ac:dyDescent="0.25">
      <c r="BI18962" s="34">
        <v>-0.18730363630381319</v>
      </c>
    </row>
    <row r="18963" spans="61:61" x14ac:dyDescent="0.25">
      <c r="BI18963" s="34">
        <v>0.12932174562258</v>
      </c>
    </row>
    <row r="18964" spans="61:61" x14ac:dyDescent="0.25">
      <c r="BI18964" s="34">
        <v>-1.2392612689841299E-2</v>
      </c>
    </row>
    <row r="18965" spans="61:61" x14ac:dyDescent="0.25">
      <c r="BI18965" s="34">
        <v>0.13309190311319841</v>
      </c>
    </row>
    <row r="18966" spans="61:61" x14ac:dyDescent="0.25">
      <c r="BI18966" s="34">
        <v>-0.1414341876445305</v>
      </c>
    </row>
    <row r="18967" spans="61:61" x14ac:dyDescent="0.25">
      <c r="BI18967" s="34">
        <v>-3.8067310988936197E-2</v>
      </c>
    </row>
    <row r="18968" spans="61:61" x14ac:dyDescent="0.25">
      <c r="BI18968" s="34">
        <v>1.8769655310383899E-2</v>
      </c>
    </row>
    <row r="18969" spans="61:61" x14ac:dyDescent="0.25">
      <c r="BI18969" s="34">
        <v>-0.12909523839849621</v>
      </c>
    </row>
    <row r="18970" spans="61:61" x14ac:dyDescent="0.25">
      <c r="BI18970" s="34">
        <v>-0.11880729177365031</v>
      </c>
    </row>
    <row r="18971" spans="61:61" x14ac:dyDescent="0.25">
      <c r="BI18971" s="34">
        <v>8.7336336772636993E-3</v>
      </c>
    </row>
    <row r="18972" spans="61:61" x14ac:dyDescent="0.25">
      <c r="BI18972" s="34">
        <v>3.7209580972698002E-3</v>
      </c>
    </row>
    <row r="18973" spans="61:61" x14ac:dyDescent="0.25">
      <c r="BI18973" s="34">
        <v>5.1640362619245997E-2</v>
      </c>
    </row>
    <row r="18974" spans="61:61" x14ac:dyDescent="0.25">
      <c r="BI18974" s="34">
        <v>-1.98446125902744E-2</v>
      </c>
    </row>
    <row r="18975" spans="61:61" x14ac:dyDescent="0.25">
      <c r="BI18975" s="34">
        <v>-0.14724166560697249</v>
      </c>
    </row>
    <row r="18976" spans="61:61" x14ac:dyDescent="0.25">
      <c r="BI18976" s="34">
        <v>-0.17256621789019799</v>
      </c>
    </row>
    <row r="18977" spans="61:61" x14ac:dyDescent="0.25">
      <c r="BI18977" s="34">
        <v>-0.1185046683513977</v>
      </c>
    </row>
    <row r="18978" spans="61:61" x14ac:dyDescent="0.25">
      <c r="BI18978" s="34">
        <v>-8.4349997452342701E-2</v>
      </c>
    </row>
    <row r="18979" spans="61:61" x14ac:dyDescent="0.25">
      <c r="BI18979" s="34">
        <v>-0.1749297530212435</v>
      </c>
    </row>
    <row r="18980" spans="61:61" x14ac:dyDescent="0.25">
      <c r="BI18980" s="34">
        <v>0.12843246131550221</v>
      </c>
    </row>
    <row r="18981" spans="61:61" x14ac:dyDescent="0.25">
      <c r="BI18981" s="34">
        <v>-0.1665094100789625</v>
      </c>
    </row>
    <row r="18982" spans="61:61" x14ac:dyDescent="0.25">
      <c r="BI18982" s="34">
        <v>-7.7162977703813997E-3</v>
      </c>
    </row>
    <row r="18983" spans="61:61" x14ac:dyDescent="0.25">
      <c r="BI18983" s="34">
        <v>-5.45341098319575E-2</v>
      </c>
    </row>
    <row r="18984" spans="61:61" x14ac:dyDescent="0.25">
      <c r="BI18984" s="34">
        <v>4.2400096048408002E-3</v>
      </c>
    </row>
    <row r="18985" spans="61:61" x14ac:dyDescent="0.25">
      <c r="BI18985" s="34">
        <v>1.5488340299201099E-2</v>
      </c>
    </row>
    <row r="18986" spans="61:61" x14ac:dyDescent="0.25">
      <c r="BI18986" s="34">
        <v>-8.5985569055414796E-2</v>
      </c>
    </row>
    <row r="18987" spans="61:61" x14ac:dyDescent="0.25">
      <c r="BI18987" s="34">
        <v>0.11130754116371799</v>
      </c>
    </row>
    <row r="18988" spans="61:61" x14ac:dyDescent="0.25">
      <c r="BI18988" s="34">
        <v>-0.1695421724638814</v>
      </c>
    </row>
    <row r="18989" spans="61:61" x14ac:dyDescent="0.25">
      <c r="BI18989" s="34">
        <v>-0.1659583947549009</v>
      </c>
    </row>
    <row r="18990" spans="61:61" x14ac:dyDescent="0.25">
      <c r="BI18990" s="34">
        <v>-5.4195497709102397E-2</v>
      </c>
    </row>
    <row r="18991" spans="61:61" x14ac:dyDescent="0.25">
      <c r="BI18991" s="34">
        <v>-0.19179008374462389</v>
      </c>
    </row>
    <row r="18992" spans="61:61" x14ac:dyDescent="0.25">
      <c r="BI18992" s="34">
        <v>-0.14160535500817359</v>
      </c>
    </row>
    <row r="18993" spans="61:61" x14ac:dyDescent="0.25">
      <c r="BI18993" s="34">
        <v>-8.8574651896602893E-2</v>
      </c>
    </row>
    <row r="18994" spans="61:61" x14ac:dyDescent="0.25">
      <c r="BI18994" s="34">
        <v>-0.1965727688470271</v>
      </c>
    </row>
    <row r="18995" spans="61:61" x14ac:dyDescent="0.25">
      <c r="BI18995" s="34">
        <v>-0.19419204555010899</v>
      </c>
    </row>
    <row r="18996" spans="61:61" x14ac:dyDescent="0.25">
      <c r="BI18996" s="34">
        <v>-8.3324153924491107E-2</v>
      </c>
    </row>
    <row r="18997" spans="61:61" x14ac:dyDescent="0.25">
      <c r="BI18997" s="34">
        <v>1.3969926848389399E-2</v>
      </c>
    </row>
    <row r="18998" spans="61:61" x14ac:dyDescent="0.25">
      <c r="BI18998" s="34">
        <v>-0.19172414299373711</v>
      </c>
    </row>
    <row r="18999" spans="61:61" x14ac:dyDescent="0.25">
      <c r="BI18999" s="34">
        <v>2.4625991582813599E-2</v>
      </c>
    </row>
    <row r="19000" spans="61:61" x14ac:dyDescent="0.25">
      <c r="BI19000" s="34">
        <v>-0.1923846627517827</v>
      </c>
    </row>
    <row r="19001" spans="61:61" x14ac:dyDescent="0.25">
      <c r="BI19001" s="34">
        <v>-0.1504825479023213</v>
      </c>
    </row>
    <row r="19002" spans="61:61" x14ac:dyDescent="0.25">
      <c r="BI19002" s="34">
        <v>3.5296144624681898E-2</v>
      </c>
    </row>
    <row r="19003" spans="61:61" x14ac:dyDescent="0.25">
      <c r="BI19003" s="34">
        <v>-0.20443714866731619</v>
      </c>
    </row>
    <row r="19004" spans="61:61" x14ac:dyDescent="0.25">
      <c r="BI19004" s="34">
        <v>-0.1002173119918694</v>
      </c>
    </row>
    <row r="19005" spans="61:61" x14ac:dyDescent="0.25">
      <c r="BI19005" s="34">
        <v>-7.8602949571113002E-3</v>
      </c>
    </row>
    <row r="19006" spans="61:61" x14ac:dyDescent="0.25">
      <c r="BI19006" s="34">
        <v>-0.18857722357256879</v>
      </c>
    </row>
    <row r="19007" spans="61:61" x14ac:dyDescent="0.25">
      <c r="BI19007" s="34">
        <v>-0.17934484956075619</v>
      </c>
    </row>
    <row r="19008" spans="61:61" x14ac:dyDescent="0.25">
      <c r="BI19008" s="34">
        <v>2.90510539476601E-2</v>
      </c>
    </row>
    <row r="19009" spans="61:61" x14ac:dyDescent="0.25">
      <c r="BI19009" s="34">
        <v>-5.3596251589230703E-2</v>
      </c>
    </row>
    <row r="19010" spans="61:61" x14ac:dyDescent="0.25">
      <c r="BI19010" s="34">
        <v>-8.4505741255459704E-2</v>
      </c>
    </row>
    <row r="19011" spans="61:61" x14ac:dyDescent="0.25">
      <c r="BI19011" s="34">
        <v>-2.68399254811095E-2</v>
      </c>
    </row>
    <row r="19012" spans="61:61" x14ac:dyDescent="0.25">
      <c r="BI19012" s="34">
        <v>-0.1610628659219884</v>
      </c>
    </row>
    <row r="19013" spans="61:61" x14ac:dyDescent="0.25">
      <c r="BI19013" s="34">
        <v>0.1196283278744264</v>
      </c>
    </row>
    <row r="19014" spans="61:61" x14ac:dyDescent="0.25">
      <c r="BI19014" s="34">
        <v>4.9328462759189999E-2</v>
      </c>
    </row>
    <row r="19015" spans="61:61" x14ac:dyDescent="0.25">
      <c r="BI19015" s="34">
        <v>0.1132342776401575</v>
      </c>
    </row>
    <row r="19016" spans="61:61" x14ac:dyDescent="0.25">
      <c r="BI19016" s="34">
        <v>7.3268866810468E-3</v>
      </c>
    </row>
    <row r="19017" spans="61:61" x14ac:dyDescent="0.25">
      <c r="BI19017" s="34">
        <v>-0.1790846843214105</v>
      </c>
    </row>
    <row r="19018" spans="61:61" x14ac:dyDescent="0.25">
      <c r="BI19018" s="34">
        <v>-8.9602319835803801E-2</v>
      </c>
    </row>
    <row r="19019" spans="61:61" x14ac:dyDescent="0.25">
      <c r="BI19019" s="34">
        <v>-0.17667987709890651</v>
      </c>
    </row>
    <row r="19020" spans="61:61" x14ac:dyDescent="0.25">
      <c r="BI19020" s="34">
        <v>-0.23254682253637901</v>
      </c>
    </row>
    <row r="19021" spans="61:61" x14ac:dyDescent="0.25">
      <c r="BI19021" s="34">
        <v>-5.9178794058155598E-2</v>
      </c>
    </row>
    <row r="19022" spans="61:61" x14ac:dyDescent="0.25">
      <c r="BI19022" s="34">
        <v>-0.108087108150752</v>
      </c>
    </row>
    <row r="19023" spans="61:61" x14ac:dyDescent="0.25">
      <c r="BI19023" s="34">
        <v>-0.272153837788217</v>
      </c>
    </row>
    <row r="19024" spans="61:61" x14ac:dyDescent="0.25">
      <c r="BI19024" s="34">
        <v>-1.1633210320115901E-2</v>
      </c>
    </row>
    <row r="19025" spans="61:61" x14ac:dyDescent="0.25">
      <c r="BI19025" s="34">
        <v>3.3459547220983897E-2</v>
      </c>
    </row>
    <row r="19026" spans="61:61" x14ac:dyDescent="0.25">
      <c r="BI19026" s="34">
        <v>-5.5004155837065902E-2</v>
      </c>
    </row>
    <row r="19027" spans="61:61" x14ac:dyDescent="0.25">
      <c r="BI19027" s="34">
        <v>-0.1796053558537116</v>
      </c>
    </row>
    <row r="19028" spans="61:61" x14ac:dyDescent="0.25">
      <c r="BI19028" s="34">
        <v>2.65188584977257E-2</v>
      </c>
    </row>
    <row r="19029" spans="61:61" x14ac:dyDescent="0.25">
      <c r="BI19029" s="34">
        <v>-5.5216700193166497E-2</v>
      </c>
    </row>
    <row r="19030" spans="61:61" x14ac:dyDescent="0.25">
      <c r="BI19030" s="34">
        <v>-0.22346042387795581</v>
      </c>
    </row>
    <row r="19031" spans="61:61" x14ac:dyDescent="0.25">
      <c r="BI19031" s="34">
        <v>-0.20725218512854029</v>
      </c>
    </row>
    <row r="19032" spans="61:61" x14ac:dyDescent="0.25">
      <c r="BI19032" s="34">
        <v>0.4709630879598482</v>
      </c>
    </row>
    <row r="19033" spans="61:61" x14ac:dyDescent="0.25">
      <c r="BI19033" s="34">
        <v>1.76399067490088E-2</v>
      </c>
    </row>
    <row r="19034" spans="61:61" x14ac:dyDescent="0.25">
      <c r="BI19034" s="34">
        <v>7.3821581016836404E-2</v>
      </c>
    </row>
    <row r="19035" spans="61:61" x14ac:dyDescent="0.25">
      <c r="BI19035" s="34">
        <v>-6.3316374335431802E-2</v>
      </c>
    </row>
    <row r="19036" spans="61:61" x14ac:dyDescent="0.25">
      <c r="BI19036" s="34">
        <v>-9.6906473864643905E-2</v>
      </c>
    </row>
    <row r="19037" spans="61:61" x14ac:dyDescent="0.25">
      <c r="BI19037" s="34">
        <v>0.1129072050685159</v>
      </c>
    </row>
    <row r="19038" spans="61:61" x14ac:dyDescent="0.25">
      <c r="BI19038" s="34">
        <v>0.31193794820109921</v>
      </c>
    </row>
    <row r="19039" spans="61:61" x14ac:dyDescent="0.25">
      <c r="BI19039" s="34">
        <v>6.6408665783032603E-2</v>
      </c>
    </row>
    <row r="19040" spans="61:61" x14ac:dyDescent="0.25">
      <c r="BI19040" s="34">
        <v>0.14095247553404641</v>
      </c>
    </row>
    <row r="19041" spans="61:61" x14ac:dyDescent="0.25">
      <c r="BI19041" s="34">
        <v>2.4123608395501999E-3</v>
      </c>
    </row>
    <row r="19042" spans="61:61" x14ac:dyDescent="0.25">
      <c r="BI19042" s="34">
        <v>0.17959226749751711</v>
      </c>
    </row>
    <row r="19043" spans="61:61" x14ac:dyDescent="0.25">
      <c r="BI19043" s="34">
        <v>0.15581507612210699</v>
      </c>
    </row>
    <row r="19044" spans="61:61" x14ac:dyDescent="0.25">
      <c r="BI19044" s="34">
        <v>-3.0323268282138799E-2</v>
      </c>
    </row>
    <row r="19045" spans="61:61" x14ac:dyDescent="0.25">
      <c r="BI19045" s="34">
        <v>0.12673363622693881</v>
      </c>
    </row>
    <row r="19046" spans="61:61" x14ac:dyDescent="0.25">
      <c r="BI19046" s="34">
        <v>8.6430313161877895E-2</v>
      </c>
    </row>
    <row r="19047" spans="61:61" x14ac:dyDescent="0.25">
      <c r="BI19047" s="34">
        <v>-8.7138638886307906E-2</v>
      </c>
    </row>
    <row r="19048" spans="61:61" x14ac:dyDescent="0.25">
      <c r="BI19048" s="34">
        <v>3.3180656843806097E-2</v>
      </c>
    </row>
    <row r="19049" spans="61:61" x14ac:dyDescent="0.25">
      <c r="BI19049" s="34">
        <v>0.3868197628066688</v>
      </c>
    </row>
    <row r="19050" spans="61:61" x14ac:dyDescent="0.25">
      <c r="BI19050" s="34">
        <v>-0.31030075454479561</v>
      </c>
    </row>
    <row r="19051" spans="61:61" x14ac:dyDescent="0.25">
      <c r="BI19051" s="34">
        <v>-5.8778879440811803E-2</v>
      </c>
    </row>
    <row r="19052" spans="61:61" x14ac:dyDescent="0.25">
      <c r="BI19052" s="34">
        <v>0.1134490463882772</v>
      </c>
    </row>
    <row r="19053" spans="61:61" x14ac:dyDescent="0.25">
      <c r="BI19053" s="34">
        <v>3.0821687712926499E-2</v>
      </c>
    </row>
    <row r="19054" spans="61:61" x14ac:dyDescent="0.25">
      <c r="BI19054" s="34">
        <v>7.3173248101586902E-2</v>
      </c>
    </row>
    <row r="19055" spans="61:61" x14ac:dyDescent="0.25">
      <c r="BI19055" s="34">
        <v>3.05244441613838E-2</v>
      </c>
    </row>
    <row r="19056" spans="61:61" x14ac:dyDescent="0.25">
      <c r="BI19056" s="34">
        <v>0.45986814251615982</v>
      </c>
    </row>
    <row r="19057" spans="61:61" x14ac:dyDescent="0.25">
      <c r="BI19057" s="34">
        <v>-9.1720666246189506E-2</v>
      </c>
    </row>
    <row r="19058" spans="61:61" x14ac:dyDescent="0.25">
      <c r="BI19058" s="34">
        <v>-0.1200556634504505</v>
      </c>
    </row>
    <row r="19059" spans="61:61" x14ac:dyDescent="0.25">
      <c r="BI19059" s="34">
        <v>0.1681607077330643</v>
      </c>
    </row>
    <row r="19060" spans="61:61" x14ac:dyDescent="0.25">
      <c r="BI19060" s="34">
        <v>0.13155126667309169</v>
      </c>
    </row>
    <row r="19061" spans="61:61" x14ac:dyDescent="0.25">
      <c r="BI19061" s="34">
        <v>-0.1268521484721096</v>
      </c>
    </row>
    <row r="19062" spans="61:61" x14ac:dyDescent="0.25">
      <c r="BI19062" s="34">
        <v>-3.6226345450363497E-2</v>
      </c>
    </row>
    <row r="19063" spans="61:61" x14ac:dyDescent="0.25">
      <c r="BI19063" s="34">
        <v>9.2889882499348597E-2</v>
      </c>
    </row>
    <row r="19064" spans="61:61" x14ac:dyDescent="0.25">
      <c r="BI19064" s="34">
        <v>2.1144453541461401E-2</v>
      </c>
    </row>
    <row r="19065" spans="61:61" x14ac:dyDescent="0.25">
      <c r="BI19065" s="34">
        <v>0.13331474476264851</v>
      </c>
    </row>
    <row r="19066" spans="61:61" x14ac:dyDescent="0.25">
      <c r="BI19066" s="34">
        <v>-4.2589822397613698E-2</v>
      </c>
    </row>
    <row r="19067" spans="61:61" x14ac:dyDescent="0.25">
      <c r="BI19067" s="34">
        <v>-4.3619188229248602E-2</v>
      </c>
    </row>
    <row r="19068" spans="61:61" x14ac:dyDescent="0.25">
      <c r="BI19068" s="34">
        <v>-5.0871161586871903E-2</v>
      </c>
    </row>
    <row r="19069" spans="61:61" x14ac:dyDescent="0.25">
      <c r="BI19069" s="34">
        <v>-2.2606745770428999E-2</v>
      </c>
    </row>
    <row r="19070" spans="61:61" x14ac:dyDescent="0.25">
      <c r="BI19070" s="34">
        <v>-6.1661193019306101E-2</v>
      </c>
    </row>
    <row r="19071" spans="61:61" x14ac:dyDescent="0.25">
      <c r="BI19071" s="34">
        <v>-0.1034109090121853</v>
      </c>
    </row>
    <row r="19072" spans="61:61" x14ac:dyDescent="0.25">
      <c r="BI19072" s="34">
        <v>-0.1089960428650877</v>
      </c>
    </row>
    <row r="19073" spans="61:61" x14ac:dyDescent="0.25">
      <c r="BI19073" s="34">
        <v>-1.50648791310163E-2</v>
      </c>
    </row>
    <row r="19074" spans="61:61" x14ac:dyDescent="0.25">
      <c r="BI19074" s="34">
        <v>4.20682126960953E-2</v>
      </c>
    </row>
    <row r="19075" spans="61:61" x14ac:dyDescent="0.25">
      <c r="BI19075" s="34">
        <v>-6.9924995672931894E-2</v>
      </c>
    </row>
    <row r="19076" spans="61:61" x14ac:dyDescent="0.25">
      <c r="BI19076" s="34">
        <v>7.3264254098902E-3</v>
      </c>
    </row>
    <row r="19077" spans="61:61" x14ac:dyDescent="0.25">
      <c r="BI19077" s="34">
        <v>-1.4766278111404201E-2</v>
      </c>
    </row>
    <row r="19078" spans="61:61" x14ac:dyDescent="0.25">
      <c r="BI19078" s="34">
        <v>2.09634578935608E-2</v>
      </c>
    </row>
    <row r="19079" spans="61:61" x14ac:dyDescent="0.25">
      <c r="BI19079" s="34">
        <v>8.5138366821023798E-2</v>
      </c>
    </row>
    <row r="19080" spans="61:61" x14ac:dyDescent="0.25">
      <c r="BI19080" s="34">
        <v>9.5254482719240197E-2</v>
      </c>
    </row>
    <row r="19081" spans="61:61" x14ac:dyDescent="0.25">
      <c r="BI19081" s="34">
        <v>2.2380613640459901E-2</v>
      </c>
    </row>
    <row r="19082" spans="61:61" x14ac:dyDescent="0.25">
      <c r="BI19082" s="34">
        <v>0.1768306085118995</v>
      </c>
    </row>
    <row r="19083" spans="61:61" x14ac:dyDescent="0.25">
      <c r="BI19083" s="34">
        <v>9.2854895243717706E-2</v>
      </c>
    </row>
    <row r="19084" spans="61:61" x14ac:dyDescent="0.25">
      <c r="BI19084" s="34">
        <v>-7.1282080569072898E-2</v>
      </c>
    </row>
    <row r="19085" spans="61:61" x14ac:dyDescent="0.25">
      <c r="BI19085" s="34">
        <v>0.2181725183962174</v>
      </c>
    </row>
    <row r="19086" spans="61:61" x14ac:dyDescent="0.25">
      <c r="BI19086" s="34">
        <v>-0.1916061339945945</v>
      </c>
    </row>
    <row r="19087" spans="61:61" x14ac:dyDescent="0.25">
      <c r="BI19087" s="34">
        <v>0.2012206757813583</v>
      </c>
    </row>
    <row r="19088" spans="61:61" x14ac:dyDescent="0.25">
      <c r="BI19088" s="34">
        <v>-0.11520089267872929</v>
      </c>
    </row>
    <row r="19089" spans="61:61" x14ac:dyDescent="0.25">
      <c r="BI19089" s="34">
        <v>-9.55287089349795E-2</v>
      </c>
    </row>
    <row r="19090" spans="61:61" x14ac:dyDescent="0.25">
      <c r="BI19090" s="34">
        <v>4.1698934325208402E-2</v>
      </c>
    </row>
    <row r="19091" spans="61:61" x14ac:dyDescent="0.25">
      <c r="BI19091" s="34">
        <v>9.0678757376370001E-4</v>
      </c>
    </row>
    <row r="19092" spans="61:61" x14ac:dyDescent="0.25">
      <c r="BI19092" s="34">
        <v>-8.2103780634002699E-2</v>
      </c>
    </row>
    <row r="19093" spans="61:61" x14ac:dyDescent="0.25">
      <c r="BI19093" s="34">
        <v>1.4225517626402E-2</v>
      </c>
    </row>
    <row r="19094" spans="61:61" x14ac:dyDescent="0.25">
      <c r="BI19094" s="34">
        <v>-0.1309754716793832</v>
      </c>
    </row>
    <row r="19095" spans="61:61" x14ac:dyDescent="0.25">
      <c r="BI19095" s="34">
        <v>-5.4378249241871797E-2</v>
      </c>
    </row>
    <row r="19096" spans="61:61" x14ac:dyDescent="0.25">
      <c r="BI19096" s="34">
        <v>0.10436174410292839</v>
      </c>
    </row>
    <row r="19097" spans="61:61" x14ac:dyDescent="0.25">
      <c r="BI19097" s="34">
        <v>-3.1962154079032697E-2</v>
      </c>
    </row>
    <row r="19098" spans="61:61" x14ac:dyDescent="0.25">
      <c r="BI19098" s="34">
        <v>-1.01603239828974E-2</v>
      </c>
    </row>
    <row r="19099" spans="61:61" x14ac:dyDescent="0.25">
      <c r="BI19099" s="34">
        <v>-6.8483769468474995E-2</v>
      </c>
    </row>
    <row r="19100" spans="61:61" x14ac:dyDescent="0.25">
      <c r="BI19100" s="34">
        <v>-8.5695170509995602E-2</v>
      </c>
    </row>
    <row r="19101" spans="61:61" x14ac:dyDescent="0.25">
      <c r="BI19101" s="34">
        <v>-0.2358227588068523</v>
      </c>
    </row>
    <row r="19102" spans="61:61" x14ac:dyDescent="0.25">
      <c r="BI19102" s="34">
        <v>0.18718576968367059</v>
      </c>
    </row>
    <row r="19103" spans="61:61" x14ac:dyDescent="0.25">
      <c r="BI19103" s="34">
        <v>-6.2087226748963401E-2</v>
      </c>
    </row>
    <row r="19104" spans="61:61" x14ac:dyDescent="0.25">
      <c r="BI19104" s="34">
        <v>3.74905281864929E-2</v>
      </c>
    </row>
    <row r="19105" spans="61:61" x14ac:dyDescent="0.25">
      <c r="BI19105" s="34">
        <v>-9.3660269083697997E-2</v>
      </c>
    </row>
    <row r="19106" spans="61:61" x14ac:dyDescent="0.25">
      <c r="BI19106" s="34">
        <v>-0.17372017938201639</v>
      </c>
    </row>
    <row r="19107" spans="61:61" x14ac:dyDescent="0.25">
      <c r="BI19107" s="34">
        <v>-0.3026232321163761</v>
      </c>
    </row>
    <row r="19108" spans="61:61" x14ac:dyDescent="0.25">
      <c r="BI19108" s="34">
        <v>-0.1248865478097797</v>
      </c>
    </row>
    <row r="19109" spans="61:61" x14ac:dyDescent="0.25">
      <c r="BI19109" s="34">
        <v>-7.8033729332020003E-3</v>
      </c>
    </row>
    <row r="19110" spans="61:61" x14ac:dyDescent="0.25">
      <c r="BI19110" s="34">
        <v>-0.2387349184102342</v>
      </c>
    </row>
    <row r="19111" spans="61:61" x14ac:dyDescent="0.25">
      <c r="BI19111" s="34">
        <v>5.9973220913843397E-2</v>
      </c>
    </row>
    <row r="19112" spans="61:61" x14ac:dyDescent="0.25">
      <c r="BI19112" s="34">
        <v>7.3138469445161697E-2</v>
      </c>
    </row>
    <row r="19113" spans="61:61" x14ac:dyDescent="0.25">
      <c r="BI19113" s="34">
        <v>-7.13749487045372E-2</v>
      </c>
    </row>
    <row r="19114" spans="61:61" x14ac:dyDescent="0.25">
      <c r="BI19114" s="34">
        <v>7.1195402646134207E-2</v>
      </c>
    </row>
    <row r="19115" spans="61:61" x14ac:dyDescent="0.25">
      <c r="BI19115" s="34">
        <v>-9.2457481076145195E-2</v>
      </c>
    </row>
    <row r="19116" spans="61:61" x14ac:dyDescent="0.25">
      <c r="BI19116" s="34">
        <v>-1.9586905840875302E-2</v>
      </c>
    </row>
    <row r="19117" spans="61:61" x14ac:dyDescent="0.25">
      <c r="BI19117" s="34">
        <v>0.18604420829587079</v>
      </c>
    </row>
    <row r="19118" spans="61:61" x14ac:dyDescent="0.25">
      <c r="BI19118" s="34">
        <v>-4.3522059556867901E-2</v>
      </c>
    </row>
    <row r="19119" spans="61:61" x14ac:dyDescent="0.25">
      <c r="BI19119" s="34">
        <v>-1.10490982495691E-2</v>
      </c>
    </row>
    <row r="19120" spans="61:61" x14ac:dyDescent="0.25">
      <c r="BI19120" s="34">
        <v>-9.6359762910808194E-2</v>
      </c>
    </row>
    <row r="19121" spans="61:61" x14ac:dyDescent="0.25">
      <c r="BI19121" s="34">
        <v>-0.13676443743113359</v>
      </c>
    </row>
    <row r="19122" spans="61:61" x14ac:dyDescent="0.25">
      <c r="BI19122" s="34">
        <v>-8.7363971604235299E-2</v>
      </c>
    </row>
    <row r="19123" spans="61:61" x14ac:dyDescent="0.25">
      <c r="BI19123" s="34">
        <v>-0.1192031324848431</v>
      </c>
    </row>
    <row r="19124" spans="61:61" x14ac:dyDescent="0.25">
      <c r="BI19124" s="34">
        <v>-7.7261120949813702E-2</v>
      </c>
    </row>
    <row r="19125" spans="61:61" x14ac:dyDescent="0.25">
      <c r="BI19125" s="34">
        <v>-1.9040475521898699E-2</v>
      </c>
    </row>
    <row r="19126" spans="61:61" x14ac:dyDescent="0.25">
      <c r="BI19126" s="34">
        <v>0.23138270658825669</v>
      </c>
    </row>
    <row r="19127" spans="61:61" x14ac:dyDescent="0.25">
      <c r="BI19127" s="34">
        <v>-0.13452179656417201</v>
      </c>
    </row>
    <row r="19128" spans="61:61" x14ac:dyDescent="0.25">
      <c r="BI19128" s="34">
        <v>7.5897609190706705E-2</v>
      </c>
    </row>
    <row r="19129" spans="61:61" x14ac:dyDescent="0.25">
      <c r="BI19129" s="34">
        <v>-8.3165260681765801E-2</v>
      </c>
    </row>
    <row r="19130" spans="61:61" x14ac:dyDescent="0.25">
      <c r="BI19130" s="34">
        <v>5.6484588722300097E-2</v>
      </c>
    </row>
    <row r="19131" spans="61:61" x14ac:dyDescent="0.25">
      <c r="BI19131" s="34">
        <v>-0.1006890131754752</v>
      </c>
    </row>
    <row r="19132" spans="61:61" x14ac:dyDescent="0.25">
      <c r="BI19132" s="34">
        <v>0.197145798316016</v>
      </c>
    </row>
    <row r="19133" spans="61:61" x14ac:dyDescent="0.25">
      <c r="BI19133" s="34">
        <v>-4.8976771618216997E-3</v>
      </c>
    </row>
    <row r="19134" spans="61:61" x14ac:dyDescent="0.25">
      <c r="BI19134" s="34">
        <v>6.5847214028358705E-2</v>
      </c>
    </row>
    <row r="19135" spans="61:61" x14ac:dyDescent="0.25">
      <c r="BI19135" s="34">
        <v>4.4963529220024202E-2</v>
      </c>
    </row>
    <row r="19136" spans="61:61" x14ac:dyDescent="0.25">
      <c r="BI19136" s="34">
        <v>-4.8764648232498597E-2</v>
      </c>
    </row>
    <row r="19137" spans="61:61" x14ac:dyDescent="0.25">
      <c r="BI19137" s="34">
        <v>-4.4641921772855198E-2</v>
      </c>
    </row>
    <row r="19138" spans="61:61" x14ac:dyDescent="0.25">
      <c r="BI19138" s="34">
        <v>2.68832971743059E-2</v>
      </c>
    </row>
    <row r="19139" spans="61:61" x14ac:dyDescent="0.25">
      <c r="BI19139" s="34">
        <v>-8.3485568915076996E-2</v>
      </c>
    </row>
    <row r="19140" spans="61:61" x14ac:dyDescent="0.25">
      <c r="BI19140" s="34">
        <v>-8.9418071343238995E-2</v>
      </c>
    </row>
    <row r="19141" spans="61:61" x14ac:dyDescent="0.25">
      <c r="BI19141" s="34">
        <v>-0.100765191634796</v>
      </c>
    </row>
    <row r="19142" spans="61:61" x14ac:dyDescent="0.25">
      <c r="BI19142" s="34">
        <v>8.1268462471762906E-2</v>
      </c>
    </row>
    <row r="19143" spans="61:61" x14ac:dyDescent="0.25">
      <c r="BI19143" s="34">
        <v>0.1515380219464072</v>
      </c>
    </row>
    <row r="19144" spans="61:61" x14ac:dyDescent="0.25">
      <c r="BI19144" s="34">
        <v>0.1097326225762932</v>
      </c>
    </row>
    <row r="19145" spans="61:61" x14ac:dyDescent="0.25">
      <c r="BI19145" s="34">
        <v>-0.1224702815414651</v>
      </c>
    </row>
    <row r="19146" spans="61:61" x14ac:dyDescent="0.25">
      <c r="BI19146" s="34">
        <v>5.6490944517247302E-2</v>
      </c>
    </row>
    <row r="19147" spans="61:61" x14ac:dyDescent="0.25">
      <c r="BI19147" s="34">
        <v>-1.08470972274356E-2</v>
      </c>
    </row>
    <row r="19148" spans="61:61" x14ac:dyDescent="0.25">
      <c r="BI19148" s="34">
        <v>-1.24002017916584E-2</v>
      </c>
    </row>
    <row r="19149" spans="61:61" x14ac:dyDescent="0.25">
      <c r="BI19149" s="34">
        <v>-5.7531947489270902E-2</v>
      </c>
    </row>
    <row r="19150" spans="61:61" x14ac:dyDescent="0.25">
      <c r="BI19150" s="34">
        <v>-2.60933930507471E-2</v>
      </c>
    </row>
    <row r="19151" spans="61:61" x14ac:dyDescent="0.25">
      <c r="BI19151" s="34">
        <v>0.45219347105762281</v>
      </c>
    </row>
    <row r="19152" spans="61:61" x14ac:dyDescent="0.25">
      <c r="BI19152" s="34">
        <v>-5.4780875043111701E-2</v>
      </c>
    </row>
    <row r="19153" spans="61:61" x14ac:dyDescent="0.25">
      <c r="BI19153" s="34">
        <v>7.2872926159521206E-2</v>
      </c>
    </row>
    <row r="19154" spans="61:61" x14ac:dyDescent="0.25">
      <c r="BI19154" s="34">
        <v>0.32416762712505498</v>
      </c>
    </row>
    <row r="19155" spans="61:61" x14ac:dyDescent="0.25">
      <c r="BI19155" s="34">
        <v>0.26951406354533158</v>
      </c>
    </row>
    <row r="19156" spans="61:61" x14ac:dyDescent="0.25">
      <c r="BI19156" s="34">
        <v>-4.4584633095540303E-2</v>
      </c>
    </row>
    <row r="19157" spans="61:61" x14ac:dyDescent="0.25">
      <c r="BI19157" s="34">
        <v>0.1120222797828495</v>
      </c>
    </row>
    <row r="19158" spans="61:61" x14ac:dyDescent="0.25">
      <c r="BI19158" s="34">
        <v>-7.9065682856088504E-2</v>
      </c>
    </row>
    <row r="19159" spans="61:61" x14ac:dyDescent="0.25">
      <c r="BI19159" s="34">
        <v>-6.04089058145484E-2</v>
      </c>
    </row>
    <row r="19160" spans="61:61" x14ac:dyDescent="0.25">
      <c r="BI19160" s="34">
        <v>-5.0976353790613597E-2</v>
      </c>
    </row>
    <row r="19161" spans="61:61" x14ac:dyDescent="0.25">
      <c r="BI19161" s="34">
        <v>-3.10297694084859E-2</v>
      </c>
    </row>
    <row r="19162" spans="61:61" x14ac:dyDescent="0.25">
      <c r="BI19162" s="34">
        <v>0.1975362763713541</v>
      </c>
    </row>
    <row r="19163" spans="61:61" x14ac:dyDescent="0.25">
      <c r="BI19163" s="34">
        <v>-5.0819047966077897E-2</v>
      </c>
    </row>
    <row r="19164" spans="61:61" x14ac:dyDescent="0.25">
      <c r="BI19164" s="34">
        <v>7.9483333333333198E-2</v>
      </c>
    </row>
    <row r="19165" spans="61:61" x14ac:dyDescent="0.25">
      <c r="BI19165" s="34">
        <v>-6.1099273195545499E-2</v>
      </c>
    </row>
    <row r="19166" spans="61:61" x14ac:dyDescent="0.25">
      <c r="BI19166" s="34">
        <v>-1.5909766060496999E-2</v>
      </c>
    </row>
    <row r="19167" spans="61:61" x14ac:dyDescent="0.25">
      <c r="BI19167" s="34">
        <v>-0.13918337984236401</v>
      </c>
    </row>
    <row r="19168" spans="61:61" x14ac:dyDescent="0.25">
      <c r="BI19168" s="34">
        <v>5.24714715095203E-2</v>
      </c>
    </row>
    <row r="19169" spans="61:61" x14ac:dyDescent="0.25">
      <c r="BI19169" s="34">
        <v>7.4907903099399403E-2</v>
      </c>
    </row>
    <row r="19170" spans="61:61" x14ac:dyDescent="0.25">
      <c r="BI19170" s="34">
        <v>-0.128699564045965</v>
      </c>
    </row>
    <row r="19171" spans="61:61" x14ac:dyDescent="0.25">
      <c r="BI19171" s="34">
        <v>-0.1400874576702901</v>
      </c>
    </row>
    <row r="19172" spans="61:61" x14ac:dyDescent="0.25">
      <c r="BI19172" s="34">
        <v>0.1943846405627255</v>
      </c>
    </row>
    <row r="19173" spans="61:61" x14ac:dyDescent="0.25">
      <c r="BI19173" s="34">
        <v>-0.1054499755859373</v>
      </c>
    </row>
    <row r="19174" spans="61:61" x14ac:dyDescent="0.25">
      <c r="BI19174" s="34">
        <v>2.6296812878781099E-2</v>
      </c>
    </row>
    <row r="19175" spans="61:61" x14ac:dyDescent="0.25">
      <c r="BI19175" s="34">
        <v>-9.5525489651518705E-2</v>
      </c>
    </row>
    <row r="19176" spans="61:61" x14ac:dyDescent="0.25">
      <c r="BI19176" s="34">
        <v>0.4727918515011259</v>
      </c>
    </row>
    <row r="19177" spans="61:61" x14ac:dyDescent="0.25">
      <c r="BI19177" s="34">
        <v>-0.12497002606804709</v>
      </c>
    </row>
    <row r="19178" spans="61:61" x14ac:dyDescent="0.25">
      <c r="BI19178" s="34">
        <v>-2.0658362369338001E-2</v>
      </c>
    </row>
    <row r="19179" spans="61:61" x14ac:dyDescent="0.25">
      <c r="BI19179" s="34">
        <v>0.17384455995024259</v>
      </c>
    </row>
    <row r="19180" spans="61:61" x14ac:dyDescent="0.25">
      <c r="BI19180" s="34">
        <v>0.1164105961388876</v>
      </c>
    </row>
    <row r="19181" spans="61:61" x14ac:dyDescent="0.25">
      <c r="BI19181" s="34">
        <v>-0.14650301358020251</v>
      </c>
    </row>
    <row r="19182" spans="61:61" x14ac:dyDescent="0.25">
      <c r="BI19182" s="34">
        <v>9.7596052726549504E-2</v>
      </c>
    </row>
    <row r="19183" spans="61:61" x14ac:dyDescent="0.25">
      <c r="BI19183" s="34">
        <v>-0.10823551567996589</v>
      </c>
    </row>
    <row r="19184" spans="61:61" x14ac:dyDescent="0.25">
      <c r="BI19184" s="34">
        <v>-6.9273305619756101E-2</v>
      </c>
    </row>
    <row r="19185" spans="61:61" x14ac:dyDescent="0.25">
      <c r="BI19185" s="34">
        <v>-8.6706605353983994E-3</v>
      </c>
    </row>
    <row r="19186" spans="61:61" x14ac:dyDescent="0.25">
      <c r="BI19186" s="34">
        <v>-2.3994988748630998E-3</v>
      </c>
    </row>
    <row r="19187" spans="61:61" x14ac:dyDescent="0.25">
      <c r="BI19187" s="34">
        <v>-6.1996575559349502E-2</v>
      </c>
    </row>
    <row r="19188" spans="61:61" x14ac:dyDescent="0.25">
      <c r="BI19188" s="34">
        <v>0.23583969173584149</v>
      </c>
    </row>
    <row r="19189" spans="61:61" x14ac:dyDescent="0.25">
      <c r="BI19189" s="34">
        <v>5.46400064160125E-2</v>
      </c>
    </row>
    <row r="19190" spans="61:61" x14ac:dyDescent="0.25">
      <c r="BI19190" s="34">
        <v>0.22033793544540811</v>
      </c>
    </row>
    <row r="19191" spans="61:61" x14ac:dyDescent="0.25">
      <c r="BI19191" s="34">
        <v>4.7118759520729998E-4</v>
      </c>
    </row>
    <row r="19192" spans="61:61" x14ac:dyDescent="0.25">
      <c r="BI19192" s="34">
        <v>8.9170213720073499E-2</v>
      </c>
    </row>
    <row r="19193" spans="61:61" x14ac:dyDescent="0.25">
      <c r="BI19193" s="34">
        <v>0.1336274886442356</v>
      </c>
    </row>
    <row r="19194" spans="61:61" x14ac:dyDescent="0.25">
      <c r="BI19194" s="34">
        <v>0.2204911633480556</v>
      </c>
    </row>
    <row r="19195" spans="61:61" x14ac:dyDescent="0.25">
      <c r="BI19195" s="34">
        <v>-0.1055284668353775</v>
      </c>
    </row>
    <row r="19196" spans="61:61" x14ac:dyDescent="0.25">
      <c r="BI19196" s="34">
        <v>-0.1621130716140731</v>
      </c>
    </row>
    <row r="19197" spans="61:61" x14ac:dyDescent="0.25">
      <c r="BI19197" s="34">
        <v>-6.7040245039821394E-2</v>
      </c>
    </row>
    <row r="19198" spans="61:61" x14ac:dyDescent="0.25">
      <c r="BI19198" s="34">
        <v>0.28910215931775862</v>
      </c>
    </row>
    <row r="19199" spans="61:61" x14ac:dyDescent="0.25">
      <c r="BI19199" s="34">
        <v>-1.3013152135913499E-2</v>
      </c>
    </row>
    <row r="19200" spans="61:61" x14ac:dyDescent="0.25">
      <c r="BI19200" s="34">
        <v>9.4080602512572095E-2</v>
      </c>
    </row>
    <row r="19201" spans="61:61" x14ac:dyDescent="0.25">
      <c r="BI19201" s="34">
        <v>2.92818516489111E-2</v>
      </c>
    </row>
    <row r="19202" spans="61:61" x14ac:dyDescent="0.25">
      <c r="BI19202" s="34">
        <v>0.23466404521687589</v>
      </c>
    </row>
    <row r="19203" spans="61:61" x14ac:dyDescent="0.25">
      <c r="BI19203" s="34">
        <v>-0.17584996919761781</v>
      </c>
    </row>
    <row r="19204" spans="61:61" x14ac:dyDescent="0.25">
      <c r="BI19204" s="34">
        <v>0.19921188422375349</v>
      </c>
    </row>
    <row r="19205" spans="61:61" x14ac:dyDescent="0.25">
      <c r="BI19205" s="34">
        <v>8.6570649772593003E-3</v>
      </c>
    </row>
    <row r="19206" spans="61:61" x14ac:dyDescent="0.25">
      <c r="BI19206" s="34">
        <v>0.62480103366002171</v>
      </c>
    </row>
    <row r="19207" spans="61:61" x14ac:dyDescent="0.25">
      <c r="BI19207" s="34">
        <v>0.36002300912848911</v>
      </c>
    </row>
    <row r="19208" spans="61:61" x14ac:dyDescent="0.25">
      <c r="BI19208" s="34">
        <v>3.5945427166015599E-2</v>
      </c>
    </row>
    <row r="19209" spans="61:61" x14ac:dyDescent="0.25">
      <c r="BI19209" s="34">
        <v>0.11189670776661589</v>
      </c>
    </row>
    <row r="19210" spans="61:61" x14ac:dyDescent="0.25">
      <c r="BI19210" s="34">
        <v>-4.5462277205131303E-2</v>
      </c>
    </row>
    <row r="19211" spans="61:61" x14ac:dyDescent="0.25">
      <c r="BI19211" s="34">
        <v>3.4702138198245601E-2</v>
      </c>
    </row>
    <row r="19212" spans="61:61" x14ac:dyDescent="0.25">
      <c r="BI19212" s="34">
        <v>1.6263984851914499E-2</v>
      </c>
    </row>
    <row r="19213" spans="61:61" x14ac:dyDescent="0.25">
      <c r="BI19213" s="34">
        <v>-3.4773182354021902E-2</v>
      </c>
    </row>
    <row r="19214" spans="61:61" x14ac:dyDescent="0.25">
      <c r="BI19214" s="34">
        <v>3.2599032259540299E-2</v>
      </c>
    </row>
    <row r="19215" spans="61:61" x14ac:dyDescent="0.25">
      <c r="BI19215" s="34">
        <v>-6.8311911680801807E-2</v>
      </c>
    </row>
    <row r="19216" spans="61:61" x14ac:dyDescent="0.25">
      <c r="BI19216" s="34">
        <v>-2.4434021158718702E-2</v>
      </c>
    </row>
    <row r="19217" spans="61:61" x14ac:dyDescent="0.25">
      <c r="BI19217" s="34">
        <v>6.6751753145041504E-2</v>
      </c>
    </row>
    <row r="19218" spans="61:61" x14ac:dyDescent="0.25">
      <c r="BI19218" s="34">
        <v>-2.06406683613263E-2</v>
      </c>
    </row>
    <row r="19219" spans="61:61" x14ac:dyDescent="0.25">
      <c r="BI19219" s="34">
        <v>0.1489221671147552</v>
      </c>
    </row>
    <row r="19220" spans="61:61" x14ac:dyDescent="0.25">
      <c r="BI19220" s="34">
        <v>-7.2442940457079802E-2</v>
      </c>
    </row>
    <row r="19221" spans="61:61" x14ac:dyDescent="0.25">
      <c r="BI19221" s="34">
        <v>-6.19504226870028E-2</v>
      </c>
    </row>
    <row r="19222" spans="61:61" x14ac:dyDescent="0.25">
      <c r="BI19222" s="34">
        <v>0.10295882346371921</v>
      </c>
    </row>
    <row r="19223" spans="61:61" x14ac:dyDescent="0.25">
      <c r="BI19223" s="34">
        <v>-7.9262601799947097E-2</v>
      </c>
    </row>
    <row r="19224" spans="61:61" x14ac:dyDescent="0.25">
      <c r="BI19224" s="34">
        <v>-0.1784207471821673</v>
      </c>
    </row>
    <row r="19225" spans="61:61" x14ac:dyDescent="0.25">
      <c r="BI19225" s="34">
        <v>-6.2066337641128302E-2</v>
      </c>
    </row>
    <row r="19226" spans="61:61" x14ac:dyDescent="0.25">
      <c r="BI19226" s="34">
        <v>-2.5484189198077298E-2</v>
      </c>
    </row>
    <row r="19227" spans="61:61" x14ac:dyDescent="0.25">
      <c r="BI19227" s="34">
        <v>-0.42727741732257629</v>
      </c>
    </row>
    <row r="19228" spans="61:61" x14ac:dyDescent="0.25">
      <c r="BI19228" s="34">
        <v>9.8052453911013804E-2</v>
      </c>
    </row>
    <row r="19229" spans="61:61" x14ac:dyDescent="0.25">
      <c r="BI19229" s="34">
        <v>-0.13682241369535089</v>
      </c>
    </row>
    <row r="19230" spans="61:61" x14ac:dyDescent="0.25">
      <c r="BI19230" s="34">
        <v>0.10558618516754251</v>
      </c>
    </row>
    <row r="19231" spans="61:61" x14ac:dyDescent="0.25">
      <c r="BI19231" s="34">
        <v>4.0942203823488999E-3</v>
      </c>
    </row>
    <row r="19232" spans="61:61" x14ac:dyDescent="0.25">
      <c r="BI19232" s="34">
        <v>-0.1076715463287146</v>
      </c>
    </row>
    <row r="19233" spans="61:61" x14ac:dyDescent="0.25">
      <c r="BI19233" s="34">
        <v>-2.8818028569128101E-2</v>
      </c>
    </row>
    <row r="19234" spans="61:61" x14ac:dyDescent="0.25">
      <c r="BI19234" s="34">
        <v>-0.12480163491773889</v>
      </c>
    </row>
    <row r="19235" spans="61:61" x14ac:dyDescent="0.25">
      <c r="BI19235" s="34">
        <v>0.162668531720532</v>
      </c>
    </row>
    <row r="19236" spans="61:61" x14ac:dyDescent="0.25">
      <c r="BI19236" s="34">
        <v>-3.6030395884714801E-2</v>
      </c>
    </row>
    <row r="19237" spans="61:61" x14ac:dyDescent="0.25">
      <c r="BI19237" s="34">
        <v>-4.93554356362918E-2</v>
      </c>
    </row>
    <row r="19238" spans="61:61" x14ac:dyDescent="0.25">
      <c r="BI19238" s="34">
        <v>-2.4777362141433001E-2</v>
      </c>
    </row>
    <row r="19239" spans="61:61" x14ac:dyDescent="0.25">
      <c r="BI19239" s="34">
        <v>5.3539412175976797E-2</v>
      </c>
    </row>
    <row r="19240" spans="61:61" x14ac:dyDescent="0.25">
      <c r="BI19240" s="34">
        <v>0.52737380389697897</v>
      </c>
    </row>
    <row r="19241" spans="61:61" x14ac:dyDescent="0.25">
      <c r="BI19241" s="34">
        <v>0.15090181231361979</v>
      </c>
    </row>
    <row r="19242" spans="61:61" x14ac:dyDescent="0.25">
      <c r="BI19242" s="34">
        <v>-0.1197311612243338</v>
      </c>
    </row>
    <row r="19243" spans="61:61" x14ac:dyDescent="0.25">
      <c r="BI19243" s="34">
        <v>-0.16779292350366279</v>
      </c>
    </row>
    <row r="19244" spans="61:61" x14ac:dyDescent="0.25">
      <c r="BI19244" s="34">
        <v>-8.6945506270650397E-2</v>
      </c>
    </row>
    <row r="19245" spans="61:61" x14ac:dyDescent="0.25">
      <c r="BI19245" s="34">
        <v>0.20297751068661599</v>
      </c>
    </row>
    <row r="19246" spans="61:61" x14ac:dyDescent="0.25">
      <c r="BI19246" s="34">
        <v>0.14485831852609821</v>
      </c>
    </row>
    <row r="19247" spans="61:61" x14ac:dyDescent="0.25">
      <c r="BI19247" s="34">
        <v>-3.1038238878396799E-2</v>
      </c>
    </row>
    <row r="19248" spans="61:61" x14ac:dyDescent="0.25">
      <c r="BI19248" s="34">
        <v>-2.8979386630530301E-2</v>
      </c>
    </row>
    <row r="19249" spans="61:61" x14ac:dyDescent="0.25">
      <c r="BI19249" s="34">
        <v>-0.1179064489706181</v>
      </c>
    </row>
    <row r="19250" spans="61:61" x14ac:dyDescent="0.25">
      <c r="BI19250" s="34">
        <v>-0.23720618231663049</v>
      </c>
    </row>
    <row r="19251" spans="61:61" x14ac:dyDescent="0.25">
      <c r="BI19251" s="34">
        <v>-3.0125410678262798E-2</v>
      </c>
    </row>
    <row r="19252" spans="61:61" x14ac:dyDescent="0.25">
      <c r="BI19252" s="34">
        <v>-0.15389250431117621</v>
      </c>
    </row>
    <row r="19253" spans="61:61" x14ac:dyDescent="0.25">
      <c r="BI19253" s="34">
        <v>-0.1196757972033142</v>
      </c>
    </row>
    <row r="19254" spans="61:61" x14ac:dyDescent="0.25">
      <c r="BI19254" s="34">
        <v>-0.20434776086520071</v>
      </c>
    </row>
    <row r="19255" spans="61:61" x14ac:dyDescent="0.25">
      <c r="BI19255" s="34">
        <v>-0.1066876421082162</v>
      </c>
    </row>
    <row r="19256" spans="61:61" x14ac:dyDescent="0.25">
      <c r="BI19256" s="34">
        <v>-6.2811391334923004E-3</v>
      </c>
    </row>
    <row r="19257" spans="61:61" x14ac:dyDescent="0.25">
      <c r="BI19257" s="34">
        <v>0.1628073600529697</v>
      </c>
    </row>
    <row r="19258" spans="61:61" x14ac:dyDescent="0.25">
      <c r="BI19258" s="34">
        <v>-0.1424736714165652</v>
      </c>
    </row>
    <row r="19259" spans="61:61" x14ac:dyDescent="0.25">
      <c r="BI19259" s="34">
        <v>-0.18420072301118981</v>
      </c>
    </row>
    <row r="19260" spans="61:61" x14ac:dyDescent="0.25">
      <c r="BI19260" s="34">
        <v>-0.22320638545585231</v>
      </c>
    </row>
    <row r="19261" spans="61:61" x14ac:dyDescent="0.25">
      <c r="BI19261" s="34">
        <v>-1.3411550342344401E-2</v>
      </c>
    </row>
    <row r="19262" spans="61:61" x14ac:dyDescent="0.25">
      <c r="BI19262" s="34">
        <v>5.6959213657101201E-2</v>
      </c>
    </row>
    <row r="19263" spans="61:61" x14ac:dyDescent="0.25">
      <c r="BI19263" s="34">
        <v>-1.18845937801321E-2</v>
      </c>
    </row>
    <row r="19264" spans="61:61" x14ac:dyDescent="0.25">
      <c r="BI19264" s="34">
        <v>0.25580441169291601</v>
      </c>
    </row>
    <row r="19265" spans="61:61" x14ac:dyDescent="0.25">
      <c r="BI19265" s="34">
        <v>-5.0871141779183698E-2</v>
      </c>
    </row>
    <row r="19266" spans="61:61" x14ac:dyDescent="0.25">
      <c r="BI19266" s="34">
        <v>-0.31865708434340528</v>
      </c>
    </row>
    <row r="19267" spans="61:61" x14ac:dyDescent="0.25">
      <c r="BI19267" s="34">
        <v>0.12907607199133669</v>
      </c>
    </row>
    <row r="19268" spans="61:61" x14ac:dyDescent="0.25">
      <c r="BI19268" s="34">
        <v>0.48083379291863598</v>
      </c>
    </row>
    <row r="19269" spans="61:61" x14ac:dyDescent="0.25">
      <c r="BI19269" s="34">
        <v>1.39893003007335E-2</v>
      </c>
    </row>
    <row r="19270" spans="61:61" x14ac:dyDescent="0.25">
      <c r="BI19270" s="34">
        <v>-1.8510750847598699E-2</v>
      </c>
    </row>
    <row r="19271" spans="61:61" x14ac:dyDescent="0.25">
      <c r="BI19271" s="34">
        <v>0.1162762449429412</v>
      </c>
    </row>
    <row r="19272" spans="61:61" x14ac:dyDescent="0.25">
      <c r="BI19272" s="34">
        <v>0.12924366563769199</v>
      </c>
    </row>
    <row r="19273" spans="61:61" x14ac:dyDescent="0.25">
      <c r="BI19273" s="34">
        <v>-8.0584360930475399E-2</v>
      </c>
    </row>
    <row r="19274" spans="61:61" x14ac:dyDescent="0.25">
      <c r="BI19274" s="34">
        <v>8.8184827366613802E-2</v>
      </c>
    </row>
    <row r="19275" spans="61:61" x14ac:dyDescent="0.25">
      <c r="BI19275" s="34">
        <v>0.30127549644568369</v>
      </c>
    </row>
    <row r="19276" spans="61:61" x14ac:dyDescent="0.25">
      <c r="BI19276" s="34">
        <v>0.1112623564516933</v>
      </c>
    </row>
    <row r="19277" spans="61:61" x14ac:dyDescent="0.25">
      <c r="BI19277" s="34">
        <v>0.21072172568657549</v>
      </c>
    </row>
    <row r="19278" spans="61:61" x14ac:dyDescent="0.25">
      <c r="BI19278" s="34">
        <v>0.1075613289574532</v>
      </c>
    </row>
    <row r="19279" spans="61:61" x14ac:dyDescent="0.25">
      <c r="BI19279" s="34">
        <v>0.13391752277197341</v>
      </c>
    </row>
    <row r="19280" spans="61:61" x14ac:dyDescent="0.25">
      <c r="BI19280" s="34">
        <v>3.21385385330092E-2</v>
      </c>
    </row>
    <row r="19281" spans="61:61" x14ac:dyDescent="0.25">
      <c r="BI19281" s="34">
        <v>1.21593001781784E-2</v>
      </c>
    </row>
    <row r="19282" spans="61:61" x14ac:dyDescent="0.25">
      <c r="BI19282" s="34">
        <v>0.1679176103227403</v>
      </c>
    </row>
    <row r="19283" spans="61:61" x14ac:dyDescent="0.25">
      <c r="BI19283" s="34">
        <v>0.1470366709765708</v>
      </c>
    </row>
    <row r="19284" spans="61:61" x14ac:dyDescent="0.25">
      <c r="BI19284" s="34">
        <v>-0.19615761718749999</v>
      </c>
    </row>
    <row r="19285" spans="61:61" x14ac:dyDescent="0.25">
      <c r="BI19285" s="34">
        <v>1.1303801154998501E-2</v>
      </c>
    </row>
    <row r="19286" spans="61:61" x14ac:dyDescent="0.25">
      <c r="BI19286" s="34">
        <v>7.6212840546659902E-2</v>
      </c>
    </row>
    <row r="19287" spans="61:61" x14ac:dyDescent="0.25">
      <c r="BI19287" s="34">
        <v>8.0234303321854005E-3</v>
      </c>
    </row>
    <row r="19288" spans="61:61" x14ac:dyDescent="0.25">
      <c r="BI19288" s="34">
        <v>5.9304034211658301E-2</v>
      </c>
    </row>
    <row r="19289" spans="61:61" x14ac:dyDescent="0.25">
      <c r="BI19289" s="34">
        <v>-8.7795942554535503E-2</v>
      </c>
    </row>
    <row r="19290" spans="61:61" x14ac:dyDescent="0.25">
      <c r="BI19290" s="34">
        <v>0.15270259960580701</v>
      </c>
    </row>
    <row r="19291" spans="61:61" x14ac:dyDescent="0.25">
      <c r="BI19291" s="34">
        <v>2.41379373873086E-2</v>
      </c>
    </row>
    <row r="19292" spans="61:61" x14ac:dyDescent="0.25">
      <c r="BI19292" s="34">
        <v>0.49474251238629929</v>
      </c>
    </row>
    <row r="19293" spans="61:61" x14ac:dyDescent="0.25">
      <c r="BI19293" s="34">
        <v>-5.8544591080827699E-2</v>
      </c>
    </row>
    <row r="19294" spans="61:61" x14ac:dyDescent="0.25">
      <c r="BI19294" s="34">
        <v>-1.7932554158136899E-2</v>
      </c>
    </row>
    <row r="19295" spans="61:61" x14ac:dyDescent="0.25">
      <c r="BI19295" s="34">
        <v>8.2032467534504001E-3</v>
      </c>
    </row>
    <row r="19296" spans="61:61" x14ac:dyDescent="0.25">
      <c r="BI19296" s="34">
        <v>4.5099450351445601E-2</v>
      </c>
    </row>
    <row r="19297" spans="61:61" x14ac:dyDescent="0.25">
      <c r="BI19297" s="34">
        <v>-6.6619452153156095E-2</v>
      </c>
    </row>
    <row r="19298" spans="61:61" x14ac:dyDescent="0.25">
      <c r="BI19298" s="34">
        <v>4.3429155209664699E-2</v>
      </c>
    </row>
    <row r="19299" spans="61:61" x14ac:dyDescent="0.25">
      <c r="BI19299" s="34">
        <v>-0.2255909889032062</v>
      </c>
    </row>
    <row r="19300" spans="61:61" x14ac:dyDescent="0.25">
      <c r="BI19300" s="34">
        <v>0.20037493138019491</v>
      </c>
    </row>
    <row r="19301" spans="61:61" x14ac:dyDescent="0.25">
      <c r="BI19301" s="34">
        <v>0.33449556280941939</v>
      </c>
    </row>
    <row r="19302" spans="61:61" x14ac:dyDescent="0.25">
      <c r="BI19302" s="34">
        <v>-0.11023830240983649</v>
      </c>
    </row>
    <row r="19303" spans="61:61" x14ac:dyDescent="0.25">
      <c r="BI19303" s="34">
        <v>5.0680799033878E-3</v>
      </c>
    </row>
    <row r="19304" spans="61:61" x14ac:dyDescent="0.25">
      <c r="BI19304" s="34">
        <v>0.35684803808930848</v>
      </c>
    </row>
    <row r="19305" spans="61:61" x14ac:dyDescent="0.25">
      <c r="BI19305" s="34">
        <v>-0.16580894816394481</v>
      </c>
    </row>
    <row r="19306" spans="61:61" x14ac:dyDescent="0.25">
      <c r="BI19306" s="34">
        <v>-7.1905128124483103E-2</v>
      </c>
    </row>
    <row r="19307" spans="61:61" x14ac:dyDescent="0.25">
      <c r="BI19307" s="34">
        <v>-0.1193818137706016</v>
      </c>
    </row>
    <row r="19308" spans="61:61" x14ac:dyDescent="0.25">
      <c r="BI19308" s="34">
        <v>-8.1688396744436204E-2</v>
      </c>
    </row>
    <row r="19309" spans="61:61" x14ac:dyDescent="0.25">
      <c r="BI19309" s="34">
        <v>-8.5785281867542196E-2</v>
      </c>
    </row>
    <row r="19310" spans="61:61" x14ac:dyDescent="0.25">
      <c r="BI19310" s="34">
        <v>-6.8221808557786201E-2</v>
      </c>
    </row>
    <row r="19311" spans="61:61" x14ac:dyDescent="0.25">
      <c r="BI19311" s="34">
        <v>0.1903917370583835</v>
      </c>
    </row>
    <row r="19312" spans="61:61" x14ac:dyDescent="0.25">
      <c r="BI19312" s="34">
        <v>-1.9163451014457902E-2</v>
      </c>
    </row>
    <row r="19313" spans="61:61" x14ac:dyDescent="0.25">
      <c r="BI19313" s="34">
        <v>7.21132945716495E-2</v>
      </c>
    </row>
    <row r="19314" spans="61:61" x14ac:dyDescent="0.25">
      <c r="BI19314" s="34">
        <v>3.2829408892661102E-2</v>
      </c>
    </row>
    <row r="19315" spans="61:61" x14ac:dyDescent="0.25">
      <c r="BI19315" s="34">
        <v>0.1165092390058718</v>
      </c>
    </row>
    <row r="19316" spans="61:61" x14ac:dyDescent="0.25">
      <c r="BI19316" s="34">
        <v>-0.1118833586722521</v>
      </c>
    </row>
    <row r="19317" spans="61:61" x14ac:dyDescent="0.25">
      <c r="BI19317" s="34">
        <v>0.29560980312864321</v>
      </c>
    </row>
    <row r="19318" spans="61:61" x14ac:dyDescent="0.25">
      <c r="BI19318" s="34">
        <v>-0.1234138134721235</v>
      </c>
    </row>
    <row r="19319" spans="61:61" x14ac:dyDescent="0.25">
      <c r="BI19319" s="34">
        <v>-5.8747461868419698E-2</v>
      </c>
    </row>
    <row r="19320" spans="61:61" x14ac:dyDescent="0.25">
      <c r="BI19320" s="34">
        <v>-0.1164460974816966</v>
      </c>
    </row>
    <row r="19321" spans="61:61" x14ac:dyDescent="0.25">
      <c r="BI19321" s="34">
        <v>-7.2717567734367605E-2</v>
      </c>
    </row>
    <row r="19322" spans="61:61" x14ac:dyDescent="0.25">
      <c r="BI19322" s="34">
        <v>-0.1241816820940847</v>
      </c>
    </row>
    <row r="19323" spans="61:61" x14ac:dyDescent="0.25">
      <c r="BI19323" s="34">
        <v>1.9090726746588599E-2</v>
      </c>
    </row>
    <row r="19324" spans="61:61" x14ac:dyDescent="0.25">
      <c r="BI19324" s="34">
        <v>-8.8479841652026006E-2</v>
      </c>
    </row>
    <row r="19325" spans="61:61" x14ac:dyDescent="0.25">
      <c r="BI19325" s="34">
        <v>-6.1050416309421297E-2</v>
      </c>
    </row>
    <row r="19326" spans="61:61" x14ac:dyDescent="0.25">
      <c r="BI19326" s="34">
        <v>-6.7985960760059097E-2</v>
      </c>
    </row>
    <row r="19327" spans="61:61" x14ac:dyDescent="0.25">
      <c r="BI19327" s="34">
        <v>-0.2506809523749115</v>
      </c>
    </row>
    <row r="19328" spans="61:61" x14ac:dyDescent="0.25">
      <c r="BI19328" s="34">
        <v>-9.8929974127944506E-2</v>
      </c>
    </row>
    <row r="19329" spans="61:61" x14ac:dyDescent="0.25">
      <c r="BI19329" s="34">
        <v>-0.1458114264287769</v>
      </c>
    </row>
    <row r="19330" spans="61:61" x14ac:dyDescent="0.25">
      <c r="BI19330" s="34">
        <v>-0.21859040386639109</v>
      </c>
    </row>
    <row r="19331" spans="61:61" x14ac:dyDescent="0.25">
      <c r="BI19331" s="34">
        <v>-7.55260468879283E-2</v>
      </c>
    </row>
    <row r="19332" spans="61:61" x14ac:dyDescent="0.25">
      <c r="BI19332" s="34">
        <v>-9.5270157718594997E-2</v>
      </c>
    </row>
    <row r="19333" spans="61:61" x14ac:dyDescent="0.25">
      <c r="BI19333" s="34">
        <v>-7.8424103495052799E-2</v>
      </c>
    </row>
    <row r="19334" spans="61:61" x14ac:dyDescent="0.25">
      <c r="BI19334" s="34">
        <v>-0.1316274632636073</v>
      </c>
    </row>
    <row r="19335" spans="61:61" x14ac:dyDescent="0.25">
      <c r="BI19335" s="34">
        <v>-0.1984689466430041</v>
      </c>
    </row>
    <row r="19336" spans="61:61" x14ac:dyDescent="0.25">
      <c r="BI19336" s="34">
        <v>-5.6122659701136703E-2</v>
      </c>
    </row>
    <row r="19337" spans="61:61" x14ac:dyDescent="0.25">
      <c r="BI19337" s="34">
        <v>-4.9904588611157701E-2</v>
      </c>
    </row>
    <row r="19338" spans="61:61" x14ac:dyDescent="0.25">
      <c r="BI19338" s="34">
        <v>-9.7654405673133604E-2</v>
      </c>
    </row>
    <row r="19339" spans="61:61" x14ac:dyDescent="0.25">
      <c r="BI19339" s="34">
        <v>0.13010617415824441</v>
      </c>
    </row>
    <row r="19340" spans="61:61" x14ac:dyDescent="0.25">
      <c r="BI19340" s="34">
        <v>-0.62191817072088063</v>
      </c>
    </row>
    <row r="19341" spans="61:61" x14ac:dyDescent="0.25">
      <c r="BI19341" s="34">
        <v>-0.18104444337743261</v>
      </c>
    </row>
    <row r="19342" spans="61:61" x14ac:dyDescent="0.25">
      <c r="BI19342" s="34">
        <v>-9.9295264926301197E-2</v>
      </c>
    </row>
    <row r="19343" spans="61:61" x14ac:dyDescent="0.25">
      <c r="BI19343" s="34">
        <v>-0.49475136397667452</v>
      </c>
    </row>
    <row r="19344" spans="61:61" x14ac:dyDescent="0.25">
      <c r="BI19344" s="34">
        <v>-4.8613180951825499E-2</v>
      </c>
    </row>
    <row r="19345" spans="61:61" x14ac:dyDescent="0.25">
      <c r="BI19345" s="34">
        <v>1.3310711621610301E-2</v>
      </c>
    </row>
    <row r="19346" spans="61:61" x14ac:dyDescent="0.25">
      <c r="BI19346" s="34">
        <v>8.4066807525458601E-2</v>
      </c>
    </row>
    <row r="19347" spans="61:61" x14ac:dyDescent="0.25">
      <c r="BI19347" s="34">
        <v>-0.100286892833666</v>
      </c>
    </row>
    <row r="19348" spans="61:61" x14ac:dyDescent="0.25">
      <c r="BI19348" s="34">
        <v>-7.8931220330803298E-2</v>
      </c>
    </row>
    <row r="19349" spans="61:61" x14ac:dyDescent="0.25">
      <c r="BI19349" s="34">
        <v>0.1009826190604807</v>
      </c>
    </row>
    <row r="19350" spans="61:61" x14ac:dyDescent="0.25">
      <c r="BI19350" s="34">
        <v>3.6930189537455499E-2</v>
      </c>
    </row>
    <row r="19351" spans="61:61" x14ac:dyDescent="0.25">
      <c r="BI19351" s="34">
        <v>7.7230415845176106E-2</v>
      </c>
    </row>
    <row r="19352" spans="61:61" x14ac:dyDescent="0.25">
      <c r="BI19352" s="34">
        <v>-6.2631356728104104E-2</v>
      </c>
    </row>
    <row r="19353" spans="61:61" x14ac:dyDescent="0.25">
      <c r="BI19353" s="34">
        <v>2.1064078261506001E-2</v>
      </c>
    </row>
    <row r="19354" spans="61:61" x14ac:dyDescent="0.25">
      <c r="BI19354" s="34">
        <v>6.7274578379996702E-2</v>
      </c>
    </row>
    <row r="19355" spans="61:61" x14ac:dyDescent="0.25">
      <c r="BI19355" s="34">
        <v>5.5481152176037503E-2</v>
      </c>
    </row>
    <row r="19356" spans="61:61" x14ac:dyDescent="0.25">
      <c r="BI19356" s="34">
        <v>9.9003209211316806E-2</v>
      </c>
    </row>
    <row r="19357" spans="61:61" x14ac:dyDescent="0.25">
      <c r="BI19357" s="34">
        <v>0.15377441314554</v>
      </c>
    </row>
    <row r="19358" spans="61:61" x14ac:dyDescent="0.25">
      <c r="BI19358" s="34">
        <v>-9.2955034875349396E-2</v>
      </c>
    </row>
    <row r="19359" spans="61:61" x14ac:dyDescent="0.25">
      <c r="BI19359" s="34">
        <v>0.1149014000684877</v>
      </c>
    </row>
    <row r="19360" spans="61:61" x14ac:dyDescent="0.25">
      <c r="BI19360" s="34">
        <v>7.7346053992222497E-2</v>
      </c>
    </row>
    <row r="19361" spans="61:61" x14ac:dyDescent="0.25">
      <c r="BI19361" s="34">
        <v>-0.16708218189092469</v>
      </c>
    </row>
    <row r="19362" spans="61:61" x14ac:dyDescent="0.25">
      <c r="BI19362" s="34">
        <v>0.13296899749667221</v>
      </c>
    </row>
    <row r="19363" spans="61:61" x14ac:dyDescent="0.25">
      <c r="BI19363" s="34">
        <v>-2.6358834729925701E-2</v>
      </c>
    </row>
    <row r="19364" spans="61:61" x14ac:dyDescent="0.25">
      <c r="BI19364" s="34">
        <v>0.1296159507891258</v>
      </c>
    </row>
    <row r="19365" spans="61:61" x14ac:dyDescent="0.25">
      <c r="BI19365" s="34">
        <v>5.9140360507828497E-2</v>
      </c>
    </row>
    <row r="19366" spans="61:61" x14ac:dyDescent="0.25">
      <c r="BI19366" s="34">
        <v>-1.6702743654855998E-2</v>
      </c>
    </row>
    <row r="19367" spans="61:61" x14ac:dyDescent="0.25">
      <c r="BI19367" s="34">
        <v>-5.0125456617377301E-2</v>
      </c>
    </row>
    <row r="19368" spans="61:61" x14ac:dyDescent="0.25">
      <c r="BI19368" s="34">
        <v>5.6512637353555897E-2</v>
      </c>
    </row>
    <row r="19369" spans="61:61" x14ac:dyDescent="0.25">
      <c r="BI19369" s="34">
        <v>0.16107200784997619</v>
      </c>
    </row>
    <row r="19370" spans="61:61" x14ac:dyDescent="0.25">
      <c r="BI19370" s="34">
        <v>4.7570402259729097E-2</v>
      </c>
    </row>
    <row r="19371" spans="61:61" x14ac:dyDescent="0.25">
      <c r="BI19371" s="34">
        <v>0.16232581603703139</v>
      </c>
    </row>
    <row r="19372" spans="61:61" x14ac:dyDescent="0.25">
      <c r="BI19372" s="34">
        <v>0.1875288765302027</v>
      </c>
    </row>
    <row r="19373" spans="61:61" x14ac:dyDescent="0.25">
      <c r="BI19373" s="34">
        <v>0.1048770814640184</v>
      </c>
    </row>
    <row r="19374" spans="61:61" x14ac:dyDescent="0.25">
      <c r="BI19374" s="34">
        <v>-3.04367324580508E-2</v>
      </c>
    </row>
    <row r="19375" spans="61:61" x14ac:dyDescent="0.25">
      <c r="BI19375" s="34">
        <v>3.7437606001201697E-2</v>
      </c>
    </row>
    <row r="19376" spans="61:61" x14ac:dyDescent="0.25">
      <c r="BI19376" s="34">
        <v>0.1690479425303256</v>
      </c>
    </row>
    <row r="19377" spans="61:61" x14ac:dyDescent="0.25">
      <c r="BI19377" s="34">
        <v>-1.38823619360193E-2</v>
      </c>
    </row>
    <row r="19378" spans="61:61" x14ac:dyDescent="0.25">
      <c r="BI19378" s="34">
        <v>0.1644116583781422</v>
      </c>
    </row>
    <row r="19379" spans="61:61" x14ac:dyDescent="0.25">
      <c r="BI19379" s="34">
        <v>0.14311499862524299</v>
      </c>
    </row>
    <row r="19380" spans="61:61" x14ac:dyDescent="0.25">
      <c r="BI19380" s="34">
        <v>4.7794575154329902E-2</v>
      </c>
    </row>
    <row r="19381" spans="61:61" x14ac:dyDescent="0.25">
      <c r="BI19381" s="34">
        <v>7.1532033323715105E-2</v>
      </c>
    </row>
    <row r="19382" spans="61:61" x14ac:dyDescent="0.25">
      <c r="BI19382" s="34">
        <v>4.4908990293462597E-2</v>
      </c>
    </row>
    <row r="19383" spans="61:61" x14ac:dyDescent="0.25">
      <c r="BI19383" s="34">
        <v>-2.1020509988281599E-2</v>
      </c>
    </row>
    <row r="19384" spans="61:61" x14ac:dyDescent="0.25">
      <c r="BI19384" s="34">
        <v>0.26413765312513698</v>
      </c>
    </row>
    <row r="19385" spans="61:61" x14ac:dyDescent="0.25">
      <c r="BI19385" s="34">
        <v>8.9285698844028399E-2</v>
      </c>
    </row>
    <row r="19386" spans="61:61" x14ac:dyDescent="0.25">
      <c r="BI19386" s="34">
        <v>0.39476342159516659</v>
      </c>
    </row>
    <row r="19387" spans="61:61" x14ac:dyDescent="0.25">
      <c r="BI19387" s="34">
        <v>-2.0438979683679501E-2</v>
      </c>
    </row>
    <row r="19388" spans="61:61" x14ac:dyDescent="0.25">
      <c r="BI19388" s="34">
        <v>0.30469479138999989</v>
      </c>
    </row>
    <row r="19389" spans="61:61" x14ac:dyDescent="0.25">
      <c r="BI19389" s="34">
        <v>3.0156558270192899E-2</v>
      </c>
    </row>
    <row r="19390" spans="61:61" x14ac:dyDescent="0.25">
      <c r="BI19390" s="34">
        <v>-4.9130013596611101E-2</v>
      </c>
    </row>
    <row r="19391" spans="61:61" x14ac:dyDescent="0.25">
      <c r="BI19391" s="34">
        <v>0.22154366528882</v>
      </c>
    </row>
    <row r="19392" spans="61:61" x14ac:dyDescent="0.25">
      <c r="BI19392" s="34">
        <v>0.40583490110089249</v>
      </c>
    </row>
    <row r="19393" spans="61:61" x14ac:dyDescent="0.25">
      <c r="BI19393" s="34">
        <v>0.2158275825803723</v>
      </c>
    </row>
    <row r="19394" spans="61:61" x14ac:dyDescent="0.25">
      <c r="BI19394" s="34">
        <v>0.19082110636669611</v>
      </c>
    </row>
    <row r="19395" spans="61:61" x14ac:dyDescent="0.25">
      <c r="BI19395" s="34">
        <v>-7.6924375462220307E-2</v>
      </c>
    </row>
    <row r="19396" spans="61:61" x14ac:dyDescent="0.25">
      <c r="BI19396" s="34">
        <v>0.25690896139481639</v>
      </c>
    </row>
    <row r="19397" spans="61:61" x14ac:dyDescent="0.25">
      <c r="BI19397" s="34">
        <v>0.12934537269865409</v>
      </c>
    </row>
    <row r="19398" spans="61:61" x14ac:dyDescent="0.25">
      <c r="BI19398" s="34">
        <v>-6.2143204218536197E-2</v>
      </c>
    </row>
    <row r="19399" spans="61:61" x14ac:dyDescent="0.25">
      <c r="BI19399" s="34">
        <v>0.2032045174299118</v>
      </c>
    </row>
    <row r="19400" spans="61:61" x14ac:dyDescent="0.25">
      <c r="BI19400" s="34">
        <v>9.0862326921381201E-2</v>
      </c>
    </row>
    <row r="19401" spans="61:61" x14ac:dyDescent="0.25">
      <c r="BI19401" s="34">
        <v>-8.38417033588192E-2</v>
      </c>
    </row>
    <row r="19402" spans="61:61" x14ac:dyDescent="0.25">
      <c r="BI19402" s="34">
        <v>5.2371129410773501E-2</v>
      </c>
    </row>
    <row r="19403" spans="61:61" x14ac:dyDescent="0.25">
      <c r="BI19403" s="34">
        <v>9.0144551026336395E-2</v>
      </c>
    </row>
    <row r="19404" spans="61:61" x14ac:dyDescent="0.25">
      <c r="BI19404" s="34">
        <v>0.13929896086959259</v>
      </c>
    </row>
    <row r="19405" spans="61:61" x14ac:dyDescent="0.25">
      <c r="BI19405" s="34">
        <v>0.35878431103812619</v>
      </c>
    </row>
    <row r="19406" spans="61:61" x14ac:dyDescent="0.25">
      <c r="BI19406" s="34">
        <v>0.1338795914899803</v>
      </c>
    </row>
    <row r="19407" spans="61:61" x14ac:dyDescent="0.25">
      <c r="BI19407" s="34">
        <v>1.79844995354702E-2</v>
      </c>
    </row>
    <row r="19408" spans="61:61" x14ac:dyDescent="0.25">
      <c r="BI19408" s="34">
        <v>-4.2748500909216898E-2</v>
      </c>
    </row>
    <row r="19409" spans="61:61" x14ac:dyDescent="0.25">
      <c r="BI19409" s="34">
        <v>0.1593438666821351</v>
      </c>
    </row>
    <row r="19410" spans="61:61" x14ac:dyDescent="0.25">
      <c r="BI19410" s="34">
        <v>0.12670087297051111</v>
      </c>
    </row>
    <row r="19411" spans="61:61" x14ac:dyDescent="0.25">
      <c r="BI19411" s="34">
        <v>4.02745773121077E-2</v>
      </c>
    </row>
    <row r="19412" spans="61:61" x14ac:dyDescent="0.25">
      <c r="BI19412" s="34">
        <v>-3.3864635768713298E-2</v>
      </c>
    </row>
    <row r="19413" spans="61:61" x14ac:dyDescent="0.25">
      <c r="BI19413" s="34">
        <v>3.5935685221354E-2</v>
      </c>
    </row>
    <row r="19414" spans="61:61" x14ac:dyDescent="0.25">
      <c r="BI19414" s="34">
        <v>0.27098957550936109</v>
      </c>
    </row>
    <row r="19415" spans="61:61" x14ac:dyDescent="0.25">
      <c r="BI19415" s="34">
        <v>-0.11422443524433409</v>
      </c>
    </row>
    <row r="19416" spans="61:61" x14ac:dyDescent="0.25">
      <c r="BI19416" s="34">
        <v>0.39386695740155442</v>
      </c>
    </row>
    <row r="19417" spans="61:61" x14ac:dyDescent="0.25">
      <c r="BI19417" s="34">
        <v>-8.1757618564847603E-2</v>
      </c>
    </row>
    <row r="19418" spans="61:61" x14ac:dyDescent="0.25">
      <c r="BI19418" s="34">
        <v>7.3558803017831895E-2</v>
      </c>
    </row>
    <row r="19419" spans="61:61" x14ac:dyDescent="0.25">
      <c r="BI19419" s="34">
        <v>0.1160515896688686</v>
      </c>
    </row>
    <row r="19420" spans="61:61" x14ac:dyDescent="0.25">
      <c r="BI19420" s="34">
        <v>1.89187686872535E-2</v>
      </c>
    </row>
    <row r="19421" spans="61:61" x14ac:dyDescent="0.25">
      <c r="BI19421" s="34">
        <v>0.16162416914362229</v>
      </c>
    </row>
    <row r="19422" spans="61:61" x14ac:dyDescent="0.25">
      <c r="BI19422" s="34">
        <v>0.1106257558764224</v>
      </c>
    </row>
    <row r="19423" spans="61:61" x14ac:dyDescent="0.25">
      <c r="BI19423" s="34">
        <v>-8.99341661997234E-2</v>
      </c>
    </row>
    <row r="19424" spans="61:61" x14ac:dyDescent="0.25">
      <c r="BI19424" s="34">
        <v>4.9035391862218697E-2</v>
      </c>
    </row>
    <row r="19425" spans="61:61" x14ac:dyDescent="0.25">
      <c r="BI19425" s="34">
        <v>0.172219250711351</v>
      </c>
    </row>
    <row r="19426" spans="61:61" x14ac:dyDescent="0.25">
      <c r="BI19426" s="34">
        <v>-0.11269804554170471</v>
      </c>
    </row>
    <row r="19427" spans="61:61" x14ac:dyDescent="0.25">
      <c r="BI19427" s="34">
        <v>-1.0591777754936599E-2</v>
      </c>
    </row>
    <row r="19428" spans="61:61" x14ac:dyDescent="0.25">
      <c r="BI19428" s="34">
        <v>6.3171735469366705E-2</v>
      </c>
    </row>
    <row r="19429" spans="61:61" x14ac:dyDescent="0.25">
      <c r="BI19429" s="34">
        <v>-5.0396894802627802E-2</v>
      </c>
    </row>
    <row r="19430" spans="61:61" x14ac:dyDescent="0.25">
      <c r="BI19430" s="34">
        <v>-7.5609117790689698E-2</v>
      </c>
    </row>
    <row r="19431" spans="61:61" x14ac:dyDescent="0.25">
      <c r="BI19431" s="34">
        <v>8.1413134451923899E-2</v>
      </c>
    </row>
    <row r="19432" spans="61:61" x14ac:dyDescent="0.25">
      <c r="BI19432" s="34">
        <v>0.21964665551469459</v>
      </c>
    </row>
    <row r="19433" spans="61:61" x14ac:dyDescent="0.25">
      <c r="BI19433" s="34">
        <v>0.2671566668683894</v>
      </c>
    </row>
    <row r="19434" spans="61:61" x14ac:dyDescent="0.25">
      <c r="BI19434" s="34">
        <v>0.2134557373842117</v>
      </c>
    </row>
    <row r="19435" spans="61:61" x14ac:dyDescent="0.25">
      <c r="BI19435" s="34">
        <v>4.71702515883115E-2</v>
      </c>
    </row>
    <row r="19436" spans="61:61" x14ac:dyDescent="0.25">
      <c r="BI19436" s="34">
        <v>0.52570631839374948</v>
      </c>
    </row>
    <row r="19437" spans="61:61" x14ac:dyDescent="0.25">
      <c r="BI19437" s="34">
        <v>-6.2753705790328906E-2</v>
      </c>
    </row>
    <row r="19438" spans="61:61" x14ac:dyDescent="0.25">
      <c r="BI19438" s="34">
        <v>0.13414101842688109</v>
      </c>
    </row>
    <row r="19439" spans="61:61" x14ac:dyDescent="0.25">
      <c r="BI19439" s="34">
        <v>2.8746157480642302E-2</v>
      </c>
    </row>
    <row r="19440" spans="61:61" x14ac:dyDescent="0.25">
      <c r="BI19440" s="34">
        <v>5.0415377439415703E-2</v>
      </c>
    </row>
    <row r="19441" spans="61:61" x14ac:dyDescent="0.25">
      <c r="BI19441" s="34">
        <v>0.32079431977665079</v>
      </c>
    </row>
    <row r="19442" spans="61:61" x14ac:dyDescent="0.25">
      <c r="BI19442" s="34">
        <v>-3.4138557423156E-3</v>
      </c>
    </row>
    <row r="19443" spans="61:61" x14ac:dyDescent="0.25">
      <c r="BI19443" s="34">
        <v>6.7569993535626996E-2</v>
      </c>
    </row>
    <row r="19444" spans="61:61" x14ac:dyDescent="0.25">
      <c r="BI19444" s="34">
        <v>2.1380558312385899E-2</v>
      </c>
    </row>
    <row r="19445" spans="61:61" x14ac:dyDescent="0.25">
      <c r="BI19445" s="34">
        <v>0.22134116354177069</v>
      </c>
    </row>
    <row r="19446" spans="61:61" x14ac:dyDescent="0.25">
      <c r="BI19446" s="34">
        <v>-5.4892808880599699E-2</v>
      </c>
    </row>
    <row r="19447" spans="61:61" x14ac:dyDescent="0.25">
      <c r="BI19447" s="34">
        <v>0.1944308997997804</v>
      </c>
    </row>
    <row r="19448" spans="61:61" x14ac:dyDescent="0.25">
      <c r="BI19448" s="34">
        <v>6.8666131740395001E-2</v>
      </c>
    </row>
    <row r="19449" spans="61:61" x14ac:dyDescent="0.25">
      <c r="BI19449" s="34">
        <v>0.1851796208355819</v>
      </c>
    </row>
    <row r="19450" spans="61:61" x14ac:dyDescent="0.25">
      <c r="BI19450" s="34">
        <v>-8.6252835029747094E-2</v>
      </c>
    </row>
    <row r="19451" spans="61:61" x14ac:dyDescent="0.25">
      <c r="BI19451" s="34">
        <v>0.25916677286569439</v>
      </c>
    </row>
    <row r="19452" spans="61:61" x14ac:dyDescent="0.25">
      <c r="BI19452" s="34">
        <v>-6.7663298140797001E-3</v>
      </c>
    </row>
    <row r="19453" spans="61:61" x14ac:dyDescent="0.25">
      <c r="BI19453" s="34">
        <v>-3.7964272501198998E-3</v>
      </c>
    </row>
    <row r="19454" spans="61:61" x14ac:dyDescent="0.25">
      <c r="BI19454" s="34">
        <v>0.55348978732408394</v>
      </c>
    </row>
    <row r="19455" spans="61:61" x14ac:dyDescent="0.25">
      <c r="BI19455" s="34">
        <v>0.32801224673008711</v>
      </c>
    </row>
    <row r="19456" spans="61:61" x14ac:dyDescent="0.25">
      <c r="BI19456" s="34">
        <v>0.28210452695904348</v>
      </c>
    </row>
    <row r="19457" spans="61:61" x14ac:dyDescent="0.25">
      <c r="BI19457" s="34">
        <v>0.33856167781999608</v>
      </c>
    </row>
    <row r="19458" spans="61:61" x14ac:dyDescent="0.25">
      <c r="BI19458" s="34">
        <v>0.15254736427425969</v>
      </c>
    </row>
    <row r="19459" spans="61:61" x14ac:dyDescent="0.25">
      <c r="BI19459" s="34">
        <v>7.5694504931865497E-2</v>
      </c>
    </row>
    <row r="19460" spans="61:61" x14ac:dyDescent="0.25">
      <c r="BI19460" s="34">
        <v>0.35923815259340708</v>
      </c>
    </row>
    <row r="19461" spans="61:61" x14ac:dyDescent="0.25">
      <c r="BI19461" s="34">
        <v>-0.1005633849417375</v>
      </c>
    </row>
    <row r="19462" spans="61:61" x14ac:dyDescent="0.25">
      <c r="BI19462" s="34">
        <v>0.29796731275803812</v>
      </c>
    </row>
    <row r="19463" spans="61:61" x14ac:dyDescent="0.25">
      <c r="BI19463" s="34">
        <v>0.44961771450437837</v>
      </c>
    </row>
    <row r="19464" spans="61:61" x14ac:dyDescent="0.25">
      <c r="BI19464" s="34">
        <v>-9.3800338008570697E-2</v>
      </c>
    </row>
    <row r="19465" spans="61:61" x14ac:dyDescent="0.25">
      <c r="BI19465" s="34">
        <v>2.1587818610970699E-2</v>
      </c>
    </row>
    <row r="19466" spans="61:61" x14ac:dyDescent="0.25">
      <c r="BI19466" s="34">
        <v>0.13407201931269461</v>
      </c>
    </row>
    <row r="19467" spans="61:61" x14ac:dyDescent="0.25">
      <c r="BI19467" s="34">
        <v>0.29665594272608847</v>
      </c>
    </row>
    <row r="19468" spans="61:61" x14ac:dyDescent="0.25">
      <c r="BI19468" s="34">
        <v>1.6639269889929E-2</v>
      </c>
    </row>
    <row r="19469" spans="61:61" x14ac:dyDescent="0.25">
      <c r="BI19469" s="34">
        <v>-0.12167546108322221</v>
      </c>
    </row>
    <row r="19470" spans="61:61" x14ac:dyDescent="0.25">
      <c r="BI19470" s="34">
        <v>7.78222916882641E-2</v>
      </c>
    </row>
    <row r="19471" spans="61:61" x14ac:dyDescent="0.25">
      <c r="BI19471" s="34">
        <v>0.1260526158965308</v>
      </c>
    </row>
    <row r="19472" spans="61:61" x14ac:dyDescent="0.25">
      <c r="BI19472" s="34">
        <v>2.3425211039768E-3</v>
      </c>
    </row>
    <row r="19473" spans="61:61" x14ac:dyDescent="0.25">
      <c r="BI19473" s="34">
        <v>6.1398366100964101E-2</v>
      </c>
    </row>
    <row r="19474" spans="61:61" x14ac:dyDescent="0.25">
      <c r="BI19474" s="34">
        <v>0.44223919654191618</v>
      </c>
    </row>
    <row r="19475" spans="61:61" x14ac:dyDescent="0.25">
      <c r="BI19475" s="34">
        <v>0.13823826957749541</v>
      </c>
    </row>
    <row r="19476" spans="61:61" x14ac:dyDescent="0.25">
      <c r="BI19476" s="34">
        <v>0.12644433873024749</v>
      </c>
    </row>
    <row r="19477" spans="61:61" x14ac:dyDescent="0.25">
      <c r="BI19477" s="34">
        <v>-1.1299364710931899E-2</v>
      </c>
    </row>
    <row r="19478" spans="61:61" x14ac:dyDescent="0.25">
      <c r="BI19478" s="34">
        <v>-0.10052345306358131</v>
      </c>
    </row>
    <row r="19479" spans="61:61" x14ac:dyDescent="0.25">
      <c r="BI19479" s="34">
        <v>-0.11256867386863301</v>
      </c>
    </row>
    <row r="19480" spans="61:61" x14ac:dyDescent="0.25">
      <c r="BI19480" s="34">
        <v>-9.3647619047618993E-2</v>
      </c>
    </row>
    <row r="19481" spans="61:61" x14ac:dyDescent="0.25">
      <c r="BI19481" s="34">
        <v>-0.1033145496117078</v>
      </c>
    </row>
    <row r="19482" spans="61:61" x14ac:dyDescent="0.25">
      <c r="BI19482" s="34">
        <v>-0.14527798011373469</v>
      </c>
    </row>
    <row r="19483" spans="61:61" x14ac:dyDescent="0.25">
      <c r="BI19483" s="34">
        <v>8.8801752840112005E-2</v>
      </c>
    </row>
    <row r="19484" spans="61:61" x14ac:dyDescent="0.25">
      <c r="BI19484" s="34">
        <v>6.0724377434941801E-2</v>
      </c>
    </row>
    <row r="19485" spans="61:61" x14ac:dyDescent="0.25">
      <c r="BI19485" s="34">
        <v>-0.12378810046876081</v>
      </c>
    </row>
    <row r="19486" spans="61:61" x14ac:dyDescent="0.25">
      <c r="BI19486" s="34">
        <v>-3.4516744972148197E-2</v>
      </c>
    </row>
    <row r="19487" spans="61:61" x14ac:dyDescent="0.25">
      <c r="BI19487" s="34">
        <v>-0.18766253705839511</v>
      </c>
    </row>
    <row r="19488" spans="61:61" x14ac:dyDescent="0.25">
      <c r="BI19488" s="34">
        <v>8.94227812984974E-2</v>
      </c>
    </row>
    <row r="19489" spans="61:61" x14ac:dyDescent="0.25">
      <c r="BI19489" s="34">
        <v>0.16532629118580081</v>
      </c>
    </row>
    <row r="19490" spans="61:61" x14ac:dyDescent="0.25">
      <c r="BI19490" s="34">
        <v>-1.6692547978688799E-2</v>
      </c>
    </row>
    <row r="19491" spans="61:61" x14ac:dyDescent="0.25">
      <c r="BI19491" s="34">
        <v>0.1865745394783368</v>
      </c>
    </row>
    <row r="19492" spans="61:61" x14ac:dyDescent="0.25">
      <c r="BI19492" s="34">
        <v>0.10992458381900561</v>
      </c>
    </row>
    <row r="19493" spans="61:61" x14ac:dyDescent="0.25">
      <c r="BI19493" s="34">
        <v>8.7238912763514795E-2</v>
      </c>
    </row>
    <row r="19494" spans="61:61" x14ac:dyDescent="0.25">
      <c r="BI19494" s="34">
        <v>4.8883410891573498E-2</v>
      </c>
    </row>
    <row r="19495" spans="61:61" x14ac:dyDescent="0.25">
      <c r="BI19495" s="34">
        <v>0.44995234749729851</v>
      </c>
    </row>
    <row r="19496" spans="61:61" x14ac:dyDescent="0.25">
      <c r="BI19496" s="34">
        <v>0.4189707402224857</v>
      </c>
    </row>
    <row r="19497" spans="61:61" x14ac:dyDescent="0.25">
      <c r="BI19497" s="34">
        <v>0.60047613521614374</v>
      </c>
    </row>
    <row r="19498" spans="61:61" x14ac:dyDescent="0.25">
      <c r="BI19498" s="34">
        <v>6.3447997311513904E-2</v>
      </c>
    </row>
    <row r="19499" spans="61:61" x14ac:dyDescent="0.25">
      <c r="BI19499" s="34">
        <v>-2.06481031476538E-2</v>
      </c>
    </row>
    <row r="19500" spans="61:61" x14ac:dyDescent="0.25">
      <c r="BI19500" s="34">
        <v>0.2408991717292556</v>
      </c>
    </row>
    <row r="19501" spans="61:61" x14ac:dyDescent="0.25">
      <c r="BI19501" s="34">
        <v>6.2431444298767298E-2</v>
      </c>
    </row>
    <row r="19502" spans="61:61" x14ac:dyDescent="0.25">
      <c r="BI19502" s="34">
        <v>0.26925154779835508</v>
      </c>
    </row>
    <row r="19503" spans="61:61" x14ac:dyDescent="0.25">
      <c r="BI19503" s="34">
        <v>7.7553849181538695E-2</v>
      </c>
    </row>
    <row r="19504" spans="61:61" x14ac:dyDescent="0.25">
      <c r="BI19504" s="34">
        <v>7.6901182732247095E-2</v>
      </c>
    </row>
    <row r="19505" spans="61:61" x14ac:dyDescent="0.25">
      <c r="BI19505" s="34">
        <v>0.53842265230225783</v>
      </c>
    </row>
    <row r="19506" spans="61:61" x14ac:dyDescent="0.25">
      <c r="BI19506" s="34">
        <v>0.2016906372773116</v>
      </c>
    </row>
    <row r="19507" spans="61:61" x14ac:dyDescent="0.25">
      <c r="BI19507" s="34">
        <v>6.3735005351940002E-2</v>
      </c>
    </row>
    <row r="19508" spans="61:61" x14ac:dyDescent="0.25">
      <c r="BI19508" s="34">
        <v>-9.0584982134599798E-2</v>
      </c>
    </row>
    <row r="19509" spans="61:61" x14ac:dyDescent="0.25">
      <c r="BI19509" s="34">
        <v>2.46647592592012E-2</v>
      </c>
    </row>
    <row r="19510" spans="61:61" x14ac:dyDescent="0.25">
      <c r="BI19510" s="34">
        <v>-6.0290420691299203E-2</v>
      </c>
    </row>
    <row r="19511" spans="61:61" x14ac:dyDescent="0.25">
      <c r="BI19511" s="34">
        <v>0.165929500470852</v>
      </c>
    </row>
    <row r="19512" spans="61:61" x14ac:dyDescent="0.25">
      <c r="BI19512" s="34">
        <v>0.1457084400219667</v>
      </c>
    </row>
    <row r="19513" spans="61:61" x14ac:dyDescent="0.25">
      <c r="BI19513" s="34">
        <v>-6.6798865351591102E-2</v>
      </c>
    </row>
    <row r="19514" spans="61:61" x14ac:dyDescent="0.25">
      <c r="BI19514" s="34">
        <v>7.2793909427040001E-4</v>
      </c>
    </row>
    <row r="19515" spans="61:61" x14ac:dyDescent="0.25">
      <c r="BI19515" s="34">
        <v>0.55723859210505455</v>
      </c>
    </row>
    <row r="19516" spans="61:61" x14ac:dyDescent="0.25">
      <c r="BI19516" s="34">
        <v>0.15293920403393449</v>
      </c>
    </row>
    <row r="19517" spans="61:61" x14ac:dyDescent="0.25">
      <c r="BI19517" s="34">
        <v>0.13576580899660459</v>
      </c>
    </row>
    <row r="19518" spans="61:61" x14ac:dyDescent="0.25">
      <c r="BI19518" s="34">
        <v>9.9447011650684397E-2</v>
      </c>
    </row>
    <row r="19519" spans="61:61" x14ac:dyDescent="0.25">
      <c r="BI19519" s="34">
        <v>0.3208803476616669</v>
      </c>
    </row>
    <row r="19520" spans="61:61" x14ac:dyDescent="0.25">
      <c r="BI19520" s="34">
        <v>-1.7274789119946801E-2</v>
      </c>
    </row>
    <row r="19521" spans="61:61" x14ac:dyDescent="0.25">
      <c r="BI19521" s="34">
        <v>-0.26034541978939929</v>
      </c>
    </row>
    <row r="19522" spans="61:61" x14ac:dyDescent="0.25">
      <c r="BI19522" s="34">
        <v>-8.4916674450192298E-2</v>
      </c>
    </row>
    <row r="19523" spans="61:61" x14ac:dyDescent="0.25">
      <c r="BI19523" s="34">
        <v>-8.6466807949676594E-2</v>
      </c>
    </row>
    <row r="19524" spans="61:61" x14ac:dyDescent="0.25">
      <c r="BI19524" s="34">
        <v>-0.10230213554090579</v>
      </c>
    </row>
    <row r="19525" spans="61:61" x14ac:dyDescent="0.25">
      <c r="BI19525" s="34">
        <v>0.1003698215060763</v>
      </c>
    </row>
    <row r="19526" spans="61:61" x14ac:dyDescent="0.25">
      <c r="BI19526" s="34">
        <v>-0.1208761133036358</v>
      </c>
    </row>
    <row r="19527" spans="61:61" x14ac:dyDescent="0.25">
      <c r="BI19527" s="34">
        <v>0.17328945227106099</v>
      </c>
    </row>
    <row r="19528" spans="61:61" x14ac:dyDescent="0.25">
      <c r="BI19528" s="34">
        <v>-0.19536620321284021</v>
      </c>
    </row>
    <row r="19529" spans="61:61" x14ac:dyDescent="0.25">
      <c r="BI19529" s="34">
        <v>-3.3479596305714301E-2</v>
      </c>
    </row>
    <row r="19530" spans="61:61" x14ac:dyDescent="0.25">
      <c r="BI19530" s="34">
        <v>2.0416439323424601E-2</v>
      </c>
    </row>
    <row r="19531" spans="61:61" x14ac:dyDescent="0.25">
      <c r="BI19531" s="34">
        <v>-7.3086079488719896E-2</v>
      </c>
    </row>
    <row r="19532" spans="61:61" x14ac:dyDescent="0.25">
      <c r="BI19532" s="34">
        <v>-4.8355004891143603E-2</v>
      </c>
    </row>
    <row r="19533" spans="61:61" x14ac:dyDescent="0.25">
      <c r="BI19533" s="34">
        <v>-0.27517642996108821</v>
      </c>
    </row>
    <row r="19534" spans="61:61" x14ac:dyDescent="0.25">
      <c r="BI19534" s="34">
        <v>0.34887718003379919</v>
      </c>
    </row>
    <row r="19535" spans="61:61" x14ac:dyDescent="0.25">
      <c r="BI19535" s="34">
        <v>-0.16678484716344669</v>
      </c>
    </row>
    <row r="19536" spans="61:61" x14ac:dyDescent="0.25">
      <c r="BI19536" s="34">
        <v>-5.4986316017849701E-2</v>
      </c>
    </row>
    <row r="19537" spans="61:61" x14ac:dyDescent="0.25">
      <c r="BI19537" s="34">
        <v>-9.1272270625504498E-2</v>
      </c>
    </row>
    <row r="19538" spans="61:61" x14ac:dyDescent="0.25">
      <c r="BI19538" s="34">
        <v>-6.2745160206173003E-2</v>
      </c>
    </row>
    <row r="19539" spans="61:61" x14ac:dyDescent="0.25">
      <c r="BI19539" s="34">
        <v>0.1607969621243564</v>
      </c>
    </row>
    <row r="19540" spans="61:61" x14ac:dyDescent="0.25">
      <c r="BI19540" s="34">
        <v>-2.66099412293372E-2</v>
      </c>
    </row>
    <row r="19541" spans="61:61" x14ac:dyDescent="0.25">
      <c r="BI19541" s="34">
        <v>-7.8451770956038197E-2</v>
      </c>
    </row>
    <row r="19542" spans="61:61" x14ac:dyDescent="0.25">
      <c r="BI19542" s="34">
        <v>-1.7292366687839102E-2</v>
      </c>
    </row>
    <row r="19543" spans="61:61" x14ac:dyDescent="0.25">
      <c r="BI19543" s="34">
        <v>0.12937646946439579</v>
      </c>
    </row>
    <row r="19544" spans="61:61" x14ac:dyDescent="0.25">
      <c r="BI19544" s="34">
        <v>-0.35520499409544221</v>
      </c>
    </row>
    <row r="19545" spans="61:61" x14ac:dyDescent="0.25">
      <c r="BI19545" s="34">
        <v>-7.6288426112786E-3</v>
      </c>
    </row>
    <row r="19546" spans="61:61" x14ac:dyDescent="0.25">
      <c r="BI19546" s="34">
        <v>2.8707623716338001E-2</v>
      </c>
    </row>
    <row r="19547" spans="61:61" x14ac:dyDescent="0.25">
      <c r="BI19547" s="34">
        <v>-0.1761732393961053</v>
      </c>
    </row>
    <row r="19548" spans="61:61" x14ac:dyDescent="0.25">
      <c r="BI19548" s="34">
        <v>0.1118715089823584</v>
      </c>
    </row>
    <row r="19549" spans="61:61" x14ac:dyDescent="0.25">
      <c r="BI19549" s="34">
        <v>7.4925294018152899E-2</v>
      </c>
    </row>
    <row r="19550" spans="61:61" x14ac:dyDescent="0.25">
      <c r="BI19550" s="34">
        <v>6.04685219229356E-2</v>
      </c>
    </row>
    <row r="19551" spans="61:61" x14ac:dyDescent="0.25">
      <c r="BI19551" s="34">
        <v>-7.6142359754479E-3</v>
      </c>
    </row>
    <row r="19552" spans="61:61" x14ac:dyDescent="0.25">
      <c r="BI19552" s="34">
        <v>-2.79023546274976E-2</v>
      </c>
    </row>
    <row r="19553" spans="61:61" x14ac:dyDescent="0.25">
      <c r="BI19553" s="34">
        <v>-0.18175865383774351</v>
      </c>
    </row>
    <row r="19554" spans="61:61" x14ac:dyDescent="0.25">
      <c r="BI19554" s="34">
        <v>-8.0588801698103799E-2</v>
      </c>
    </row>
    <row r="19555" spans="61:61" x14ac:dyDescent="0.25">
      <c r="BI19555" s="34">
        <v>-1.6344937435264599E-2</v>
      </c>
    </row>
    <row r="19556" spans="61:61" x14ac:dyDescent="0.25">
      <c r="BI19556" s="34">
        <v>-0.100394058473983</v>
      </c>
    </row>
    <row r="19557" spans="61:61" x14ac:dyDescent="0.25">
      <c r="BI19557" s="34">
        <v>-0.1658230433466486</v>
      </c>
    </row>
    <row r="19558" spans="61:61" x14ac:dyDescent="0.25">
      <c r="BI19558" s="34">
        <v>-0.18914995710074209</v>
      </c>
    </row>
    <row r="19559" spans="61:61" x14ac:dyDescent="0.25">
      <c r="BI19559" s="34">
        <v>-0.1032716741305434</v>
      </c>
    </row>
    <row r="19560" spans="61:61" x14ac:dyDescent="0.25">
      <c r="BI19560" s="34">
        <v>-5.8636842850152401E-2</v>
      </c>
    </row>
    <row r="19561" spans="61:61" x14ac:dyDescent="0.25">
      <c r="BI19561" s="34">
        <v>-0.1240022932230387</v>
      </c>
    </row>
    <row r="19562" spans="61:61" x14ac:dyDescent="0.25">
      <c r="BI19562" s="34">
        <v>-0.18949772544433291</v>
      </c>
    </row>
    <row r="19563" spans="61:61" x14ac:dyDescent="0.25">
      <c r="BI19563" s="34">
        <v>0.1758718295349723</v>
      </c>
    </row>
    <row r="19564" spans="61:61" x14ac:dyDescent="0.25">
      <c r="BI19564" s="34">
        <v>-0.16033727511174789</v>
      </c>
    </row>
    <row r="19565" spans="61:61" x14ac:dyDescent="0.25">
      <c r="BI19565" s="34">
        <v>-8.5985569055414796E-2</v>
      </c>
    </row>
    <row r="19566" spans="61:61" x14ac:dyDescent="0.25">
      <c r="BI19566" s="34">
        <v>-0.1905534295909144</v>
      </c>
    </row>
    <row r="19567" spans="61:61" x14ac:dyDescent="0.25">
      <c r="BI19567" s="34">
        <v>-3.6157307824032203E-2</v>
      </c>
    </row>
    <row r="19568" spans="61:61" x14ac:dyDescent="0.25">
      <c r="BI19568" s="34">
        <v>-5.1534145160857803E-2</v>
      </c>
    </row>
    <row r="19569" spans="61:61" x14ac:dyDescent="0.25">
      <c r="BI19569" s="34">
        <v>-0.2002036327245727</v>
      </c>
    </row>
    <row r="19570" spans="61:61" x14ac:dyDescent="0.25">
      <c r="BI19570" s="34">
        <v>5.7067637115289498E-2</v>
      </c>
    </row>
    <row r="19571" spans="61:61" x14ac:dyDescent="0.25">
      <c r="BI19571" s="34">
        <v>0.1200305189707821</v>
      </c>
    </row>
    <row r="19572" spans="61:61" x14ac:dyDescent="0.25">
      <c r="BI19572" s="34">
        <v>-1.43533155812955E-2</v>
      </c>
    </row>
    <row r="19573" spans="61:61" x14ac:dyDescent="0.25">
      <c r="BI19573" s="34">
        <v>-0.217808288021964</v>
      </c>
    </row>
    <row r="19574" spans="61:61" x14ac:dyDescent="0.25">
      <c r="BI19574" s="34">
        <v>-0.19419204555010899</v>
      </c>
    </row>
    <row r="19575" spans="61:61" x14ac:dyDescent="0.25">
      <c r="BI19575" s="34">
        <v>2.4625991582813599E-2</v>
      </c>
    </row>
    <row r="19576" spans="61:61" x14ac:dyDescent="0.25">
      <c r="BI19576" s="34">
        <v>-0.1933056933280648</v>
      </c>
    </row>
    <row r="19577" spans="61:61" x14ac:dyDescent="0.25">
      <c r="BI19577" s="34">
        <v>-4.9583179455188101E-2</v>
      </c>
    </row>
    <row r="19578" spans="61:61" x14ac:dyDescent="0.25">
      <c r="BI19578" s="34">
        <v>-0.15593337101451871</v>
      </c>
    </row>
    <row r="19579" spans="61:61" x14ac:dyDescent="0.25">
      <c r="BI19579" s="34">
        <v>8.4172444985949006E-3</v>
      </c>
    </row>
    <row r="19580" spans="61:61" x14ac:dyDescent="0.25">
      <c r="BI19580" s="34">
        <v>-9.0194379783073403E-2</v>
      </c>
    </row>
    <row r="19581" spans="61:61" x14ac:dyDescent="0.25">
      <c r="BI19581" s="34">
        <v>-0.19001663275824651</v>
      </c>
    </row>
    <row r="19582" spans="61:61" x14ac:dyDescent="0.25">
      <c r="BI19582" s="34">
        <v>-0.22697137757054989</v>
      </c>
    </row>
    <row r="19583" spans="61:61" x14ac:dyDescent="0.25">
      <c r="BI19583" s="34">
        <v>-8.57464691022162E-2</v>
      </c>
    </row>
    <row r="19584" spans="61:61" x14ac:dyDescent="0.25">
      <c r="BI19584" s="34">
        <v>0.19776141599188909</v>
      </c>
    </row>
    <row r="19585" spans="61:61" x14ac:dyDescent="0.25">
      <c r="BI19585" s="34">
        <v>-0.1733980573605268</v>
      </c>
    </row>
    <row r="19586" spans="61:61" x14ac:dyDescent="0.25">
      <c r="BI19586" s="34">
        <v>-0.25248635358696758</v>
      </c>
    </row>
    <row r="19587" spans="61:61" x14ac:dyDescent="0.25">
      <c r="BI19587" s="34">
        <v>-0.20988737487500589</v>
      </c>
    </row>
    <row r="19588" spans="61:61" x14ac:dyDescent="0.25">
      <c r="BI19588" s="34">
        <v>-1.9160296384440001E-2</v>
      </c>
    </row>
    <row r="19589" spans="61:61" x14ac:dyDescent="0.25">
      <c r="BI19589" s="34">
        <v>-0.17934484956075619</v>
      </c>
    </row>
    <row r="19590" spans="61:61" x14ac:dyDescent="0.25">
      <c r="BI19590" s="34">
        <v>-8.7711237246155302E-2</v>
      </c>
    </row>
    <row r="19591" spans="61:61" x14ac:dyDescent="0.25">
      <c r="BI19591" s="34">
        <v>-8.4995652852931702E-2</v>
      </c>
    </row>
    <row r="19592" spans="61:61" x14ac:dyDescent="0.25">
      <c r="BI19592" s="34">
        <v>-0.1106227884486894</v>
      </c>
    </row>
    <row r="19593" spans="61:61" x14ac:dyDescent="0.25">
      <c r="BI19593" s="34">
        <v>0.2451895947186277</v>
      </c>
    </row>
    <row r="19594" spans="61:61" x14ac:dyDescent="0.25">
      <c r="BI19594" s="34">
        <v>9.9561276525803502E-2</v>
      </c>
    </row>
    <row r="19595" spans="61:61" x14ac:dyDescent="0.25">
      <c r="BI19595" s="34">
        <v>5.2500759527504999E-2</v>
      </c>
    </row>
    <row r="19596" spans="61:61" x14ac:dyDescent="0.25">
      <c r="BI19596" s="34">
        <v>0.1127072883942731</v>
      </c>
    </row>
    <row r="19597" spans="61:61" x14ac:dyDescent="0.25">
      <c r="BI19597" s="34">
        <v>-0.1027847401979943</v>
      </c>
    </row>
    <row r="19598" spans="61:61" x14ac:dyDescent="0.25">
      <c r="BI19598" s="34">
        <v>0.10485503453947879</v>
      </c>
    </row>
    <row r="19599" spans="61:61" x14ac:dyDescent="0.25">
      <c r="BI19599" s="34">
        <v>-0.1790846843214105</v>
      </c>
    </row>
    <row r="19600" spans="61:61" x14ac:dyDescent="0.25">
      <c r="BI19600" s="34">
        <v>-0.41086813390331201</v>
      </c>
    </row>
    <row r="19601" spans="61:61" x14ac:dyDescent="0.25">
      <c r="BI19601" s="34">
        <v>-4.1439970421934001E-2</v>
      </c>
    </row>
    <row r="19602" spans="61:61" x14ac:dyDescent="0.25">
      <c r="BI19602" s="34">
        <v>9.7840089927826293E-2</v>
      </c>
    </row>
    <row r="19603" spans="61:61" x14ac:dyDescent="0.25">
      <c r="BI19603" s="34">
        <v>-6.1913918871154001E-2</v>
      </c>
    </row>
    <row r="19604" spans="61:61" x14ac:dyDescent="0.25">
      <c r="BI19604" s="34">
        <v>3.3459547220983897E-2</v>
      </c>
    </row>
    <row r="19605" spans="61:61" x14ac:dyDescent="0.25">
      <c r="BI19605" s="34">
        <v>-9.1643341898961991E-3</v>
      </c>
    </row>
    <row r="19606" spans="61:61" x14ac:dyDescent="0.25">
      <c r="BI19606" s="34">
        <v>8.11961225160346E-2</v>
      </c>
    </row>
    <row r="19607" spans="61:61" x14ac:dyDescent="0.25">
      <c r="BI19607" s="34">
        <v>-5.5216700193166497E-2</v>
      </c>
    </row>
    <row r="19608" spans="61:61" x14ac:dyDescent="0.25">
      <c r="BI19608" s="34">
        <v>-9.7976360583888006E-2</v>
      </c>
    </row>
    <row r="19609" spans="61:61" x14ac:dyDescent="0.25">
      <c r="BI19609" s="34">
        <v>7.1768657023606602E-2</v>
      </c>
    </row>
    <row r="19610" spans="61:61" x14ac:dyDescent="0.25">
      <c r="BI19610" s="34">
        <v>-5.7605890915272497E-2</v>
      </c>
    </row>
    <row r="19611" spans="61:61" x14ac:dyDescent="0.25">
      <c r="BI19611" s="34">
        <v>-0.11262087725024821</v>
      </c>
    </row>
    <row r="19612" spans="61:61" x14ac:dyDescent="0.25">
      <c r="BI19612" s="34">
        <v>-0.34374443920010711</v>
      </c>
    </row>
    <row r="19613" spans="61:61" x14ac:dyDescent="0.25">
      <c r="BI19613" s="34">
        <v>0.18840843077846869</v>
      </c>
    </row>
    <row r="19614" spans="61:61" x14ac:dyDescent="0.25">
      <c r="BI19614" s="34">
        <v>0.40323270976432879</v>
      </c>
    </row>
    <row r="19615" spans="61:61" x14ac:dyDescent="0.25">
      <c r="BI19615" s="34">
        <v>0.1129072050685159</v>
      </c>
    </row>
    <row r="19616" spans="61:61" x14ac:dyDescent="0.25">
      <c r="BI19616" s="34">
        <v>7.6402774994365999E-2</v>
      </c>
    </row>
    <row r="19617" spans="61:61" x14ac:dyDescent="0.25">
      <c r="BI19617" s="34">
        <v>0.2405441234686419</v>
      </c>
    </row>
    <row r="19618" spans="61:61" x14ac:dyDescent="0.25">
      <c r="BI19618" s="34">
        <v>-9.3517665438776307E-2</v>
      </c>
    </row>
    <row r="19619" spans="61:61" x14ac:dyDescent="0.25">
      <c r="BI19619" s="34">
        <v>2.4123608395501999E-3</v>
      </c>
    </row>
    <row r="19620" spans="61:61" x14ac:dyDescent="0.25">
      <c r="BI19620" s="34">
        <v>3.0800034291066699E-2</v>
      </c>
    </row>
    <row r="19621" spans="61:61" x14ac:dyDescent="0.25">
      <c r="BI19621" s="34">
        <v>0.1117970688991269</v>
      </c>
    </row>
    <row r="19622" spans="61:61" x14ac:dyDescent="0.25">
      <c r="BI19622" s="34">
        <v>7.4670647204130594E-2</v>
      </c>
    </row>
    <row r="19623" spans="61:61" x14ac:dyDescent="0.25">
      <c r="BI19623" s="34">
        <v>-1.8707187562578002E-2</v>
      </c>
    </row>
    <row r="19624" spans="61:61" x14ac:dyDescent="0.25">
      <c r="BI19624" s="34">
        <v>0.1002401882413403</v>
      </c>
    </row>
    <row r="19625" spans="61:61" x14ac:dyDescent="0.25">
      <c r="BI19625" s="34">
        <v>8.6430313161877895E-2</v>
      </c>
    </row>
    <row r="19626" spans="61:61" x14ac:dyDescent="0.25">
      <c r="BI19626" s="34">
        <v>-8.7138638886307906E-2</v>
      </c>
    </row>
    <row r="19627" spans="61:61" x14ac:dyDescent="0.25">
      <c r="BI19627" s="34">
        <v>-3.5084161216915599E-2</v>
      </c>
    </row>
    <row r="19628" spans="61:61" x14ac:dyDescent="0.25">
      <c r="BI19628" s="34">
        <v>-1.07025569242254E-2</v>
      </c>
    </row>
    <row r="19629" spans="61:61" x14ac:dyDescent="0.25">
      <c r="BI19629" s="34">
        <v>-9.7293003021596998E-3</v>
      </c>
    </row>
    <row r="19630" spans="61:61" x14ac:dyDescent="0.25">
      <c r="BI19630" s="34">
        <v>0.15905913246267009</v>
      </c>
    </row>
    <row r="19631" spans="61:61" x14ac:dyDescent="0.25">
      <c r="BI19631" s="34">
        <v>-1.392912243712E-4</v>
      </c>
    </row>
    <row r="19632" spans="61:61" x14ac:dyDescent="0.25">
      <c r="BI19632" s="34">
        <v>7.3173248101586902E-2</v>
      </c>
    </row>
    <row r="19633" spans="61:61" x14ac:dyDescent="0.25">
      <c r="BI19633" s="34">
        <v>0.2206908497936321</v>
      </c>
    </row>
    <row r="19634" spans="61:61" x14ac:dyDescent="0.25">
      <c r="BI19634" s="34">
        <v>3.05244441613838E-2</v>
      </c>
    </row>
    <row r="19635" spans="61:61" x14ac:dyDescent="0.25">
      <c r="BI19635" s="34">
        <v>8.9978101276546693E-2</v>
      </c>
    </row>
    <row r="19636" spans="61:61" x14ac:dyDescent="0.25">
      <c r="BI19636" s="34">
        <v>0.1425269495281288</v>
      </c>
    </row>
    <row r="19637" spans="61:61" x14ac:dyDescent="0.25">
      <c r="BI19637" s="34">
        <v>3.6379214264405602E-2</v>
      </c>
    </row>
    <row r="19638" spans="61:61" x14ac:dyDescent="0.25">
      <c r="BI19638" s="34">
        <v>-0.10472812236831749</v>
      </c>
    </row>
    <row r="19639" spans="61:61" x14ac:dyDescent="0.25">
      <c r="BI19639" s="34">
        <v>-7.6846397692907395E-2</v>
      </c>
    </row>
    <row r="19640" spans="61:61" x14ac:dyDescent="0.25">
      <c r="BI19640" s="34">
        <v>-9.1720666246189506E-2</v>
      </c>
    </row>
    <row r="19641" spans="61:61" x14ac:dyDescent="0.25">
      <c r="BI19641" s="34">
        <v>-3.5328188787304697E-2</v>
      </c>
    </row>
    <row r="19642" spans="61:61" x14ac:dyDescent="0.25">
      <c r="BI19642" s="34">
        <v>6.8849583938861994E-2</v>
      </c>
    </row>
    <row r="19643" spans="61:61" x14ac:dyDescent="0.25">
      <c r="BI19643" s="34">
        <v>-0.14478600843857811</v>
      </c>
    </row>
    <row r="19644" spans="61:61" x14ac:dyDescent="0.25">
      <c r="BI19644" s="34">
        <v>-9.3117838969135995E-3</v>
      </c>
    </row>
    <row r="19645" spans="61:61" x14ac:dyDescent="0.25">
      <c r="BI19645" s="34">
        <v>-6.1661193019306101E-2</v>
      </c>
    </row>
    <row r="19646" spans="61:61" x14ac:dyDescent="0.25">
      <c r="BI19646" s="34">
        <v>-1.44881041197571E-2</v>
      </c>
    </row>
    <row r="19647" spans="61:61" x14ac:dyDescent="0.25">
      <c r="BI19647" s="34">
        <v>-0.1034109090121853</v>
      </c>
    </row>
    <row r="19648" spans="61:61" x14ac:dyDescent="0.25">
      <c r="BI19648" s="34">
        <v>0.1220781231528246</v>
      </c>
    </row>
    <row r="19649" spans="61:61" x14ac:dyDescent="0.25">
      <c r="BI19649" s="34">
        <v>7.1144472136002695E-2</v>
      </c>
    </row>
    <row r="19650" spans="61:61" x14ac:dyDescent="0.25">
      <c r="BI19650" s="34">
        <v>-6.1019822222065999E-2</v>
      </c>
    </row>
    <row r="19651" spans="61:61" x14ac:dyDescent="0.25">
      <c r="BI19651" s="34">
        <v>-1.55040622387288E-2</v>
      </c>
    </row>
    <row r="19652" spans="61:61" x14ac:dyDescent="0.25">
      <c r="BI19652" s="34">
        <v>5.9878276145521998E-2</v>
      </c>
    </row>
    <row r="19653" spans="61:61" x14ac:dyDescent="0.25">
      <c r="BI19653" s="34">
        <v>0.201684598852747</v>
      </c>
    </row>
    <row r="19654" spans="61:61" x14ac:dyDescent="0.25">
      <c r="BI19654" s="34">
        <v>-1.5944645361749599E-2</v>
      </c>
    </row>
    <row r="19655" spans="61:61" x14ac:dyDescent="0.25">
      <c r="BI19655" s="34">
        <v>7.3264254098902E-3</v>
      </c>
    </row>
    <row r="19656" spans="61:61" x14ac:dyDescent="0.25">
      <c r="BI19656" s="34">
        <v>-6.04112803672767E-2</v>
      </c>
    </row>
    <row r="19657" spans="61:61" x14ac:dyDescent="0.25">
      <c r="BI19657" s="34">
        <v>-3.0976891595898E-3</v>
      </c>
    </row>
    <row r="19658" spans="61:61" x14ac:dyDescent="0.25">
      <c r="BI19658" s="34">
        <v>0.44207358031705019</v>
      </c>
    </row>
    <row r="19659" spans="61:61" x14ac:dyDescent="0.25">
      <c r="BI19659" s="34">
        <v>-0.1151124422758695</v>
      </c>
    </row>
    <row r="19660" spans="61:61" x14ac:dyDescent="0.25">
      <c r="BI19660" s="34">
        <v>2.0101354708244298E-2</v>
      </c>
    </row>
    <row r="19661" spans="61:61" x14ac:dyDescent="0.25">
      <c r="BI19661" s="34">
        <v>-1.3640008547398001E-2</v>
      </c>
    </row>
    <row r="19662" spans="61:61" x14ac:dyDescent="0.25">
      <c r="BI19662" s="34">
        <v>-0.12632468663245941</v>
      </c>
    </row>
    <row r="19663" spans="61:61" x14ac:dyDescent="0.25">
      <c r="BI19663" s="34">
        <v>-3.3867424024767799E-2</v>
      </c>
    </row>
    <row r="19664" spans="61:61" x14ac:dyDescent="0.25">
      <c r="BI19664" s="34">
        <v>-8.5574470765951094E-2</v>
      </c>
    </row>
    <row r="19665" spans="61:61" x14ac:dyDescent="0.25">
      <c r="BI19665" s="34">
        <v>-3.9617436677051497E-2</v>
      </c>
    </row>
    <row r="19666" spans="61:61" x14ac:dyDescent="0.25">
      <c r="BI19666" s="34">
        <v>-2.58515867195971E-2</v>
      </c>
    </row>
    <row r="19667" spans="61:61" x14ac:dyDescent="0.25">
      <c r="BI19667" s="34">
        <v>0.2012206757813583</v>
      </c>
    </row>
    <row r="19668" spans="61:61" x14ac:dyDescent="0.25">
      <c r="BI19668" s="34">
        <v>9.9406674277076994E-3</v>
      </c>
    </row>
    <row r="19669" spans="61:61" x14ac:dyDescent="0.25">
      <c r="BI19669" s="34">
        <v>-2.3166717981338299E-2</v>
      </c>
    </row>
    <row r="19670" spans="61:61" x14ac:dyDescent="0.25">
      <c r="BI19670" s="34">
        <v>8.9168722774683698E-2</v>
      </c>
    </row>
    <row r="19671" spans="61:61" x14ac:dyDescent="0.25">
      <c r="BI19671" s="34">
        <v>0.37634188649790368</v>
      </c>
    </row>
    <row r="19672" spans="61:61" x14ac:dyDescent="0.25">
      <c r="BI19672" s="34">
        <v>5.65382880870876E-2</v>
      </c>
    </row>
    <row r="19673" spans="61:61" x14ac:dyDescent="0.25">
      <c r="BI19673" s="34">
        <v>-0.2030513270985729</v>
      </c>
    </row>
    <row r="19674" spans="61:61" x14ac:dyDescent="0.25">
      <c r="BI19674" s="34">
        <v>-0.19141098224600481</v>
      </c>
    </row>
    <row r="19675" spans="61:61" x14ac:dyDescent="0.25">
      <c r="BI19675" s="34">
        <v>7.3893604281774897E-2</v>
      </c>
    </row>
    <row r="19676" spans="61:61" x14ac:dyDescent="0.25">
      <c r="BI19676" s="34">
        <v>-0.21069317949489069</v>
      </c>
    </row>
    <row r="19677" spans="61:61" x14ac:dyDescent="0.25">
      <c r="BI19677" s="34">
        <v>0.18511869549166651</v>
      </c>
    </row>
    <row r="19678" spans="61:61" x14ac:dyDescent="0.25">
      <c r="BI19678" s="34">
        <v>-6.2087226748963401E-2</v>
      </c>
    </row>
    <row r="19679" spans="61:61" x14ac:dyDescent="0.25">
      <c r="BI19679" s="34">
        <v>-0.149803563336908</v>
      </c>
    </row>
    <row r="19680" spans="61:61" x14ac:dyDescent="0.25">
      <c r="BI19680" s="34">
        <v>-2.28953472675704E-2</v>
      </c>
    </row>
    <row r="19681" spans="61:61" x14ac:dyDescent="0.25">
      <c r="BI19681" s="34">
        <v>0.1139381894990202</v>
      </c>
    </row>
    <row r="19682" spans="61:61" x14ac:dyDescent="0.25">
      <c r="BI19682" s="34">
        <v>-0.2122424644739565</v>
      </c>
    </row>
    <row r="19683" spans="61:61" x14ac:dyDescent="0.25">
      <c r="BI19683" s="34">
        <v>-7.5734799610708101E-2</v>
      </c>
    </row>
    <row r="19684" spans="61:61" x14ac:dyDescent="0.25">
      <c r="BI19684" s="34">
        <v>-0.40866109406790158</v>
      </c>
    </row>
    <row r="19685" spans="61:61" x14ac:dyDescent="0.25">
      <c r="BI19685" s="34">
        <v>-0.2387349184102342</v>
      </c>
    </row>
    <row r="19686" spans="61:61" x14ac:dyDescent="0.25">
      <c r="BI19686" s="34">
        <v>-3.0295612481916499E-2</v>
      </c>
    </row>
    <row r="19687" spans="61:61" x14ac:dyDescent="0.25">
      <c r="BI19687" s="34">
        <v>6.5294941932438302E-2</v>
      </c>
    </row>
    <row r="19688" spans="61:61" x14ac:dyDescent="0.25">
      <c r="BI19688" s="34">
        <v>-0.25404588710388942</v>
      </c>
    </row>
    <row r="19689" spans="61:61" x14ac:dyDescent="0.25">
      <c r="BI19689" s="34">
        <v>-4.2315858168275999E-3</v>
      </c>
    </row>
    <row r="19690" spans="61:61" x14ac:dyDescent="0.25">
      <c r="BI19690" s="34">
        <v>-8.4212272228951807E-2</v>
      </c>
    </row>
    <row r="19691" spans="61:61" x14ac:dyDescent="0.25">
      <c r="BI19691" s="34">
        <v>-0.1313961427654104</v>
      </c>
    </row>
    <row r="19692" spans="61:61" x14ac:dyDescent="0.25">
      <c r="BI19692" s="34">
        <v>-0.10732381245309081</v>
      </c>
    </row>
    <row r="19693" spans="61:61" x14ac:dyDescent="0.25">
      <c r="BI19693" s="34">
        <v>-0.13804374303966491</v>
      </c>
    </row>
    <row r="19694" spans="61:61" x14ac:dyDescent="0.25">
      <c r="BI19694" s="34">
        <v>-9.5164860155640796E-2</v>
      </c>
    </row>
    <row r="19695" spans="61:61" x14ac:dyDescent="0.25">
      <c r="BI19695" s="34">
        <v>-0.14740047521365129</v>
      </c>
    </row>
    <row r="19696" spans="61:61" x14ac:dyDescent="0.25">
      <c r="BI19696" s="34">
        <v>-0.22958740910802899</v>
      </c>
    </row>
    <row r="19697" spans="61:61" x14ac:dyDescent="0.25">
      <c r="BI19697" s="34">
        <v>0.1748052269928512</v>
      </c>
    </row>
    <row r="19698" spans="61:61" x14ac:dyDescent="0.25">
      <c r="BI19698" s="34">
        <v>0.18604420829587079</v>
      </c>
    </row>
    <row r="19699" spans="61:61" x14ac:dyDescent="0.25">
      <c r="BI19699" s="34">
        <v>3.7365033855627602E-2</v>
      </c>
    </row>
    <row r="19700" spans="61:61" x14ac:dyDescent="0.25">
      <c r="BI19700" s="34">
        <v>2.5977043810016899E-2</v>
      </c>
    </row>
    <row r="19701" spans="61:61" x14ac:dyDescent="0.25">
      <c r="BI19701" s="34">
        <v>8.7329407552664398E-2</v>
      </c>
    </row>
    <row r="19702" spans="61:61" x14ac:dyDescent="0.25">
      <c r="BI19702" s="34">
        <v>-0.1333285614282668</v>
      </c>
    </row>
    <row r="19703" spans="61:61" x14ac:dyDescent="0.25">
      <c r="BI19703" s="34">
        <v>7.4470827453319094E-2</v>
      </c>
    </row>
    <row r="19704" spans="61:61" x14ac:dyDescent="0.25">
      <c r="BI19704" s="34">
        <v>0.1130471040645514</v>
      </c>
    </row>
    <row r="19705" spans="61:61" x14ac:dyDescent="0.25">
      <c r="BI19705" s="34">
        <v>9.0213410525994506E-2</v>
      </c>
    </row>
    <row r="19706" spans="61:61" x14ac:dyDescent="0.25">
      <c r="BI19706" s="34">
        <v>-3.2643544203820297E-2</v>
      </c>
    </row>
    <row r="19707" spans="61:61" x14ac:dyDescent="0.25">
      <c r="BI19707" s="34">
        <v>0.197145798316016</v>
      </c>
    </row>
    <row r="19708" spans="61:61" x14ac:dyDescent="0.25">
      <c r="BI19708" s="34">
        <v>3.5376312870355101E-2</v>
      </c>
    </row>
    <row r="19709" spans="61:61" x14ac:dyDescent="0.25">
      <c r="BI19709" s="34">
        <v>2.9507651833379001E-3</v>
      </c>
    </row>
    <row r="19710" spans="61:61" x14ac:dyDescent="0.25">
      <c r="BI19710" s="34">
        <v>5.4655589711043999E-2</v>
      </c>
    </row>
    <row r="19711" spans="61:61" x14ac:dyDescent="0.25">
      <c r="BI19711" s="34">
        <v>-4.4641921772855198E-2</v>
      </c>
    </row>
    <row r="19712" spans="61:61" x14ac:dyDescent="0.25">
      <c r="BI19712" s="34">
        <v>0.2351789233631324</v>
      </c>
    </row>
    <row r="19713" spans="61:61" x14ac:dyDescent="0.25">
      <c r="BI19713" s="34">
        <v>0.18592954268292361</v>
      </c>
    </row>
    <row r="19714" spans="61:61" x14ac:dyDescent="0.25">
      <c r="BI19714" s="34">
        <v>-0.10381739280129371</v>
      </c>
    </row>
    <row r="19715" spans="61:61" x14ac:dyDescent="0.25">
      <c r="BI19715" s="34">
        <v>-9.6997770957341203E-2</v>
      </c>
    </row>
    <row r="19716" spans="61:61" x14ac:dyDescent="0.25">
      <c r="BI19716" s="34">
        <v>-0.12686350628630791</v>
      </c>
    </row>
    <row r="19717" spans="61:61" x14ac:dyDescent="0.25">
      <c r="BI19717" s="34">
        <v>-0.12967959435491619</v>
      </c>
    </row>
    <row r="19718" spans="61:61" x14ac:dyDescent="0.25">
      <c r="BI19718" s="34">
        <v>-1.41758235981861E-2</v>
      </c>
    </row>
    <row r="19719" spans="61:61" x14ac:dyDescent="0.25">
      <c r="BI19719" s="34">
        <v>-0.1224702815414651</v>
      </c>
    </row>
    <row r="19720" spans="61:61" x14ac:dyDescent="0.25">
      <c r="BI19720" s="34">
        <v>3.0052955909875001E-3</v>
      </c>
    </row>
    <row r="19721" spans="61:61" x14ac:dyDescent="0.25">
      <c r="BI19721" s="34">
        <v>-0.1119982895996549</v>
      </c>
    </row>
    <row r="19722" spans="61:61" x14ac:dyDescent="0.25">
      <c r="BI19722" s="34">
        <v>5.0069186118108899E-2</v>
      </c>
    </row>
    <row r="19723" spans="61:61" x14ac:dyDescent="0.25">
      <c r="BI19723" s="34">
        <v>-2.8971360117486002E-2</v>
      </c>
    </row>
    <row r="19724" spans="61:61" x14ac:dyDescent="0.25">
      <c r="BI19724" s="34">
        <v>-0.1876647644699786</v>
      </c>
    </row>
    <row r="19725" spans="61:61" x14ac:dyDescent="0.25">
      <c r="BI19725" s="34">
        <v>-0.21366201379054481</v>
      </c>
    </row>
    <row r="19726" spans="61:61" x14ac:dyDescent="0.25">
      <c r="BI19726" s="34">
        <v>-0.1238229988633245</v>
      </c>
    </row>
    <row r="19727" spans="61:61" x14ac:dyDescent="0.25">
      <c r="BI19727" s="34">
        <v>8.4798306415198393E-2</v>
      </c>
    </row>
    <row r="19728" spans="61:61" x14ac:dyDescent="0.25">
      <c r="BI19728" s="34">
        <v>7.2937921740323097E-2</v>
      </c>
    </row>
    <row r="19729" spans="61:61" x14ac:dyDescent="0.25">
      <c r="BI19729" s="34">
        <v>-1.5206212743019599E-2</v>
      </c>
    </row>
    <row r="19730" spans="61:61" x14ac:dyDescent="0.25">
      <c r="BI19730" s="34">
        <v>-6.4067871847882193E-2</v>
      </c>
    </row>
    <row r="19731" spans="61:61" x14ac:dyDescent="0.25">
      <c r="BI19731" s="34">
        <v>1.2803629173742399E-2</v>
      </c>
    </row>
    <row r="19732" spans="61:61" x14ac:dyDescent="0.25">
      <c r="BI19732" s="34">
        <v>-0.12596176188193289</v>
      </c>
    </row>
    <row r="19733" spans="61:61" x14ac:dyDescent="0.25">
      <c r="BI19733" s="34">
        <v>-7.9065682856088504E-2</v>
      </c>
    </row>
    <row r="19734" spans="61:61" x14ac:dyDescent="0.25">
      <c r="BI19734" s="34">
        <v>-9.5985191268241302E-2</v>
      </c>
    </row>
    <row r="19735" spans="61:61" x14ac:dyDescent="0.25">
      <c r="BI19735" s="34">
        <v>-5.7171714946919798E-2</v>
      </c>
    </row>
    <row r="19736" spans="61:61" x14ac:dyDescent="0.25">
      <c r="BI19736" s="34">
        <v>0.10336034071611511</v>
      </c>
    </row>
    <row r="19737" spans="61:61" x14ac:dyDescent="0.25">
      <c r="BI19737" s="34">
        <v>5.4364999007024802E-2</v>
      </c>
    </row>
    <row r="19738" spans="61:61" x14ac:dyDescent="0.25">
      <c r="BI19738" s="34">
        <v>0.197308479682344</v>
      </c>
    </row>
    <row r="19739" spans="61:61" x14ac:dyDescent="0.25">
      <c r="BI19739" s="34">
        <v>-9.0482486045065993E-3</v>
      </c>
    </row>
    <row r="19740" spans="61:61" x14ac:dyDescent="0.25">
      <c r="BI19740" s="34">
        <v>-6.61480173128733E-2</v>
      </c>
    </row>
    <row r="19741" spans="61:61" x14ac:dyDescent="0.25">
      <c r="BI19741" s="34">
        <v>-4.8168014845735498E-2</v>
      </c>
    </row>
    <row r="19742" spans="61:61" x14ac:dyDescent="0.25">
      <c r="BI19742" s="34">
        <v>0.24659456594004911</v>
      </c>
    </row>
    <row r="19743" spans="61:61" x14ac:dyDescent="0.25">
      <c r="BI19743" s="34">
        <v>3.1995079671459001E-3</v>
      </c>
    </row>
    <row r="19744" spans="61:61" x14ac:dyDescent="0.25">
      <c r="BI19744" s="34">
        <v>-2.799910418558E-2</v>
      </c>
    </row>
    <row r="19745" spans="61:61" x14ac:dyDescent="0.25">
      <c r="BI19745" s="34">
        <v>-0.12222896930342669</v>
      </c>
    </row>
    <row r="19746" spans="61:61" x14ac:dyDescent="0.25">
      <c r="BI19746" s="34">
        <v>2.6296812878781099E-2</v>
      </c>
    </row>
    <row r="19747" spans="61:61" x14ac:dyDescent="0.25">
      <c r="BI19747" s="34">
        <v>-1.0388816914941999E-2</v>
      </c>
    </row>
    <row r="19748" spans="61:61" x14ac:dyDescent="0.25">
      <c r="BI19748" s="34">
        <v>-2.0363238734670299E-2</v>
      </c>
    </row>
    <row r="19749" spans="61:61" x14ac:dyDescent="0.25">
      <c r="BI19749" s="34">
        <v>-3.3043911906612398E-2</v>
      </c>
    </row>
    <row r="19750" spans="61:61" x14ac:dyDescent="0.25">
      <c r="BI19750" s="34">
        <v>-4.7668343563730897E-2</v>
      </c>
    </row>
    <row r="19751" spans="61:61" x14ac:dyDescent="0.25">
      <c r="BI19751" s="34">
        <v>0.19953461461218711</v>
      </c>
    </row>
    <row r="19752" spans="61:61" x14ac:dyDescent="0.25">
      <c r="BI19752" s="34">
        <v>0.1860857611118015</v>
      </c>
    </row>
    <row r="19753" spans="61:61" x14ac:dyDescent="0.25">
      <c r="BI19753" s="34">
        <v>-0.12497002606804709</v>
      </c>
    </row>
    <row r="19754" spans="61:61" x14ac:dyDescent="0.25">
      <c r="BI19754" s="34">
        <v>3.3297770827339701E-2</v>
      </c>
    </row>
    <row r="19755" spans="61:61" x14ac:dyDescent="0.25">
      <c r="BI19755" s="34">
        <v>-8.31282642126739E-2</v>
      </c>
    </row>
    <row r="19756" spans="61:61" x14ac:dyDescent="0.25">
      <c r="BI19756" s="34">
        <v>4.1635662371697899E-2</v>
      </c>
    </row>
    <row r="19757" spans="61:61" x14ac:dyDescent="0.25">
      <c r="BI19757" s="34">
        <v>0.260069351216143</v>
      </c>
    </row>
    <row r="19758" spans="61:61" x14ac:dyDescent="0.25">
      <c r="BI19758" s="34">
        <v>9.7596052726549504E-2</v>
      </c>
    </row>
    <row r="19759" spans="61:61" x14ac:dyDescent="0.25">
      <c r="BI19759" s="34">
        <v>0.64113456474623531</v>
      </c>
    </row>
    <row r="19760" spans="61:61" x14ac:dyDescent="0.25">
      <c r="BI19760" s="34">
        <v>5.4849544043201602E-2</v>
      </c>
    </row>
    <row r="19761" spans="61:61" x14ac:dyDescent="0.25">
      <c r="BI19761" s="34">
        <v>0.23902314645956119</v>
      </c>
    </row>
    <row r="19762" spans="61:61" x14ac:dyDescent="0.25">
      <c r="BI19762" s="34">
        <v>0.21697232802459149</v>
      </c>
    </row>
    <row r="19763" spans="61:61" x14ac:dyDescent="0.25">
      <c r="BI19763" s="34">
        <v>4.6838219661024902E-2</v>
      </c>
    </row>
    <row r="19764" spans="61:61" x14ac:dyDescent="0.25">
      <c r="BI19764" s="34">
        <v>-2.3994988748630998E-3</v>
      </c>
    </row>
    <row r="19765" spans="61:61" x14ac:dyDescent="0.25">
      <c r="BI19765" s="34">
        <v>0.28515929079221769</v>
      </c>
    </row>
    <row r="19766" spans="61:61" x14ac:dyDescent="0.25">
      <c r="BI19766" s="34">
        <v>9.4937777082529595E-2</v>
      </c>
    </row>
    <row r="19767" spans="61:61" x14ac:dyDescent="0.25">
      <c r="BI19767" s="34">
        <v>9.4167849103119594E-2</v>
      </c>
    </row>
    <row r="19768" spans="61:61" x14ac:dyDescent="0.25">
      <c r="BI19768" s="34">
        <v>-6.1996575559349502E-2</v>
      </c>
    </row>
    <row r="19769" spans="61:61" x14ac:dyDescent="0.25">
      <c r="BI19769" s="34">
        <v>-1.6151975657064801E-2</v>
      </c>
    </row>
    <row r="19770" spans="61:61" x14ac:dyDescent="0.25">
      <c r="BI19770" s="34">
        <v>-0.13843073811445231</v>
      </c>
    </row>
    <row r="19771" spans="61:61" x14ac:dyDescent="0.25">
      <c r="BI19771" s="34">
        <v>0.1032696229801514</v>
      </c>
    </row>
    <row r="19772" spans="61:61" x14ac:dyDescent="0.25">
      <c r="BI19772" s="34">
        <v>4.6448826003873199E-2</v>
      </c>
    </row>
    <row r="19773" spans="61:61" x14ac:dyDescent="0.25">
      <c r="BI19773" s="34">
        <v>5.7001493162291597E-2</v>
      </c>
    </row>
    <row r="19774" spans="61:61" x14ac:dyDescent="0.25">
      <c r="BI19774" s="34">
        <v>5.6322936625413697E-2</v>
      </c>
    </row>
    <row r="19775" spans="61:61" x14ac:dyDescent="0.25">
      <c r="BI19775" s="34">
        <v>0.36203850147830591</v>
      </c>
    </row>
    <row r="19776" spans="61:61" x14ac:dyDescent="0.25">
      <c r="BI19776" s="34">
        <v>-6.1238771232667598E-2</v>
      </c>
    </row>
    <row r="19777" spans="61:61" x14ac:dyDescent="0.25">
      <c r="BI19777" s="34">
        <v>-3.2069999962765897E-2</v>
      </c>
    </row>
    <row r="19778" spans="61:61" x14ac:dyDescent="0.25">
      <c r="BI19778" s="34">
        <v>-0.1621883226808154</v>
      </c>
    </row>
    <row r="19779" spans="61:61" x14ac:dyDescent="0.25">
      <c r="BI19779" s="34">
        <v>7.3100640409944906E-2</v>
      </c>
    </row>
    <row r="19780" spans="61:61" x14ac:dyDescent="0.25">
      <c r="BI19780" s="34">
        <v>-4.4997409127462397E-2</v>
      </c>
    </row>
    <row r="19781" spans="61:61" x14ac:dyDescent="0.25">
      <c r="BI19781" s="34">
        <v>-6.7745565100906804E-2</v>
      </c>
    </row>
    <row r="19782" spans="61:61" x14ac:dyDescent="0.25">
      <c r="BI19782" s="34">
        <v>-0.1020736076998314</v>
      </c>
    </row>
    <row r="19783" spans="61:61" x14ac:dyDescent="0.25">
      <c r="BI19783" s="34">
        <v>0.1217042668623768</v>
      </c>
    </row>
    <row r="19784" spans="61:61" x14ac:dyDescent="0.25">
      <c r="BI19784" s="34">
        <v>6.9629844053428994E-2</v>
      </c>
    </row>
    <row r="19785" spans="61:61" x14ac:dyDescent="0.25">
      <c r="BI19785" s="34">
        <v>-0.1895999643755594</v>
      </c>
    </row>
    <row r="19786" spans="61:61" x14ac:dyDescent="0.25">
      <c r="BI19786" s="34">
        <v>-1.04453329712262E-2</v>
      </c>
    </row>
    <row r="19787" spans="61:61" x14ac:dyDescent="0.25">
      <c r="BI19787" s="34">
        <v>-8.0925010290787497E-2</v>
      </c>
    </row>
    <row r="19788" spans="61:61" x14ac:dyDescent="0.25">
      <c r="BI19788" s="34">
        <v>-0.1382881377937506</v>
      </c>
    </row>
    <row r="19789" spans="61:61" x14ac:dyDescent="0.25">
      <c r="BI19789" s="34">
        <v>-8.6011628339871499E-2</v>
      </c>
    </row>
    <row r="19790" spans="61:61" x14ac:dyDescent="0.25">
      <c r="BI19790" s="34">
        <v>-6.5761865997292002E-2</v>
      </c>
    </row>
    <row r="19791" spans="61:61" x14ac:dyDescent="0.25">
      <c r="BI19791" s="34">
        <v>8.3156924143387E-3</v>
      </c>
    </row>
    <row r="19792" spans="61:61" x14ac:dyDescent="0.25">
      <c r="BI19792" s="34">
        <v>0.33466326013541919</v>
      </c>
    </row>
    <row r="19793" spans="61:61" x14ac:dyDescent="0.25">
      <c r="BI19793" s="34">
        <v>6.6751753145041504E-2</v>
      </c>
    </row>
    <row r="19794" spans="61:61" x14ac:dyDescent="0.25">
      <c r="BI19794" s="34">
        <v>-9.4793767138520196E-2</v>
      </c>
    </row>
    <row r="19795" spans="61:61" x14ac:dyDescent="0.25">
      <c r="BI19795" s="34">
        <v>-0.20794834985272431</v>
      </c>
    </row>
    <row r="19796" spans="61:61" x14ac:dyDescent="0.25">
      <c r="BI19796" s="34">
        <v>-2.63681110513263E-2</v>
      </c>
    </row>
    <row r="19797" spans="61:61" x14ac:dyDescent="0.25">
      <c r="BI19797" s="34">
        <v>-3.32807243370088E-2</v>
      </c>
    </row>
    <row r="19798" spans="61:61" x14ac:dyDescent="0.25">
      <c r="BI19798" s="34">
        <v>-0.1329328738505971</v>
      </c>
    </row>
    <row r="19799" spans="61:61" x14ac:dyDescent="0.25">
      <c r="BI19799" s="34">
        <v>-0.1201407551832904</v>
      </c>
    </row>
    <row r="19800" spans="61:61" x14ac:dyDescent="0.25">
      <c r="BI19800" s="34">
        <v>-6.19504226870028E-2</v>
      </c>
    </row>
    <row r="19801" spans="61:61" x14ac:dyDescent="0.25">
      <c r="BI19801" s="34">
        <v>0.1089734396997316</v>
      </c>
    </row>
    <row r="19802" spans="61:61" x14ac:dyDescent="0.25">
      <c r="BI19802" s="34">
        <v>-9.1395154208526702E-2</v>
      </c>
    </row>
    <row r="19803" spans="61:61" x14ac:dyDescent="0.25">
      <c r="BI19803" s="34">
        <v>0.10295882346371921</v>
      </c>
    </row>
    <row r="19804" spans="61:61" x14ac:dyDescent="0.25">
      <c r="BI19804" s="34">
        <v>-5.50166014593131E-2</v>
      </c>
    </row>
    <row r="19805" spans="61:61" x14ac:dyDescent="0.25">
      <c r="BI19805" s="34">
        <v>-6.2066337641128302E-2</v>
      </c>
    </row>
    <row r="19806" spans="61:61" x14ac:dyDescent="0.25">
      <c r="BI19806" s="34">
        <v>-2.21776212952224E-2</v>
      </c>
    </row>
    <row r="19807" spans="61:61" x14ac:dyDescent="0.25">
      <c r="BI19807" s="34">
        <v>9.3630078839685896E-2</v>
      </c>
    </row>
    <row r="19808" spans="61:61" x14ac:dyDescent="0.25">
      <c r="BI19808" s="34">
        <v>-0.15601365989607971</v>
      </c>
    </row>
    <row r="19809" spans="61:61" x14ac:dyDescent="0.25">
      <c r="BI19809" s="34">
        <v>-0.1101605750484171</v>
      </c>
    </row>
    <row r="19810" spans="61:61" x14ac:dyDescent="0.25">
      <c r="BI19810" s="34">
        <v>9.8052453911013804E-2</v>
      </c>
    </row>
    <row r="19811" spans="61:61" x14ac:dyDescent="0.25">
      <c r="BI19811" s="34">
        <v>-0.13358369201650569</v>
      </c>
    </row>
    <row r="19812" spans="61:61" x14ac:dyDescent="0.25">
      <c r="BI19812" s="34">
        <v>-0.1076715463287146</v>
      </c>
    </row>
    <row r="19813" spans="61:61" x14ac:dyDescent="0.25">
      <c r="BI19813" s="34">
        <v>2.5057035652097201E-2</v>
      </c>
    </row>
    <row r="19814" spans="61:61" x14ac:dyDescent="0.25">
      <c r="BI19814" s="34">
        <v>-2.8818028569128101E-2</v>
      </c>
    </row>
    <row r="19815" spans="61:61" x14ac:dyDescent="0.25">
      <c r="BI19815" s="34">
        <v>-3.6030395884714801E-2</v>
      </c>
    </row>
    <row r="19816" spans="61:61" x14ac:dyDescent="0.25">
      <c r="BI19816" s="34">
        <v>-6.6950045030162705E-2</v>
      </c>
    </row>
    <row r="19817" spans="61:61" x14ac:dyDescent="0.25">
      <c r="BI19817" s="34">
        <v>-0.18314797524388379</v>
      </c>
    </row>
    <row r="19818" spans="61:61" x14ac:dyDescent="0.25">
      <c r="BI19818" s="34">
        <v>-0.15251009616692049</v>
      </c>
    </row>
    <row r="19819" spans="61:61" x14ac:dyDescent="0.25">
      <c r="BI19819" s="34">
        <v>0.38260310823309168</v>
      </c>
    </row>
    <row r="19820" spans="61:61" x14ac:dyDescent="0.25">
      <c r="BI19820" s="34">
        <v>-0.25798954162386828</v>
      </c>
    </row>
    <row r="19821" spans="61:61" x14ac:dyDescent="0.25">
      <c r="BI19821" s="34">
        <v>-4.7552617014392999E-2</v>
      </c>
    </row>
    <row r="19822" spans="61:61" x14ac:dyDescent="0.25">
      <c r="BI19822" s="34">
        <v>0.14397278256030821</v>
      </c>
    </row>
    <row r="19823" spans="61:61" x14ac:dyDescent="0.25">
      <c r="BI19823" s="34">
        <v>-0.25616318558931078</v>
      </c>
    </row>
    <row r="19824" spans="61:61" x14ac:dyDescent="0.25">
      <c r="BI19824" s="34">
        <v>-2.8979386630530301E-2</v>
      </c>
    </row>
    <row r="19825" spans="61:61" x14ac:dyDescent="0.25">
      <c r="BI19825" s="34">
        <v>-0.1715758156084318</v>
      </c>
    </row>
    <row r="19826" spans="61:61" x14ac:dyDescent="0.25">
      <c r="BI19826" s="34">
        <v>-5.1732839742605299E-2</v>
      </c>
    </row>
    <row r="19827" spans="61:61" x14ac:dyDescent="0.25">
      <c r="BI19827" s="34">
        <v>-0.22926970915032471</v>
      </c>
    </row>
    <row r="19828" spans="61:61" x14ac:dyDescent="0.25">
      <c r="BI19828" s="34">
        <v>-0.23720618231663049</v>
      </c>
    </row>
    <row r="19829" spans="61:61" x14ac:dyDescent="0.25">
      <c r="BI19829" s="34">
        <v>-0.1380795755615572</v>
      </c>
    </row>
    <row r="19830" spans="61:61" x14ac:dyDescent="0.25">
      <c r="BI19830" s="34">
        <v>-0.3354302885669635</v>
      </c>
    </row>
    <row r="19831" spans="61:61" x14ac:dyDescent="0.25">
      <c r="BI19831" s="34">
        <v>-0.19376389197347571</v>
      </c>
    </row>
    <row r="19832" spans="61:61" x14ac:dyDescent="0.25">
      <c r="BI19832" s="34">
        <v>-0.16940832999172659</v>
      </c>
    </row>
    <row r="19833" spans="61:61" x14ac:dyDescent="0.25">
      <c r="BI19833" s="34">
        <v>0.14955233445154889</v>
      </c>
    </row>
    <row r="19834" spans="61:61" x14ac:dyDescent="0.25">
      <c r="BI19834" s="34">
        <v>-0.20434776086520071</v>
      </c>
    </row>
    <row r="19835" spans="61:61" x14ac:dyDescent="0.25">
      <c r="BI19835" s="34">
        <v>-0.115464318191485</v>
      </c>
    </row>
    <row r="19836" spans="61:61" x14ac:dyDescent="0.25">
      <c r="BI19836" s="34">
        <v>-7.5597161898924903E-2</v>
      </c>
    </row>
    <row r="19837" spans="61:61" x14ac:dyDescent="0.25">
      <c r="BI19837" s="34">
        <v>-0.16021351843590689</v>
      </c>
    </row>
    <row r="19838" spans="61:61" x14ac:dyDescent="0.25">
      <c r="BI19838" s="34">
        <v>-0.1424736714165652</v>
      </c>
    </row>
    <row r="19839" spans="61:61" x14ac:dyDescent="0.25">
      <c r="BI19839" s="34">
        <v>-0.22320638545585231</v>
      </c>
    </row>
    <row r="19840" spans="61:61" x14ac:dyDescent="0.25">
      <c r="BI19840" s="34">
        <v>-1.3411550342344401E-2</v>
      </c>
    </row>
    <row r="19841" spans="61:61" x14ac:dyDescent="0.25">
      <c r="BI19841" s="34">
        <v>-0.1644874528779954</v>
      </c>
    </row>
    <row r="19842" spans="61:61" x14ac:dyDescent="0.25">
      <c r="BI19842" s="34">
        <v>0.1516221384029513</v>
      </c>
    </row>
    <row r="19843" spans="61:61" x14ac:dyDescent="0.25">
      <c r="BI19843" s="34">
        <v>1.6572492697236E-3</v>
      </c>
    </row>
    <row r="19844" spans="61:61" x14ac:dyDescent="0.25">
      <c r="BI19844" s="34">
        <v>0.1234358046783223</v>
      </c>
    </row>
    <row r="19845" spans="61:61" x14ac:dyDescent="0.25">
      <c r="BI19845" s="34">
        <v>6.7570759230121003E-3</v>
      </c>
    </row>
    <row r="19846" spans="61:61" x14ac:dyDescent="0.25">
      <c r="BI19846" s="34">
        <v>-0.107297665945753</v>
      </c>
    </row>
    <row r="19847" spans="61:61" x14ac:dyDescent="0.25">
      <c r="BI19847" s="34">
        <v>8.7928834156913896E-2</v>
      </c>
    </row>
    <row r="19848" spans="61:61" x14ac:dyDescent="0.25">
      <c r="BI19848" s="34">
        <v>-0.31865708434340528</v>
      </c>
    </row>
    <row r="19849" spans="61:61" x14ac:dyDescent="0.25">
      <c r="BI19849" s="34">
        <v>0.17826277053716941</v>
      </c>
    </row>
    <row r="19850" spans="61:61" x14ac:dyDescent="0.25">
      <c r="BI19850" s="34">
        <v>-0.1690407913020861</v>
      </c>
    </row>
    <row r="19851" spans="61:61" x14ac:dyDescent="0.25">
      <c r="BI19851" s="34">
        <v>-2.03817991234094E-2</v>
      </c>
    </row>
    <row r="19852" spans="61:61" x14ac:dyDescent="0.25">
      <c r="BI19852" s="34">
        <v>0.2036159342611546</v>
      </c>
    </row>
    <row r="19853" spans="61:61" x14ac:dyDescent="0.25">
      <c r="BI19853" s="34">
        <v>0.12988773107297011</v>
      </c>
    </row>
    <row r="19854" spans="61:61" x14ac:dyDescent="0.25">
      <c r="BI19854" s="34">
        <v>0.11407897364182649</v>
      </c>
    </row>
    <row r="19855" spans="61:61" x14ac:dyDescent="0.25">
      <c r="BI19855" s="34">
        <v>0.2284255903405511</v>
      </c>
    </row>
    <row r="19856" spans="61:61" x14ac:dyDescent="0.25">
      <c r="BI19856" s="34">
        <v>-1.9769222475078999E-3</v>
      </c>
    </row>
    <row r="19857" spans="61:61" x14ac:dyDescent="0.25">
      <c r="BI19857" s="34">
        <v>-2.7218270547503701E-2</v>
      </c>
    </row>
    <row r="19858" spans="61:61" x14ac:dyDescent="0.25">
      <c r="BI19858" s="34">
        <v>0.1466376320750106</v>
      </c>
    </row>
    <row r="19859" spans="61:61" x14ac:dyDescent="0.25">
      <c r="BI19859" s="34">
        <v>-1.7496005597206502E-2</v>
      </c>
    </row>
    <row r="19860" spans="61:61" x14ac:dyDescent="0.25">
      <c r="BI19860" s="34">
        <v>0.20738977598602959</v>
      </c>
    </row>
    <row r="19861" spans="61:61" x14ac:dyDescent="0.25">
      <c r="BI19861" s="34">
        <v>0.1470366709765708</v>
      </c>
    </row>
    <row r="19862" spans="61:61" x14ac:dyDescent="0.25">
      <c r="BI19862" s="34">
        <v>0.2489502792201902</v>
      </c>
    </row>
    <row r="19863" spans="61:61" x14ac:dyDescent="0.25">
      <c r="BI19863" s="34">
        <v>2.8944683751310801E-2</v>
      </c>
    </row>
    <row r="19864" spans="61:61" x14ac:dyDescent="0.25">
      <c r="BI19864" s="34">
        <v>3.1787297418804802E-2</v>
      </c>
    </row>
    <row r="19865" spans="61:61" x14ac:dyDescent="0.25">
      <c r="BI19865" s="34">
        <v>7.6212840546659902E-2</v>
      </c>
    </row>
    <row r="19866" spans="61:61" x14ac:dyDescent="0.25">
      <c r="BI19866" s="34">
        <v>0.1216135201352965</v>
      </c>
    </row>
    <row r="19867" spans="61:61" x14ac:dyDescent="0.25">
      <c r="BI19867" s="34">
        <v>-2.0353214171643002E-3</v>
      </c>
    </row>
    <row r="19868" spans="61:61" x14ac:dyDescent="0.25">
      <c r="BI19868" s="34">
        <v>0.13252037630452521</v>
      </c>
    </row>
    <row r="19869" spans="61:61" x14ac:dyDescent="0.25">
      <c r="BI19869" s="34">
        <v>5.82930906520501E-2</v>
      </c>
    </row>
    <row r="19870" spans="61:61" x14ac:dyDescent="0.25">
      <c r="BI19870" s="34">
        <v>0.37026902212749502</v>
      </c>
    </row>
    <row r="19871" spans="61:61" x14ac:dyDescent="0.25">
      <c r="BI19871" s="34">
        <v>0.33943699414479461</v>
      </c>
    </row>
    <row r="19872" spans="61:61" x14ac:dyDescent="0.25">
      <c r="BI19872" s="34">
        <v>-4.6528518394948801E-2</v>
      </c>
    </row>
    <row r="19873" spans="61:61" x14ac:dyDescent="0.25">
      <c r="BI19873" s="34">
        <v>3.8844486516377799E-2</v>
      </c>
    </row>
    <row r="19874" spans="61:61" x14ac:dyDescent="0.25">
      <c r="BI19874" s="34">
        <v>-0.1233637583414261</v>
      </c>
    </row>
    <row r="19875" spans="61:61" x14ac:dyDescent="0.25">
      <c r="BI19875" s="34">
        <v>2.87251620470142E-2</v>
      </c>
    </row>
    <row r="19876" spans="61:61" x14ac:dyDescent="0.25">
      <c r="BI19876" s="34">
        <v>2.41379373873086E-2</v>
      </c>
    </row>
    <row r="19877" spans="61:61" x14ac:dyDescent="0.25">
      <c r="BI19877" s="34">
        <v>0.2250194969846705</v>
      </c>
    </row>
    <row r="19878" spans="61:61" x14ac:dyDescent="0.25">
      <c r="BI19878" s="34">
        <v>-0.32407125860168018</v>
      </c>
    </row>
    <row r="19879" spans="61:61" x14ac:dyDescent="0.25">
      <c r="BI19879" s="34">
        <v>0.2550699080096096</v>
      </c>
    </row>
    <row r="19880" spans="61:61" x14ac:dyDescent="0.25">
      <c r="BI19880" s="34">
        <v>-7.0180831838118005E-2</v>
      </c>
    </row>
    <row r="19881" spans="61:61" x14ac:dyDescent="0.25">
      <c r="BI19881" s="34">
        <v>-1.1886328116997E-2</v>
      </c>
    </row>
    <row r="19882" spans="61:61" x14ac:dyDescent="0.25">
      <c r="BI19882" s="34">
        <v>-3.3177475761386799E-2</v>
      </c>
    </row>
    <row r="19883" spans="61:61" x14ac:dyDescent="0.25">
      <c r="BI19883" s="34">
        <v>4.3429155209664699E-2</v>
      </c>
    </row>
    <row r="19884" spans="61:61" x14ac:dyDescent="0.25">
      <c r="BI19884" s="34">
        <v>9.1123682896556604E-2</v>
      </c>
    </row>
    <row r="19885" spans="61:61" x14ac:dyDescent="0.25">
      <c r="BI19885" s="34">
        <v>0.1137863163554268</v>
      </c>
    </row>
    <row r="19886" spans="61:61" x14ac:dyDescent="0.25">
      <c r="BI19886" s="34">
        <v>0.1545305554011939</v>
      </c>
    </row>
    <row r="19887" spans="61:61" x14ac:dyDescent="0.25">
      <c r="BI19887" s="34">
        <v>-4.7104239119144797E-2</v>
      </c>
    </row>
    <row r="19888" spans="61:61" x14ac:dyDescent="0.25">
      <c r="BI19888" s="34">
        <v>-0.11023830240983649</v>
      </c>
    </row>
    <row r="19889" spans="61:61" x14ac:dyDescent="0.25">
      <c r="BI19889" s="34">
        <v>0.16716047832430159</v>
      </c>
    </row>
    <row r="19890" spans="61:61" x14ac:dyDescent="0.25">
      <c r="BI19890" s="34">
        <v>-0.13015457099702671</v>
      </c>
    </row>
    <row r="19891" spans="61:61" x14ac:dyDescent="0.25">
      <c r="BI19891" s="34">
        <v>-4.1340682836481298E-2</v>
      </c>
    </row>
    <row r="19892" spans="61:61" x14ac:dyDescent="0.25">
      <c r="BI19892" s="34">
        <v>3.5455969278593701E-2</v>
      </c>
    </row>
    <row r="19893" spans="61:61" x14ac:dyDescent="0.25">
      <c r="BI19893" s="34">
        <v>-8.5785281867542196E-2</v>
      </c>
    </row>
    <row r="19894" spans="61:61" x14ac:dyDescent="0.25">
      <c r="BI19894" s="34">
        <v>-3.2706552165363903E-2</v>
      </c>
    </row>
    <row r="19895" spans="61:61" x14ac:dyDescent="0.25">
      <c r="BI19895" s="34">
        <v>-6.1732845137587996E-3</v>
      </c>
    </row>
    <row r="19896" spans="61:61" x14ac:dyDescent="0.25">
      <c r="BI19896" s="34">
        <v>0.1016546914789805</v>
      </c>
    </row>
    <row r="19897" spans="61:61" x14ac:dyDescent="0.25">
      <c r="BI19897" s="34">
        <v>-3.4625282343487801E-2</v>
      </c>
    </row>
    <row r="19898" spans="61:61" x14ac:dyDescent="0.25">
      <c r="BI19898" s="34">
        <v>0.1349711540991706</v>
      </c>
    </row>
    <row r="19899" spans="61:61" x14ac:dyDescent="0.25">
      <c r="BI19899" s="34">
        <v>-5.5425278219213198E-2</v>
      </c>
    </row>
    <row r="19900" spans="61:61" x14ac:dyDescent="0.25">
      <c r="BI19900" s="34">
        <v>-5.8676839094634198E-2</v>
      </c>
    </row>
    <row r="19901" spans="61:61" x14ac:dyDescent="0.25">
      <c r="BI19901" s="34">
        <v>6.5628781958193202E-2</v>
      </c>
    </row>
    <row r="19902" spans="61:61" x14ac:dyDescent="0.25">
      <c r="BI19902" s="34">
        <v>5.8636070231070703E-2</v>
      </c>
    </row>
    <row r="19903" spans="61:61" x14ac:dyDescent="0.25">
      <c r="BI19903" s="34">
        <v>5.4719680292290102E-2</v>
      </c>
    </row>
    <row r="19904" spans="61:61" x14ac:dyDescent="0.25">
      <c r="BI19904" s="34">
        <v>1.9090726746588599E-2</v>
      </c>
    </row>
    <row r="19905" spans="61:61" x14ac:dyDescent="0.25">
      <c r="BI19905" s="34">
        <v>-0.1277986572903318</v>
      </c>
    </row>
    <row r="19906" spans="61:61" x14ac:dyDescent="0.25">
      <c r="BI19906" s="34">
        <v>-5.7292743067963697E-2</v>
      </c>
    </row>
    <row r="19907" spans="61:61" x14ac:dyDescent="0.25">
      <c r="BI19907" s="34">
        <v>-1.00995365287721E-2</v>
      </c>
    </row>
    <row r="19908" spans="61:61" x14ac:dyDescent="0.25">
      <c r="BI19908" s="34">
        <v>1.6694057486775399E-2</v>
      </c>
    </row>
    <row r="19909" spans="61:61" x14ac:dyDescent="0.25">
      <c r="BI19909" s="34">
        <v>-5.3713824315506998E-3</v>
      </c>
    </row>
    <row r="19910" spans="61:61" x14ac:dyDescent="0.25">
      <c r="BI19910" s="34">
        <v>-0.1769658883365077</v>
      </c>
    </row>
    <row r="19911" spans="61:61" x14ac:dyDescent="0.25">
      <c r="BI19911" s="34">
        <v>0.1878860449598328</v>
      </c>
    </row>
    <row r="19912" spans="61:61" x14ac:dyDescent="0.25">
      <c r="BI19912" s="34">
        <v>-1.62471591201198E-2</v>
      </c>
    </row>
    <row r="19913" spans="61:61" x14ac:dyDescent="0.25">
      <c r="BI19913" s="34">
        <v>2.6188115618788501E-2</v>
      </c>
    </row>
    <row r="19914" spans="61:61" x14ac:dyDescent="0.25">
      <c r="BI19914" s="34">
        <v>-0.17041526705881721</v>
      </c>
    </row>
    <row r="19915" spans="61:61" x14ac:dyDescent="0.25">
      <c r="BI19915" s="34">
        <v>8.5356678809352798E-2</v>
      </c>
    </row>
    <row r="19916" spans="61:61" x14ac:dyDescent="0.25">
      <c r="BI19916" s="34">
        <v>-0.21810159763989889</v>
      </c>
    </row>
    <row r="19917" spans="61:61" x14ac:dyDescent="0.25">
      <c r="BI19917" s="34">
        <v>-0.106577207539369</v>
      </c>
    </row>
    <row r="19918" spans="61:61" x14ac:dyDescent="0.25">
      <c r="BI19918" s="34">
        <v>-3.8249991694151698E-2</v>
      </c>
    </row>
    <row r="19919" spans="61:61" x14ac:dyDescent="0.25">
      <c r="BI19919" s="34">
        <v>-0.14023979576319009</v>
      </c>
    </row>
    <row r="19920" spans="61:61" x14ac:dyDescent="0.25">
      <c r="BI19920" s="34">
        <v>0.25307856913358517</v>
      </c>
    </row>
    <row r="19921" spans="61:61" x14ac:dyDescent="0.25">
      <c r="BI19921" s="34">
        <v>-7.0243255272281993E-2</v>
      </c>
    </row>
    <row r="19922" spans="61:61" x14ac:dyDescent="0.25">
      <c r="BI19922" s="34">
        <v>-0.1837973317586104</v>
      </c>
    </row>
    <row r="19923" spans="61:61" x14ac:dyDescent="0.25">
      <c r="BI19923" s="34">
        <v>-9.0234577824519199E-2</v>
      </c>
    </row>
    <row r="19924" spans="61:61" x14ac:dyDescent="0.25">
      <c r="BI19924" s="34">
        <v>-0.12986948749201979</v>
      </c>
    </row>
    <row r="19925" spans="61:61" x14ac:dyDescent="0.25">
      <c r="BI19925" s="34">
        <v>4.7382071634306001E-3</v>
      </c>
    </row>
    <row r="19926" spans="61:61" x14ac:dyDescent="0.25">
      <c r="BI19926" s="34">
        <v>-9.7228304426564799E-2</v>
      </c>
    </row>
    <row r="19927" spans="61:61" x14ac:dyDescent="0.25">
      <c r="BI19927" s="34">
        <v>0.25126539457616659</v>
      </c>
    </row>
    <row r="19928" spans="61:61" x14ac:dyDescent="0.25">
      <c r="BI19928" s="34">
        <v>3.3377470237439102E-2</v>
      </c>
    </row>
    <row r="19929" spans="61:61" x14ac:dyDescent="0.25">
      <c r="BI19929" s="34">
        <v>-8.6520253124235998E-3</v>
      </c>
    </row>
    <row r="19930" spans="61:61" x14ac:dyDescent="0.25">
      <c r="BI19930" s="34">
        <v>-3.2909988201947897E-2</v>
      </c>
    </row>
    <row r="19931" spans="61:61" x14ac:dyDescent="0.25">
      <c r="BI19931" s="34">
        <v>3.6930189537455499E-2</v>
      </c>
    </row>
    <row r="19932" spans="61:61" x14ac:dyDescent="0.25">
      <c r="BI19932" s="34">
        <v>0.13577449146277909</v>
      </c>
    </row>
    <row r="19933" spans="61:61" x14ac:dyDescent="0.25">
      <c r="BI19933" s="34">
        <v>-6.3447987145963405E-2</v>
      </c>
    </row>
    <row r="19934" spans="61:61" x14ac:dyDescent="0.25">
      <c r="BI19934" s="34">
        <v>0.1761536345480777</v>
      </c>
    </row>
    <row r="19935" spans="61:61" x14ac:dyDescent="0.25">
      <c r="BI19935" s="34">
        <v>6.7274578379996702E-2</v>
      </c>
    </row>
    <row r="19936" spans="61:61" x14ac:dyDescent="0.25">
      <c r="BI19936" s="34">
        <v>0.1081251423565336</v>
      </c>
    </row>
    <row r="19937" spans="61:61" x14ac:dyDescent="0.25">
      <c r="BI19937" s="34">
        <v>0.18741976131921731</v>
      </c>
    </row>
    <row r="19938" spans="61:61" x14ac:dyDescent="0.25">
      <c r="BI19938" s="34">
        <v>-6.6656113055562002E-3</v>
      </c>
    </row>
    <row r="19939" spans="61:61" x14ac:dyDescent="0.25">
      <c r="BI19939" s="34">
        <v>-1.1068601811382099E-2</v>
      </c>
    </row>
    <row r="19940" spans="61:61" x14ac:dyDescent="0.25">
      <c r="BI19940" s="34">
        <v>-9.2955034875349396E-2</v>
      </c>
    </row>
    <row r="19941" spans="61:61" x14ac:dyDescent="0.25">
      <c r="BI19941" s="34">
        <v>1.3157128202438599E-2</v>
      </c>
    </row>
    <row r="19942" spans="61:61" x14ac:dyDescent="0.25">
      <c r="BI19942" s="34">
        <v>-4.8292013726664203E-2</v>
      </c>
    </row>
    <row r="19943" spans="61:61" x14ac:dyDescent="0.25">
      <c r="BI19943" s="34">
        <v>1.30269060202007E-2</v>
      </c>
    </row>
    <row r="19944" spans="61:61" x14ac:dyDescent="0.25">
      <c r="BI19944" s="34">
        <v>1.75826372121369E-2</v>
      </c>
    </row>
    <row r="19945" spans="61:61" x14ac:dyDescent="0.25">
      <c r="BI19945" s="34">
        <v>-1.5598673431043601E-2</v>
      </c>
    </row>
    <row r="19946" spans="61:61" x14ac:dyDescent="0.25">
      <c r="BI19946" s="34">
        <v>5.9438870714990703E-2</v>
      </c>
    </row>
    <row r="19947" spans="61:61" x14ac:dyDescent="0.25">
      <c r="BI19947" s="34">
        <v>-5.6901498617999903E-2</v>
      </c>
    </row>
    <row r="19948" spans="61:61" x14ac:dyDescent="0.25">
      <c r="BI19948" s="34">
        <v>9.06717523279153E-2</v>
      </c>
    </row>
    <row r="19949" spans="61:61" x14ac:dyDescent="0.25">
      <c r="BI19949" s="34">
        <v>-4.2963002757768799E-2</v>
      </c>
    </row>
    <row r="19950" spans="61:61" x14ac:dyDescent="0.25">
      <c r="BI19950" s="34">
        <v>7.8805989055707001E-2</v>
      </c>
    </row>
    <row r="19951" spans="61:61" x14ac:dyDescent="0.25">
      <c r="BI19951" s="34">
        <v>0.12250989487644461</v>
      </c>
    </row>
    <row r="19952" spans="61:61" x14ac:dyDescent="0.25">
      <c r="BI19952" s="34">
        <v>-0.21105001220703121</v>
      </c>
    </row>
    <row r="19953" spans="61:61" x14ac:dyDescent="0.25">
      <c r="BI19953" s="34">
        <v>-1.6702743654855998E-2</v>
      </c>
    </row>
    <row r="19954" spans="61:61" x14ac:dyDescent="0.25">
      <c r="BI19954" s="34">
        <v>0.1203889279860221</v>
      </c>
    </row>
    <row r="19955" spans="61:61" x14ac:dyDescent="0.25">
      <c r="BI19955" s="34">
        <v>0.10277208047041959</v>
      </c>
    </row>
    <row r="19956" spans="61:61" x14ac:dyDescent="0.25">
      <c r="BI19956" s="34">
        <v>-5.6597918505401003E-2</v>
      </c>
    </row>
    <row r="19957" spans="61:61" x14ac:dyDescent="0.25">
      <c r="BI19957" s="34">
        <v>0.17942198695737441</v>
      </c>
    </row>
    <row r="19958" spans="61:61" x14ac:dyDescent="0.25">
      <c r="BI19958" s="34">
        <v>6.9258132515803997E-2</v>
      </c>
    </row>
    <row r="19959" spans="61:61" x14ac:dyDescent="0.25">
      <c r="BI19959" s="34">
        <v>0.1603692967656748</v>
      </c>
    </row>
    <row r="19960" spans="61:61" x14ac:dyDescent="0.25">
      <c r="BI19960" s="34">
        <v>0.1549640630146919</v>
      </c>
    </row>
    <row r="19961" spans="61:61" x14ac:dyDescent="0.25">
      <c r="BI19961" s="34">
        <v>0.19285837323603591</v>
      </c>
    </row>
    <row r="19962" spans="61:61" x14ac:dyDescent="0.25">
      <c r="BI19962" s="34">
        <v>0.2269192530422596</v>
      </c>
    </row>
    <row r="19963" spans="61:61" x14ac:dyDescent="0.25">
      <c r="BI19963" s="34">
        <v>2.7557016596441001E-2</v>
      </c>
    </row>
    <row r="19964" spans="61:61" x14ac:dyDescent="0.25">
      <c r="BI19964" s="34">
        <v>0.42803730781332311</v>
      </c>
    </row>
    <row r="19965" spans="61:61" x14ac:dyDescent="0.25">
      <c r="BI19965" s="34">
        <v>0.143552543057231</v>
      </c>
    </row>
    <row r="19966" spans="61:61" x14ac:dyDescent="0.25">
      <c r="BI19966" s="34">
        <v>-0.13087256531123909</v>
      </c>
    </row>
    <row r="19967" spans="61:61" x14ac:dyDescent="0.25">
      <c r="BI19967" s="34">
        <v>5.0643725168730697E-2</v>
      </c>
    </row>
    <row r="19968" spans="61:61" x14ac:dyDescent="0.25">
      <c r="BI19968" s="34">
        <v>-2.6059726113719799E-2</v>
      </c>
    </row>
    <row r="19969" spans="61:61" x14ac:dyDescent="0.25">
      <c r="BI19969" s="34">
        <v>0.31573393280943118</v>
      </c>
    </row>
    <row r="19970" spans="61:61" x14ac:dyDescent="0.25">
      <c r="BI19970" s="34">
        <v>0.2427300171535077</v>
      </c>
    </row>
    <row r="19971" spans="61:61" x14ac:dyDescent="0.25">
      <c r="BI19971" s="34">
        <v>0.1769476270189142</v>
      </c>
    </row>
    <row r="19972" spans="61:61" x14ac:dyDescent="0.25">
      <c r="BI19972" s="34">
        <v>0.19082110636669611</v>
      </c>
    </row>
    <row r="19973" spans="61:61" x14ac:dyDescent="0.25">
      <c r="BI19973" s="34">
        <v>0.1666388956916468</v>
      </c>
    </row>
    <row r="19974" spans="61:61" x14ac:dyDescent="0.25">
      <c r="BI19974" s="34">
        <v>6.9533313616017806E-2</v>
      </c>
    </row>
    <row r="19975" spans="61:61" x14ac:dyDescent="0.25">
      <c r="BI19975" s="34">
        <v>0.27605771588433231</v>
      </c>
    </row>
    <row r="19976" spans="61:61" x14ac:dyDescent="0.25">
      <c r="BI19976" s="34">
        <v>2.53980409309832E-2</v>
      </c>
    </row>
    <row r="19977" spans="61:61" x14ac:dyDescent="0.25">
      <c r="BI19977" s="34">
        <v>5.2321010089242698E-2</v>
      </c>
    </row>
    <row r="19978" spans="61:61" x14ac:dyDescent="0.25">
      <c r="BI19978" s="34">
        <v>7.8149966380439806E-2</v>
      </c>
    </row>
    <row r="19979" spans="61:61" x14ac:dyDescent="0.25">
      <c r="BI19979" s="34">
        <v>0.22237030575432681</v>
      </c>
    </row>
    <row r="19980" spans="61:61" x14ac:dyDescent="0.25">
      <c r="BI19980" s="34">
        <v>0.13010439783459959</v>
      </c>
    </row>
    <row r="19981" spans="61:61" x14ac:dyDescent="0.25">
      <c r="BI19981" s="34">
        <v>0.43671435335862357</v>
      </c>
    </row>
    <row r="19982" spans="61:61" x14ac:dyDescent="0.25">
      <c r="BI19982" s="34">
        <v>2.4650902565885299E-2</v>
      </c>
    </row>
    <row r="19983" spans="61:61" x14ac:dyDescent="0.25">
      <c r="BI19983" s="34">
        <v>0.13654379497133851</v>
      </c>
    </row>
    <row r="19984" spans="61:61" x14ac:dyDescent="0.25">
      <c r="BI19984" s="34">
        <v>9.49957725204916E-2</v>
      </c>
    </row>
    <row r="19985" spans="61:61" x14ac:dyDescent="0.25">
      <c r="BI19985" s="34">
        <v>1.79844995354702E-2</v>
      </c>
    </row>
    <row r="19986" spans="61:61" x14ac:dyDescent="0.25">
      <c r="BI19986" s="34">
        <v>0.25557878143499402</v>
      </c>
    </row>
    <row r="19987" spans="61:61" x14ac:dyDescent="0.25">
      <c r="BI19987" s="34">
        <v>0.79836058881562055</v>
      </c>
    </row>
    <row r="19988" spans="61:61" x14ac:dyDescent="0.25">
      <c r="BI19988" s="34">
        <v>0.11579117683439651</v>
      </c>
    </row>
    <row r="19989" spans="61:61" x14ac:dyDescent="0.25">
      <c r="BI19989" s="34">
        <v>0.116620895831378</v>
      </c>
    </row>
    <row r="19990" spans="61:61" x14ac:dyDescent="0.25">
      <c r="BI19990" s="34">
        <v>6.1371050066057996E-3</v>
      </c>
    </row>
    <row r="19991" spans="61:61" x14ac:dyDescent="0.25">
      <c r="BI19991" s="34">
        <v>-0.25019065899901538</v>
      </c>
    </row>
    <row r="19992" spans="61:61" x14ac:dyDescent="0.25">
      <c r="BI19992" s="34">
        <v>6.6886924938751494E-2</v>
      </c>
    </row>
    <row r="19993" spans="61:61" x14ac:dyDescent="0.25">
      <c r="BI19993" s="34">
        <v>1.190071483183049</v>
      </c>
    </row>
    <row r="19994" spans="61:61" x14ac:dyDescent="0.25">
      <c r="BI19994" s="34">
        <v>-0.1221359693673847</v>
      </c>
    </row>
    <row r="19995" spans="61:61" x14ac:dyDescent="0.25">
      <c r="BI19995" s="34">
        <v>8.5059113687287899E-2</v>
      </c>
    </row>
    <row r="19996" spans="61:61" x14ac:dyDescent="0.25">
      <c r="BI19996" s="34">
        <v>2.25822905321197E-2</v>
      </c>
    </row>
    <row r="19997" spans="61:61" x14ac:dyDescent="0.25">
      <c r="BI19997" s="34">
        <v>-3.9479479704785797E-2</v>
      </c>
    </row>
    <row r="19998" spans="61:61" x14ac:dyDescent="0.25">
      <c r="BI19998" s="34">
        <v>0.13482361760996209</v>
      </c>
    </row>
    <row r="19999" spans="61:61" x14ac:dyDescent="0.25">
      <c r="BI19999" s="34">
        <v>-0.1044478180098722</v>
      </c>
    </row>
    <row r="20000" spans="61:61" x14ac:dyDescent="0.25">
      <c r="BI20000" s="34">
        <v>0.1938085497693452</v>
      </c>
    </row>
    <row r="20001" spans="61:61" x14ac:dyDescent="0.25">
      <c r="BI20001" s="34">
        <v>4.9035391862218697E-2</v>
      </c>
    </row>
    <row r="20002" spans="61:61" x14ac:dyDescent="0.25">
      <c r="BI20002" s="34">
        <v>-7.7858462710767407E-2</v>
      </c>
    </row>
    <row r="20003" spans="61:61" x14ac:dyDescent="0.25">
      <c r="BI20003" s="34">
        <v>-4.9163074178729003E-3</v>
      </c>
    </row>
    <row r="20004" spans="61:61" x14ac:dyDescent="0.25">
      <c r="BI20004" s="34">
        <v>2.6558444984087999E-2</v>
      </c>
    </row>
    <row r="20005" spans="61:61" x14ac:dyDescent="0.25">
      <c r="BI20005" s="34">
        <v>0.1100525542930571</v>
      </c>
    </row>
    <row r="20006" spans="61:61" x14ac:dyDescent="0.25">
      <c r="BI20006" s="34">
        <v>6.3171735469366705E-2</v>
      </c>
    </row>
    <row r="20007" spans="61:61" x14ac:dyDescent="0.25">
      <c r="BI20007" s="34">
        <v>6.5888118097009996E-4</v>
      </c>
    </row>
    <row r="20008" spans="61:61" x14ac:dyDescent="0.25">
      <c r="BI20008" s="34">
        <v>-5.0396894802627802E-2</v>
      </c>
    </row>
    <row r="20009" spans="61:61" x14ac:dyDescent="0.25">
      <c r="BI20009" s="34">
        <v>-0.108117749875651</v>
      </c>
    </row>
    <row r="20010" spans="61:61" x14ac:dyDescent="0.25">
      <c r="BI20010" s="34">
        <v>0.29987747903577822</v>
      </c>
    </row>
    <row r="20011" spans="61:61" x14ac:dyDescent="0.25">
      <c r="BI20011" s="34">
        <v>0.2134557373842117</v>
      </c>
    </row>
    <row r="20012" spans="61:61" x14ac:dyDescent="0.25">
      <c r="BI20012" s="34">
        <v>2.5812332495603701E-2</v>
      </c>
    </row>
    <row r="20013" spans="61:61" x14ac:dyDescent="0.25">
      <c r="BI20013" s="34">
        <v>-4.5359242558248997E-2</v>
      </c>
    </row>
    <row r="20014" spans="61:61" x14ac:dyDescent="0.25">
      <c r="BI20014" s="34">
        <v>-9.2361724209088003E-2</v>
      </c>
    </row>
    <row r="20015" spans="61:61" x14ac:dyDescent="0.25">
      <c r="BI20015" s="34">
        <v>0.2320687042818429</v>
      </c>
    </row>
    <row r="20016" spans="61:61" x14ac:dyDescent="0.25">
      <c r="BI20016" s="34">
        <v>8.2236087844778899E-2</v>
      </c>
    </row>
    <row r="20017" spans="61:61" x14ac:dyDescent="0.25">
      <c r="BI20017" s="34">
        <v>-1.11278873426672E-2</v>
      </c>
    </row>
    <row r="20018" spans="61:61" x14ac:dyDescent="0.25">
      <c r="BI20018" s="34">
        <v>0.29741015026598988</v>
      </c>
    </row>
    <row r="20019" spans="61:61" x14ac:dyDescent="0.25">
      <c r="BI20019" s="34">
        <v>9.2553140639417594E-2</v>
      </c>
    </row>
    <row r="20020" spans="61:61" x14ac:dyDescent="0.25">
      <c r="BI20020" s="34">
        <v>0.41226298895678848</v>
      </c>
    </row>
    <row r="20021" spans="61:61" x14ac:dyDescent="0.25">
      <c r="BI20021" s="34">
        <v>9.27522312236298E-2</v>
      </c>
    </row>
    <row r="20022" spans="61:61" x14ac:dyDescent="0.25">
      <c r="BI20022" s="34">
        <v>0.1944308997997804</v>
      </c>
    </row>
    <row r="20023" spans="61:61" x14ac:dyDescent="0.25">
      <c r="BI20023" s="34">
        <v>0.43492315204329951</v>
      </c>
    </row>
    <row r="20024" spans="61:61" x14ac:dyDescent="0.25">
      <c r="BI20024" s="34">
        <v>0.23846256059795029</v>
      </c>
    </row>
    <row r="20025" spans="61:61" x14ac:dyDescent="0.25">
      <c r="BI20025" s="34">
        <v>2.64445125994E-3</v>
      </c>
    </row>
    <row r="20026" spans="61:61" x14ac:dyDescent="0.25">
      <c r="BI20026" s="34">
        <v>0.2711428382003625</v>
      </c>
    </row>
    <row r="20027" spans="61:61" x14ac:dyDescent="0.25">
      <c r="BI20027" s="34">
        <v>-6.7663298140797001E-3</v>
      </c>
    </row>
    <row r="20028" spans="61:61" x14ac:dyDescent="0.25">
      <c r="BI20028" s="34">
        <v>0.12968092294380459</v>
      </c>
    </row>
    <row r="20029" spans="61:61" x14ac:dyDescent="0.25">
      <c r="BI20029" s="34">
        <v>0.20801082075005381</v>
      </c>
    </row>
    <row r="20030" spans="61:61" x14ac:dyDescent="0.25">
      <c r="BI20030" s="34">
        <v>3.9106007248242397E-2</v>
      </c>
    </row>
    <row r="20031" spans="61:61" x14ac:dyDescent="0.25">
      <c r="BI20031" s="34">
        <v>0.2181992444734325</v>
      </c>
    </row>
    <row r="20032" spans="61:61" x14ac:dyDescent="0.25">
      <c r="BI20032" s="34">
        <v>-3.0062498843437601E-2</v>
      </c>
    </row>
    <row r="20033" spans="61:61" x14ac:dyDescent="0.25">
      <c r="BI20033" s="34">
        <v>0.24989358863146449</v>
      </c>
    </row>
    <row r="20034" spans="61:61" x14ac:dyDescent="0.25">
      <c r="BI20034" s="34">
        <v>0.35237117446087401</v>
      </c>
    </row>
    <row r="20035" spans="61:61" x14ac:dyDescent="0.25">
      <c r="BI20035" s="34">
        <v>0.23219061561562049</v>
      </c>
    </row>
    <row r="20036" spans="61:61" x14ac:dyDescent="0.25">
      <c r="BI20036" s="34">
        <v>0.1208584155668003</v>
      </c>
    </row>
    <row r="20037" spans="61:61" x14ac:dyDescent="0.25">
      <c r="BI20037" s="34">
        <v>0.15035260264855899</v>
      </c>
    </row>
    <row r="20038" spans="61:61" x14ac:dyDescent="0.25">
      <c r="BI20038" s="34">
        <v>0.29796731275803812</v>
      </c>
    </row>
    <row r="20039" spans="61:61" x14ac:dyDescent="0.25">
      <c r="BI20039" s="34">
        <v>0.44527632630663871</v>
      </c>
    </row>
    <row r="20040" spans="61:61" x14ac:dyDescent="0.25">
      <c r="BI20040" s="34">
        <v>0.25404542164541472</v>
      </c>
    </row>
    <row r="20041" spans="61:61" x14ac:dyDescent="0.25">
      <c r="BI20041" s="34">
        <v>-0.21163844680754729</v>
      </c>
    </row>
    <row r="20042" spans="61:61" x14ac:dyDescent="0.25">
      <c r="BI20042" s="34">
        <v>-8.3838806634999007E-3</v>
      </c>
    </row>
    <row r="20043" spans="61:61" x14ac:dyDescent="0.25">
      <c r="BI20043" s="34">
        <v>-9.7622462681051306E-2</v>
      </c>
    </row>
    <row r="20044" spans="61:61" x14ac:dyDescent="0.25">
      <c r="BI20044" s="34">
        <v>2.0508197534298798E-2</v>
      </c>
    </row>
    <row r="20045" spans="61:61" x14ac:dyDescent="0.25">
      <c r="BI20045" s="34">
        <v>1.8364982355744901E-2</v>
      </c>
    </row>
    <row r="20046" spans="61:61" x14ac:dyDescent="0.25">
      <c r="BI20046" s="34">
        <v>0.23621671037074921</v>
      </c>
    </row>
    <row r="20047" spans="61:61" x14ac:dyDescent="0.25">
      <c r="BI20047" s="34">
        <v>0.1242453566212197</v>
      </c>
    </row>
    <row r="20048" spans="61:61" x14ac:dyDescent="0.25">
      <c r="BI20048" s="34">
        <v>-0.12167546108322221</v>
      </c>
    </row>
    <row r="20049" spans="61:61" x14ac:dyDescent="0.25">
      <c r="BI20049" s="34">
        <v>0.2205884543017545</v>
      </c>
    </row>
    <row r="20050" spans="61:61" x14ac:dyDescent="0.25">
      <c r="BI20050" s="34">
        <v>0.44223919654191618</v>
      </c>
    </row>
    <row r="20051" spans="61:61" x14ac:dyDescent="0.25">
      <c r="BI20051" s="34">
        <v>-1.6033492789139999E-4</v>
      </c>
    </row>
    <row r="20052" spans="61:61" x14ac:dyDescent="0.25">
      <c r="BI20052" s="34">
        <v>9.4351752059893407E-2</v>
      </c>
    </row>
    <row r="20053" spans="61:61" x14ac:dyDescent="0.25">
      <c r="BI20053" s="34">
        <v>0.24716205073464889</v>
      </c>
    </row>
    <row r="20054" spans="61:61" x14ac:dyDescent="0.25">
      <c r="BI20054" s="34">
        <v>-1.35540733644541E-2</v>
      </c>
    </row>
    <row r="20055" spans="61:61" x14ac:dyDescent="0.25">
      <c r="BI20055" s="34">
        <v>-0.1752930272486953</v>
      </c>
    </row>
    <row r="20056" spans="61:61" x14ac:dyDescent="0.25">
      <c r="BI20056" s="34">
        <v>-4.51109699769053E-2</v>
      </c>
    </row>
    <row r="20057" spans="61:61" x14ac:dyDescent="0.25">
      <c r="BI20057" s="34">
        <v>-0.14527798011373469</v>
      </c>
    </row>
    <row r="20058" spans="61:61" x14ac:dyDescent="0.25">
      <c r="BI20058" s="34">
        <v>0.35300485368978241</v>
      </c>
    </row>
    <row r="20059" spans="61:61" x14ac:dyDescent="0.25">
      <c r="BI20059" s="34">
        <v>-0.1869762918681572</v>
      </c>
    </row>
    <row r="20060" spans="61:61" x14ac:dyDescent="0.25">
      <c r="BI20060" s="34">
        <v>6.0724377434941801E-2</v>
      </c>
    </row>
    <row r="20061" spans="61:61" x14ac:dyDescent="0.25">
      <c r="BI20061" s="34">
        <v>-0.22714870485919</v>
      </c>
    </row>
    <row r="20062" spans="61:61" x14ac:dyDescent="0.25">
      <c r="BI20062" s="34">
        <v>-0.122331437301416</v>
      </c>
    </row>
    <row r="20063" spans="61:61" x14ac:dyDescent="0.25">
      <c r="BI20063" s="34">
        <v>-3.75680089928766E-2</v>
      </c>
    </row>
    <row r="20064" spans="61:61" x14ac:dyDescent="0.25">
      <c r="BI20064" s="34">
        <v>3.1428057553956001E-3</v>
      </c>
    </row>
    <row r="20065" spans="61:61" x14ac:dyDescent="0.25">
      <c r="BI20065" s="34">
        <v>0.16933430982579969</v>
      </c>
    </row>
    <row r="20066" spans="61:61" x14ac:dyDescent="0.25">
      <c r="BI20066" s="34">
        <v>-0.18766253705839511</v>
      </c>
    </row>
    <row r="20067" spans="61:61" x14ac:dyDescent="0.25">
      <c r="BI20067" s="34">
        <v>0.21110867827224319</v>
      </c>
    </row>
    <row r="20068" spans="61:61" x14ac:dyDescent="0.25">
      <c r="BI20068" s="34">
        <v>-3.1633941968085E-2</v>
      </c>
    </row>
    <row r="20069" spans="61:61" x14ac:dyDescent="0.25">
      <c r="BI20069" s="34">
        <v>0.10992458381900561</v>
      </c>
    </row>
    <row r="20070" spans="61:61" x14ac:dyDescent="0.25">
      <c r="BI20070" s="34">
        <v>0.45024128681769759</v>
      </c>
    </row>
    <row r="20071" spans="61:61" x14ac:dyDescent="0.25">
      <c r="BI20071" s="34">
        <v>-4.6288513027279002E-2</v>
      </c>
    </row>
    <row r="20072" spans="61:61" x14ac:dyDescent="0.25">
      <c r="BI20072" s="34">
        <v>0.4189707402224857</v>
      </c>
    </row>
    <row r="20073" spans="61:61" x14ac:dyDescent="0.25">
      <c r="BI20073" s="34">
        <v>5.9502232921129702E-2</v>
      </c>
    </row>
    <row r="20074" spans="61:61" x14ac:dyDescent="0.25">
      <c r="BI20074" s="34">
        <v>0.1804275822549169</v>
      </c>
    </row>
    <row r="20075" spans="61:61" x14ac:dyDescent="0.25">
      <c r="BI20075" s="34">
        <v>9.6343925731460306E-2</v>
      </c>
    </row>
    <row r="20076" spans="61:61" x14ac:dyDescent="0.25">
      <c r="BI20076" s="34">
        <v>1.7598259271876901E-2</v>
      </c>
    </row>
    <row r="20077" spans="61:61" x14ac:dyDescent="0.25">
      <c r="BI20077" s="34">
        <v>-2.06481031476538E-2</v>
      </c>
    </row>
    <row r="20078" spans="61:61" x14ac:dyDescent="0.25">
      <c r="BI20078" s="34">
        <v>0.36122460958433328</v>
      </c>
    </row>
    <row r="20079" spans="61:61" x14ac:dyDescent="0.25">
      <c r="BI20079" s="34">
        <v>8.4508052783800802E-2</v>
      </c>
    </row>
    <row r="20080" spans="61:61" x14ac:dyDescent="0.25">
      <c r="BI20080" s="34">
        <v>0.1000971845013393</v>
      </c>
    </row>
    <row r="20081" spans="61:61" x14ac:dyDescent="0.25">
      <c r="BI20081" s="34">
        <v>0.2016906372773116</v>
      </c>
    </row>
    <row r="20082" spans="61:61" x14ac:dyDescent="0.25">
      <c r="BI20082" s="34">
        <v>0.48837111087146862</v>
      </c>
    </row>
    <row r="20083" spans="61:61" x14ac:dyDescent="0.25">
      <c r="BI20083" s="34">
        <v>0.24189992266791399</v>
      </c>
    </row>
    <row r="20084" spans="61:61" x14ac:dyDescent="0.25">
      <c r="BI20084" s="34">
        <v>0.2087939946877731</v>
      </c>
    </row>
    <row r="20085" spans="61:61" x14ac:dyDescent="0.25">
      <c r="BI20085" s="34">
        <v>0.2429803896238672</v>
      </c>
    </row>
    <row r="20086" spans="61:61" x14ac:dyDescent="0.25">
      <c r="BI20086" s="34">
        <v>0.10511505079632261</v>
      </c>
    </row>
    <row r="20087" spans="61:61" x14ac:dyDescent="0.25">
      <c r="BI20087" s="34">
        <v>-1.3974292872314199E-2</v>
      </c>
    </row>
    <row r="20088" spans="61:61" x14ac:dyDescent="0.25">
      <c r="BI20088" s="34">
        <v>0.1918318265401199</v>
      </c>
    </row>
    <row r="20089" spans="61:61" x14ac:dyDescent="0.25">
      <c r="BI20089" s="34">
        <v>0.1056480283466775</v>
      </c>
    </row>
    <row r="20090" spans="61:61" x14ac:dyDescent="0.25">
      <c r="BI20090" s="34">
        <v>0.3310039767590936</v>
      </c>
    </row>
    <row r="20091" spans="61:61" x14ac:dyDescent="0.25">
      <c r="BI20091" s="34">
        <v>0.16377344342182951</v>
      </c>
    </row>
    <row r="20092" spans="61:61" x14ac:dyDescent="0.25">
      <c r="BI20092" s="34">
        <v>0.3951428047455946</v>
      </c>
    </row>
    <row r="20093" spans="61:61" x14ac:dyDescent="0.25">
      <c r="BI20093" s="34">
        <v>-8.9387126403560502E-2</v>
      </c>
    </row>
    <row r="20094" spans="61:61" x14ac:dyDescent="0.25">
      <c r="BI20094" s="34">
        <v>-7.5657512188772993E-2</v>
      </c>
    </row>
    <row r="20095" spans="61:61" x14ac:dyDescent="0.25">
      <c r="BI20095" s="34">
        <v>0.15293920403393449</v>
      </c>
    </row>
    <row r="20096" spans="61:61" x14ac:dyDescent="0.25">
      <c r="BI20096" s="34">
        <v>4.1816403571888101E-2</v>
      </c>
    </row>
    <row r="20097" spans="61:61" x14ac:dyDescent="0.25">
      <c r="BI20097" s="34">
        <v>0.2044934696126382</v>
      </c>
    </row>
    <row r="20098" spans="61:61" x14ac:dyDescent="0.25">
      <c r="BI20098" s="34">
        <v>0.12535436458748031</v>
      </c>
    </row>
    <row r="20099" spans="61:61" x14ac:dyDescent="0.25">
      <c r="BI20099" s="34">
        <v>0.2052993941268938</v>
      </c>
    </row>
    <row r="20100" spans="61:61" x14ac:dyDescent="0.25">
      <c r="BI20100" s="34">
        <v>0.1180334868591436</v>
      </c>
    </row>
    <row r="20101" spans="61:61" x14ac:dyDescent="0.25">
      <c r="BI20101" s="34">
        <v>5.4286034505393398E-2</v>
      </c>
    </row>
    <row r="20102" spans="61:61" x14ac:dyDescent="0.25">
      <c r="BI20102" s="34">
        <v>0.20495420863435779</v>
      </c>
    </row>
    <row r="20103" spans="61:61" x14ac:dyDescent="0.25">
      <c r="BI20103" s="34">
        <v>0.1653017567236251</v>
      </c>
    </row>
    <row r="20104" spans="61:61" x14ac:dyDescent="0.25">
      <c r="BI20104" s="34">
        <v>0.105454606629881</v>
      </c>
    </row>
    <row r="20105" spans="61:61" x14ac:dyDescent="0.25">
      <c r="BI20105" s="34">
        <v>0.20731287552297259</v>
      </c>
    </row>
    <row r="20106" spans="61:61" x14ac:dyDescent="0.25">
      <c r="BI20106" s="34">
        <v>-0.10230213554090579</v>
      </c>
    </row>
    <row r="20107" spans="61:61" x14ac:dyDescent="0.25">
      <c r="BI20107" s="34">
        <v>-0.1055252993071203</v>
      </c>
    </row>
    <row r="20108" spans="61:61" x14ac:dyDescent="0.25">
      <c r="BI20108" s="34">
        <v>-0.2352127187274316</v>
      </c>
    </row>
    <row r="20109" spans="61:61" x14ac:dyDescent="0.25">
      <c r="BI20109" s="34">
        <v>-2.4046252311062E-2</v>
      </c>
    </row>
    <row r="20110" spans="61:61" x14ac:dyDescent="0.25">
      <c r="BI20110" s="34">
        <v>-0.34071443166513082</v>
      </c>
    </row>
    <row r="20111" spans="61:61" x14ac:dyDescent="0.25">
      <c r="BI20111" s="34">
        <v>-0.1201781344858186</v>
      </c>
    </row>
    <row r="20112" spans="61:61" x14ac:dyDescent="0.25">
      <c r="BI20112" s="34">
        <v>-7.7709424603183003E-3</v>
      </c>
    </row>
    <row r="20113" spans="61:61" x14ac:dyDescent="0.25">
      <c r="BI20113" s="34">
        <v>-0.1530368720865441</v>
      </c>
    </row>
    <row r="20114" spans="61:61" x14ac:dyDescent="0.25">
      <c r="BI20114" s="34">
        <v>-0.12799745259758361</v>
      </c>
    </row>
    <row r="20115" spans="61:61" x14ac:dyDescent="0.25">
      <c r="BI20115" s="34">
        <v>-0.1015841562780479</v>
      </c>
    </row>
    <row r="20116" spans="61:61" x14ac:dyDescent="0.25">
      <c r="BI20116" s="34">
        <v>6.0112604248248998E-2</v>
      </c>
    </row>
    <row r="20117" spans="61:61" x14ac:dyDescent="0.25">
      <c r="BI20117" s="34">
        <v>3.5032236289583303E-2</v>
      </c>
    </row>
    <row r="20118" spans="61:61" x14ac:dyDescent="0.25">
      <c r="BI20118" s="34">
        <v>-0.13765782319432079</v>
      </c>
    </row>
    <row r="20119" spans="61:61" x14ac:dyDescent="0.25">
      <c r="BI20119" s="34">
        <v>3.7020431148004802E-2</v>
      </c>
    </row>
    <row r="20120" spans="61:61" x14ac:dyDescent="0.25">
      <c r="BI20120" s="34">
        <v>0.12932174562258</v>
      </c>
    </row>
    <row r="20121" spans="61:61" x14ac:dyDescent="0.25">
      <c r="BI20121" s="34">
        <v>4.0101859956236198E-2</v>
      </c>
    </row>
    <row r="20122" spans="61:61" x14ac:dyDescent="0.25">
      <c r="BI20122" s="34">
        <v>-0.15119845248413219</v>
      </c>
    </row>
    <row r="20123" spans="61:61" x14ac:dyDescent="0.25">
      <c r="BI20123" s="34">
        <v>2.6428909145627E-3</v>
      </c>
    </row>
    <row r="20124" spans="61:61" x14ac:dyDescent="0.25">
      <c r="BI20124" s="34">
        <v>8.8778553546620204E-2</v>
      </c>
    </row>
    <row r="20125" spans="61:61" x14ac:dyDescent="0.25">
      <c r="BI20125" s="34">
        <v>-0.30611212037201763</v>
      </c>
    </row>
    <row r="20126" spans="61:61" x14ac:dyDescent="0.25">
      <c r="BI20126" s="34">
        <v>5.1640362619245997E-2</v>
      </c>
    </row>
    <row r="20127" spans="61:61" x14ac:dyDescent="0.25">
      <c r="BI20127" s="34">
        <v>4.7660965818211103E-2</v>
      </c>
    </row>
    <row r="20128" spans="61:61" x14ac:dyDescent="0.25">
      <c r="BI20128" s="34">
        <v>-2.94090699058609E-2</v>
      </c>
    </row>
    <row r="20129" spans="61:61" x14ac:dyDescent="0.25">
      <c r="BI20129" s="34">
        <v>2.2500957249959101E-2</v>
      </c>
    </row>
    <row r="20130" spans="61:61" x14ac:dyDescent="0.25">
      <c r="BI20130" s="34">
        <v>-1.3812460941057E-3</v>
      </c>
    </row>
    <row r="20131" spans="61:61" x14ac:dyDescent="0.25">
      <c r="BI20131" s="34">
        <v>-0.15844177326517581</v>
      </c>
    </row>
    <row r="20132" spans="61:61" x14ac:dyDescent="0.25">
      <c r="BI20132" s="34">
        <v>-0.17638700887549591</v>
      </c>
    </row>
    <row r="20133" spans="61:61" x14ac:dyDescent="0.25">
      <c r="BI20133" s="34">
        <v>-2.4426455683494001E-2</v>
      </c>
    </row>
    <row r="20134" spans="61:61" x14ac:dyDescent="0.25">
      <c r="BI20134" s="34">
        <v>-4.1940172741989697E-2</v>
      </c>
    </row>
    <row r="20135" spans="61:61" x14ac:dyDescent="0.25">
      <c r="BI20135" s="34">
        <v>-0.17899844699211959</v>
      </c>
    </row>
    <row r="20136" spans="61:61" x14ac:dyDescent="0.25">
      <c r="BI20136" s="34">
        <v>-0.2191924832906087</v>
      </c>
    </row>
    <row r="20137" spans="61:61" x14ac:dyDescent="0.25">
      <c r="BI20137" s="34">
        <v>-2.4099947498711201E-2</v>
      </c>
    </row>
    <row r="20138" spans="61:61" x14ac:dyDescent="0.25">
      <c r="BI20138" s="34">
        <v>-0.2669063602616899</v>
      </c>
    </row>
    <row r="20139" spans="61:61" x14ac:dyDescent="0.25">
      <c r="BI20139" s="34">
        <v>-1.5788590340077902E-2</v>
      </c>
    </row>
    <row r="20140" spans="61:61" x14ac:dyDescent="0.25">
      <c r="BI20140" s="34">
        <v>-0.1459272978598985</v>
      </c>
    </row>
    <row r="20141" spans="61:61" x14ac:dyDescent="0.25">
      <c r="BI20141" s="34">
        <v>-0.20747849997894069</v>
      </c>
    </row>
    <row r="20142" spans="61:61" x14ac:dyDescent="0.25">
      <c r="BI20142" s="34">
        <v>-4.4374339185623002E-3</v>
      </c>
    </row>
    <row r="20143" spans="61:61" x14ac:dyDescent="0.25">
      <c r="BI20143" s="34">
        <v>-5.1534145160857803E-2</v>
      </c>
    </row>
    <row r="20144" spans="61:61" x14ac:dyDescent="0.25">
      <c r="BI20144" s="34">
        <v>-0.21991484908781531</v>
      </c>
    </row>
    <row r="20145" spans="61:61" x14ac:dyDescent="0.25">
      <c r="BI20145" s="34">
        <v>5.7067637115289498E-2</v>
      </c>
    </row>
    <row r="20146" spans="61:61" x14ac:dyDescent="0.25">
      <c r="BI20146" s="34">
        <v>-0.19179008374462389</v>
      </c>
    </row>
    <row r="20147" spans="61:61" x14ac:dyDescent="0.25">
      <c r="BI20147" s="34">
        <v>-0.1797133173042621</v>
      </c>
    </row>
    <row r="20148" spans="61:61" x14ac:dyDescent="0.25">
      <c r="BI20148" s="34">
        <v>-8.3324153924491107E-2</v>
      </c>
    </row>
    <row r="20149" spans="61:61" x14ac:dyDescent="0.25">
      <c r="BI20149" s="34">
        <v>1.3969926848389399E-2</v>
      </c>
    </row>
    <row r="20150" spans="61:61" x14ac:dyDescent="0.25">
      <c r="BI20150" s="34">
        <v>3.6497958380367998E-2</v>
      </c>
    </row>
    <row r="20151" spans="61:61" x14ac:dyDescent="0.25">
      <c r="BI20151" s="34">
        <v>-0.1923846627517827</v>
      </c>
    </row>
    <row r="20152" spans="61:61" x14ac:dyDescent="0.25">
      <c r="BI20152" s="34">
        <v>-0.10630088118555719</v>
      </c>
    </row>
    <row r="20153" spans="61:61" x14ac:dyDescent="0.25">
      <c r="BI20153" s="34">
        <v>-0.1599234387763199</v>
      </c>
    </row>
    <row r="20154" spans="61:61" x14ac:dyDescent="0.25">
      <c r="BI20154" s="34">
        <v>-0.20356558588599319</v>
      </c>
    </row>
    <row r="20155" spans="61:61" x14ac:dyDescent="0.25">
      <c r="BI20155" s="34">
        <v>-0.1543657685295351</v>
      </c>
    </row>
    <row r="20156" spans="61:61" x14ac:dyDescent="0.25">
      <c r="BI20156" s="34">
        <v>-0.1144706178437324</v>
      </c>
    </row>
    <row r="20157" spans="61:61" x14ac:dyDescent="0.25">
      <c r="BI20157" s="34">
        <v>-8.2659068084397394E-2</v>
      </c>
    </row>
    <row r="20158" spans="61:61" x14ac:dyDescent="0.25">
      <c r="BI20158" s="34">
        <v>-0.18352575516593941</v>
      </c>
    </row>
    <row r="20159" spans="61:61" x14ac:dyDescent="0.25">
      <c r="BI20159" s="34">
        <v>3.5909851943336603E-2</v>
      </c>
    </row>
    <row r="20160" spans="61:61" x14ac:dyDescent="0.25">
      <c r="BI20160" s="34">
        <v>8.80119044090589E-2</v>
      </c>
    </row>
    <row r="20161" spans="61:61" x14ac:dyDescent="0.25">
      <c r="BI20161" s="34">
        <v>-0.57494036033292628</v>
      </c>
    </row>
    <row r="20162" spans="61:61" x14ac:dyDescent="0.25">
      <c r="BI20162" s="34">
        <v>1.8891182659876202E-2</v>
      </c>
    </row>
    <row r="20163" spans="61:61" x14ac:dyDescent="0.25">
      <c r="BI20163" s="34">
        <v>-0.16087830132026429</v>
      </c>
    </row>
    <row r="20164" spans="61:61" x14ac:dyDescent="0.25">
      <c r="BI20164" s="34">
        <v>-0.33201303091584627</v>
      </c>
    </row>
    <row r="20165" spans="61:61" x14ac:dyDescent="0.25">
      <c r="BI20165" s="34">
        <v>-0.22697137757054989</v>
      </c>
    </row>
    <row r="20166" spans="61:61" x14ac:dyDescent="0.25">
      <c r="BI20166" s="34">
        <v>2.9641263389843402E-2</v>
      </c>
    </row>
    <row r="20167" spans="61:61" x14ac:dyDescent="0.25">
      <c r="BI20167" s="34">
        <v>-0.18386253278301959</v>
      </c>
    </row>
    <row r="20168" spans="61:61" x14ac:dyDescent="0.25">
      <c r="BI20168" s="34">
        <v>-0.1849917654827698</v>
      </c>
    </row>
    <row r="20169" spans="61:61" x14ac:dyDescent="0.25">
      <c r="BI20169" s="34">
        <v>-0.16977790696790609</v>
      </c>
    </row>
    <row r="20170" spans="61:61" x14ac:dyDescent="0.25">
      <c r="BI20170" s="34">
        <v>-0.1610628659219884</v>
      </c>
    </row>
    <row r="20171" spans="61:61" x14ac:dyDescent="0.25">
      <c r="BI20171" s="34">
        <v>2.4379667714077E-3</v>
      </c>
    </row>
    <row r="20172" spans="61:61" x14ac:dyDescent="0.25">
      <c r="BI20172" s="34">
        <v>2.3496290496526202E-2</v>
      </c>
    </row>
    <row r="20173" spans="61:61" x14ac:dyDescent="0.25">
      <c r="BI20173" s="34">
        <v>-3.0428888288262599E-2</v>
      </c>
    </row>
    <row r="20174" spans="61:61" x14ac:dyDescent="0.25">
      <c r="BI20174" s="34">
        <v>4.2014846130865202E-2</v>
      </c>
    </row>
    <row r="20175" spans="61:61" x14ac:dyDescent="0.25">
      <c r="BI20175" s="34">
        <v>-9.6878959743910101E-2</v>
      </c>
    </row>
    <row r="20176" spans="61:61" x14ac:dyDescent="0.25">
      <c r="BI20176" s="34">
        <v>-7.1292677652021699E-2</v>
      </c>
    </row>
    <row r="20177" spans="61:61" x14ac:dyDescent="0.25">
      <c r="BI20177" s="34">
        <v>3.1990130336823401E-2</v>
      </c>
    </row>
    <row r="20178" spans="61:61" x14ac:dyDescent="0.25">
      <c r="BI20178" s="34">
        <v>4.0097625884190198E-2</v>
      </c>
    </row>
    <row r="20179" spans="61:61" x14ac:dyDescent="0.25">
      <c r="BI20179" s="34">
        <v>-6.8610390475457195E-2</v>
      </c>
    </row>
    <row r="20180" spans="61:61" x14ac:dyDescent="0.25">
      <c r="BI20180" s="34">
        <v>1.77295471031963E-2</v>
      </c>
    </row>
    <row r="20181" spans="61:61" x14ac:dyDescent="0.25">
      <c r="BI20181" s="34">
        <v>3.4112920312719598E-2</v>
      </c>
    </row>
    <row r="20182" spans="61:61" x14ac:dyDescent="0.25">
      <c r="BI20182" s="34">
        <v>1.47750534133407E-2</v>
      </c>
    </row>
    <row r="20183" spans="61:61" x14ac:dyDescent="0.25">
      <c r="BI20183" s="34">
        <v>-6.1913918871154001E-2</v>
      </c>
    </row>
    <row r="20184" spans="61:61" x14ac:dyDescent="0.25">
      <c r="BI20184" s="34">
        <v>8.11961225160346E-2</v>
      </c>
    </row>
    <row r="20185" spans="61:61" x14ac:dyDescent="0.25">
      <c r="BI20185" s="34">
        <v>3.3686742701321701E-2</v>
      </c>
    </row>
    <row r="20186" spans="61:61" x14ac:dyDescent="0.25">
      <c r="BI20186" s="34">
        <v>4.2342633972945402E-2</v>
      </c>
    </row>
    <row r="20187" spans="61:61" x14ac:dyDescent="0.25">
      <c r="BI20187" s="34">
        <v>-5.5081550889341101E-2</v>
      </c>
    </row>
    <row r="20188" spans="61:61" x14ac:dyDescent="0.25">
      <c r="BI20188" s="34">
        <v>-0.20725218512854029</v>
      </c>
    </row>
    <row r="20189" spans="61:61" x14ac:dyDescent="0.25">
      <c r="BI20189" s="34">
        <v>1.76399067490088E-2</v>
      </c>
    </row>
    <row r="20190" spans="61:61" x14ac:dyDescent="0.25">
      <c r="BI20190" s="34">
        <v>-0.1284586674238149</v>
      </c>
    </row>
    <row r="20191" spans="61:61" x14ac:dyDescent="0.25">
      <c r="BI20191" s="34">
        <v>0.4709630879598482</v>
      </c>
    </row>
    <row r="20192" spans="61:61" x14ac:dyDescent="0.25">
      <c r="BI20192" s="34">
        <v>7.1768657023606602E-2</v>
      </c>
    </row>
    <row r="20193" spans="61:61" x14ac:dyDescent="0.25">
      <c r="BI20193" s="34">
        <v>-5.8978656487207903E-2</v>
      </c>
    </row>
    <row r="20194" spans="61:61" x14ac:dyDescent="0.25">
      <c r="BI20194" s="34">
        <v>0.40191704233949432</v>
      </c>
    </row>
    <row r="20195" spans="61:61" x14ac:dyDescent="0.25">
      <c r="BI20195" s="34">
        <v>2.3615520409551501E-2</v>
      </c>
    </row>
    <row r="20196" spans="61:61" x14ac:dyDescent="0.25">
      <c r="BI20196" s="34">
        <v>0.12645779477490071</v>
      </c>
    </row>
    <row r="20197" spans="61:61" x14ac:dyDescent="0.25">
      <c r="BI20197" s="34">
        <v>-4.1251064316194699E-2</v>
      </c>
    </row>
    <row r="20198" spans="61:61" x14ac:dyDescent="0.25">
      <c r="BI20198" s="34">
        <v>-6.6639391818235305E-2</v>
      </c>
    </row>
    <row r="20199" spans="61:61" x14ac:dyDescent="0.25">
      <c r="BI20199" s="34">
        <v>-1.05652395431445E-2</v>
      </c>
    </row>
    <row r="20200" spans="61:61" x14ac:dyDescent="0.25">
      <c r="BI20200" s="34">
        <v>7.4670647204130594E-2</v>
      </c>
    </row>
    <row r="20201" spans="61:61" x14ac:dyDescent="0.25">
      <c r="BI20201" s="34">
        <v>5.6018508995788197E-2</v>
      </c>
    </row>
    <row r="20202" spans="61:61" x14ac:dyDescent="0.25">
      <c r="BI20202" s="34">
        <v>1.52201377011801E-2</v>
      </c>
    </row>
    <row r="20203" spans="61:61" x14ac:dyDescent="0.25">
      <c r="BI20203" s="34">
        <v>6.7063197979558301E-2</v>
      </c>
    </row>
    <row r="20204" spans="61:61" x14ac:dyDescent="0.25">
      <c r="BI20204" s="34">
        <v>1.1805258314708701E-2</v>
      </c>
    </row>
    <row r="20205" spans="61:61" x14ac:dyDescent="0.25">
      <c r="BI20205" s="34">
        <v>2.2951237683621999E-3</v>
      </c>
    </row>
    <row r="20206" spans="61:61" x14ac:dyDescent="0.25">
      <c r="BI20206" s="34">
        <v>9.2496882547106994E-3</v>
      </c>
    </row>
    <row r="20207" spans="61:61" x14ac:dyDescent="0.25">
      <c r="BI20207" s="34">
        <v>0.28613060105793908</v>
      </c>
    </row>
    <row r="20208" spans="61:61" x14ac:dyDescent="0.25">
      <c r="BI20208" s="34">
        <v>-9.6368789449294806E-2</v>
      </c>
    </row>
    <row r="20209" spans="61:61" x14ac:dyDescent="0.25">
      <c r="BI20209" s="34">
        <v>-0.1043975766464722</v>
      </c>
    </row>
    <row r="20210" spans="61:61" x14ac:dyDescent="0.25">
      <c r="BI20210" s="34">
        <v>-1.68264349785902E-2</v>
      </c>
    </row>
    <row r="20211" spans="61:61" x14ac:dyDescent="0.25">
      <c r="BI20211" s="34">
        <v>0.2206908497936321</v>
      </c>
    </row>
    <row r="20212" spans="61:61" x14ac:dyDescent="0.25">
      <c r="BI20212" s="34">
        <v>0.1425269495281288</v>
      </c>
    </row>
    <row r="20213" spans="61:61" x14ac:dyDescent="0.25">
      <c r="BI20213" s="34">
        <v>7.6718813795707899E-2</v>
      </c>
    </row>
    <row r="20214" spans="61:61" x14ac:dyDescent="0.25">
      <c r="BI20214" s="34">
        <v>9.8377515682793806E-2</v>
      </c>
    </row>
    <row r="20215" spans="61:61" x14ac:dyDescent="0.25">
      <c r="BI20215" s="34">
        <v>-0.1268521484721096</v>
      </c>
    </row>
    <row r="20216" spans="61:61" x14ac:dyDescent="0.25">
      <c r="BI20216" s="34">
        <v>5.5838999443870899E-2</v>
      </c>
    </row>
    <row r="20217" spans="61:61" x14ac:dyDescent="0.25">
      <c r="BI20217" s="34">
        <v>0.27701851987518922</v>
      </c>
    </row>
    <row r="20218" spans="61:61" x14ac:dyDescent="0.25">
      <c r="BI20218" s="34">
        <v>-0.1053490079399844</v>
      </c>
    </row>
    <row r="20219" spans="61:61" x14ac:dyDescent="0.25">
      <c r="BI20219" s="34">
        <v>1.6825998382823899E-2</v>
      </c>
    </row>
    <row r="20220" spans="61:61" x14ac:dyDescent="0.25">
      <c r="BI20220" s="34">
        <v>2.0150280680081799E-2</v>
      </c>
    </row>
    <row r="20221" spans="61:61" x14ac:dyDescent="0.25">
      <c r="BI20221" s="34">
        <v>-1.00852219893418E-2</v>
      </c>
    </row>
    <row r="20222" spans="61:61" x14ac:dyDescent="0.25">
      <c r="BI20222" s="34">
        <v>0.13331474476264851</v>
      </c>
    </row>
    <row r="20223" spans="61:61" x14ac:dyDescent="0.25">
      <c r="BI20223" s="34">
        <v>-0.15899009465977409</v>
      </c>
    </row>
    <row r="20224" spans="61:61" x14ac:dyDescent="0.25">
      <c r="BI20224" s="34">
        <v>-6.5222272778008197E-2</v>
      </c>
    </row>
    <row r="20225" spans="61:61" x14ac:dyDescent="0.25">
      <c r="BI20225" s="34">
        <v>-0.1038759121460832</v>
      </c>
    </row>
    <row r="20226" spans="61:61" x14ac:dyDescent="0.25">
      <c r="BI20226" s="34">
        <v>-9.0718788386376301E-2</v>
      </c>
    </row>
    <row r="20227" spans="61:61" x14ac:dyDescent="0.25">
      <c r="BI20227" s="34">
        <v>-0.1575978574872276</v>
      </c>
    </row>
    <row r="20228" spans="61:61" x14ac:dyDescent="0.25">
      <c r="BI20228" s="34">
        <v>-4.3619188229248602E-2</v>
      </c>
    </row>
    <row r="20229" spans="61:61" x14ac:dyDescent="0.25">
      <c r="BI20229" s="34">
        <v>7.1144472136002695E-2</v>
      </c>
    </row>
    <row r="20230" spans="61:61" x14ac:dyDescent="0.25">
      <c r="BI20230" s="34">
        <v>0.201684598852747</v>
      </c>
    </row>
    <row r="20231" spans="61:61" x14ac:dyDescent="0.25">
      <c r="BI20231" s="34">
        <v>0.1083924687435823</v>
      </c>
    </row>
    <row r="20232" spans="61:61" x14ac:dyDescent="0.25">
      <c r="BI20232" s="34">
        <v>4.6458729924896101E-2</v>
      </c>
    </row>
    <row r="20233" spans="61:61" x14ac:dyDescent="0.25">
      <c r="BI20233" s="34">
        <v>-1.5944645361749599E-2</v>
      </c>
    </row>
    <row r="20234" spans="61:61" x14ac:dyDescent="0.25">
      <c r="BI20234" s="34">
        <v>5.44118246647936E-2</v>
      </c>
    </row>
    <row r="20235" spans="61:61" x14ac:dyDescent="0.25">
      <c r="BI20235" s="34">
        <v>8.5138366821023798E-2</v>
      </c>
    </row>
    <row r="20236" spans="61:61" x14ac:dyDescent="0.25">
      <c r="BI20236" s="34">
        <v>-2.0427178182203E-3</v>
      </c>
    </row>
    <row r="20237" spans="61:61" x14ac:dyDescent="0.25">
      <c r="BI20237" s="34">
        <v>3.9261578882262199E-2</v>
      </c>
    </row>
    <row r="20238" spans="61:61" x14ac:dyDescent="0.25">
      <c r="BI20238" s="34">
        <v>-8.2767418557682895E-2</v>
      </c>
    </row>
    <row r="20239" spans="61:61" x14ac:dyDescent="0.25">
      <c r="BI20239" s="34">
        <v>1.52675058483048E-2</v>
      </c>
    </row>
    <row r="20240" spans="61:61" x14ac:dyDescent="0.25">
      <c r="BI20240" s="34">
        <v>-2.88524968122893E-2</v>
      </c>
    </row>
    <row r="20241" spans="61:61" x14ac:dyDescent="0.25">
      <c r="BI20241" s="34">
        <v>8.9654086835399996E-4</v>
      </c>
    </row>
    <row r="20242" spans="61:61" x14ac:dyDescent="0.25">
      <c r="BI20242" s="34">
        <v>-3.9617436677051497E-2</v>
      </c>
    </row>
    <row r="20243" spans="61:61" x14ac:dyDescent="0.25">
      <c r="BI20243" s="34">
        <v>-0.14097388139483111</v>
      </c>
    </row>
    <row r="20244" spans="61:61" x14ac:dyDescent="0.25">
      <c r="BI20244" s="34">
        <v>-7.9465685417234505E-2</v>
      </c>
    </row>
    <row r="20245" spans="61:61" x14ac:dyDescent="0.25">
      <c r="BI20245" s="34">
        <v>-0.1481152608862018</v>
      </c>
    </row>
    <row r="20246" spans="61:61" x14ac:dyDescent="0.25">
      <c r="BI20246" s="34">
        <v>0.1114469162607717</v>
      </c>
    </row>
    <row r="20247" spans="61:61" x14ac:dyDescent="0.25">
      <c r="BI20247" s="34">
        <v>0.22673189630713439</v>
      </c>
    </row>
    <row r="20248" spans="61:61" x14ac:dyDescent="0.25">
      <c r="BI20248" s="34">
        <v>-5.8915448726814097E-2</v>
      </c>
    </row>
    <row r="20249" spans="61:61" x14ac:dyDescent="0.25">
      <c r="BI20249" s="34">
        <v>-0.11468607643206449</v>
      </c>
    </row>
    <row r="20250" spans="61:61" x14ac:dyDescent="0.25">
      <c r="BI20250" s="34">
        <v>-5.4378249241871797E-2</v>
      </c>
    </row>
    <row r="20251" spans="61:61" x14ac:dyDescent="0.25">
      <c r="BI20251" s="34">
        <v>8.5144424816539901E-2</v>
      </c>
    </row>
    <row r="20252" spans="61:61" x14ac:dyDescent="0.25">
      <c r="BI20252" s="34">
        <v>5.5408433351727203E-2</v>
      </c>
    </row>
    <row r="20253" spans="61:61" x14ac:dyDescent="0.25">
      <c r="BI20253" s="34">
        <v>4.9668486946789901E-2</v>
      </c>
    </row>
    <row r="20254" spans="61:61" x14ac:dyDescent="0.25">
      <c r="BI20254" s="34">
        <v>0.11633052325921769</v>
      </c>
    </row>
    <row r="20255" spans="61:61" x14ac:dyDescent="0.25">
      <c r="BI20255" s="34">
        <v>0.10519311051109891</v>
      </c>
    </row>
    <row r="20256" spans="61:61" x14ac:dyDescent="0.25">
      <c r="BI20256" s="34">
        <v>0.17435839301332021</v>
      </c>
    </row>
    <row r="20257" spans="61:61" x14ac:dyDescent="0.25">
      <c r="BI20257" s="34">
        <v>-4.8670583761381898E-2</v>
      </c>
    </row>
    <row r="20258" spans="61:61" x14ac:dyDescent="0.25">
      <c r="BI20258" s="34">
        <v>-8.8077446543954704E-2</v>
      </c>
    </row>
    <row r="20259" spans="61:61" x14ac:dyDescent="0.25">
      <c r="BI20259" s="34">
        <v>-2.2729170342072499E-2</v>
      </c>
    </row>
    <row r="20260" spans="61:61" x14ac:dyDescent="0.25">
      <c r="BI20260" s="34">
        <v>-8.5695170509995602E-2</v>
      </c>
    </row>
    <row r="20261" spans="61:61" x14ac:dyDescent="0.25">
      <c r="BI20261" s="34">
        <v>-0.21607830535630509</v>
      </c>
    </row>
    <row r="20262" spans="61:61" x14ac:dyDescent="0.25">
      <c r="BI20262" s="34">
        <v>-5.9587393521176701E-2</v>
      </c>
    </row>
    <row r="20263" spans="61:61" x14ac:dyDescent="0.25">
      <c r="BI20263" s="34">
        <v>-0.17033309149777179</v>
      </c>
    </row>
    <row r="20264" spans="61:61" x14ac:dyDescent="0.25">
      <c r="BI20264" s="34">
        <v>4.3215413548948499E-2</v>
      </c>
    </row>
    <row r="20265" spans="61:61" x14ac:dyDescent="0.25">
      <c r="BI20265" s="34">
        <v>3.7530977250491801E-2</v>
      </c>
    </row>
    <row r="20266" spans="61:61" x14ac:dyDescent="0.25">
      <c r="BI20266" s="34">
        <v>-0.12708741335282761</v>
      </c>
    </row>
    <row r="20267" spans="61:61" x14ac:dyDescent="0.25">
      <c r="BI20267" s="34">
        <v>0.28700721018246461</v>
      </c>
    </row>
    <row r="20268" spans="61:61" x14ac:dyDescent="0.25">
      <c r="BI20268" s="34">
        <v>-9.6475500100145994E-2</v>
      </c>
    </row>
    <row r="20269" spans="61:61" x14ac:dyDescent="0.25">
      <c r="BI20269" s="34">
        <v>-0.41052816359120492</v>
      </c>
    </row>
    <row r="20270" spans="61:61" x14ac:dyDescent="0.25">
      <c r="BI20270" s="34">
        <v>-0.1693794040711987</v>
      </c>
    </row>
    <row r="20271" spans="61:61" x14ac:dyDescent="0.25">
      <c r="BI20271" s="34">
        <v>8.67632404551585E-2</v>
      </c>
    </row>
    <row r="20272" spans="61:61" x14ac:dyDescent="0.25">
      <c r="BI20272" s="34">
        <v>-6.08944804693098E-2</v>
      </c>
    </row>
    <row r="20273" spans="61:61" x14ac:dyDescent="0.25">
      <c r="BI20273" s="34">
        <v>-4.5349292226875698E-2</v>
      </c>
    </row>
    <row r="20274" spans="61:61" x14ac:dyDescent="0.25">
      <c r="BI20274" s="34">
        <v>-0.1829487203710323</v>
      </c>
    </row>
    <row r="20275" spans="61:61" x14ac:dyDescent="0.25">
      <c r="BI20275" s="34">
        <v>-0.28717679569707122</v>
      </c>
    </row>
    <row r="20276" spans="61:61" x14ac:dyDescent="0.25">
      <c r="BI20276" s="34">
        <v>-3.7546801683465802E-2</v>
      </c>
    </row>
    <row r="20277" spans="61:61" x14ac:dyDescent="0.25">
      <c r="BI20277" s="34">
        <v>3.9325170491743097E-2</v>
      </c>
    </row>
    <row r="20278" spans="61:61" x14ac:dyDescent="0.25">
      <c r="BI20278" s="34">
        <v>-0.1331636194230624</v>
      </c>
    </row>
    <row r="20279" spans="61:61" x14ac:dyDescent="0.25">
      <c r="BI20279" s="34">
        <v>-0.14076123958630399</v>
      </c>
    </row>
    <row r="20280" spans="61:61" x14ac:dyDescent="0.25">
      <c r="BI20280" s="34">
        <v>-0.13678142388648501</v>
      </c>
    </row>
    <row r="20281" spans="61:61" x14ac:dyDescent="0.25">
      <c r="BI20281" s="34">
        <v>-3.5440656761749699E-2</v>
      </c>
    </row>
    <row r="20282" spans="61:61" x14ac:dyDescent="0.25">
      <c r="BI20282" s="34">
        <v>2.9855973375503999E-3</v>
      </c>
    </row>
    <row r="20283" spans="61:61" x14ac:dyDescent="0.25">
      <c r="BI20283" s="34">
        <v>0.12841881303637959</v>
      </c>
    </row>
    <row r="20284" spans="61:61" x14ac:dyDescent="0.25">
      <c r="BI20284" s="34">
        <v>-0.1333285614282668</v>
      </c>
    </row>
    <row r="20285" spans="61:61" x14ac:dyDescent="0.25">
      <c r="BI20285" s="34">
        <v>-0.1995834707393174</v>
      </c>
    </row>
    <row r="20286" spans="61:61" x14ac:dyDescent="0.25">
      <c r="BI20286" s="34">
        <v>-7.1845985473023002E-3</v>
      </c>
    </row>
    <row r="20287" spans="61:61" x14ac:dyDescent="0.25">
      <c r="BI20287" s="34">
        <v>-1.3719982679579201E-2</v>
      </c>
    </row>
    <row r="20288" spans="61:61" x14ac:dyDescent="0.25">
      <c r="BI20288" s="34">
        <v>-6.2450924216670603E-2</v>
      </c>
    </row>
    <row r="20289" spans="61:61" x14ac:dyDescent="0.25">
      <c r="BI20289" s="34">
        <v>-8.3165260681765801E-2</v>
      </c>
    </row>
    <row r="20290" spans="61:61" x14ac:dyDescent="0.25">
      <c r="BI20290" s="34">
        <v>0.57837047043330159</v>
      </c>
    </row>
    <row r="20291" spans="61:61" x14ac:dyDescent="0.25">
      <c r="BI20291" s="34">
        <v>-9.7713982411285705E-2</v>
      </c>
    </row>
    <row r="20292" spans="61:61" x14ac:dyDescent="0.25">
      <c r="BI20292" s="34">
        <v>-0.1006890131754752</v>
      </c>
    </row>
    <row r="20293" spans="61:61" x14ac:dyDescent="0.25">
      <c r="BI20293" s="34">
        <v>-0.40189251865838399</v>
      </c>
    </row>
    <row r="20294" spans="61:61" x14ac:dyDescent="0.25">
      <c r="BI20294" s="34">
        <v>-7.4689295998441194E-2</v>
      </c>
    </row>
    <row r="20295" spans="61:61" x14ac:dyDescent="0.25">
      <c r="BI20295" s="34">
        <v>9.2003628970403706E-2</v>
      </c>
    </row>
    <row r="20296" spans="61:61" x14ac:dyDescent="0.25">
      <c r="BI20296" s="34">
        <v>-0.114522513887567</v>
      </c>
    </row>
    <row r="20297" spans="61:61" x14ac:dyDescent="0.25">
      <c r="BI20297" s="34">
        <v>4.9910656311250898E-2</v>
      </c>
    </row>
    <row r="20298" spans="61:61" x14ac:dyDescent="0.25">
      <c r="BI20298" s="34">
        <v>7.0781765564148599E-2</v>
      </c>
    </row>
    <row r="20299" spans="61:61" x14ac:dyDescent="0.25">
      <c r="BI20299" s="34">
        <v>5.6490944517247302E-2</v>
      </c>
    </row>
    <row r="20300" spans="61:61" x14ac:dyDescent="0.25">
      <c r="BI20300" s="34">
        <v>1.054432993859064</v>
      </c>
    </row>
    <row r="20301" spans="61:61" x14ac:dyDescent="0.25">
      <c r="BI20301" s="34">
        <v>-5.36369491496776E-2</v>
      </c>
    </row>
    <row r="20302" spans="61:61" x14ac:dyDescent="0.25">
      <c r="BI20302" s="34">
        <v>-0.1876647644699786</v>
      </c>
    </row>
    <row r="20303" spans="61:61" x14ac:dyDescent="0.25">
      <c r="BI20303" s="34">
        <v>-0.10366075810880079</v>
      </c>
    </row>
    <row r="20304" spans="61:61" x14ac:dyDescent="0.25">
      <c r="BI20304" s="34">
        <v>1.6974992995212001E-2</v>
      </c>
    </row>
    <row r="20305" spans="61:61" x14ac:dyDescent="0.25">
      <c r="BI20305" s="34">
        <v>0.15688050521758781</v>
      </c>
    </row>
    <row r="20306" spans="61:61" x14ac:dyDescent="0.25">
      <c r="BI20306" s="34">
        <v>-1.8807183295780901E-2</v>
      </c>
    </row>
    <row r="20307" spans="61:61" x14ac:dyDescent="0.25">
      <c r="BI20307" s="34">
        <v>-8.4149033026423195E-2</v>
      </c>
    </row>
    <row r="20308" spans="61:61" x14ac:dyDescent="0.25">
      <c r="BI20308" s="34">
        <v>-0.1041854049871748</v>
      </c>
    </row>
    <row r="20309" spans="61:61" x14ac:dyDescent="0.25">
      <c r="BI20309" s="34">
        <v>-4.2053903664823401E-2</v>
      </c>
    </row>
    <row r="20310" spans="61:61" x14ac:dyDescent="0.25">
      <c r="BI20310" s="34">
        <v>3.0962750751462799E-2</v>
      </c>
    </row>
    <row r="20311" spans="61:61" x14ac:dyDescent="0.25">
      <c r="BI20311" s="34">
        <v>0.28834415486198639</v>
      </c>
    </row>
    <row r="20312" spans="61:61" x14ac:dyDescent="0.25">
      <c r="BI20312" s="34">
        <v>-2.4744641326460001E-3</v>
      </c>
    </row>
    <row r="20313" spans="61:61" x14ac:dyDescent="0.25">
      <c r="BI20313" s="34">
        <v>0.14219147542237379</v>
      </c>
    </row>
    <row r="20314" spans="61:61" x14ac:dyDescent="0.25">
      <c r="BI20314" s="34">
        <v>4.4534746061419703E-2</v>
      </c>
    </row>
    <row r="20315" spans="61:61" x14ac:dyDescent="0.25">
      <c r="BI20315" s="34">
        <v>-0.22864916056473711</v>
      </c>
    </row>
    <row r="20316" spans="61:61" x14ac:dyDescent="0.25">
      <c r="BI20316" s="34">
        <v>-4.4584633095540303E-2</v>
      </c>
    </row>
    <row r="20317" spans="61:61" x14ac:dyDescent="0.25">
      <c r="BI20317" s="34">
        <v>-0.14469063269422819</v>
      </c>
    </row>
    <row r="20318" spans="61:61" x14ac:dyDescent="0.25">
      <c r="BI20318" s="34">
        <v>-2.6334725846759301E-2</v>
      </c>
    </row>
    <row r="20319" spans="61:61" x14ac:dyDescent="0.25">
      <c r="BI20319" s="34">
        <v>0.13593401484032841</v>
      </c>
    </row>
    <row r="20320" spans="61:61" x14ac:dyDescent="0.25">
      <c r="BI20320" s="34">
        <v>-4.9232769843232998E-3</v>
      </c>
    </row>
    <row r="20321" spans="61:61" x14ac:dyDescent="0.25">
      <c r="BI20321" s="34">
        <v>-5.0976353790613597E-2</v>
      </c>
    </row>
    <row r="20322" spans="61:61" x14ac:dyDescent="0.25">
      <c r="BI20322" s="34">
        <v>0.10336034071611511</v>
      </c>
    </row>
    <row r="20323" spans="61:61" x14ac:dyDescent="0.25">
      <c r="BI20323" s="34">
        <v>6.4167895148800197E-2</v>
      </c>
    </row>
    <row r="20324" spans="61:61" x14ac:dyDescent="0.25">
      <c r="BI20324" s="34">
        <v>-0.1072388051164231</v>
      </c>
    </row>
    <row r="20325" spans="61:61" x14ac:dyDescent="0.25">
      <c r="BI20325" s="34">
        <v>-2.97456424145057E-2</v>
      </c>
    </row>
    <row r="20326" spans="61:61" x14ac:dyDescent="0.25">
      <c r="BI20326" s="34">
        <v>0.1943846405627255</v>
      </c>
    </row>
    <row r="20327" spans="61:61" x14ac:dyDescent="0.25">
      <c r="BI20327" s="34">
        <v>4.8074218790450499E-2</v>
      </c>
    </row>
    <row r="20328" spans="61:61" x14ac:dyDescent="0.25">
      <c r="BI20328" s="34">
        <v>0.4003070818353317</v>
      </c>
    </row>
    <row r="20329" spans="61:61" x14ac:dyDescent="0.25">
      <c r="BI20329" s="34">
        <v>-0.1054499755859373</v>
      </c>
    </row>
    <row r="20330" spans="61:61" x14ac:dyDescent="0.25">
      <c r="BI20330" s="34">
        <v>-1.2909693927330001E-3</v>
      </c>
    </row>
    <row r="20331" spans="61:61" x14ac:dyDescent="0.25">
      <c r="BI20331" s="34">
        <v>0.19953461461218711</v>
      </c>
    </row>
    <row r="20332" spans="61:61" x14ac:dyDescent="0.25">
      <c r="BI20332" s="34">
        <v>3.3297770827339701E-2</v>
      </c>
    </row>
    <row r="20333" spans="61:61" x14ac:dyDescent="0.25">
      <c r="BI20333" s="34">
        <v>-5.8783115767238402E-2</v>
      </c>
    </row>
    <row r="20334" spans="61:61" x14ac:dyDescent="0.25">
      <c r="BI20334" s="34">
        <v>5.4821541032655199E-2</v>
      </c>
    </row>
    <row r="20335" spans="61:61" x14ac:dyDescent="0.25">
      <c r="BI20335" s="34">
        <v>-0.10823551567996589</v>
      </c>
    </row>
    <row r="20336" spans="61:61" x14ac:dyDescent="0.25">
      <c r="BI20336" s="34">
        <v>0.1018971602876016</v>
      </c>
    </row>
    <row r="20337" spans="61:61" x14ac:dyDescent="0.25">
      <c r="BI20337" s="34">
        <v>-8.6706605353983994E-3</v>
      </c>
    </row>
    <row r="20338" spans="61:61" x14ac:dyDescent="0.25">
      <c r="BI20338" s="34">
        <v>0.1331800705149421</v>
      </c>
    </row>
    <row r="20339" spans="61:61" x14ac:dyDescent="0.25">
      <c r="BI20339" s="34">
        <v>9.9985705211843006E-3</v>
      </c>
    </row>
    <row r="20340" spans="61:61" x14ac:dyDescent="0.25">
      <c r="BI20340" s="34">
        <v>-1.1786736724928E-2</v>
      </c>
    </row>
    <row r="20341" spans="61:61" x14ac:dyDescent="0.25">
      <c r="BI20341" s="34">
        <v>-8.2623335986940997E-3</v>
      </c>
    </row>
    <row r="20342" spans="61:61" x14ac:dyDescent="0.25">
      <c r="BI20342" s="34">
        <v>-8.2344120725636794E-2</v>
      </c>
    </row>
    <row r="20343" spans="61:61" x14ac:dyDescent="0.25">
      <c r="BI20343" s="34">
        <v>-2.24930008966076E-2</v>
      </c>
    </row>
    <row r="20344" spans="61:61" x14ac:dyDescent="0.25">
      <c r="BI20344" s="34">
        <v>-2.3994988748630998E-3</v>
      </c>
    </row>
    <row r="20345" spans="61:61" x14ac:dyDescent="0.25">
      <c r="BI20345" s="34">
        <v>9.4937777082529595E-2</v>
      </c>
    </row>
    <row r="20346" spans="61:61" x14ac:dyDescent="0.25">
      <c r="BI20346" s="34">
        <v>3.1987271246311497E-2</v>
      </c>
    </row>
    <row r="20347" spans="61:61" x14ac:dyDescent="0.25">
      <c r="BI20347" s="34">
        <v>0.2204911633480556</v>
      </c>
    </row>
    <row r="20348" spans="61:61" x14ac:dyDescent="0.25">
      <c r="BI20348" s="34">
        <v>0.36481804196696499</v>
      </c>
    </row>
    <row r="20349" spans="61:61" x14ac:dyDescent="0.25">
      <c r="BI20349" s="34">
        <v>5.46400064160125E-2</v>
      </c>
    </row>
    <row r="20350" spans="61:61" x14ac:dyDescent="0.25">
      <c r="BI20350" s="34">
        <v>8.9170213720073499E-2</v>
      </c>
    </row>
    <row r="20351" spans="61:61" x14ac:dyDescent="0.25">
      <c r="BI20351" s="34">
        <v>4.7118759520729998E-4</v>
      </c>
    </row>
    <row r="20352" spans="61:61" x14ac:dyDescent="0.25">
      <c r="BI20352" s="34">
        <v>0.34070913315209161</v>
      </c>
    </row>
    <row r="20353" spans="61:61" x14ac:dyDescent="0.25">
      <c r="BI20353" s="34">
        <v>6.4640683929930096E-2</v>
      </c>
    </row>
    <row r="20354" spans="61:61" x14ac:dyDescent="0.25">
      <c r="BI20354" s="34">
        <v>7.1562841143488404E-2</v>
      </c>
    </row>
    <row r="20355" spans="61:61" x14ac:dyDescent="0.25">
      <c r="BI20355" s="34">
        <v>2.5195136017970202E-2</v>
      </c>
    </row>
    <row r="20356" spans="61:61" x14ac:dyDescent="0.25">
      <c r="BI20356" s="34">
        <v>-6.7040245039821394E-2</v>
      </c>
    </row>
    <row r="20357" spans="61:61" x14ac:dyDescent="0.25">
      <c r="BI20357" s="34">
        <v>-0.1591538518255026</v>
      </c>
    </row>
    <row r="20358" spans="61:61" x14ac:dyDescent="0.25">
      <c r="BI20358" s="34">
        <v>-0.16691970916924759</v>
      </c>
    </row>
    <row r="20359" spans="61:61" x14ac:dyDescent="0.25">
      <c r="BI20359" s="34">
        <v>9.3339121330291999E-2</v>
      </c>
    </row>
    <row r="20360" spans="61:61" x14ac:dyDescent="0.25">
      <c r="BI20360" s="34">
        <v>0.23466404521687589</v>
      </c>
    </row>
    <row r="20361" spans="61:61" x14ac:dyDescent="0.25">
      <c r="BI20361" s="34">
        <v>0.15426241449135589</v>
      </c>
    </row>
    <row r="20362" spans="61:61" x14ac:dyDescent="0.25">
      <c r="BI20362" s="34">
        <v>2.92818516489111E-2</v>
      </c>
    </row>
    <row r="20363" spans="61:61" x14ac:dyDescent="0.25">
      <c r="BI20363" s="34">
        <v>0.62058446099536735</v>
      </c>
    </row>
    <row r="20364" spans="61:61" x14ac:dyDescent="0.25">
      <c r="BI20364" s="34">
        <v>9.4080602512572095E-2</v>
      </c>
    </row>
    <row r="20365" spans="61:61" x14ac:dyDescent="0.25">
      <c r="BI20365" s="34">
        <v>0.13109333903906861</v>
      </c>
    </row>
    <row r="20366" spans="61:61" x14ac:dyDescent="0.25">
      <c r="BI20366" s="34">
        <v>-3.2069999962765897E-2</v>
      </c>
    </row>
    <row r="20367" spans="61:61" x14ac:dyDescent="0.25">
      <c r="BI20367" s="34">
        <v>8.2706715378695894E-2</v>
      </c>
    </row>
    <row r="20368" spans="61:61" x14ac:dyDescent="0.25">
      <c r="BI20368" s="34">
        <v>-6.9169110738515102E-2</v>
      </c>
    </row>
    <row r="20369" spans="61:61" x14ac:dyDescent="0.25">
      <c r="BI20369" s="34">
        <v>1.0079266286368099E-2</v>
      </c>
    </row>
    <row r="20370" spans="61:61" x14ac:dyDescent="0.25">
      <c r="BI20370" s="34">
        <v>3.00323888442094E-2</v>
      </c>
    </row>
    <row r="20371" spans="61:61" x14ac:dyDescent="0.25">
      <c r="BI20371" s="34">
        <v>-3.4773182354021902E-2</v>
      </c>
    </row>
    <row r="20372" spans="61:61" x14ac:dyDescent="0.25">
      <c r="BI20372" s="34">
        <v>-6.7745565100906804E-2</v>
      </c>
    </row>
    <row r="20373" spans="61:61" x14ac:dyDescent="0.25">
      <c r="BI20373" s="34">
        <v>-6.9728423388729394E-2</v>
      </c>
    </row>
    <row r="20374" spans="61:61" x14ac:dyDescent="0.25">
      <c r="BI20374" s="34">
        <v>0.1895163010679751</v>
      </c>
    </row>
    <row r="20375" spans="61:61" x14ac:dyDescent="0.25">
      <c r="BI20375" s="34">
        <v>-1.2880267517398101E-2</v>
      </c>
    </row>
    <row r="20376" spans="61:61" x14ac:dyDescent="0.25">
      <c r="BI20376" s="34">
        <v>-2.8034139995403999E-3</v>
      </c>
    </row>
    <row r="20377" spans="61:61" x14ac:dyDescent="0.25">
      <c r="BI20377" s="34">
        <v>4.4104087274291097E-2</v>
      </c>
    </row>
    <row r="20378" spans="61:61" x14ac:dyDescent="0.25">
      <c r="BI20378" s="34">
        <v>8.4270634228509694E-2</v>
      </c>
    </row>
    <row r="20379" spans="61:61" x14ac:dyDescent="0.25">
      <c r="BI20379" s="34">
        <v>-0.1329328738505971</v>
      </c>
    </row>
    <row r="20380" spans="61:61" x14ac:dyDescent="0.25">
      <c r="BI20380" s="34">
        <v>-7.24877513597008E-2</v>
      </c>
    </row>
    <row r="20381" spans="61:61" x14ac:dyDescent="0.25">
      <c r="BI20381" s="34">
        <v>-2.61481983055671E-2</v>
      </c>
    </row>
    <row r="20382" spans="61:61" x14ac:dyDescent="0.25">
      <c r="BI20382" s="34">
        <v>-7.9262601799947097E-2</v>
      </c>
    </row>
    <row r="20383" spans="61:61" x14ac:dyDescent="0.25">
      <c r="BI20383" s="34">
        <v>-2.9118201925796001E-3</v>
      </c>
    </row>
    <row r="20384" spans="61:61" x14ac:dyDescent="0.25">
      <c r="BI20384" s="34">
        <v>5.3192283288632798E-2</v>
      </c>
    </row>
    <row r="20385" spans="61:61" x14ac:dyDescent="0.25">
      <c r="BI20385" s="34">
        <v>2.67422422937801E-2</v>
      </c>
    </row>
    <row r="20386" spans="61:61" x14ac:dyDescent="0.25">
      <c r="BI20386" s="34">
        <v>0.10025477308081709</v>
      </c>
    </row>
    <row r="20387" spans="61:61" x14ac:dyDescent="0.25">
      <c r="BI20387" s="34">
        <v>-5.50166014593131E-2</v>
      </c>
    </row>
    <row r="20388" spans="61:61" x14ac:dyDescent="0.25">
      <c r="BI20388" s="34">
        <v>-0.12558336952270641</v>
      </c>
    </row>
    <row r="20389" spans="61:61" x14ac:dyDescent="0.25">
      <c r="BI20389" s="34">
        <v>-9.0842717429598596E-2</v>
      </c>
    </row>
    <row r="20390" spans="61:61" x14ac:dyDescent="0.25">
      <c r="BI20390" s="34">
        <v>-1.7591777101657199E-2</v>
      </c>
    </row>
    <row r="20391" spans="61:61" x14ac:dyDescent="0.25">
      <c r="BI20391" s="34">
        <v>0.1194701959727676</v>
      </c>
    </row>
    <row r="20392" spans="61:61" x14ac:dyDescent="0.25">
      <c r="BI20392" s="34">
        <v>9.3630078839685896E-2</v>
      </c>
    </row>
    <row r="20393" spans="61:61" x14ac:dyDescent="0.25">
      <c r="BI20393" s="34">
        <v>-0.15601365989607971</v>
      </c>
    </row>
    <row r="20394" spans="61:61" x14ac:dyDescent="0.25">
      <c r="BI20394" s="34">
        <v>-4.3130954939131397E-2</v>
      </c>
    </row>
    <row r="20395" spans="61:61" x14ac:dyDescent="0.25">
      <c r="BI20395" s="34">
        <v>-0.13682241369535089</v>
      </c>
    </row>
    <row r="20396" spans="61:61" x14ac:dyDescent="0.25">
      <c r="BI20396" s="34">
        <v>-8.0850022777965505E-2</v>
      </c>
    </row>
    <row r="20397" spans="61:61" x14ac:dyDescent="0.25">
      <c r="BI20397" s="34">
        <v>9.5018881891610299E-2</v>
      </c>
    </row>
    <row r="20398" spans="61:61" x14ac:dyDescent="0.25">
      <c r="BI20398" s="34">
        <v>3.73391361142415E-2</v>
      </c>
    </row>
    <row r="20399" spans="61:61" x14ac:dyDescent="0.25">
      <c r="BI20399" s="34">
        <v>1.7590408679441E-3</v>
      </c>
    </row>
    <row r="20400" spans="61:61" x14ac:dyDescent="0.25">
      <c r="BI20400" s="34">
        <v>0.26501035451794169</v>
      </c>
    </row>
    <row r="20401" spans="61:61" x14ac:dyDescent="0.25">
      <c r="BI20401" s="34">
        <v>-6.7191449030259601E-2</v>
      </c>
    </row>
    <row r="20402" spans="61:61" x14ac:dyDescent="0.25">
      <c r="BI20402" s="34">
        <v>-4.93554356362918E-2</v>
      </c>
    </row>
    <row r="20403" spans="61:61" x14ac:dyDescent="0.25">
      <c r="BI20403" s="34">
        <v>3.3461970139157297E-2</v>
      </c>
    </row>
    <row r="20404" spans="61:61" x14ac:dyDescent="0.25">
      <c r="BI20404" s="34">
        <v>-2.8979386630530301E-2</v>
      </c>
    </row>
    <row r="20405" spans="61:61" x14ac:dyDescent="0.25">
      <c r="BI20405" s="34">
        <v>-0.19639888068258579</v>
      </c>
    </row>
    <row r="20406" spans="61:61" x14ac:dyDescent="0.25">
      <c r="BI20406" s="34">
        <v>-0.22390440058477459</v>
      </c>
    </row>
    <row r="20407" spans="61:61" x14ac:dyDescent="0.25">
      <c r="BI20407" s="34">
        <v>-0.15389250431117621</v>
      </c>
    </row>
    <row r="20408" spans="61:61" x14ac:dyDescent="0.25">
      <c r="BI20408" s="34">
        <v>0.14955233445154889</v>
      </c>
    </row>
    <row r="20409" spans="61:61" x14ac:dyDescent="0.25">
      <c r="BI20409" s="34">
        <v>-0.1164328200100216</v>
      </c>
    </row>
    <row r="20410" spans="61:61" x14ac:dyDescent="0.25">
      <c r="BI20410" s="34">
        <v>-0.16940832999172659</v>
      </c>
    </row>
    <row r="20411" spans="61:61" x14ac:dyDescent="0.25">
      <c r="BI20411" s="34">
        <v>-0.20434776086520071</v>
      </c>
    </row>
    <row r="20412" spans="61:61" x14ac:dyDescent="0.25">
      <c r="BI20412" s="34">
        <v>-5.4310669176304199E-2</v>
      </c>
    </row>
    <row r="20413" spans="61:61" x14ac:dyDescent="0.25">
      <c r="BI20413" s="34">
        <v>-0.115464318191485</v>
      </c>
    </row>
    <row r="20414" spans="61:61" x14ac:dyDescent="0.25">
      <c r="BI20414" s="34">
        <v>6.8509162585024097E-2</v>
      </c>
    </row>
    <row r="20415" spans="61:61" x14ac:dyDescent="0.25">
      <c r="BI20415" s="34">
        <v>4.7453546189455902E-2</v>
      </c>
    </row>
    <row r="20416" spans="61:61" x14ac:dyDescent="0.25">
      <c r="BI20416" s="34">
        <v>-6.3854847512590407E-2</v>
      </c>
    </row>
    <row r="20417" spans="61:61" x14ac:dyDescent="0.25">
      <c r="BI20417" s="34">
        <v>1.45500109628921E-2</v>
      </c>
    </row>
    <row r="20418" spans="61:61" x14ac:dyDescent="0.25">
      <c r="BI20418" s="34">
        <v>4.6366996107936799E-2</v>
      </c>
    </row>
    <row r="20419" spans="61:61" x14ac:dyDescent="0.25">
      <c r="BI20419" s="34">
        <v>-0.1920975093221883</v>
      </c>
    </row>
    <row r="20420" spans="61:61" x14ac:dyDescent="0.25">
      <c r="BI20420" s="34">
        <v>0.25449727749536899</v>
      </c>
    </row>
    <row r="20421" spans="61:61" x14ac:dyDescent="0.25">
      <c r="BI20421" s="34">
        <v>8.2513604839168503E-2</v>
      </c>
    </row>
    <row r="20422" spans="61:61" x14ac:dyDescent="0.25">
      <c r="BI20422" s="34">
        <v>-0.16021351843590689</v>
      </c>
    </row>
    <row r="20423" spans="61:61" x14ac:dyDescent="0.25">
      <c r="BI20423" s="34">
        <v>-1.3411550342344401E-2</v>
      </c>
    </row>
    <row r="20424" spans="61:61" x14ac:dyDescent="0.25">
      <c r="BI20424" s="34">
        <v>-1.1154312863608601E-2</v>
      </c>
    </row>
    <row r="20425" spans="61:61" x14ac:dyDescent="0.25">
      <c r="BI20425" s="34">
        <v>0.1234358046783223</v>
      </c>
    </row>
    <row r="20426" spans="61:61" x14ac:dyDescent="0.25">
      <c r="BI20426" s="34">
        <v>-0.19255002537333649</v>
      </c>
    </row>
    <row r="20427" spans="61:61" x14ac:dyDescent="0.25">
      <c r="BI20427" s="34">
        <v>-8.9730658514342296E-2</v>
      </c>
    </row>
    <row r="20428" spans="61:61" x14ac:dyDescent="0.25">
      <c r="BI20428" s="34">
        <v>-0.107297665945753</v>
      </c>
    </row>
    <row r="20429" spans="61:61" x14ac:dyDescent="0.25">
      <c r="BI20429" s="34">
        <v>8.7928834156913896E-2</v>
      </c>
    </row>
    <row r="20430" spans="61:61" x14ac:dyDescent="0.25">
      <c r="BI20430" s="34">
        <v>-0.1114805311200594</v>
      </c>
    </row>
    <row r="20431" spans="61:61" x14ac:dyDescent="0.25">
      <c r="BI20431" s="34">
        <v>-0.1054632722111776</v>
      </c>
    </row>
    <row r="20432" spans="61:61" x14ac:dyDescent="0.25">
      <c r="BI20432" s="34">
        <v>-4.2221327808237903E-2</v>
      </c>
    </row>
    <row r="20433" spans="61:61" x14ac:dyDescent="0.25">
      <c r="BI20433" s="34">
        <v>-0.1690407913020861</v>
      </c>
    </row>
    <row r="20434" spans="61:61" x14ac:dyDescent="0.25">
      <c r="BI20434" s="34">
        <v>0.11407897364182649</v>
      </c>
    </row>
    <row r="20435" spans="61:61" x14ac:dyDescent="0.25">
      <c r="BI20435" s="34">
        <v>0.20410520019030909</v>
      </c>
    </row>
    <row r="20436" spans="61:61" x14ac:dyDescent="0.25">
      <c r="BI20436" s="34">
        <v>-2.7218270547503701E-2</v>
      </c>
    </row>
    <row r="20437" spans="61:61" x14ac:dyDescent="0.25">
      <c r="BI20437" s="34">
        <v>2.3002881739618002E-2</v>
      </c>
    </row>
    <row r="20438" spans="61:61" x14ac:dyDescent="0.25">
      <c r="BI20438" s="34">
        <v>-9.7359715164854102E-2</v>
      </c>
    </row>
    <row r="20439" spans="61:61" x14ac:dyDescent="0.25">
      <c r="BI20439" s="34">
        <v>4.8747736911913198E-2</v>
      </c>
    </row>
    <row r="20440" spans="61:61" x14ac:dyDescent="0.25">
      <c r="BI20440" s="34">
        <v>1.1303801154998501E-2</v>
      </c>
    </row>
    <row r="20441" spans="61:61" x14ac:dyDescent="0.25">
      <c r="BI20441" s="34">
        <v>-1.07139697582481E-2</v>
      </c>
    </row>
    <row r="20442" spans="61:61" x14ac:dyDescent="0.25">
      <c r="BI20442" s="34">
        <v>5.4019431965695301E-2</v>
      </c>
    </row>
    <row r="20443" spans="61:61" x14ac:dyDescent="0.25">
      <c r="BI20443" s="34">
        <v>-3.25694873920939E-2</v>
      </c>
    </row>
    <row r="20444" spans="61:61" x14ac:dyDescent="0.25">
      <c r="BI20444" s="34">
        <v>0.1506905388575531</v>
      </c>
    </row>
    <row r="20445" spans="61:61" x14ac:dyDescent="0.25">
      <c r="BI20445" s="34">
        <v>0.20439076181020091</v>
      </c>
    </row>
    <row r="20446" spans="61:61" x14ac:dyDescent="0.25">
      <c r="BI20446" s="34">
        <v>8.0234303321854005E-3</v>
      </c>
    </row>
    <row r="20447" spans="61:61" x14ac:dyDescent="0.25">
      <c r="BI20447" s="34">
        <v>-3.4421401323590999E-2</v>
      </c>
    </row>
    <row r="20448" spans="61:61" x14ac:dyDescent="0.25">
      <c r="BI20448" s="34">
        <v>-1.9037597414884001E-3</v>
      </c>
    </row>
    <row r="20449" spans="61:61" x14ac:dyDescent="0.25">
      <c r="BI20449" s="34">
        <v>0.2581879071483833</v>
      </c>
    </row>
    <row r="20450" spans="61:61" x14ac:dyDescent="0.25">
      <c r="BI20450" s="34">
        <v>-3.6259675696810999E-3</v>
      </c>
    </row>
    <row r="20451" spans="61:61" x14ac:dyDescent="0.25">
      <c r="BI20451" s="34">
        <v>3.3382583563690998E-3</v>
      </c>
    </row>
    <row r="20452" spans="61:61" x14ac:dyDescent="0.25">
      <c r="BI20452" s="34">
        <v>0.1158733161921485</v>
      </c>
    </row>
    <row r="20453" spans="61:61" x14ac:dyDescent="0.25">
      <c r="BI20453" s="34">
        <v>5.9710780102893999E-3</v>
      </c>
    </row>
    <row r="20454" spans="61:61" x14ac:dyDescent="0.25">
      <c r="BI20454" s="34">
        <v>-2.29828948423789E-2</v>
      </c>
    </row>
    <row r="20455" spans="61:61" x14ac:dyDescent="0.25">
      <c r="BI20455" s="34">
        <v>6.3675946054023002E-3</v>
      </c>
    </row>
    <row r="20456" spans="61:61" x14ac:dyDescent="0.25">
      <c r="BI20456" s="34">
        <v>3.8844486516377799E-2</v>
      </c>
    </row>
    <row r="20457" spans="61:61" x14ac:dyDescent="0.25">
      <c r="BI20457" s="34">
        <v>-0.1233637583414261</v>
      </c>
    </row>
    <row r="20458" spans="61:61" x14ac:dyDescent="0.25">
      <c r="BI20458" s="34">
        <v>-0.2043168373402969</v>
      </c>
    </row>
    <row r="20459" spans="61:61" x14ac:dyDescent="0.25">
      <c r="BI20459" s="34">
        <v>4.7054020244829999E-2</v>
      </c>
    </row>
    <row r="20460" spans="61:61" x14ac:dyDescent="0.25">
      <c r="BI20460" s="34">
        <v>6.5143611384344796E-2</v>
      </c>
    </row>
    <row r="20461" spans="61:61" x14ac:dyDescent="0.25">
      <c r="BI20461" s="34">
        <v>0.1375026984107118</v>
      </c>
    </row>
    <row r="20462" spans="61:61" x14ac:dyDescent="0.25">
      <c r="BI20462" s="34">
        <v>8.2032467534504001E-3</v>
      </c>
    </row>
    <row r="20463" spans="61:61" x14ac:dyDescent="0.25">
      <c r="BI20463" s="34">
        <v>-3.6056834287395999E-2</v>
      </c>
    </row>
    <row r="20464" spans="61:61" x14ac:dyDescent="0.25">
      <c r="BI20464" s="34">
        <v>-6.6619452153156095E-2</v>
      </c>
    </row>
    <row r="20465" spans="61:61" x14ac:dyDescent="0.25">
      <c r="BI20465" s="34">
        <v>-6.6542437606553803E-2</v>
      </c>
    </row>
    <row r="20466" spans="61:61" x14ac:dyDescent="0.25">
      <c r="BI20466" s="34">
        <v>-6.4073691512313402E-2</v>
      </c>
    </row>
    <row r="20467" spans="61:61" x14ac:dyDescent="0.25">
      <c r="BI20467" s="34">
        <v>0.29675089606478988</v>
      </c>
    </row>
    <row r="20468" spans="61:61" x14ac:dyDescent="0.25">
      <c r="BI20468" s="34">
        <v>0.35684803808930848</v>
      </c>
    </row>
    <row r="20469" spans="61:61" x14ac:dyDescent="0.25">
      <c r="BI20469" s="34">
        <v>-8.1688396744436204E-2</v>
      </c>
    </row>
    <row r="20470" spans="61:61" x14ac:dyDescent="0.25">
      <c r="BI20470" s="34">
        <v>0.11841064942412539</v>
      </c>
    </row>
    <row r="20471" spans="61:61" x14ac:dyDescent="0.25">
      <c r="BI20471" s="34">
        <v>-9.5545522936609603E-2</v>
      </c>
    </row>
    <row r="20472" spans="61:61" x14ac:dyDescent="0.25">
      <c r="BI20472" s="34">
        <v>-0.19746710261391109</v>
      </c>
    </row>
    <row r="20473" spans="61:61" x14ac:dyDescent="0.25">
      <c r="BI20473" s="34">
        <v>3.3685968904323002E-2</v>
      </c>
    </row>
    <row r="20474" spans="61:61" x14ac:dyDescent="0.25">
      <c r="BI20474" s="34">
        <v>-6.1732845137587996E-3</v>
      </c>
    </row>
    <row r="20475" spans="61:61" x14ac:dyDescent="0.25">
      <c r="BI20475" s="34">
        <v>0.10513709987558729</v>
      </c>
    </row>
    <row r="20476" spans="61:61" x14ac:dyDescent="0.25">
      <c r="BI20476" s="34">
        <v>-6.0171906151888901E-2</v>
      </c>
    </row>
    <row r="20477" spans="61:61" x14ac:dyDescent="0.25">
      <c r="BI20477" s="34">
        <v>-4.2434592265330598E-2</v>
      </c>
    </row>
    <row r="20478" spans="61:61" x14ac:dyDescent="0.25">
      <c r="BI20478" s="34">
        <v>-2.6625874032493502E-2</v>
      </c>
    </row>
    <row r="20479" spans="61:61" x14ac:dyDescent="0.25">
      <c r="BI20479" s="34">
        <v>-0.1552433697720213</v>
      </c>
    </row>
    <row r="20480" spans="61:61" x14ac:dyDescent="0.25">
      <c r="BI20480" s="34">
        <v>3.5534585371630102E-2</v>
      </c>
    </row>
    <row r="20481" spans="61:61" x14ac:dyDescent="0.25">
      <c r="BI20481" s="34">
        <v>6.3301022140962504E-2</v>
      </c>
    </row>
    <row r="20482" spans="61:61" x14ac:dyDescent="0.25">
      <c r="BI20482" s="34">
        <v>0.14074198211588071</v>
      </c>
    </row>
    <row r="20483" spans="61:61" x14ac:dyDescent="0.25">
      <c r="BI20483" s="34">
        <v>0.12593799903435041</v>
      </c>
    </row>
    <row r="20484" spans="61:61" x14ac:dyDescent="0.25">
      <c r="BI20484" s="34">
        <v>5.8636070231070703E-2</v>
      </c>
    </row>
    <row r="20485" spans="61:61" x14ac:dyDescent="0.25">
      <c r="BI20485" s="34">
        <v>-5.8676839094634198E-2</v>
      </c>
    </row>
    <row r="20486" spans="61:61" x14ac:dyDescent="0.25">
      <c r="BI20486" s="34">
        <v>6.5628781958193202E-2</v>
      </c>
    </row>
    <row r="20487" spans="61:61" x14ac:dyDescent="0.25">
      <c r="BI20487" s="34">
        <v>-0.29257567010198049</v>
      </c>
    </row>
    <row r="20488" spans="61:61" x14ac:dyDescent="0.25">
      <c r="BI20488" s="34">
        <v>0.1063177442636284</v>
      </c>
    </row>
    <row r="20489" spans="61:61" x14ac:dyDescent="0.25">
      <c r="BI20489" s="34">
        <v>0.17576916885224589</v>
      </c>
    </row>
    <row r="20490" spans="61:61" x14ac:dyDescent="0.25">
      <c r="BI20490" s="34">
        <v>-1.62062059198688E-2</v>
      </c>
    </row>
    <row r="20491" spans="61:61" x14ac:dyDescent="0.25">
      <c r="BI20491" s="34">
        <v>7.5065646641862299E-2</v>
      </c>
    </row>
    <row r="20492" spans="61:61" x14ac:dyDescent="0.25">
      <c r="BI20492" s="34">
        <v>-0.21797853210568599</v>
      </c>
    </row>
    <row r="20493" spans="61:61" x14ac:dyDescent="0.25">
      <c r="BI20493" s="34">
        <v>-6.4123735913666394E-2</v>
      </c>
    </row>
    <row r="20494" spans="61:61" x14ac:dyDescent="0.25">
      <c r="BI20494" s="34">
        <v>-6.4328652745679393E-2</v>
      </c>
    </row>
    <row r="20495" spans="61:61" x14ac:dyDescent="0.25">
      <c r="BI20495" s="34">
        <v>2.6188115618788501E-2</v>
      </c>
    </row>
    <row r="20496" spans="61:61" x14ac:dyDescent="0.25">
      <c r="BI20496" s="34">
        <v>-7.7675188191823299E-2</v>
      </c>
    </row>
    <row r="20497" spans="61:61" x14ac:dyDescent="0.25">
      <c r="BI20497" s="34">
        <v>-0.10241595152945129</v>
      </c>
    </row>
    <row r="20498" spans="61:61" x14ac:dyDescent="0.25">
      <c r="BI20498" s="34">
        <v>6.8634713580875903E-2</v>
      </c>
    </row>
    <row r="20499" spans="61:61" x14ac:dyDescent="0.25">
      <c r="BI20499" s="34">
        <v>-7.0243255272281993E-2</v>
      </c>
    </row>
    <row r="20500" spans="61:61" x14ac:dyDescent="0.25">
      <c r="BI20500" s="34">
        <v>2.0654661043655001E-2</v>
      </c>
    </row>
    <row r="20501" spans="61:61" x14ac:dyDescent="0.25">
      <c r="BI20501" s="34">
        <v>-0.14315953305856349</v>
      </c>
    </row>
    <row r="20502" spans="61:61" x14ac:dyDescent="0.25">
      <c r="BI20502" s="34">
        <v>9.22750496154848E-2</v>
      </c>
    </row>
    <row r="20503" spans="61:61" x14ac:dyDescent="0.25">
      <c r="BI20503" s="34">
        <v>-7.1547669956327706E-2</v>
      </c>
    </row>
    <row r="20504" spans="61:61" x14ac:dyDescent="0.25">
      <c r="BI20504" s="34">
        <v>-0.1972080230328471</v>
      </c>
    </row>
    <row r="20505" spans="61:61" x14ac:dyDescent="0.25">
      <c r="BI20505" s="34">
        <v>-1.4441879973526601E-2</v>
      </c>
    </row>
    <row r="20506" spans="61:61" x14ac:dyDescent="0.25">
      <c r="BI20506" s="34">
        <v>-9.9295264926301197E-2</v>
      </c>
    </row>
    <row r="20507" spans="61:61" x14ac:dyDescent="0.25">
      <c r="BI20507" s="34">
        <v>-0.29736942938959537</v>
      </c>
    </row>
    <row r="20508" spans="61:61" x14ac:dyDescent="0.25">
      <c r="BI20508" s="34">
        <v>-8.6319758167652597E-2</v>
      </c>
    </row>
    <row r="20509" spans="61:61" x14ac:dyDescent="0.25">
      <c r="BI20509" s="34">
        <v>-0.13753180910038351</v>
      </c>
    </row>
    <row r="20510" spans="61:61" x14ac:dyDescent="0.25">
      <c r="BI20510" s="34">
        <v>-4.5822630236579703E-2</v>
      </c>
    </row>
    <row r="20511" spans="61:61" x14ac:dyDescent="0.25">
      <c r="BI20511" s="34">
        <v>0.25126539457616659</v>
      </c>
    </row>
    <row r="20512" spans="61:61" x14ac:dyDescent="0.25">
      <c r="BI20512" s="34">
        <v>-1.82912359355882E-2</v>
      </c>
    </row>
    <row r="20513" spans="61:61" x14ac:dyDescent="0.25">
      <c r="BI20513" s="34">
        <v>-4.28406219767253E-2</v>
      </c>
    </row>
    <row r="20514" spans="61:61" x14ac:dyDescent="0.25">
      <c r="BI20514" s="34">
        <v>3.6930189537455499E-2</v>
      </c>
    </row>
    <row r="20515" spans="61:61" x14ac:dyDescent="0.25">
      <c r="BI20515" s="34">
        <v>0.1161253756994981</v>
      </c>
    </row>
    <row r="20516" spans="61:61" x14ac:dyDescent="0.25">
      <c r="BI20516" s="34">
        <v>0.17174591748392479</v>
      </c>
    </row>
    <row r="20517" spans="61:61" x14ac:dyDescent="0.25">
      <c r="BI20517" s="34">
        <v>7.7230415845176106E-2</v>
      </c>
    </row>
    <row r="20518" spans="61:61" x14ac:dyDescent="0.25">
      <c r="BI20518" s="34">
        <v>-4.1814050394589498E-2</v>
      </c>
    </row>
    <row r="20519" spans="61:61" x14ac:dyDescent="0.25">
      <c r="BI20519" s="34">
        <v>0.1585589407093394</v>
      </c>
    </row>
    <row r="20520" spans="61:61" x14ac:dyDescent="0.25">
      <c r="BI20520" s="34">
        <v>5.6422896193884901E-2</v>
      </c>
    </row>
    <row r="20521" spans="61:61" x14ac:dyDescent="0.25">
      <c r="BI20521" s="34">
        <v>5.5481152176037503E-2</v>
      </c>
    </row>
    <row r="20522" spans="61:61" x14ac:dyDescent="0.25">
      <c r="BI20522" s="34">
        <v>9.9119543266621493E-2</v>
      </c>
    </row>
    <row r="20523" spans="61:61" x14ac:dyDescent="0.25">
      <c r="BI20523" s="34">
        <v>-9.2687531152582894E-2</v>
      </c>
    </row>
    <row r="20524" spans="61:61" x14ac:dyDescent="0.25">
      <c r="BI20524" s="34">
        <v>5.1561358987727401E-2</v>
      </c>
    </row>
    <row r="20525" spans="61:61" x14ac:dyDescent="0.25">
      <c r="BI20525" s="34">
        <v>-9.2955034875349396E-2</v>
      </c>
    </row>
    <row r="20526" spans="61:61" x14ac:dyDescent="0.25">
      <c r="BI20526" s="34">
        <v>-3.5454743831569498E-2</v>
      </c>
    </row>
    <row r="20527" spans="61:61" x14ac:dyDescent="0.25">
      <c r="BI20527" s="34">
        <v>-0.1060161763081936</v>
      </c>
    </row>
    <row r="20528" spans="61:61" x14ac:dyDescent="0.25">
      <c r="BI20528" s="34">
        <v>0.12027836406220239</v>
      </c>
    </row>
    <row r="20529" spans="61:61" x14ac:dyDescent="0.25">
      <c r="BI20529" s="34">
        <v>1.75826372121369E-2</v>
      </c>
    </row>
    <row r="20530" spans="61:61" x14ac:dyDescent="0.25">
      <c r="BI20530" s="34">
        <v>7.10081487413107E-2</v>
      </c>
    </row>
    <row r="20531" spans="61:61" x14ac:dyDescent="0.25">
      <c r="BI20531" s="34">
        <v>0.103784665636406</v>
      </c>
    </row>
    <row r="20532" spans="61:61" x14ac:dyDescent="0.25">
      <c r="BI20532" s="34">
        <v>0.18614662583138411</v>
      </c>
    </row>
    <row r="20533" spans="61:61" x14ac:dyDescent="0.25">
      <c r="BI20533" s="34">
        <v>0.1030932224877229</v>
      </c>
    </row>
    <row r="20534" spans="61:61" x14ac:dyDescent="0.25">
      <c r="BI20534" s="34">
        <v>2.26564802791266E-2</v>
      </c>
    </row>
    <row r="20535" spans="61:61" x14ac:dyDescent="0.25">
      <c r="BI20535" s="34">
        <v>-5.0125456617377301E-2</v>
      </c>
    </row>
    <row r="20536" spans="61:61" x14ac:dyDescent="0.25">
      <c r="BI20536" s="34">
        <v>9.7133871693250495E-2</v>
      </c>
    </row>
    <row r="20537" spans="61:61" x14ac:dyDescent="0.25">
      <c r="BI20537" s="34">
        <v>-3.53701410082446E-2</v>
      </c>
    </row>
    <row r="20538" spans="61:61" x14ac:dyDescent="0.25">
      <c r="BI20538" s="34">
        <v>0.32611280025119938</v>
      </c>
    </row>
    <row r="20539" spans="61:61" x14ac:dyDescent="0.25">
      <c r="BI20539" s="34">
        <v>-2.2631743276295298E-2</v>
      </c>
    </row>
    <row r="20540" spans="61:61" x14ac:dyDescent="0.25">
      <c r="BI20540" s="34">
        <v>3.14059608062323E-2</v>
      </c>
    </row>
    <row r="20541" spans="61:61" x14ac:dyDescent="0.25">
      <c r="BI20541" s="34">
        <v>0.1999057363779205</v>
      </c>
    </row>
    <row r="20542" spans="61:61" x14ac:dyDescent="0.25">
      <c r="BI20542" s="34">
        <v>0.31444233973372249</v>
      </c>
    </row>
    <row r="20543" spans="61:61" x14ac:dyDescent="0.25">
      <c r="BI20543" s="34">
        <v>0.1190593382546322</v>
      </c>
    </row>
    <row r="20544" spans="61:61" x14ac:dyDescent="0.25">
      <c r="BI20544" s="34">
        <v>4.7794575154329902E-2</v>
      </c>
    </row>
    <row r="20545" spans="61:61" x14ac:dyDescent="0.25">
      <c r="BI20545" s="34">
        <v>0.1438581237305617</v>
      </c>
    </row>
    <row r="20546" spans="61:61" x14ac:dyDescent="0.25">
      <c r="BI20546" s="34">
        <v>0.1206718656182722</v>
      </c>
    </row>
    <row r="20547" spans="61:61" x14ac:dyDescent="0.25">
      <c r="BI20547" s="34">
        <v>0.1603692967656748</v>
      </c>
    </row>
    <row r="20548" spans="61:61" x14ac:dyDescent="0.25">
      <c r="BI20548" s="34">
        <v>0.1262971597375703</v>
      </c>
    </row>
    <row r="20549" spans="61:61" x14ac:dyDescent="0.25">
      <c r="BI20549" s="34">
        <v>0.26413765312513698</v>
      </c>
    </row>
    <row r="20550" spans="61:61" x14ac:dyDescent="0.25">
      <c r="BI20550" s="34">
        <v>8.4902114485990401E-2</v>
      </c>
    </row>
    <row r="20551" spans="61:61" x14ac:dyDescent="0.25">
      <c r="BI20551" s="34">
        <v>0.1189862251729413</v>
      </c>
    </row>
    <row r="20552" spans="61:61" x14ac:dyDescent="0.25">
      <c r="BI20552" s="34">
        <v>0.1690681949902052</v>
      </c>
    </row>
    <row r="20553" spans="61:61" x14ac:dyDescent="0.25">
      <c r="BI20553" s="34">
        <v>-6.9146372698081996E-3</v>
      </c>
    </row>
    <row r="20554" spans="61:61" x14ac:dyDescent="0.25">
      <c r="BI20554" s="34">
        <v>0.1082927613185086</v>
      </c>
    </row>
    <row r="20555" spans="61:61" x14ac:dyDescent="0.25">
      <c r="BI20555" s="34">
        <v>0.1223888079000789</v>
      </c>
    </row>
    <row r="20556" spans="61:61" x14ac:dyDescent="0.25">
      <c r="BI20556" s="34">
        <v>-2.6059726113719799E-2</v>
      </c>
    </row>
    <row r="20557" spans="61:61" x14ac:dyDescent="0.25">
      <c r="BI20557" s="34">
        <v>0.1832400309951753</v>
      </c>
    </row>
    <row r="20558" spans="61:61" x14ac:dyDescent="0.25">
      <c r="BI20558" s="34">
        <v>0.29855129798341162</v>
      </c>
    </row>
    <row r="20559" spans="61:61" x14ac:dyDescent="0.25">
      <c r="BI20559" s="34">
        <v>0.1188836006796373</v>
      </c>
    </row>
    <row r="20560" spans="61:61" x14ac:dyDescent="0.25">
      <c r="BI20560" s="34">
        <v>0.1769476270189142</v>
      </c>
    </row>
    <row r="20561" spans="61:61" x14ac:dyDescent="0.25">
      <c r="BI20561" s="34">
        <v>0.1876702368715587</v>
      </c>
    </row>
    <row r="20562" spans="61:61" x14ac:dyDescent="0.25">
      <c r="BI20562" s="34">
        <v>0.12934537269865409</v>
      </c>
    </row>
    <row r="20563" spans="61:61" x14ac:dyDescent="0.25">
      <c r="BI20563" s="34">
        <v>0.43671435335862357</v>
      </c>
    </row>
    <row r="20564" spans="61:61" x14ac:dyDescent="0.25">
      <c r="BI20564" s="34">
        <v>9.0862326921381201E-2</v>
      </c>
    </row>
    <row r="20565" spans="61:61" x14ac:dyDescent="0.25">
      <c r="BI20565" s="34">
        <v>0.1293441363125446</v>
      </c>
    </row>
    <row r="20566" spans="61:61" x14ac:dyDescent="0.25">
      <c r="BI20566" s="34">
        <v>0.13929896086959259</v>
      </c>
    </row>
    <row r="20567" spans="61:61" x14ac:dyDescent="0.25">
      <c r="BI20567" s="34">
        <v>1.79844995354702E-2</v>
      </c>
    </row>
    <row r="20568" spans="61:61" x14ac:dyDescent="0.25">
      <c r="BI20568" s="34">
        <v>7.4924426531894003E-3</v>
      </c>
    </row>
    <row r="20569" spans="61:61" x14ac:dyDescent="0.25">
      <c r="BI20569" s="34">
        <v>0.65645883000887395</v>
      </c>
    </row>
    <row r="20570" spans="61:61" x14ac:dyDescent="0.25">
      <c r="BI20570" s="34">
        <v>8.5187578056408295E-2</v>
      </c>
    </row>
    <row r="20571" spans="61:61" x14ac:dyDescent="0.25">
      <c r="BI20571" s="34">
        <v>3.93674419339375E-2</v>
      </c>
    </row>
    <row r="20572" spans="61:61" x14ac:dyDescent="0.25">
      <c r="BI20572" s="34">
        <v>0.2634111100583475</v>
      </c>
    </row>
    <row r="20573" spans="61:61" x14ac:dyDescent="0.25">
      <c r="BI20573" s="34">
        <v>5.1071555305156301E-2</v>
      </c>
    </row>
    <row r="20574" spans="61:61" x14ac:dyDescent="0.25">
      <c r="BI20574" s="34">
        <v>0.23538904881101361</v>
      </c>
    </row>
    <row r="20575" spans="61:61" x14ac:dyDescent="0.25">
      <c r="BI20575" s="34">
        <v>0.31737409228543678</v>
      </c>
    </row>
    <row r="20576" spans="61:61" x14ac:dyDescent="0.25">
      <c r="BI20576" s="34">
        <v>9.9183673708019005E-2</v>
      </c>
    </row>
    <row r="20577" spans="61:61" x14ac:dyDescent="0.25">
      <c r="BI20577" s="34">
        <v>-4.8295201182336898E-2</v>
      </c>
    </row>
    <row r="20578" spans="61:61" x14ac:dyDescent="0.25">
      <c r="BI20578" s="34">
        <v>8.0862652498893697E-2</v>
      </c>
    </row>
    <row r="20579" spans="61:61" x14ac:dyDescent="0.25">
      <c r="BI20579" s="34">
        <v>-6.05569332601191E-2</v>
      </c>
    </row>
    <row r="20580" spans="61:61" x14ac:dyDescent="0.25">
      <c r="BI20580" s="34">
        <v>-9.1021543236207203E-2</v>
      </c>
    </row>
    <row r="20581" spans="61:61" x14ac:dyDescent="0.25">
      <c r="BI20581" s="34">
        <v>8.0736398402069101E-2</v>
      </c>
    </row>
    <row r="20582" spans="61:61" x14ac:dyDescent="0.25">
      <c r="BI20582" s="34">
        <v>-0.1671655249180658</v>
      </c>
    </row>
    <row r="20583" spans="61:61" x14ac:dyDescent="0.25">
      <c r="BI20583" s="34">
        <v>0.48708419153116927</v>
      </c>
    </row>
    <row r="20584" spans="61:61" x14ac:dyDescent="0.25">
      <c r="BI20584" s="34">
        <v>-0.1221359693673847</v>
      </c>
    </row>
    <row r="20585" spans="61:61" x14ac:dyDescent="0.25">
      <c r="BI20585" s="34">
        <v>-9.1972508329219004E-3</v>
      </c>
    </row>
    <row r="20586" spans="61:61" x14ac:dyDescent="0.25">
      <c r="BI20586" s="34">
        <v>-4.4564017116483001E-2</v>
      </c>
    </row>
    <row r="20587" spans="61:61" x14ac:dyDescent="0.25">
      <c r="BI20587" s="34">
        <v>0.36839081697487142</v>
      </c>
    </row>
    <row r="20588" spans="61:61" x14ac:dyDescent="0.25">
      <c r="BI20588" s="34">
        <v>5.0496669329442898E-2</v>
      </c>
    </row>
    <row r="20589" spans="61:61" x14ac:dyDescent="0.25">
      <c r="BI20589" s="34">
        <v>-8.9455101726640202E-2</v>
      </c>
    </row>
    <row r="20590" spans="61:61" x14ac:dyDescent="0.25">
      <c r="BI20590" s="34">
        <v>0.32028894643737471</v>
      </c>
    </row>
    <row r="20591" spans="61:61" x14ac:dyDescent="0.25">
      <c r="BI20591" s="34">
        <v>0.172219250711351</v>
      </c>
    </row>
    <row r="20592" spans="61:61" x14ac:dyDescent="0.25">
      <c r="BI20592" s="34">
        <v>-5.0396894802627802E-2</v>
      </c>
    </row>
    <row r="20593" spans="61:61" x14ac:dyDescent="0.25">
      <c r="BI20593" s="34">
        <v>0.1069016983339451</v>
      </c>
    </row>
    <row r="20594" spans="61:61" x14ac:dyDescent="0.25">
      <c r="BI20594" s="34">
        <v>-6.6088109529841399E-2</v>
      </c>
    </row>
    <row r="20595" spans="61:61" x14ac:dyDescent="0.25">
      <c r="BI20595" s="34">
        <v>0.10736617591454729</v>
      </c>
    </row>
    <row r="20596" spans="61:61" x14ac:dyDescent="0.25">
      <c r="BI20596" s="34">
        <v>7.9079920034420007E-2</v>
      </c>
    </row>
    <row r="20597" spans="61:61" x14ac:dyDescent="0.25">
      <c r="BI20597" s="34">
        <v>-9.2361724209088003E-2</v>
      </c>
    </row>
    <row r="20598" spans="61:61" x14ac:dyDescent="0.25">
      <c r="BI20598" s="34">
        <v>0.16014111079457369</v>
      </c>
    </row>
    <row r="20599" spans="61:61" x14ac:dyDescent="0.25">
      <c r="BI20599" s="34">
        <v>-8.1226888187352995E-3</v>
      </c>
    </row>
    <row r="20600" spans="61:61" x14ac:dyDescent="0.25">
      <c r="BI20600" s="34">
        <v>-4.9944481426716598E-2</v>
      </c>
    </row>
    <row r="20601" spans="61:61" x14ac:dyDescent="0.25">
      <c r="BI20601" s="34">
        <v>0.27297687419487648</v>
      </c>
    </row>
    <row r="20602" spans="61:61" x14ac:dyDescent="0.25">
      <c r="BI20602" s="34">
        <v>8.3256099987189996E-2</v>
      </c>
    </row>
    <row r="20603" spans="61:61" x14ac:dyDescent="0.25">
      <c r="BI20603" s="34">
        <v>7.6535985672515294E-2</v>
      </c>
    </row>
    <row r="20604" spans="61:61" x14ac:dyDescent="0.25">
      <c r="BI20604" s="34">
        <v>0.2116103414406815</v>
      </c>
    </row>
    <row r="20605" spans="61:61" x14ac:dyDescent="0.25">
      <c r="BI20605" s="34">
        <v>0.18733080191456949</v>
      </c>
    </row>
    <row r="20606" spans="61:61" x14ac:dyDescent="0.25">
      <c r="BI20606" s="34">
        <v>4.7437085088725399E-2</v>
      </c>
    </row>
    <row r="20607" spans="61:61" x14ac:dyDescent="0.25">
      <c r="BI20607" s="34">
        <v>0.50992579719397357</v>
      </c>
    </row>
    <row r="20608" spans="61:61" x14ac:dyDescent="0.25">
      <c r="BI20608" s="34">
        <v>-4.3308933488725998E-3</v>
      </c>
    </row>
    <row r="20609" spans="61:61" x14ac:dyDescent="0.25">
      <c r="BI20609" s="34">
        <v>0.2756882882696004</v>
      </c>
    </row>
    <row r="20610" spans="61:61" x14ac:dyDescent="0.25">
      <c r="BI20610" s="34">
        <v>0.42469549469958079</v>
      </c>
    </row>
    <row r="20611" spans="61:61" x14ac:dyDescent="0.25">
      <c r="BI20611" s="34">
        <v>0.34846337051485748</v>
      </c>
    </row>
    <row r="20612" spans="61:61" x14ac:dyDescent="0.25">
      <c r="BI20612" s="34">
        <v>-4.8302422823777398E-2</v>
      </c>
    </row>
    <row r="20613" spans="61:61" x14ac:dyDescent="0.25">
      <c r="BI20613" s="34">
        <v>8.6275407054764497E-2</v>
      </c>
    </row>
    <row r="20614" spans="61:61" x14ac:dyDescent="0.25">
      <c r="BI20614" s="34">
        <v>0.59002487404327775</v>
      </c>
    </row>
    <row r="20615" spans="61:61" x14ac:dyDescent="0.25">
      <c r="BI20615" s="34">
        <v>0.193658618997853</v>
      </c>
    </row>
    <row r="20616" spans="61:61" x14ac:dyDescent="0.25">
      <c r="BI20616" s="34">
        <v>0.98475133549334037</v>
      </c>
    </row>
    <row r="20617" spans="61:61" x14ac:dyDescent="0.25">
      <c r="BI20617" s="34">
        <v>8.1245204793935905E-2</v>
      </c>
    </row>
    <row r="20618" spans="61:61" x14ac:dyDescent="0.25">
      <c r="BI20618" s="34">
        <v>-4.8593480166458897E-2</v>
      </c>
    </row>
    <row r="20619" spans="61:61" x14ac:dyDescent="0.25">
      <c r="BI20619" s="34">
        <v>1.16103605915251E-2</v>
      </c>
    </row>
    <row r="20620" spans="61:61" x14ac:dyDescent="0.25">
      <c r="BI20620" s="34">
        <v>0.20322802142854349</v>
      </c>
    </row>
    <row r="20621" spans="61:61" x14ac:dyDescent="0.25">
      <c r="BI20621" s="34">
        <v>6.4967791353165993E-2</v>
      </c>
    </row>
    <row r="20622" spans="61:61" x14ac:dyDescent="0.25">
      <c r="BI20622" s="34">
        <v>-4.5849794370102998E-3</v>
      </c>
    </row>
    <row r="20623" spans="61:61" x14ac:dyDescent="0.25">
      <c r="BI20623" s="34">
        <v>0.54978832825400004</v>
      </c>
    </row>
    <row r="20624" spans="61:61" x14ac:dyDescent="0.25">
      <c r="BI20624" s="34">
        <v>0.26587385741335778</v>
      </c>
    </row>
    <row r="20625" spans="61:61" x14ac:dyDescent="0.25">
      <c r="BI20625" s="34">
        <v>4.2819128119912897E-2</v>
      </c>
    </row>
    <row r="20626" spans="61:61" x14ac:dyDescent="0.25">
      <c r="BI20626" s="34">
        <v>0.21107793795307569</v>
      </c>
    </row>
    <row r="20627" spans="61:61" x14ac:dyDescent="0.25">
      <c r="BI20627" s="34">
        <v>0.39324447491645331</v>
      </c>
    </row>
    <row r="20628" spans="61:61" x14ac:dyDescent="0.25">
      <c r="BI20628" s="34">
        <v>-9.7622462681051306E-2</v>
      </c>
    </row>
    <row r="20629" spans="61:61" x14ac:dyDescent="0.25">
      <c r="BI20629" s="34">
        <v>0.309947464621178</v>
      </c>
    </row>
    <row r="20630" spans="61:61" x14ac:dyDescent="0.25">
      <c r="BI20630" s="34">
        <v>0.45625766621795721</v>
      </c>
    </row>
    <row r="20631" spans="61:61" x14ac:dyDescent="0.25">
      <c r="BI20631" s="34">
        <v>0.1242453566212197</v>
      </c>
    </row>
    <row r="20632" spans="61:61" x14ac:dyDescent="0.25">
      <c r="BI20632" s="34">
        <v>0.20931960360295951</v>
      </c>
    </row>
    <row r="20633" spans="61:61" x14ac:dyDescent="0.25">
      <c r="BI20633" s="34">
        <v>0.28008101873974722</v>
      </c>
    </row>
    <row r="20634" spans="61:61" x14ac:dyDescent="0.25">
      <c r="BI20634" s="34">
        <v>0.16999031592682359</v>
      </c>
    </row>
    <row r="20635" spans="61:61" x14ac:dyDescent="0.25">
      <c r="BI20635" s="34">
        <v>-4.2994936061866197E-2</v>
      </c>
    </row>
    <row r="20636" spans="61:61" x14ac:dyDescent="0.25">
      <c r="BI20636" s="34">
        <v>0.22303966865761959</v>
      </c>
    </row>
    <row r="20637" spans="61:61" x14ac:dyDescent="0.25">
      <c r="BI20637" s="34">
        <v>4.1955656671472004E-3</v>
      </c>
    </row>
    <row r="20638" spans="61:61" x14ac:dyDescent="0.25">
      <c r="BI20638" s="34">
        <v>0.1887496562165342</v>
      </c>
    </row>
    <row r="20639" spans="61:61" x14ac:dyDescent="0.25">
      <c r="BI20639" s="34">
        <v>0.21642849715947801</v>
      </c>
    </row>
    <row r="20640" spans="61:61" x14ac:dyDescent="0.25">
      <c r="BI20640" s="34">
        <v>0.13823826957749541</v>
      </c>
    </row>
    <row r="20641" spans="61:61" x14ac:dyDescent="0.25">
      <c r="BI20641" s="34">
        <v>-1.6033492789139999E-4</v>
      </c>
    </row>
    <row r="20642" spans="61:61" x14ac:dyDescent="0.25">
      <c r="BI20642" s="34">
        <v>3.6688900935175899E-2</v>
      </c>
    </row>
    <row r="20643" spans="61:61" x14ac:dyDescent="0.25">
      <c r="BI20643" s="34">
        <v>-6.9353102988746904E-2</v>
      </c>
    </row>
    <row r="20644" spans="61:61" x14ac:dyDescent="0.25">
      <c r="BI20644" s="34">
        <v>1.5232768086007001E-2</v>
      </c>
    </row>
    <row r="20645" spans="61:61" x14ac:dyDescent="0.25">
      <c r="BI20645" s="34">
        <v>0.27176317890551183</v>
      </c>
    </row>
    <row r="20646" spans="61:61" x14ac:dyDescent="0.25">
      <c r="BI20646" s="34">
        <v>0.11959144723046319</v>
      </c>
    </row>
    <row r="20647" spans="61:61" x14ac:dyDescent="0.25">
      <c r="BI20647" s="34">
        <v>9.1169147790402999E-2</v>
      </c>
    </row>
    <row r="20648" spans="61:61" x14ac:dyDescent="0.25">
      <c r="BI20648" s="34">
        <v>4.1746755493435997E-2</v>
      </c>
    </row>
    <row r="20649" spans="61:61" x14ac:dyDescent="0.25">
      <c r="BI20649" s="34">
        <v>-4.5298363238343298E-2</v>
      </c>
    </row>
    <row r="20650" spans="61:61" x14ac:dyDescent="0.25">
      <c r="BI20650" s="34">
        <v>-0.18766253705839511</v>
      </c>
    </row>
    <row r="20651" spans="61:61" x14ac:dyDescent="0.25">
      <c r="BI20651" s="34">
        <v>-0.1516381516961848</v>
      </c>
    </row>
    <row r="20652" spans="61:61" x14ac:dyDescent="0.25">
      <c r="BI20652" s="34">
        <v>-5.2185734688571399E-2</v>
      </c>
    </row>
    <row r="20653" spans="61:61" x14ac:dyDescent="0.25">
      <c r="BI20653" s="34">
        <v>-0.15234290407461551</v>
      </c>
    </row>
    <row r="20654" spans="61:61" x14ac:dyDescent="0.25">
      <c r="BI20654" s="34">
        <v>9.6010837575776303E-2</v>
      </c>
    </row>
    <row r="20655" spans="61:61" x14ac:dyDescent="0.25">
      <c r="BI20655" s="34">
        <v>4.3909277512677099E-2</v>
      </c>
    </row>
    <row r="20656" spans="61:61" x14ac:dyDescent="0.25">
      <c r="BI20656" s="34">
        <v>-3.1633941968085E-2</v>
      </c>
    </row>
    <row r="20657" spans="61:61" x14ac:dyDescent="0.25">
      <c r="BI20657" s="34">
        <v>0.36456104740353668</v>
      </c>
    </row>
    <row r="20658" spans="61:61" x14ac:dyDescent="0.25">
      <c r="BI20658" s="34">
        <v>3.2078474769687698E-2</v>
      </c>
    </row>
    <row r="20659" spans="61:61" x14ac:dyDescent="0.25">
      <c r="BI20659" s="34">
        <v>0.15366566365517489</v>
      </c>
    </row>
    <row r="20660" spans="61:61" x14ac:dyDescent="0.25">
      <c r="BI20660" s="34">
        <v>0.37113266602702322</v>
      </c>
    </row>
    <row r="20661" spans="61:61" x14ac:dyDescent="0.25">
      <c r="BI20661" s="34">
        <v>0.35208256683350708</v>
      </c>
    </row>
    <row r="20662" spans="61:61" x14ac:dyDescent="0.25">
      <c r="BI20662" s="34">
        <v>-3.2294677061226199E-2</v>
      </c>
    </row>
    <row r="20663" spans="61:61" x14ac:dyDescent="0.25">
      <c r="BI20663" s="34">
        <v>-2.06481031476538E-2</v>
      </c>
    </row>
    <row r="20664" spans="61:61" x14ac:dyDescent="0.25">
      <c r="BI20664" s="34">
        <v>0.12866190392143989</v>
      </c>
    </row>
    <row r="20665" spans="61:61" x14ac:dyDescent="0.25">
      <c r="BI20665" s="34">
        <v>-8.5443162791838997E-3</v>
      </c>
    </row>
    <row r="20666" spans="61:61" x14ac:dyDescent="0.25">
      <c r="BI20666" s="34">
        <v>0.218790939065132</v>
      </c>
    </row>
    <row r="20667" spans="61:61" x14ac:dyDescent="0.25">
      <c r="BI20667" s="34">
        <v>0.1000971845013393</v>
      </c>
    </row>
    <row r="20668" spans="61:61" x14ac:dyDescent="0.25">
      <c r="BI20668" s="34">
        <v>0.19816638843974119</v>
      </c>
    </row>
    <row r="20669" spans="61:61" x14ac:dyDescent="0.25">
      <c r="BI20669" s="34">
        <v>0.1199533939788352</v>
      </c>
    </row>
    <row r="20670" spans="61:61" x14ac:dyDescent="0.25">
      <c r="BI20670" s="34">
        <v>0.2025028679388573</v>
      </c>
    </row>
    <row r="20671" spans="61:61" x14ac:dyDescent="0.25">
      <c r="BI20671" s="34">
        <v>0.1223338856234971</v>
      </c>
    </row>
    <row r="20672" spans="61:61" x14ac:dyDescent="0.25">
      <c r="BI20672" s="34">
        <v>2.8794295534600002E-4</v>
      </c>
    </row>
    <row r="20673" spans="61:61" x14ac:dyDescent="0.25">
      <c r="BI20673" s="34">
        <v>0.3393375951674088</v>
      </c>
    </row>
    <row r="20674" spans="61:61" x14ac:dyDescent="0.25">
      <c r="BI20674" s="34">
        <v>8.9667811581912199E-2</v>
      </c>
    </row>
    <row r="20675" spans="61:61" x14ac:dyDescent="0.25">
      <c r="BI20675" s="34">
        <v>0.11324009865890911</v>
      </c>
    </row>
    <row r="20676" spans="61:61" x14ac:dyDescent="0.25">
      <c r="BI20676" s="34">
        <v>9.6691025221120705E-2</v>
      </c>
    </row>
    <row r="20677" spans="61:61" x14ac:dyDescent="0.25">
      <c r="BI20677" s="34">
        <v>0.16377344342182951</v>
      </c>
    </row>
    <row r="20678" spans="61:61" x14ac:dyDescent="0.25">
      <c r="BI20678" s="34">
        <v>0.29665164419354589</v>
      </c>
    </row>
    <row r="20679" spans="61:61" x14ac:dyDescent="0.25">
      <c r="BI20679" s="34">
        <v>7.2793909427040001E-4</v>
      </c>
    </row>
    <row r="20680" spans="61:61" x14ac:dyDescent="0.25">
      <c r="BI20680" s="34">
        <v>5.6944600828449203E-2</v>
      </c>
    </row>
    <row r="20681" spans="61:61" x14ac:dyDescent="0.25">
      <c r="BI20681" s="34">
        <v>8.1838528195332799E-2</v>
      </c>
    </row>
    <row r="20682" spans="61:61" x14ac:dyDescent="0.25">
      <c r="BI20682" s="34">
        <v>6.3025096996924504E-2</v>
      </c>
    </row>
    <row r="20683" spans="61:61" x14ac:dyDescent="0.25">
      <c r="BI20683" s="34">
        <v>0.12535436458748031</v>
      </c>
    </row>
    <row r="20684" spans="61:61" x14ac:dyDescent="0.25">
      <c r="BI20684" s="34">
        <v>-3.8070611100065811E-6</v>
      </c>
    </row>
    <row r="20685" spans="61:61" x14ac:dyDescent="0.25">
      <c r="BI20685" s="34">
        <v>0.14491084210555369</v>
      </c>
    </row>
    <row r="20686" spans="61:61" x14ac:dyDescent="0.25">
      <c r="BI20686" s="34">
        <v>0.1084288486946213</v>
      </c>
    </row>
    <row r="20687" spans="61:61" x14ac:dyDescent="0.25">
      <c r="BI20687" s="34">
        <v>6.8719204757376903E-2</v>
      </c>
    </row>
    <row r="20688" spans="61:61" x14ac:dyDescent="0.25">
      <c r="BI20688" s="34">
        <v>0.10266475562549129</v>
      </c>
    </row>
    <row r="20689" spans="61:61" x14ac:dyDescent="0.25">
      <c r="BI20689" s="34">
        <v>0.17049018760857809</v>
      </c>
    </row>
    <row r="20690" spans="61:61" x14ac:dyDescent="0.25">
      <c r="BI20690" s="34">
        <v>0.17266025880627059</v>
      </c>
    </row>
    <row r="20691" spans="61:61" x14ac:dyDescent="0.25">
      <c r="BI20691" s="34">
        <v>0.2033627557596337</v>
      </c>
    </row>
    <row r="20692" spans="61:61" x14ac:dyDescent="0.25">
      <c r="BI20692" s="34">
        <v>-3.8117808039669999E-2</v>
      </c>
    </row>
    <row r="20693" spans="61:61" x14ac:dyDescent="0.25">
      <c r="BI20693" s="34">
        <v>0.117269706503513</v>
      </c>
    </row>
    <row r="20694" spans="61:61" x14ac:dyDescent="0.25">
      <c r="BI20694" s="34">
        <v>-7.3115803568639198E-2</v>
      </c>
    </row>
    <row r="20695" spans="61:61" x14ac:dyDescent="0.25">
      <c r="BI20695" s="34">
        <v>-0.21617714305720001</v>
      </c>
    </row>
    <row r="20696" spans="61:61" x14ac:dyDescent="0.25">
      <c r="BI20696" s="34">
        <v>-9.5289944855783196E-2</v>
      </c>
    </row>
    <row r="20697" spans="61:61" x14ac:dyDescent="0.25">
      <c r="BI20697" s="34">
        <v>-0.11338302057211409</v>
      </c>
    </row>
    <row r="20698" spans="61:61" x14ac:dyDescent="0.25">
      <c r="BI20698" s="34">
        <v>-0.21064130742266421</v>
      </c>
    </row>
    <row r="20699" spans="61:61" x14ac:dyDescent="0.25">
      <c r="BI20699" s="34">
        <v>-0.1201781344858186</v>
      </c>
    </row>
    <row r="20700" spans="61:61" x14ac:dyDescent="0.25">
      <c r="BI20700" s="34">
        <v>-0.19213934198018989</v>
      </c>
    </row>
    <row r="20701" spans="61:61" x14ac:dyDescent="0.25">
      <c r="BI20701" s="34">
        <v>-7.3800272399902098E-2</v>
      </c>
    </row>
    <row r="20702" spans="61:61" x14ac:dyDescent="0.25">
      <c r="BI20702" s="34">
        <v>-5.9545054565091599E-2</v>
      </c>
    </row>
    <row r="20703" spans="61:61" x14ac:dyDescent="0.25">
      <c r="BI20703" s="34">
        <v>-1.8858100218649799E-2</v>
      </c>
    </row>
    <row r="20704" spans="61:61" x14ac:dyDescent="0.25">
      <c r="BI20704" s="34">
        <v>-7.7709424603183003E-3</v>
      </c>
    </row>
    <row r="20705" spans="61:61" x14ac:dyDescent="0.25">
      <c r="BI20705" s="34">
        <v>0.26465740007875571</v>
      </c>
    </row>
    <row r="20706" spans="61:61" x14ac:dyDescent="0.25">
      <c r="BI20706" s="34">
        <v>-1.3826906547708301E-2</v>
      </c>
    </row>
    <row r="20707" spans="61:61" x14ac:dyDescent="0.25">
      <c r="BI20707" s="34">
        <v>0.13309190311319841</v>
      </c>
    </row>
    <row r="20708" spans="61:61" x14ac:dyDescent="0.25">
      <c r="BI20708" s="34">
        <v>0.12937646946439579</v>
      </c>
    </row>
    <row r="20709" spans="61:61" x14ac:dyDescent="0.25">
      <c r="BI20709" s="34">
        <v>-0.1079996749675151</v>
      </c>
    </row>
    <row r="20710" spans="61:61" x14ac:dyDescent="0.25">
      <c r="BI20710" s="34">
        <v>-3.0802769496265999E-3</v>
      </c>
    </row>
    <row r="20711" spans="61:61" x14ac:dyDescent="0.25">
      <c r="BI20711" s="34">
        <v>0.22914993070126949</v>
      </c>
    </row>
    <row r="20712" spans="61:61" x14ac:dyDescent="0.25">
      <c r="BI20712" s="34">
        <v>-0.1761732393961053</v>
      </c>
    </row>
    <row r="20713" spans="61:61" x14ac:dyDescent="0.25">
      <c r="BI20713" s="34">
        <v>-3.7199834019955198E-2</v>
      </c>
    </row>
    <row r="20714" spans="61:61" x14ac:dyDescent="0.25">
      <c r="BI20714" s="34">
        <v>-7.6142359754479E-3</v>
      </c>
    </row>
    <row r="20715" spans="61:61" x14ac:dyDescent="0.25">
      <c r="BI20715" s="34">
        <v>-8.0588801698103799E-2</v>
      </c>
    </row>
    <row r="20716" spans="61:61" x14ac:dyDescent="0.25">
      <c r="BI20716" s="34">
        <v>-0.19545898365781561</v>
      </c>
    </row>
    <row r="20717" spans="61:61" x14ac:dyDescent="0.25">
      <c r="BI20717" s="34">
        <v>-8.4349205303630001E-4</v>
      </c>
    </row>
    <row r="20718" spans="61:61" x14ac:dyDescent="0.25">
      <c r="BI20718" s="34">
        <v>-8.4349997452342701E-2</v>
      </c>
    </row>
    <row r="20719" spans="61:61" x14ac:dyDescent="0.25">
      <c r="BI20719" s="34">
        <v>2.98488950168255E-2</v>
      </c>
    </row>
    <row r="20720" spans="61:61" x14ac:dyDescent="0.25">
      <c r="BI20720" s="34">
        <v>-0.1464018646966509</v>
      </c>
    </row>
    <row r="20721" spans="61:61" x14ac:dyDescent="0.25">
      <c r="BI20721" s="34">
        <v>3.2107240538733602E-2</v>
      </c>
    </row>
    <row r="20722" spans="61:61" x14ac:dyDescent="0.25">
      <c r="BI20722" s="34">
        <v>-9.7313182604830406E-2</v>
      </c>
    </row>
    <row r="20723" spans="61:61" x14ac:dyDescent="0.25">
      <c r="BI20723" s="34">
        <v>-0.17315113711545621</v>
      </c>
    </row>
    <row r="20724" spans="61:61" x14ac:dyDescent="0.25">
      <c r="BI20724" s="34">
        <v>-5.8636842850152401E-2</v>
      </c>
    </row>
    <row r="20725" spans="61:61" x14ac:dyDescent="0.25">
      <c r="BI20725" s="34">
        <v>-1.5788590340077902E-2</v>
      </c>
    </row>
    <row r="20726" spans="61:61" x14ac:dyDescent="0.25">
      <c r="BI20726" s="34">
        <v>-0.18949772544433291</v>
      </c>
    </row>
    <row r="20727" spans="61:61" x14ac:dyDescent="0.25">
      <c r="BI20727" s="34">
        <v>-0.1580357799028235</v>
      </c>
    </row>
    <row r="20728" spans="61:61" x14ac:dyDescent="0.25">
      <c r="BI20728" s="34">
        <v>-0.24541370816789329</v>
      </c>
    </row>
    <row r="20729" spans="61:61" x14ac:dyDescent="0.25">
      <c r="BI20729" s="34">
        <v>-2.1331087863844099E-2</v>
      </c>
    </row>
    <row r="20730" spans="61:61" x14ac:dyDescent="0.25">
      <c r="BI20730" s="34">
        <v>1.5488340299201099E-2</v>
      </c>
    </row>
    <row r="20731" spans="61:61" x14ac:dyDescent="0.25">
      <c r="BI20731" s="34">
        <v>3.4297894302402002E-2</v>
      </c>
    </row>
    <row r="20732" spans="61:61" x14ac:dyDescent="0.25">
      <c r="BI20732" s="34">
        <v>-0.1707239726603533</v>
      </c>
    </row>
    <row r="20733" spans="61:61" x14ac:dyDescent="0.25">
      <c r="BI20733" s="34">
        <v>-0.29711865868070131</v>
      </c>
    </row>
    <row r="20734" spans="61:61" x14ac:dyDescent="0.25">
      <c r="BI20734" s="34">
        <v>-4.4374339185623002E-3</v>
      </c>
    </row>
    <row r="20735" spans="61:61" x14ac:dyDescent="0.25">
      <c r="BI20735" s="34">
        <v>-0.1965727688470271</v>
      </c>
    </row>
    <row r="20736" spans="61:61" x14ac:dyDescent="0.25">
      <c r="BI20736" s="34">
        <v>0.1200305189707821</v>
      </c>
    </row>
    <row r="20737" spans="61:61" x14ac:dyDescent="0.25">
      <c r="BI20737" s="34">
        <v>-9.3524400543605002E-2</v>
      </c>
    </row>
    <row r="20738" spans="61:61" x14ac:dyDescent="0.25">
      <c r="BI20738" s="34">
        <v>-0.20915725483642131</v>
      </c>
    </row>
    <row r="20739" spans="61:61" x14ac:dyDescent="0.25">
      <c r="BI20739" s="34">
        <v>-8.0347318930026994E-3</v>
      </c>
    </row>
    <row r="20740" spans="61:61" x14ac:dyDescent="0.25">
      <c r="BI20740" s="34">
        <v>2.4625991582813599E-2</v>
      </c>
    </row>
    <row r="20741" spans="61:61" x14ac:dyDescent="0.25">
      <c r="BI20741" s="34">
        <v>-0.2072221705524579</v>
      </c>
    </row>
    <row r="20742" spans="61:61" x14ac:dyDescent="0.25">
      <c r="BI20742" s="34">
        <v>-0.2308871540031133</v>
      </c>
    </row>
    <row r="20743" spans="61:61" x14ac:dyDescent="0.25">
      <c r="BI20743" s="34">
        <v>-0.18352575516593941</v>
      </c>
    </row>
    <row r="20744" spans="61:61" x14ac:dyDescent="0.25">
      <c r="BI20744" s="34">
        <v>-6.8504354038801202E-2</v>
      </c>
    </row>
    <row r="20745" spans="61:61" x14ac:dyDescent="0.25">
      <c r="BI20745" s="34">
        <v>2.9641263389843402E-2</v>
      </c>
    </row>
    <row r="20746" spans="61:61" x14ac:dyDescent="0.25">
      <c r="BI20746" s="34">
        <v>-8.3719903210339397E-2</v>
      </c>
    </row>
    <row r="20747" spans="61:61" x14ac:dyDescent="0.25">
      <c r="BI20747" s="34">
        <v>-3.2465371522332601E-2</v>
      </c>
    </row>
    <row r="20748" spans="61:61" x14ac:dyDescent="0.25">
      <c r="BI20748" s="34">
        <v>-0.21615834573595119</v>
      </c>
    </row>
    <row r="20749" spans="61:61" x14ac:dyDescent="0.25">
      <c r="BI20749" s="34">
        <v>0.1063189836369785</v>
      </c>
    </row>
    <row r="20750" spans="61:61" x14ac:dyDescent="0.25">
      <c r="BI20750" s="34">
        <v>7.9978230023182703E-2</v>
      </c>
    </row>
    <row r="20751" spans="61:61" x14ac:dyDescent="0.25">
      <c r="BI20751" s="34">
        <v>2.90510539476601E-2</v>
      </c>
    </row>
    <row r="20752" spans="61:61" x14ac:dyDescent="0.25">
      <c r="BI20752" s="34">
        <v>-0.1610628659219884</v>
      </c>
    </row>
    <row r="20753" spans="61:61" x14ac:dyDescent="0.25">
      <c r="BI20753" s="34">
        <v>-9.45775349744188E-2</v>
      </c>
    </row>
    <row r="20754" spans="61:61" x14ac:dyDescent="0.25">
      <c r="BI20754" s="34">
        <v>2.4379667714077E-3</v>
      </c>
    </row>
    <row r="20755" spans="61:61" x14ac:dyDescent="0.25">
      <c r="BI20755" s="34">
        <v>-4.7690774613026697E-2</v>
      </c>
    </row>
    <row r="20756" spans="61:61" x14ac:dyDescent="0.25">
      <c r="BI20756" s="34">
        <v>8.0041490534375898E-2</v>
      </c>
    </row>
    <row r="20757" spans="61:61" x14ac:dyDescent="0.25">
      <c r="BI20757" s="34">
        <v>-9.9335326048188999E-3</v>
      </c>
    </row>
    <row r="20758" spans="61:61" x14ac:dyDescent="0.25">
      <c r="BI20758" s="34">
        <v>0.1169970472018383</v>
      </c>
    </row>
    <row r="20759" spans="61:61" x14ac:dyDescent="0.25">
      <c r="BI20759" s="34">
        <v>-4.0038338848393997E-3</v>
      </c>
    </row>
    <row r="20760" spans="61:61" x14ac:dyDescent="0.25">
      <c r="BI20760" s="34">
        <v>-0.1027847401979943</v>
      </c>
    </row>
    <row r="20761" spans="61:61" x14ac:dyDescent="0.25">
      <c r="BI20761" s="34">
        <v>4.2014846130865202E-2</v>
      </c>
    </row>
    <row r="20762" spans="61:61" x14ac:dyDescent="0.25">
      <c r="BI20762" s="34">
        <v>7.3268866810468E-3</v>
      </c>
    </row>
    <row r="20763" spans="61:61" x14ac:dyDescent="0.25">
      <c r="BI20763" s="34">
        <v>-7.6826196335486902E-2</v>
      </c>
    </row>
    <row r="20764" spans="61:61" x14ac:dyDescent="0.25">
      <c r="BI20764" s="34">
        <v>7.8907648729001606E-2</v>
      </c>
    </row>
    <row r="20765" spans="61:61" x14ac:dyDescent="0.25">
      <c r="BI20765" s="34">
        <v>-5.1721467104354102E-2</v>
      </c>
    </row>
    <row r="20766" spans="61:61" x14ac:dyDescent="0.25">
      <c r="BI20766" s="34">
        <v>-1.78544394524646E-2</v>
      </c>
    </row>
    <row r="20767" spans="61:61" x14ac:dyDescent="0.25">
      <c r="BI20767" s="34">
        <v>0.39051639187973708</v>
      </c>
    </row>
    <row r="20768" spans="61:61" x14ac:dyDescent="0.25">
      <c r="BI20768" s="34">
        <v>0.102593228258527</v>
      </c>
    </row>
    <row r="20769" spans="61:61" x14ac:dyDescent="0.25">
      <c r="BI20769" s="34">
        <v>0.210050421969976</v>
      </c>
    </row>
    <row r="20770" spans="61:61" x14ac:dyDescent="0.25">
      <c r="BI20770" s="34">
        <v>-5.5004155837065902E-2</v>
      </c>
    </row>
    <row r="20771" spans="61:61" x14ac:dyDescent="0.25">
      <c r="BI20771" s="34">
        <v>-0.11826126260343831</v>
      </c>
    </row>
    <row r="20772" spans="61:61" x14ac:dyDescent="0.25">
      <c r="BI20772" s="34">
        <v>3.3686742701321701E-2</v>
      </c>
    </row>
    <row r="20773" spans="61:61" x14ac:dyDescent="0.25">
      <c r="BI20773" s="34">
        <v>1.76399067490088E-2</v>
      </c>
    </row>
    <row r="20774" spans="61:61" x14ac:dyDescent="0.25">
      <c r="BI20774" s="34">
        <v>0.187154404177512</v>
      </c>
    </row>
    <row r="20775" spans="61:61" x14ac:dyDescent="0.25">
      <c r="BI20775" s="34">
        <v>0.12645779477490071</v>
      </c>
    </row>
    <row r="20776" spans="61:61" x14ac:dyDescent="0.25">
      <c r="BI20776" s="34">
        <v>0.13768951771873039</v>
      </c>
    </row>
    <row r="20777" spans="61:61" x14ac:dyDescent="0.25">
      <c r="BI20777" s="34">
        <v>0.18840843077846869</v>
      </c>
    </row>
    <row r="20778" spans="61:61" x14ac:dyDescent="0.25">
      <c r="BI20778" s="34">
        <v>-4.1251064316194699E-2</v>
      </c>
    </row>
    <row r="20779" spans="61:61" x14ac:dyDescent="0.25">
      <c r="BI20779" s="34">
        <v>-5.9133182154019498E-2</v>
      </c>
    </row>
    <row r="20780" spans="61:61" x14ac:dyDescent="0.25">
      <c r="BI20780" s="34">
        <v>7.9681880266551999E-3</v>
      </c>
    </row>
    <row r="20781" spans="61:61" x14ac:dyDescent="0.25">
      <c r="BI20781" s="34">
        <v>3.3245576757681403E-2</v>
      </c>
    </row>
    <row r="20782" spans="61:61" x14ac:dyDescent="0.25">
      <c r="BI20782" s="34">
        <v>6.0657770477259197E-2</v>
      </c>
    </row>
    <row r="20783" spans="61:61" x14ac:dyDescent="0.25">
      <c r="BI20783" s="34">
        <v>-1.8707187562578002E-2</v>
      </c>
    </row>
    <row r="20784" spans="61:61" x14ac:dyDescent="0.25">
      <c r="BI20784" s="34">
        <v>5.6513588388638597E-2</v>
      </c>
    </row>
    <row r="20785" spans="61:61" x14ac:dyDescent="0.25">
      <c r="BI20785" s="34">
        <v>4.1841297335112902E-2</v>
      </c>
    </row>
    <row r="20786" spans="61:61" x14ac:dyDescent="0.25">
      <c r="BI20786" s="34">
        <v>8.5179442254108007E-2</v>
      </c>
    </row>
    <row r="20787" spans="61:61" x14ac:dyDescent="0.25">
      <c r="BI20787" s="34">
        <v>0.18971444513720981</v>
      </c>
    </row>
    <row r="20788" spans="61:61" x14ac:dyDescent="0.25">
      <c r="BI20788" s="34">
        <v>-3.9683805852064401E-2</v>
      </c>
    </row>
    <row r="20789" spans="61:61" x14ac:dyDescent="0.25">
      <c r="BI20789" s="34">
        <v>-3.5084161216915599E-2</v>
      </c>
    </row>
    <row r="20790" spans="61:61" x14ac:dyDescent="0.25">
      <c r="BI20790" s="34">
        <v>0.3868197628066688</v>
      </c>
    </row>
    <row r="20791" spans="61:61" x14ac:dyDescent="0.25">
      <c r="BI20791" s="34">
        <v>0.1150938395830324</v>
      </c>
    </row>
    <row r="20792" spans="61:61" x14ac:dyDescent="0.25">
      <c r="BI20792" s="34">
        <v>4.2896839912340501E-2</v>
      </c>
    </row>
    <row r="20793" spans="61:61" x14ac:dyDescent="0.25">
      <c r="BI20793" s="34">
        <v>-1.9463085735479901E-2</v>
      </c>
    </row>
    <row r="20794" spans="61:61" x14ac:dyDescent="0.25">
      <c r="BI20794" s="34">
        <v>7.7858994031604206E-2</v>
      </c>
    </row>
    <row r="20795" spans="61:61" x14ac:dyDescent="0.25">
      <c r="BI20795" s="34">
        <v>3.0821687712926499E-2</v>
      </c>
    </row>
    <row r="20796" spans="61:61" x14ac:dyDescent="0.25">
      <c r="BI20796" s="34">
        <v>-0.1043975766464722</v>
      </c>
    </row>
    <row r="20797" spans="61:61" x14ac:dyDescent="0.25">
      <c r="BI20797" s="34">
        <v>3.05244441613838E-2</v>
      </c>
    </row>
    <row r="20798" spans="61:61" x14ac:dyDescent="0.25">
      <c r="BI20798" s="34">
        <v>-4.0628713116290703E-2</v>
      </c>
    </row>
    <row r="20799" spans="61:61" x14ac:dyDescent="0.25">
      <c r="BI20799" s="34">
        <v>4.21378382108012E-2</v>
      </c>
    </row>
    <row r="20800" spans="61:61" x14ac:dyDescent="0.25">
      <c r="BI20800" s="34">
        <v>2.1282109634964E-3</v>
      </c>
    </row>
    <row r="20801" spans="61:61" x14ac:dyDescent="0.25">
      <c r="BI20801" s="34">
        <v>0.24077491709754409</v>
      </c>
    </row>
    <row r="20802" spans="61:61" x14ac:dyDescent="0.25">
      <c r="BI20802" s="34">
        <v>-7.6846397692907395E-2</v>
      </c>
    </row>
    <row r="20803" spans="61:61" x14ac:dyDescent="0.25">
      <c r="BI20803" s="34">
        <v>-7.9780429973802497E-2</v>
      </c>
    </row>
    <row r="20804" spans="61:61" x14ac:dyDescent="0.25">
      <c r="BI20804" s="34">
        <v>9.8377515682793806E-2</v>
      </c>
    </row>
    <row r="20805" spans="61:61" x14ac:dyDescent="0.25">
      <c r="BI20805" s="34">
        <v>-7.2554385533353097E-2</v>
      </c>
    </row>
    <row r="20806" spans="61:61" x14ac:dyDescent="0.25">
      <c r="BI20806" s="34">
        <v>-9.3117838969135995E-3</v>
      </c>
    </row>
    <row r="20807" spans="61:61" x14ac:dyDescent="0.25">
      <c r="BI20807" s="34">
        <v>5.8040361918103398E-2</v>
      </c>
    </row>
    <row r="20808" spans="61:61" x14ac:dyDescent="0.25">
      <c r="BI20808" s="34">
        <v>4.20682126960953E-2</v>
      </c>
    </row>
    <row r="20809" spans="61:61" x14ac:dyDescent="0.25">
      <c r="BI20809" s="34">
        <v>0.13801549635231139</v>
      </c>
    </row>
    <row r="20810" spans="61:61" x14ac:dyDescent="0.25">
      <c r="BI20810" s="34">
        <v>-5.1698895121765003E-2</v>
      </c>
    </row>
    <row r="20811" spans="61:61" x14ac:dyDescent="0.25">
      <c r="BI20811" s="34">
        <v>-1.5944645361749599E-2</v>
      </c>
    </row>
    <row r="20812" spans="61:61" x14ac:dyDescent="0.25">
      <c r="BI20812" s="34">
        <v>-2.1750591633146101E-2</v>
      </c>
    </row>
    <row r="20813" spans="61:61" x14ac:dyDescent="0.25">
      <c r="BI20813" s="34">
        <v>-6.04112803672767E-2</v>
      </c>
    </row>
    <row r="20814" spans="61:61" x14ac:dyDescent="0.25">
      <c r="BI20814" s="34">
        <v>2.09634578935608E-2</v>
      </c>
    </row>
    <row r="20815" spans="61:61" x14ac:dyDescent="0.25">
      <c r="BI20815" s="34">
        <v>8.5138366821023798E-2</v>
      </c>
    </row>
    <row r="20816" spans="61:61" x14ac:dyDescent="0.25">
      <c r="BI20816" s="34">
        <v>-0.1284423677577689</v>
      </c>
    </row>
    <row r="20817" spans="61:61" x14ac:dyDescent="0.25">
      <c r="BI20817" s="34">
        <v>-2.0427178182203E-3</v>
      </c>
    </row>
    <row r="20818" spans="61:61" x14ac:dyDescent="0.25">
      <c r="BI20818" s="34">
        <v>-5.0615095133310001E-2</v>
      </c>
    </row>
    <row r="20819" spans="61:61" x14ac:dyDescent="0.25">
      <c r="BI20819" s="34">
        <v>0.20823301538057301</v>
      </c>
    </row>
    <row r="20820" spans="61:61" x14ac:dyDescent="0.25">
      <c r="BI20820" s="34">
        <v>-7.85846720765951E-2</v>
      </c>
    </row>
    <row r="20821" spans="61:61" x14ac:dyDescent="0.25">
      <c r="BI20821" s="34">
        <v>-0.14391449125674119</v>
      </c>
    </row>
    <row r="20822" spans="61:61" x14ac:dyDescent="0.25">
      <c r="BI20822" s="34">
        <v>-8.0237362208721002E-3</v>
      </c>
    </row>
    <row r="20823" spans="61:61" x14ac:dyDescent="0.25">
      <c r="BI20823" s="34">
        <v>0.16583564302614021</v>
      </c>
    </row>
    <row r="20824" spans="61:61" x14ac:dyDescent="0.25">
      <c r="BI20824" s="34">
        <v>-4.6546869052985197E-2</v>
      </c>
    </row>
    <row r="20825" spans="61:61" x14ac:dyDescent="0.25">
      <c r="BI20825" s="34">
        <v>-3.99666991961906E-2</v>
      </c>
    </row>
    <row r="20826" spans="61:61" x14ac:dyDescent="0.25">
      <c r="BI20826" s="34">
        <v>7.1200541414687596E-2</v>
      </c>
    </row>
    <row r="20827" spans="61:61" x14ac:dyDescent="0.25">
      <c r="BI20827" s="34">
        <v>-9.8362854544548198E-2</v>
      </c>
    </row>
    <row r="20828" spans="61:61" x14ac:dyDescent="0.25">
      <c r="BI20828" s="34">
        <v>0.11179696651144209</v>
      </c>
    </row>
    <row r="20829" spans="61:61" x14ac:dyDescent="0.25">
      <c r="BI20829" s="34">
        <v>0.13063062948431481</v>
      </c>
    </row>
    <row r="20830" spans="61:61" x14ac:dyDescent="0.25">
      <c r="BI20830" s="34">
        <v>0.1539302672333859</v>
      </c>
    </row>
    <row r="20831" spans="61:61" x14ac:dyDescent="0.25">
      <c r="BI20831" s="34">
        <v>-3.9059721537431903E-2</v>
      </c>
    </row>
    <row r="20832" spans="61:61" x14ac:dyDescent="0.25">
      <c r="BI20832" s="34">
        <v>1.9354715529674E-3</v>
      </c>
    </row>
    <row r="20833" spans="61:61" x14ac:dyDescent="0.25">
      <c r="BI20833" s="34">
        <v>-2.3166717981338299E-2</v>
      </c>
    </row>
    <row r="20834" spans="61:61" x14ac:dyDescent="0.25">
      <c r="BI20834" s="34">
        <v>-0.1579706257578862</v>
      </c>
    </row>
    <row r="20835" spans="61:61" x14ac:dyDescent="0.25">
      <c r="BI20835" s="34">
        <v>0.1071840221955899</v>
      </c>
    </row>
    <row r="20836" spans="61:61" x14ac:dyDescent="0.25">
      <c r="BI20836" s="34">
        <v>3.6608986606196402E-2</v>
      </c>
    </row>
    <row r="20837" spans="61:61" x14ac:dyDescent="0.25">
      <c r="BI20837" s="34">
        <v>-0.19141098224600481</v>
      </c>
    </row>
    <row r="20838" spans="61:61" x14ac:dyDescent="0.25">
      <c r="BI20838" s="34">
        <v>-8.5695170509995602E-2</v>
      </c>
    </row>
    <row r="20839" spans="61:61" x14ac:dyDescent="0.25">
      <c r="BI20839" s="34">
        <v>7.3893604281774897E-2</v>
      </c>
    </row>
    <row r="20840" spans="61:61" x14ac:dyDescent="0.25">
      <c r="BI20840" s="34">
        <v>-0.11903082217841469</v>
      </c>
    </row>
    <row r="20841" spans="61:61" x14ac:dyDescent="0.25">
      <c r="BI20841" s="34">
        <v>0.18718576968367059</v>
      </c>
    </row>
    <row r="20842" spans="61:61" x14ac:dyDescent="0.25">
      <c r="BI20842" s="34">
        <v>-0.149803563336908</v>
      </c>
    </row>
    <row r="20843" spans="61:61" x14ac:dyDescent="0.25">
      <c r="BI20843" s="34">
        <v>0.1139381894990202</v>
      </c>
    </row>
    <row r="20844" spans="61:61" x14ac:dyDescent="0.25">
      <c r="BI20844" s="34">
        <v>-0.17033309149777179</v>
      </c>
    </row>
    <row r="20845" spans="61:61" x14ac:dyDescent="0.25">
      <c r="BI20845" s="34">
        <v>-2.28953472675704E-2</v>
      </c>
    </row>
    <row r="20846" spans="61:61" x14ac:dyDescent="0.25">
      <c r="BI20846" s="34">
        <v>-0.1248865478097797</v>
      </c>
    </row>
    <row r="20847" spans="61:61" x14ac:dyDescent="0.25">
      <c r="BI20847" s="34">
        <v>-0.25404588710388942</v>
      </c>
    </row>
    <row r="20848" spans="61:61" x14ac:dyDescent="0.25">
      <c r="BI20848" s="34">
        <v>-0.15434990436264681</v>
      </c>
    </row>
    <row r="20849" spans="61:61" x14ac:dyDescent="0.25">
      <c r="BI20849" s="34">
        <v>-6.1500112916163599E-2</v>
      </c>
    </row>
    <row r="20850" spans="61:61" x14ac:dyDescent="0.25">
      <c r="BI20850" s="34">
        <v>3.2024495267030398E-2</v>
      </c>
    </row>
    <row r="20851" spans="61:61" x14ac:dyDescent="0.25">
      <c r="BI20851" s="34">
        <v>7.1195402646134207E-2</v>
      </c>
    </row>
    <row r="20852" spans="61:61" x14ac:dyDescent="0.25">
      <c r="BI20852" s="34">
        <v>0.1100144878192087</v>
      </c>
    </row>
    <row r="20853" spans="61:61" x14ac:dyDescent="0.25">
      <c r="BI20853" s="34">
        <v>-0.12305962587301909</v>
      </c>
    </row>
    <row r="20854" spans="61:61" x14ac:dyDescent="0.25">
      <c r="BI20854" s="34">
        <v>8.67632404551585E-2</v>
      </c>
    </row>
    <row r="20855" spans="61:61" x14ac:dyDescent="0.25">
      <c r="BI20855" s="34">
        <v>-1.9533484435489901E-2</v>
      </c>
    </row>
    <row r="20856" spans="61:61" x14ac:dyDescent="0.25">
      <c r="BI20856" s="34">
        <v>-9.5164860155640796E-2</v>
      </c>
    </row>
    <row r="20857" spans="61:61" x14ac:dyDescent="0.25">
      <c r="BI20857" s="34">
        <v>4.3435144483838402E-2</v>
      </c>
    </row>
    <row r="20858" spans="61:61" x14ac:dyDescent="0.25">
      <c r="BI20858" s="34">
        <v>-0.10775101944854271</v>
      </c>
    </row>
    <row r="20859" spans="61:61" x14ac:dyDescent="0.25">
      <c r="BI20859" s="34">
        <v>-0.22829377657188099</v>
      </c>
    </row>
    <row r="20860" spans="61:61" x14ac:dyDescent="0.25">
      <c r="BI20860" s="34">
        <v>-0.17788435597242119</v>
      </c>
    </row>
    <row r="20861" spans="61:61" x14ac:dyDescent="0.25">
      <c r="BI20861" s="34">
        <v>-0.14740047521365129</v>
      </c>
    </row>
    <row r="20862" spans="61:61" x14ac:dyDescent="0.25">
      <c r="BI20862" s="34">
        <v>0.40701096435266831</v>
      </c>
    </row>
    <row r="20863" spans="61:61" x14ac:dyDescent="0.25">
      <c r="BI20863" s="34">
        <v>-0.1588965506602191</v>
      </c>
    </row>
    <row r="20864" spans="61:61" x14ac:dyDescent="0.25">
      <c r="BI20864" s="34">
        <v>-9.5542059619762504E-2</v>
      </c>
    </row>
    <row r="20865" spans="61:61" x14ac:dyDescent="0.25">
      <c r="BI20865" s="34">
        <v>0.23138270658825669</v>
      </c>
    </row>
    <row r="20866" spans="61:61" x14ac:dyDescent="0.25">
      <c r="BI20866" s="34">
        <v>-8.7061180248570097E-2</v>
      </c>
    </row>
    <row r="20867" spans="61:61" x14ac:dyDescent="0.25">
      <c r="BI20867" s="34">
        <v>-4.0300939949285901E-2</v>
      </c>
    </row>
    <row r="20868" spans="61:61" x14ac:dyDescent="0.25">
      <c r="BI20868" s="34">
        <v>-0.21460576036866361</v>
      </c>
    </row>
    <row r="20869" spans="61:61" x14ac:dyDescent="0.25">
      <c r="BI20869" s="34">
        <v>-3.27386245598335E-2</v>
      </c>
    </row>
    <row r="20870" spans="61:61" x14ac:dyDescent="0.25">
      <c r="BI20870" s="34">
        <v>-0.1185680138682819</v>
      </c>
    </row>
    <row r="20871" spans="61:61" x14ac:dyDescent="0.25">
      <c r="BI20871" s="34">
        <v>0.21204111414269239</v>
      </c>
    </row>
    <row r="20872" spans="61:61" x14ac:dyDescent="0.25">
      <c r="BI20872" s="34">
        <v>0.31904358625771662</v>
      </c>
    </row>
    <row r="20873" spans="61:61" x14ac:dyDescent="0.25">
      <c r="BI20873" s="34">
        <v>0.23150528071329229</v>
      </c>
    </row>
    <row r="20874" spans="61:61" x14ac:dyDescent="0.25">
      <c r="BI20874" s="34">
        <v>6.5847214028358705E-2</v>
      </c>
    </row>
    <row r="20875" spans="61:61" x14ac:dyDescent="0.25">
      <c r="BI20875" s="34">
        <v>7.6516194050012198E-2</v>
      </c>
    </row>
    <row r="20876" spans="61:61" x14ac:dyDescent="0.25">
      <c r="BI20876" s="34">
        <v>-4.4641921772855198E-2</v>
      </c>
    </row>
    <row r="20877" spans="61:61" x14ac:dyDescent="0.25">
      <c r="BI20877" s="34">
        <v>-8.65885462691382E-2</v>
      </c>
    </row>
    <row r="20878" spans="61:61" x14ac:dyDescent="0.25">
      <c r="BI20878" s="34">
        <v>-0.114522513887567</v>
      </c>
    </row>
    <row r="20879" spans="61:61" x14ac:dyDescent="0.25">
      <c r="BI20879" s="34">
        <v>4.7809379109024497E-2</v>
      </c>
    </row>
    <row r="20880" spans="61:61" x14ac:dyDescent="0.25">
      <c r="BI20880" s="34">
        <v>0.17999789921685619</v>
      </c>
    </row>
    <row r="20881" spans="61:61" x14ac:dyDescent="0.25">
      <c r="BI20881" s="34">
        <v>-8.5804553771041694E-2</v>
      </c>
    </row>
    <row r="20882" spans="61:61" x14ac:dyDescent="0.25">
      <c r="BI20882" s="34">
        <v>0.2125334680617573</v>
      </c>
    </row>
    <row r="20883" spans="61:61" x14ac:dyDescent="0.25">
      <c r="BI20883" s="34">
        <v>0.13180673195236739</v>
      </c>
    </row>
    <row r="20884" spans="61:61" x14ac:dyDescent="0.25">
      <c r="BI20884" s="34">
        <v>0.2604759944069045</v>
      </c>
    </row>
    <row r="20885" spans="61:61" x14ac:dyDescent="0.25">
      <c r="BI20885" s="34">
        <v>-0.13400969786231481</v>
      </c>
    </row>
    <row r="20886" spans="61:61" x14ac:dyDescent="0.25">
      <c r="BI20886" s="34">
        <v>-5.3096824377020201E-2</v>
      </c>
    </row>
    <row r="20887" spans="61:61" x14ac:dyDescent="0.25">
      <c r="BI20887" s="34">
        <v>1.6974992995212001E-2</v>
      </c>
    </row>
    <row r="20888" spans="61:61" x14ac:dyDescent="0.25">
      <c r="BI20888" s="34">
        <v>-0.21366201379054481</v>
      </c>
    </row>
    <row r="20889" spans="61:61" x14ac:dyDescent="0.25">
      <c r="BI20889" s="34">
        <v>-1.2573607707897399E-2</v>
      </c>
    </row>
    <row r="20890" spans="61:61" x14ac:dyDescent="0.25">
      <c r="BI20890" s="34">
        <v>-8.0247066313374998E-2</v>
      </c>
    </row>
    <row r="20891" spans="61:61" x14ac:dyDescent="0.25">
      <c r="BI20891" s="34">
        <v>-0.32593928118715498</v>
      </c>
    </row>
    <row r="20892" spans="61:61" x14ac:dyDescent="0.25">
      <c r="BI20892" s="34">
        <v>-6.4491885729955706E-2</v>
      </c>
    </row>
    <row r="20893" spans="61:61" x14ac:dyDescent="0.25">
      <c r="BI20893" s="34">
        <v>1.2803629173742399E-2</v>
      </c>
    </row>
    <row r="20894" spans="61:61" x14ac:dyDescent="0.25">
      <c r="BI20894" s="34">
        <v>-0.13607613140105509</v>
      </c>
    </row>
    <row r="20895" spans="61:61" x14ac:dyDescent="0.25">
      <c r="BI20895" s="34">
        <v>2.1310029076928701E-2</v>
      </c>
    </row>
    <row r="20896" spans="61:61" x14ac:dyDescent="0.25">
      <c r="BI20896" s="34">
        <v>0.1120222797828495</v>
      </c>
    </row>
    <row r="20897" spans="61:61" x14ac:dyDescent="0.25">
      <c r="BI20897" s="34">
        <v>0.2060415183173695</v>
      </c>
    </row>
    <row r="20898" spans="61:61" x14ac:dyDescent="0.25">
      <c r="BI20898" s="34">
        <v>-8.9951522012213403E-2</v>
      </c>
    </row>
    <row r="20899" spans="61:61" x14ac:dyDescent="0.25">
      <c r="BI20899" s="34">
        <v>4.8988093437305799E-2</v>
      </c>
    </row>
    <row r="20900" spans="61:61" x14ac:dyDescent="0.25">
      <c r="BI20900" s="34">
        <v>-4.2798930750255502E-2</v>
      </c>
    </row>
    <row r="20901" spans="61:61" x14ac:dyDescent="0.25">
      <c r="BI20901" s="34">
        <v>-0.15601272971850971</v>
      </c>
    </row>
    <row r="20902" spans="61:61" x14ac:dyDescent="0.25">
      <c r="BI20902" s="34">
        <v>0.12723522599937151</v>
      </c>
    </row>
    <row r="20903" spans="61:61" x14ac:dyDescent="0.25">
      <c r="BI20903" s="34">
        <v>-8.0653199258735098E-2</v>
      </c>
    </row>
    <row r="20904" spans="61:61" x14ac:dyDescent="0.25">
      <c r="BI20904" s="34">
        <v>0.51489501416606054</v>
      </c>
    </row>
    <row r="20905" spans="61:61" x14ac:dyDescent="0.25">
      <c r="BI20905" s="34">
        <v>-0.14958961768832599</v>
      </c>
    </row>
    <row r="20906" spans="61:61" x14ac:dyDescent="0.25">
      <c r="BI20906" s="34">
        <v>-1.54512784780752E-2</v>
      </c>
    </row>
    <row r="20907" spans="61:61" x14ac:dyDescent="0.25">
      <c r="BI20907" s="34">
        <v>-0.128699564045965</v>
      </c>
    </row>
    <row r="20908" spans="61:61" x14ac:dyDescent="0.25">
      <c r="BI20908" s="34">
        <v>0.1276660890461388</v>
      </c>
    </row>
    <row r="20909" spans="61:61" x14ac:dyDescent="0.25">
      <c r="BI20909" s="34">
        <v>4.8074218790450499E-2</v>
      </c>
    </row>
    <row r="20910" spans="61:61" x14ac:dyDescent="0.25">
      <c r="BI20910" s="34">
        <v>-2.0363238734670299E-2</v>
      </c>
    </row>
    <row r="20911" spans="61:61" x14ac:dyDescent="0.25">
      <c r="BI20911" s="34">
        <v>2.6296812878781099E-2</v>
      </c>
    </row>
    <row r="20912" spans="61:61" x14ac:dyDescent="0.25">
      <c r="BI20912" s="34">
        <v>0.210344966344094</v>
      </c>
    </row>
    <row r="20913" spans="61:61" x14ac:dyDescent="0.25">
      <c r="BI20913" s="34">
        <v>-2.8653499962859701E-2</v>
      </c>
    </row>
    <row r="20914" spans="61:61" x14ac:dyDescent="0.25">
      <c r="BI20914" s="34">
        <v>0.260069351216143</v>
      </c>
    </row>
    <row r="20915" spans="61:61" x14ac:dyDescent="0.25">
      <c r="BI20915" s="34">
        <v>-8.42119090222474E-2</v>
      </c>
    </row>
    <row r="20916" spans="61:61" x14ac:dyDescent="0.25">
      <c r="BI20916" s="34">
        <v>5.4821541032655199E-2</v>
      </c>
    </row>
    <row r="20917" spans="61:61" x14ac:dyDescent="0.25">
      <c r="BI20917" s="34">
        <v>2.20091472821458E-2</v>
      </c>
    </row>
    <row r="20918" spans="61:61" x14ac:dyDescent="0.25">
      <c r="BI20918" s="34">
        <v>9.7596052726549504E-2</v>
      </c>
    </row>
    <row r="20919" spans="61:61" x14ac:dyDescent="0.25">
      <c r="BI20919" s="34">
        <v>0.1119581797100698</v>
      </c>
    </row>
    <row r="20920" spans="61:61" x14ac:dyDescent="0.25">
      <c r="BI20920" s="34">
        <v>-6.5985872690755801E-2</v>
      </c>
    </row>
    <row r="20921" spans="61:61" x14ac:dyDescent="0.25">
      <c r="BI20921" s="34">
        <v>-0.17088936286986339</v>
      </c>
    </row>
    <row r="20922" spans="61:61" x14ac:dyDescent="0.25">
      <c r="BI20922" s="34">
        <v>-8.6706605353983994E-3</v>
      </c>
    </row>
    <row r="20923" spans="61:61" x14ac:dyDescent="0.25">
      <c r="BI20923" s="34">
        <v>6.7429075109892406E-2</v>
      </c>
    </row>
    <row r="20924" spans="61:61" x14ac:dyDescent="0.25">
      <c r="BI20924" s="34">
        <v>-6.9273305619756101E-2</v>
      </c>
    </row>
    <row r="20925" spans="61:61" x14ac:dyDescent="0.25">
      <c r="BI20925" s="34">
        <v>0.60430631463512186</v>
      </c>
    </row>
    <row r="20926" spans="61:61" x14ac:dyDescent="0.25">
      <c r="BI20926" s="34">
        <v>0.53317674861490494</v>
      </c>
    </row>
    <row r="20927" spans="61:61" x14ac:dyDescent="0.25">
      <c r="BI20927" s="34">
        <v>6.8177106242042998E-2</v>
      </c>
    </row>
    <row r="20928" spans="61:61" x14ac:dyDescent="0.25">
      <c r="BI20928" s="34">
        <v>0.22604714580562929</v>
      </c>
    </row>
    <row r="20929" spans="61:61" x14ac:dyDescent="0.25">
      <c r="BI20929" s="34">
        <v>4.04278440578663E-2</v>
      </c>
    </row>
    <row r="20930" spans="61:61" x14ac:dyDescent="0.25">
      <c r="BI20930" s="34">
        <v>-5.6557310488404101E-2</v>
      </c>
    </row>
    <row r="20931" spans="61:61" x14ac:dyDescent="0.25">
      <c r="BI20931" s="34">
        <v>5.7001493162291597E-2</v>
      </c>
    </row>
    <row r="20932" spans="61:61" x14ac:dyDescent="0.25">
      <c r="BI20932" s="34">
        <v>0.31735268108554082</v>
      </c>
    </row>
    <row r="20933" spans="61:61" x14ac:dyDescent="0.25">
      <c r="BI20933" s="34">
        <v>2.5286130965573299E-2</v>
      </c>
    </row>
    <row r="20934" spans="61:61" x14ac:dyDescent="0.25">
      <c r="BI20934" s="34">
        <v>0.13109333903906861</v>
      </c>
    </row>
    <row r="20935" spans="61:61" x14ac:dyDescent="0.25">
      <c r="BI20935" s="34">
        <v>8.7776210680984595E-2</v>
      </c>
    </row>
    <row r="20936" spans="61:61" x14ac:dyDescent="0.25">
      <c r="BI20936" s="34">
        <v>0.1784515764068651</v>
      </c>
    </row>
    <row r="20937" spans="61:61" x14ac:dyDescent="0.25">
      <c r="BI20937" s="34">
        <v>3.00323888442094E-2</v>
      </c>
    </row>
    <row r="20938" spans="61:61" x14ac:dyDescent="0.25">
      <c r="BI20938" s="34">
        <v>1.6263984851914499E-2</v>
      </c>
    </row>
    <row r="20939" spans="61:61" x14ac:dyDescent="0.25">
      <c r="BI20939" s="34">
        <v>-4.4997409127462397E-2</v>
      </c>
    </row>
    <row r="20940" spans="61:61" x14ac:dyDescent="0.25">
      <c r="BI20940" s="34">
        <v>1.0904276860926999E-3</v>
      </c>
    </row>
    <row r="20941" spans="61:61" x14ac:dyDescent="0.25">
      <c r="BI20941" s="34">
        <v>-6.7745565100906804E-2</v>
      </c>
    </row>
    <row r="20942" spans="61:61" x14ac:dyDescent="0.25">
      <c r="BI20942" s="34">
        <v>0.1380067333906215</v>
      </c>
    </row>
    <row r="20943" spans="61:61" x14ac:dyDescent="0.25">
      <c r="BI20943" s="34">
        <v>-0.1020736076998314</v>
      </c>
    </row>
    <row r="20944" spans="61:61" x14ac:dyDescent="0.25">
      <c r="BI20944" s="34">
        <v>-3.7467749128163898E-2</v>
      </c>
    </row>
    <row r="20945" spans="61:61" x14ac:dyDescent="0.25">
      <c r="BI20945" s="34">
        <v>-4.1953069450916397E-2</v>
      </c>
    </row>
    <row r="20946" spans="61:61" x14ac:dyDescent="0.25">
      <c r="BI20946" s="34">
        <v>0.1217042668623768</v>
      </c>
    </row>
    <row r="20947" spans="61:61" x14ac:dyDescent="0.25">
      <c r="BI20947" s="34">
        <v>-1.04453329712262E-2</v>
      </c>
    </row>
    <row r="20948" spans="61:61" x14ac:dyDescent="0.25">
      <c r="BI20948" s="34">
        <v>-3.8779118653607801E-2</v>
      </c>
    </row>
    <row r="20949" spans="61:61" x14ac:dyDescent="0.25">
      <c r="BI20949" s="34">
        <v>0.39140430611414329</v>
      </c>
    </row>
    <row r="20950" spans="61:61" x14ac:dyDescent="0.25">
      <c r="BI20950" s="34">
        <v>-8.2676113595597595E-2</v>
      </c>
    </row>
    <row r="20951" spans="61:61" x14ac:dyDescent="0.25">
      <c r="BI20951" s="34">
        <v>0.215722894974642</v>
      </c>
    </row>
    <row r="20952" spans="61:61" x14ac:dyDescent="0.25">
      <c r="BI20952" s="34">
        <v>-0.14800509928757249</v>
      </c>
    </row>
    <row r="20953" spans="61:61" x14ac:dyDescent="0.25">
      <c r="BI20953" s="34">
        <v>-0.12871344806570709</v>
      </c>
    </row>
    <row r="20954" spans="61:61" x14ac:dyDescent="0.25">
      <c r="BI20954" s="34">
        <v>0.22293347318575049</v>
      </c>
    </row>
    <row r="20955" spans="61:61" x14ac:dyDescent="0.25">
      <c r="BI20955" s="34">
        <v>8.5443811393525002E-3</v>
      </c>
    </row>
    <row r="20956" spans="61:61" x14ac:dyDescent="0.25">
      <c r="BI20956" s="34">
        <v>-6.4288765708384002E-2</v>
      </c>
    </row>
    <row r="20957" spans="61:61" x14ac:dyDescent="0.25">
      <c r="BI20957" s="34">
        <v>-2.6186610832355298E-2</v>
      </c>
    </row>
    <row r="20958" spans="61:61" x14ac:dyDescent="0.25">
      <c r="BI20958" s="34">
        <v>-3.1777848706342003E-2</v>
      </c>
    </row>
    <row r="20959" spans="61:61" x14ac:dyDescent="0.25">
      <c r="BI20959" s="34">
        <v>-9.8618812193320096E-2</v>
      </c>
    </row>
    <row r="20960" spans="61:61" x14ac:dyDescent="0.25">
      <c r="BI20960" s="34">
        <v>-0.1205934759061742</v>
      </c>
    </row>
    <row r="20961" spans="61:61" x14ac:dyDescent="0.25">
      <c r="BI20961" s="34">
        <v>-0.115653891912329</v>
      </c>
    </row>
    <row r="20962" spans="61:61" x14ac:dyDescent="0.25">
      <c r="BI20962" s="34">
        <v>-2.21776212952224E-2</v>
      </c>
    </row>
    <row r="20963" spans="61:61" x14ac:dyDescent="0.25">
      <c r="BI20963" s="34">
        <v>-1.7591777101657199E-2</v>
      </c>
    </row>
    <row r="20964" spans="61:61" x14ac:dyDescent="0.25">
      <c r="BI20964" s="34">
        <v>-0.1150112903147843</v>
      </c>
    </row>
    <row r="20965" spans="61:61" x14ac:dyDescent="0.25">
      <c r="BI20965" s="34">
        <v>7.9162699645072804E-2</v>
      </c>
    </row>
    <row r="20966" spans="61:61" x14ac:dyDescent="0.25">
      <c r="BI20966" s="34">
        <v>-0.13358369201650569</v>
      </c>
    </row>
    <row r="20967" spans="61:61" x14ac:dyDescent="0.25">
      <c r="BI20967" s="34">
        <v>-4.7894185905063003E-2</v>
      </c>
    </row>
    <row r="20968" spans="61:61" x14ac:dyDescent="0.25">
      <c r="BI20968" s="34">
        <v>3.73391361142415E-2</v>
      </c>
    </row>
    <row r="20969" spans="61:61" x14ac:dyDescent="0.25">
      <c r="BI20969" s="34">
        <v>4.0942203823488999E-3</v>
      </c>
    </row>
    <row r="20970" spans="61:61" x14ac:dyDescent="0.25">
      <c r="BI20970" s="34">
        <v>1.7590408679441E-3</v>
      </c>
    </row>
    <row r="20971" spans="61:61" x14ac:dyDescent="0.25">
      <c r="BI20971" s="34">
        <v>-7.3083933812056204E-2</v>
      </c>
    </row>
    <row r="20972" spans="61:61" x14ac:dyDescent="0.25">
      <c r="BI20972" s="34">
        <v>-0.1160958856476596</v>
      </c>
    </row>
    <row r="20973" spans="61:61" x14ac:dyDescent="0.25">
      <c r="BI20973" s="34">
        <v>-6.7191449030259601E-2</v>
      </c>
    </row>
    <row r="20974" spans="61:61" x14ac:dyDescent="0.25">
      <c r="BI20974" s="34">
        <v>5.3539412175976797E-2</v>
      </c>
    </row>
    <row r="20975" spans="61:61" x14ac:dyDescent="0.25">
      <c r="BI20975" s="34">
        <v>-3.3614798731194197E-2</v>
      </c>
    </row>
    <row r="20976" spans="61:61" x14ac:dyDescent="0.25">
      <c r="BI20976" s="34">
        <v>0.15090181231361979</v>
      </c>
    </row>
    <row r="20977" spans="61:61" x14ac:dyDescent="0.25">
      <c r="BI20977" s="34">
        <v>-0.25424010100243261</v>
      </c>
    </row>
    <row r="20978" spans="61:61" x14ac:dyDescent="0.25">
      <c r="BI20978" s="34">
        <v>2.58068331132747E-2</v>
      </c>
    </row>
    <row r="20979" spans="61:61" x14ac:dyDescent="0.25">
      <c r="BI20979" s="34">
        <v>0.29777465866628139</v>
      </c>
    </row>
    <row r="20980" spans="61:61" x14ac:dyDescent="0.25">
      <c r="BI20980" s="34">
        <v>0.2994936148328412</v>
      </c>
    </row>
    <row r="20981" spans="61:61" x14ac:dyDescent="0.25">
      <c r="BI20981" s="34">
        <v>-0.1197311612243338</v>
      </c>
    </row>
    <row r="20982" spans="61:61" x14ac:dyDescent="0.25">
      <c r="BI20982" s="34">
        <v>8.2316056674000299E-2</v>
      </c>
    </row>
    <row r="20983" spans="61:61" x14ac:dyDescent="0.25">
      <c r="BI20983" s="34">
        <v>8.1381206083467605E-2</v>
      </c>
    </row>
    <row r="20984" spans="61:61" x14ac:dyDescent="0.25">
      <c r="BI20984" s="34">
        <v>4.1950604842645303E-2</v>
      </c>
    </row>
    <row r="20985" spans="61:61" x14ac:dyDescent="0.25">
      <c r="BI20985" s="34">
        <v>-6.5251853185366096E-2</v>
      </c>
    </row>
    <row r="20986" spans="61:61" x14ac:dyDescent="0.25">
      <c r="BI20986" s="34">
        <v>-0.13443141839016551</v>
      </c>
    </row>
    <row r="20987" spans="61:61" x14ac:dyDescent="0.25">
      <c r="BI20987" s="34">
        <v>4.72080094772383E-2</v>
      </c>
    </row>
    <row r="20988" spans="61:61" x14ac:dyDescent="0.25">
      <c r="BI20988" s="34">
        <v>-0.1127804726601368</v>
      </c>
    </row>
    <row r="20989" spans="61:61" x14ac:dyDescent="0.25">
      <c r="BI20989" s="34">
        <v>-0.1066876421082162</v>
      </c>
    </row>
    <row r="20990" spans="61:61" x14ac:dyDescent="0.25">
      <c r="BI20990" s="34">
        <v>-9.9082108599239896E-2</v>
      </c>
    </row>
    <row r="20991" spans="61:61" x14ac:dyDescent="0.25">
      <c r="BI20991" s="34">
        <v>-0.1164328200100216</v>
      </c>
    </row>
    <row r="20992" spans="61:61" x14ac:dyDescent="0.25">
      <c r="BI20992" s="34">
        <v>-5.4310669176304199E-2</v>
      </c>
    </row>
    <row r="20993" spans="61:61" x14ac:dyDescent="0.25">
      <c r="BI20993" s="34">
        <v>-0.1004025410574233</v>
      </c>
    </row>
    <row r="20994" spans="61:61" x14ac:dyDescent="0.25">
      <c r="BI20994" s="34">
        <v>-0.3494885036843538</v>
      </c>
    </row>
    <row r="20995" spans="61:61" x14ac:dyDescent="0.25">
      <c r="BI20995" s="34">
        <v>-0.17193505862141259</v>
      </c>
    </row>
    <row r="20996" spans="61:61" x14ac:dyDescent="0.25">
      <c r="BI20996" s="34">
        <v>-8.1144337659101298E-2</v>
      </c>
    </row>
    <row r="20997" spans="61:61" x14ac:dyDescent="0.25">
      <c r="BI20997" s="34">
        <v>-9.5537830818396105E-2</v>
      </c>
    </row>
    <row r="20998" spans="61:61" x14ac:dyDescent="0.25">
      <c r="BI20998" s="34">
        <v>1.6572492697236E-3</v>
      </c>
    </row>
    <row r="20999" spans="61:61" x14ac:dyDescent="0.25">
      <c r="BI20999" s="34">
        <v>6.7570759230121003E-3</v>
      </c>
    </row>
    <row r="21000" spans="61:61" x14ac:dyDescent="0.25">
      <c r="BI21000" s="34">
        <v>0.14842903121680251</v>
      </c>
    </row>
    <row r="21001" spans="61:61" x14ac:dyDescent="0.25">
      <c r="BI21001" s="34">
        <v>8.8356104257515007E-3</v>
      </c>
    </row>
    <row r="21002" spans="61:61" x14ac:dyDescent="0.25">
      <c r="BI21002" s="34">
        <v>8.7928834156913896E-2</v>
      </c>
    </row>
    <row r="21003" spans="61:61" x14ac:dyDescent="0.25">
      <c r="BI21003" s="34">
        <v>-6.8961676838454E-2</v>
      </c>
    </row>
    <row r="21004" spans="61:61" x14ac:dyDescent="0.25">
      <c r="BI21004" s="34">
        <v>-0.28072268174438458</v>
      </c>
    </row>
    <row r="21005" spans="61:61" x14ac:dyDescent="0.25">
      <c r="BI21005" s="34">
        <v>-5.0871141779183698E-2</v>
      </c>
    </row>
    <row r="21006" spans="61:61" x14ac:dyDescent="0.25">
      <c r="BI21006" s="34">
        <v>7.6583112345284003E-3</v>
      </c>
    </row>
    <row r="21007" spans="61:61" x14ac:dyDescent="0.25">
      <c r="BI21007" s="34">
        <v>-0.31865708434340528</v>
      </c>
    </row>
    <row r="21008" spans="61:61" x14ac:dyDescent="0.25">
      <c r="BI21008" s="34">
        <v>0.12907607199133669</v>
      </c>
    </row>
    <row r="21009" spans="61:61" x14ac:dyDescent="0.25">
      <c r="BI21009" s="34">
        <v>-0.10221655213320199</v>
      </c>
    </row>
    <row r="21010" spans="61:61" x14ac:dyDescent="0.25">
      <c r="BI21010" s="34">
        <v>0.48083379291863598</v>
      </c>
    </row>
    <row r="21011" spans="61:61" x14ac:dyDescent="0.25">
      <c r="BI21011" s="34">
        <v>0.41065586987287472</v>
      </c>
    </row>
    <row r="21012" spans="61:61" x14ac:dyDescent="0.25">
      <c r="BI21012" s="34">
        <v>0.11407897364182649</v>
      </c>
    </row>
    <row r="21013" spans="61:61" x14ac:dyDescent="0.25">
      <c r="BI21013" s="34">
        <v>0.1112623564516933</v>
      </c>
    </row>
    <row r="21014" spans="61:61" x14ac:dyDescent="0.25">
      <c r="BI21014" s="34">
        <v>0.1382796554587914</v>
      </c>
    </row>
    <row r="21015" spans="61:61" x14ac:dyDescent="0.25">
      <c r="BI21015" s="34">
        <v>0.20410520019030909</v>
      </c>
    </row>
    <row r="21016" spans="61:61" x14ac:dyDescent="0.25">
      <c r="BI21016" s="34">
        <v>0.1075613289574532</v>
      </c>
    </row>
    <row r="21017" spans="61:61" x14ac:dyDescent="0.25">
      <c r="BI21017" s="34">
        <v>0.2284255903405511</v>
      </c>
    </row>
    <row r="21018" spans="61:61" x14ac:dyDescent="0.25">
      <c r="BI21018" s="34">
        <v>1.6421981064150999E-3</v>
      </c>
    </row>
    <row r="21019" spans="61:61" x14ac:dyDescent="0.25">
      <c r="BI21019" s="34">
        <v>3.21385385330092E-2</v>
      </c>
    </row>
    <row r="21020" spans="61:61" x14ac:dyDescent="0.25">
      <c r="BI21020" s="34">
        <v>0.13391752277197341</v>
      </c>
    </row>
    <row r="21021" spans="61:61" x14ac:dyDescent="0.25">
      <c r="BI21021" s="34">
        <v>0.2489502792201902</v>
      </c>
    </row>
    <row r="21022" spans="61:61" x14ac:dyDescent="0.25">
      <c r="BI21022" s="34">
        <v>1.1303801154998501E-2</v>
      </c>
    </row>
    <row r="21023" spans="61:61" x14ac:dyDescent="0.25">
      <c r="BI21023" s="34">
        <v>-0.19615761718749999</v>
      </c>
    </row>
    <row r="21024" spans="61:61" x14ac:dyDescent="0.25">
      <c r="BI21024" s="34">
        <v>0.30077026410200208</v>
      </c>
    </row>
    <row r="21025" spans="61:61" x14ac:dyDescent="0.25">
      <c r="BI21025" s="34">
        <v>-1.8841964855994299E-2</v>
      </c>
    </row>
    <row r="21026" spans="61:61" x14ac:dyDescent="0.25">
      <c r="BI21026" s="34">
        <v>0.13252037630452521</v>
      </c>
    </row>
    <row r="21027" spans="61:61" x14ac:dyDescent="0.25">
      <c r="BI21027" s="34">
        <v>5.82930906520501E-2</v>
      </c>
    </row>
    <row r="21028" spans="61:61" x14ac:dyDescent="0.25">
      <c r="BI21028" s="34">
        <v>-8.7795942554535503E-2</v>
      </c>
    </row>
    <row r="21029" spans="61:61" x14ac:dyDescent="0.25">
      <c r="BI21029" s="34">
        <v>-4.6528518394948801E-2</v>
      </c>
    </row>
    <row r="21030" spans="61:61" x14ac:dyDescent="0.25">
      <c r="BI21030" s="34">
        <v>-0.2043168373402969</v>
      </c>
    </row>
    <row r="21031" spans="61:61" x14ac:dyDescent="0.25">
      <c r="BI21031" s="34">
        <v>-0.15889769076651089</v>
      </c>
    </row>
    <row r="21032" spans="61:61" x14ac:dyDescent="0.25">
      <c r="BI21032" s="34">
        <v>6.5143611384344796E-2</v>
      </c>
    </row>
    <row r="21033" spans="61:61" x14ac:dyDescent="0.25">
      <c r="BI21033" s="34">
        <v>0.104795185717644</v>
      </c>
    </row>
    <row r="21034" spans="61:61" x14ac:dyDescent="0.25">
      <c r="BI21034" s="34">
        <v>0.1403445279633587</v>
      </c>
    </row>
    <row r="21035" spans="61:61" x14ac:dyDescent="0.25">
      <c r="BI21035" s="34">
        <v>9.9297895499379799E-2</v>
      </c>
    </row>
    <row r="21036" spans="61:61" x14ac:dyDescent="0.25">
      <c r="BI21036" s="34">
        <v>0.1409529599958593</v>
      </c>
    </row>
    <row r="21037" spans="61:61" x14ac:dyDescent="0.25">
      <c r="BI21037" s="34">
        <v>0.22946942482247321</v>
      </c>
    </row>
    <row r="21038" spans="61:61" x14ac:dyDescent="0.25">
      <c r="BI21038" s="34">
        <v>-1.1886328116997E-2</v>
      </c>
    </row>
    <row r="21039" spans="61:61" x14ac:dyDescent="0.25">
      <c r="BI21039" s="34">
        <v>0.3406036908555149</v>
      </c>
    </row>
    <row r="21040" spans="61:61" x14ac:dyDescent="0.25">
      <c r="BI21040" s="34">
        <v>-0.1297055055459142</v>
      </c>
    </row>
    <row r="21041" spans="61:61" x14ac:dyDescent="0.25">
      <c r="BI21041" s="34">
        <v>0.1237927256995613</v>
      </c>
    </row>
    <row r="21042" spans="61:61" x14ac:dyDescent="0.25">
      <c r="BI21042" s="34">
        <v>9.1123682896556604E-2</v>
      </c>
    </row>
    <row r="21043" spans="61:61" x14ac:dyDescent="0.25">
      <c r="BI21043" s="34">
        <v>-4.7104239119144797E-2</v>
      </c>
    </row>
    <row r="21044" spans="61:61" x14ac:dyDescent="0.25">
      <c r="BI21044" s="34">
        <v>-6.4073691512313402E-2</v>
      </c>
    </row>
    <row r="21045" spans="61:61" x14ac:dyDescent="0.25">
      <c r="BI21045" s="34">
        <v>0.1545305554011939</v>
      </c>
    </row>
    <row r="21046" spans="61:61" x14ac:dyDescent="0.25">
      <c r="BI21046" s="34">
        <v>-2.6731815199474599E-2</v>
      </c>
    </row>
    <row r="21047" spans="61:61" x14ac:dyDescent="0.25">
      <c r="BI21047" s="34">
        <v>7.6914744638320002E-4</v>
      </c>
    </row>
    <row r="21048" spans="61:61" x14ac:dyDescent="0.25">
      <c r="BI21048" s="34">
        <v>0.11841064942412539</v>
      </c>
    </row>
    <row r="21049" spans="61:61" x14ac:dyDescent="0.25">
      <c r="BI21049" s="34">
        <v>-8.1688396744436204E-2</v>
      </c>
    </row>
    <row r="21050" spans="61:61" x14ac:dyDescent="0.25">
      <c r="BI21050" s="34">
        <v>-9.0185494149113993E-3</v>
      </c>
    </row>
    <row r="21051" spans="61:61" x14ac:dyDescent="0.25">
      <c r="BI21051" s="34">
        <v>-0.14715576334208519</v>
      </c>
    </row>
    <row r="21052" spans="61:61" x14ac:dyDescent="0.25">
      <c r="BI21052" s="34">
        <v>5.0680799033878E-3</v>
      </c>
    </row>
    <row r="21053" spans="61:61" x14ac:dyDescent="0.25">
      <c r="BI21053" s="34">
        <v>-6.8221808557786201E-2</v>
      </c>
    </row>
    <row r="21054" spans="61:61" x14ac:dyDescent="0.25">
      <c r="BI21054" s="34">
        <v>8.1668986665244303E-2</v>
      </c>
    </row>
    <row r="21055" spans="61:61" x14ac:dyDescent="0.25">
      <c r="BI21055" s="34">
        <v>0.10719933755962351</v>
      </c>
    </row>
    <row r="21056" spans="61:61" x14ac:dyDescent="0.25">
      <c r="BI21056" s="34">
        <v>5.8636070231070703E-2</v>
      </c>
    </row>
    <row r="21057" spans="61:61" x14ac:dyDescent="0.25">
      <c r="BI21057" s="34">
        <v>-0.16295233911160839</v>
      </c>
    </row>
    <row r="21058" spans="61:61" x14ac:dyDescent="0.25">
      <c r="BI21058" s="34">
        <v>0.1063177442636284</v>
      </c>
    </row>
    <row r="21059" spans="61:61" x14ac:dyDescent="0.25">
      <c r="BI21059" s="34">
        <v>5.1273979244669803E-2</v>
      </c>
    </row>
    <row r="21060" spans="61:61" x14ac:dyDescent="0.25">
      <c r="BI21060" s="34">
        <v>-0.2822136200621787</v>
      </c>
    </row>
    <row r="21061" spans="61:61" x14ac:dyDescent="0.25">
      <c r="BI21061" s="34">
        <v>1.9090726746588599E-2</v>
      </c>
    </row>
    <row r="21062" spans="61:61" x14ac:dyDescent="0.25">
      <c r="BI21062" s="34">
        <v>2.3957667460448799E-2</v>
      </c>
    </row>
    <row r="21063" spans="61:61" x14ac:dyDescent="0.25">
      <c r="BI21063" s="34">
        <v>3.1719085114540198E-2</v>
      </c>
    </row>
    <row r="21064" spans="61:61" x14ac:dyDescent="0.25">
      <c r="BI21064" s="34">
        <v>-0.175968335928959</v>
      </c>
    </row>
    <row r="21065" spans="61:61" x14ac:dyDescent="0.25">
      <c r="BI21065" s="34">
        <v>-5.3713824315506998E-3</v>
      </c>
    </row>
    <row r="21066" spans="61:61" x14ac:dyDescent="0.25">
      <c r="BI21066" s="34">
        <v>-0.2506809523749115</v>
      </c>
    </row>
    <row r="21067" spans="61:61" x14ac:dyDescent="0.25">
      <c r="BI21067" s="34">
        <v>-8.4361858928932498E-2</v>
      </c>
    </row>
    <row r="21068" spans="61:61" x14ac:dyDescent="0.25">
      <c r="BI21068" s="34">
        <v>-0.1522934853507813</v>
      </c>
    </row>
    <row r="21069" spans="61:61" x14ac:dyDescent="0.25">
      <c r="BI21069" s="34">
        <v>-7.8424103495052799E-2</v>
      </c>
    </row>
    <row r="21070" spans="61:61" x14ac:dyDescent="0.25">
      <c r="BI21070" s="34">
        <v>-5.6122659701136703E-2</v>
      </c>
    </row>
    <row r="21071" spans="61:61" x14ac:dyDescent="0.25">
      <c r="BI21071" s="34">
        <v>8.8153228524798705E-2</v>
      </c>
    </row>
    <row r="21072" spans="61:61" x14ac:dyDescent="0.25">
      <c r="BI21072" s="34">
        <v>-0.2334613850881912</v>
      </c>
    </row>
    <row r="21073" spans="61:61" x14ac:dyDescent="0.25">
      <c r="BI21073" s="34">
        <v>-0.1316274632636073</v>
      </c>
    </row>
    <row r="21074" spans="61:61" x14ac:dyDescent="0.25">
      <c r="BI21074" s="34">
        <v>-0.1789059409890289</v>
      </c>
    </row>
    <row r="21075" spans="61:61" x14ac:dyDescent="0.25">
      <c r="BI21075" s="34">
        <v>-0.14315953305856349</v>
      </c>
    </row>
    <row r="21076" spans="61:61" x14ac:dyDescent="0.25">
      <c r="BI21076" s="34">
        <v>9.22750496154848E-2</v>
      </c>
    </row>
    <row r="21077" spans="61:61" x14ac:dyDescent="0.25">
      <c r="BI21077" s="34">
        <v>-7.4392209555738498E-2</v>
      </c>
    </row>
    <row r="21078" spans="61:61" x14ac:dyDescent="0.25">
      <c r="BI21078" s="34">
        <v>-0.13571577331213661</v>
      </c>
    </row>
    <row r="21079" spans="61:61" x14ac:dyDescent="0.25">
      <c r="BI21079" s="34">
        <v>-0.15426439916651</v>
      </c>
    </row>
    <row r="21080" spans="61:61" x14ac:dyDescent="0.25">
      <c r="BI21080" s="34">
        <v>5.4472423378539497E-2</v>
      </c>
    </row>
    <row r="21081" spans="61:61" x14ac:dyDescent="0.25">
      <c r="BI21081" s="34">
        <v>-0.2462604107247256</v>
      </c>
    </row>
    <row r="21082" spans="61:61" x14ac:dyDescent="0.25">
      <c r="BI21082" s="34">
        <v>-9.7654405673133604E-2</v>
      </c>
    </row>
    <row r="21083" spans="61:61" x14ac:dyDescent="0.25">
      <c r="BI21083" s="34">
        <v>-0.1972080230328471</v>
      </c>
    </row>
    <row r="21084" spans="61:61" x14ac:dyDescent="0.25">
      <c r="BI21084" s="34">
        <v>-7.3507593130416701E-2</v>
      </c>
    </row>
    <row r="21085" spans="61:61" x14ac:dyDescent="0.25">
      <c r="BI21085" s="34">
        <v>2.91501588241488E-2</v>
      </c>
    </row>
    <row r="21086" spans="61:61" x14ac:dyDescent="0.25">
      <c r="BI21086" s="34">
        <v>2.4382624777006999E-2</v>
      </c>
    </row>
    <row r="21087" spans="61:61" x14ac:dyDescent="0.25">
      <c r="BI21087" s="34">
        <v>0.20464397680360111</v>
      </c>
    </row>
    <row r="21088" spans="61:61" x14ac:dyDescent="0.25">
      <c r="BI21088" s="34">
        <v>-6.2631356728104104E-2</v>
      </c>
    </row>
    <row r="21089" spans="61:61" x14ac:dyDescent="0.25">
      <c r="BI21089" s="34">
        <v>-4.1814050394589498E-2</v>
      </c>
    </row>
    <row r="21090" spans="61:61" x14ac:dyDescent="0.25">
      <c r="BI21090" s="34">
        <v>5.6422896193884901E-2</v>
      </c>
    </row>
    <row r="21091" spans="61:61" x14ac:dyDescent="0.25">
      <c r="BI21091" s="34">
        <v>4.4704569171541399E-2</v>
      </c>
    </row>
    <row r="21092" spans="61:61" x14ac:dyDescent="0.25">
      <c r="BI21092" s="34">
        <v>1.3157128202438599E-2</v>
      </c>
    </row>
    <row r="21093" spans="61:61" x14ac:dyDescent="0.25">
      <c r="BI21093" s="34">
        <v>-5.7229034095981103E-2</v>
      </c>
    </row>
    <row r="21094" spans="61:61" x14ac:dyDescent="0.25">
      <c r="BI21094" s="34">
        <v>0.1094382565709321</v>
      </c>
    </row>
    <row r="21095" spans="61:61" x14ac:dyDescent="0.25">
      <c r="BI21095" s="34">
        <v>0.15750375455663521</v>
      </c>
    </row>
    <row r="21096" spans="61:61" x14ac:dyDescent="0.25">
      <c r="BI21096" s="34">
        <v>0.26948818965727128</v>
      </c>
    </row>
    <row r="21097" spans="61:61" x14ac:dyDescent="0.25">
      <c r="BI21097" s="34">
        <v>4.4249687310349999E-4</v>
      </c>
    </row>
    <row r="21098" spans="61:61" x14ac:dyDescent="0.25">
      <c r="BI21098" s="34">
        <v>7.6430448671829798E-2</v>
      </c>
    </row>
    <row r="21099" spans="61:61" x14ac:dyDescent="0.25">
      <c r="BI21099" s="34">
        <v>5.9438870714990703E-2</v>
      </c>
    </row>
    <row r="21100" spans="61:61" x14ac:dyDescent="0.25">
      <c r="BI21100" s="34">
        <v>-3.0066833066034099E-2</v>
      </c>
    </row>
    <row r="21101" spans="61:61" x14ac:dyDescent="0.25">
      <c r="BI21101" s="34">
        <v>-0.20189670056853379</v>
      </c>
    </row>
    <row r="21102" spans="61:61" x14ac:dyDescent="0.25">
      <c r="BI21102" s="34">
        <v>6.8377000553523901E-2</v>
      </c>
    </row>
    <row r="21103" spans="61:61" x14ac:dyDescent="0.25">
      <c r="BI21103" s="34">
        <v>-0.1357268165089289</v>
      </c>
    </row>
    <row r="21104" spans="61:61" x14ac:dyDescent="0.25">
      <c r="BI21104" s="34">
        <v>0.1296159507891258</v>
      </c>
    </row>
    <row r="21105" spans="61:61" x14ac:dyDescent="0.25">
      <c r="BI21105" s="34">
        <v>2.5589721327910001E-2</v>
      </c>
    </row>
    <row r="21106" spans="61:61" x14ac:dyDescent="0.25">
      <c r="BI21106" s="34">
        <v>9.7133871693250495E-2</v>
      </c>
    </row>
    <row r="21107" spans="61:61" x14ac:dyDescent="0.25">
      <c r="BI21107" s="34">
        <v>-1.6702743654855998E-2</v>
      </c>
    </row>
    <row r="21108" spans="61:61" x14ac:dyDescent="0.25">
      <c r="BI21108" s="34">
        <v>0.12250989487644461</v>
      </c>
    </row>
    <row r="21109" spans="61:61" x14ac:dyDescent="0.25">
      <c r="BI21109" s="34">
        <v>5.3471864080231503E-2</v>
      </c>
    </row>
    <row r="21110" spans="61:61" x14ac:dyDescent="0.25">
      <c r="BI21110" s="34">
        <v>-0.1512073895649981</v>
      </c>
    </row>
    <row r="21111" spans="61:61" x14ac:dyDescent="0.25">
      <c r="BI21111" s="34">
        <v>5.3030281943479002E-2</v>
      </c>
    </row>
    <row r="21112" spans="61:61" x14ac:dyDescent="0.25">
      <c r="BI21112" s="34">
        <v>3.14059608062323E-2</v>
      </c>
    </row>
    <row r="21113" spans="61:61" x14ac:dyDescent="0.25">
      <c r="BI21113" s="34">
        <v>-4.8846057860053001E-3</v>
      </c>
    </row>
    <row r="21114" spans="61:61" x14ac:dyDescent="0.25">
      <c r="BI21114" s="34">
        <v>0.4551078619280125</v>
      </c>
    </row>
    <row r="21115" spans="61:61" x14ac:dyDescent="0.25">
      <c r="BI21115" s="34">
        <v>0.1532205011202504</v>
      </c>
    </row>
    <row r="21116" spans="61:61" x14ac:dyDescent="0.25">
      <c r="BI21116" s="34">
        <v>0.1262971597375703</v>
      </c>
    </row>
    <row r="21117" spans="61:61" x14ac:dyDescent="0.25">
      <c r="BI21117" s="34">
        <v>0.28728874182852071</v>
      </c>
    </row>
    <row r="21118" spans="61:61" x14ac:dyDescent="0.25">
      <c r="BI21118" s="34">
        <v>4.4258006531058103E-2</v>
      </c>
    </row>
    <row r="21119" spans="61:61" x14ac:dyDescent="0.25">
      <c r="BI21119" s="34">
        <v>0.2869725311833316</v>
      </c>
    </row>
    <row r="21120" spans="61:61" x14ac:dyDescent="0.25">
      <c r="BI21120" s="34">
        <v>0.21834922195352449</v>
      </c>
    </row>
    <row r="21121" spans="61:61" x14ac:dyDescent="0.25">
      <c r="BI21121" s="34">
        <v>-0.12930629488387371</v>
      </c>
    </row>
    <row r="21122" spans="61:61" x14ac:dyDescent="0.25">
      <c r="BI21122" s="34">
        <v>9.0704613684688407E-2</v>
      </c>
    </row>
    <row r="21123" spans="61:61" x14ac:dyDescent="0.25">
      <c r="BI21123" s="34">
        <v>0.1223888079000789</v>
      </c>
    </row>
    <row r="21124" spans="61:61" x14ac:dyDescent="0.25">
      <c r="BI21124" s="34">
        <v>0.10295365485702231</v>
      </c>
    </row>
    <row r="21125" spans="61:61" x14ac:dyDescent="0.25">
      <c r="BI21125" s="34">
        <v>-0.13087256531123909</v>
      </c>
    </row>
    <row r="21126" spans="61:61" x14ac:dyDescent="0.25">
      <c r="BI21126" s="34">
        <v>0.2427300171535077</v>
      </c>
    </row>
    <row r="21127" spans="61:61" x14ac:dyDescent="0.25">
      <c r="BI21127" s="34">
        <v>0.19082110636669611</v>
      </c>
    </row>
    <row r="21128" spans="61:61" x14ac:dyDescent="0.25">
      <c r="BI21128" s="34">
        <v>-7.6924375462220307E-2</v>
      </c>
    </row>
    <row r="21129" spans="61:61" x14ac:dyDescent="0.25">
      <c r="BI21129" s="34">
        <v>0.1801175228439432</v>
      </c>
    </row>
    <row r="21130" spans="61:61" x14ac:dyDescent="0.25">
      <c r="BI21130" s="34">
        <v>2.4650902565885299E-2</v>
      </c>
    </row>
    <row r="21131" spans="61:61" x14ac:dyDescent="0.25">
      <c r="BI21131" s="34">
        <v>0.13010439783459959</v>
      </c>
    </row>
    <row r="21132" spans="61:61" x14ac:dyDescent="0.25">
      <c r="BI21132" s="34">
        <v>5.2371129410773501E-2</v>
      </c>
    </row>
    <row r="21133" spans="61:61" x14ac:dyDescent="0.25">
      <c r="BI21133" s="34">
        <v>0.22237030575432681</v>
      </c>
    </row>
    <row r="21134" spans="61:61" x14ac:dyDescent="0.25">
      <c r="BI21134" s="34">
        <v>4.3895141089142199E-2</v>
      </c>
    </row>
    <row r="21135" spans="61:61" x14ac:dyDescent="0.25">
      <c r="BI21135" s="34">
        <v>7.9670640648576901E-2</v>
      </c>
    </row>
    <row r="21136" spans="61:61" x14ac:dyDescent="0.25">
      <c r="BI21136" s="34">
        <v>0.65645883000887395</v>
      </c>
    </row>
    <row r="21137" spans="61:61" x14ac:dyDescent="0.25">
      <c r="BI21137" s="34">
        <v>8.12929008673587E-2</v>
      </c>
    </row>
    <row r="21138" spans="61:61" x14ac:dyDescent="0.25">
      <c r="BI21138" s="34">
        <v>6.0856371114109999E-2</v>
      </c>
    </row>
    <row r="21139" spans="61:61" x14ac:dyDescent="0.25">
      <c r="BI21139" s="34">
        <v>-0.1021901177394062</v>
      </c>
    </row>
    <row r="21140" spans="61:61" x14ac:dyDescent="0.25">
      <c r="BI21140" s="34">
        <v>0.18951893327617589</v>
      </c>
    </row>
    <row r="21141" spans="61:61" x14ac:dyDescent="0.25">
      <c r="BI21141" s="34">
        <v>0.13596262792258279</v>
      </c>
    </row>
    <row r="21142" spans="61:61" x14ac:dyDescent="0.25">
      <c r="BI21142" s="34">
        <v>-0.1076909912755263</v>
      </c>
    </row>
    <row r="21143" spans="61:61" x14ac:dyDescent="0.25">
      <c r="BI21143" s="34">
        <v>9.6147311397469404E-2</v>
      </c>
    </row>
    <row r="21144" spans="61:61" x14ac:dyDescent="0.25">
      <c r="BI21144" s="34">
        <v>1.7728134714333099E-2</v>
      </c>
    </row>
    <row r="21145" spans="61:61" x14ac:dyDescent="0.25">
      <c r="BI21145" s="34">
        <v>-0.167582553051247</v>
      </c>
    </row>
    <row r="21146" spans="61:61" x14ac:dyDescent="0.25">
      <c r="BI21146" s="34">
        <v>9.0660434352317895E-2</v>
      </c>
    </row>
    <row r="21147" spans="61:61" x14ac:dyDescent="0.25">
      <c r="BI21147" s="34">
        <v>3.7360995748240498E-2</v>
      </c>
    </row>
    <row r="21148" spans="61:61" x14ac:dyDescent="0.25">
      <c r="BI21148" s="34">
        <v>0.27098957550936109</v>
      </c>
    </row>
    <row r="21149" spans="61:61" x14ac:dyDescent="0.25">
      <c r="BI21149" s="34">
        <v>0.28142845845007602</v>
      </c>
    </row>
    <row r="21150" spans="61:61" x14ac:dyDescent="0.25">
      <c r="BI21150" s="34">
        <v>0.17134726045370241</v>
      </c>
    </row>
    <row r="21151" spans="61:61" x14ac:dyDescent="0.25">
      <c r="BI21151" s="34">
        <v>1.89187686872535E-2</v>
      </c>
    </row>
    <row r="21152" spans="61:61" x14ac:dyDescent="0.25">
      <c r="BI21152" s="34">
        <v>0.26534303054683211</v>
      </c>
    </row>
    <row r="21153" spans="61:61" x14ac:dyDescent="0.25">
      <c r="BI21153" s="34">
        <v>-9.1972508329219004E-3</v>
      </c>
    </row>
    <row r="21154" spans="61:61" x14ac:dyDescent="0.25">
      <c r="BI21154" s="34">
        <v>2.25822905321197E-2</v>
      </c>
    </row>
    <row r="21155" spans="61:61" x14ac:dyDescent="0.25">
      <c r="BI21155" s="34">
        <v>-4.4564017116483001E-2</v>
      </c>
    </row>
    <row r="21156" spans="61:61" x14ac:dyDescent="0.25">
      <c r="BI21156" s="34">
        <v>4.1298953122712201E-2</v>
      </c>
    </row>
    <row r="21157" spans="61:61" x14ac:dyDescent="0.25">
      <c r="BI21157" s="34">
        <v>-4.7778251121076198E-2</v>
      </c>
    </row>
    <row r="21158" spans="61:61" x14ac:dyDescent="0.25">
      <c r="BI21158" s="34">
        <v>-6.4468850452999995E-4</v>
      </c>
    </row>
    <row r="21159" spans="61:61" x14ac:dyDescent="0.25">
      <c r="BI21159" s="34">
        <v>-0.1121617684948033</v>
      </c>
    </row>
    <row r="21160" spans="61:61" x14ac:dyDescent="0.25">
      <c r="BI21160" s="34">
        <v>-8.4257615764552402E-2</v>
      </c>
    </row>
    <row r="21161" spans="61:61" x14ac:dyDescent="0.25">
      <c r="BI21161" s="34">
        <v>-1.4067074322884499E-2</v>
      </c>
    </row>
    <row r="21162" spans="61:61" x14ac:dyDescent="0.25">
      <c r="BI21162" s="34">
        <v>0.10736617591454729</v>
      </c>
    </row>
    <row r="21163" spans="61:61" x14ac:dyDescent="0.25">
      <c r="BI21163" s="34">
        <v>0.2671566668683894</v>
      </c>
    </row>
    <row r="21164" spans="61:61" x14ac:dyDescent="0.25">
      <c r="BI21164" s="34">
        <v>-7.2540959379354994E-2</v>
      </c>
    </row>
    <row r="21165" spans="61:61" x14ac:dyDescent="0.25">
      <c r="BI21165" s="34">
        <v>0.15018126738914619</v>
      </c>
    </row>
    <row r="21166" spans="61:61" x14ac:dyDescent="0.25">
      <c r="BI21166" s="34">
        <v>-0.12331192735457321</v>
      </c>
    </row>
    <row r="21167" spans="61:61" x14ac:dyDescent="0.25">
      <c r="BI21167" s="34">
        <v>7.4249545896967098E-2</v>
      </c>
    </row>
    <row r="21168" spans="61:61" x14ac:dyDescent="0.25">
      <c r="BI21168" s="34">
        <v>-9.3811701771804E-3</v>
      </c>
    </row>
    <row r="21169" spans="61:61" x14ac:dyDescent="0.25">
      <c r="BI21169" s="34">
        <v>1.3512511595640301E-2</v>
      </c>
    </row>
    <row r="21170" spans="61:61" x14ac:dyDescent="0.25">
      <c r="BI21170" s="34">
        <v>0.13769779639477769</v>
      </c>
    </row>
    <row r="21171" spans="61:61" x14ac:dyDescent="0.25">
      <c r="BI21171" s="34">
        <v>0.22576405878331399</v>
      </c>
    </row>
    <row r="21172" spans="61:61" x14ac:dyDescent="0.25">
      <c r="BI21172" s="34">
        <v>-1.1237753211373E-2</v>
      </c>
    </row>
    <row r="21173" spans="61:61" x14ac:dyDescent="0.25">
      <c r="BI21173" s="34">
        <v>0.1141051255243023</v>
      </c>
    </row>
    <row r="21174" spans="61:61" x14ac:dyDescent="0.25">
      <c r="BI21174" s="34">
        <v>-3.9348223145761502E-2</v>
      </c>
    </row>
    <row r="21175" spans="61:61" x14ac:dyDescent="0.25">
      <c r="BI21175" s="34">
        <v>0.18344580592594081</v>
      </c>
    </row>
    <row r="21176" spans="61:61" x14ac:dyDescent="0.25">
      <c r="BI21176" s="34">
        <v>4.7437085088725399E-2</v>
      </c>
    </row>
    <row r="21177" spans="61:61" x14ac:dyDescent="0.25">
      <c r="BI21177" s="34">
        <v>0.26509215916442608</v>
      </c>
    </row>
    <row r="21178" spans="61:61" x14ac:dyDescent="0.25">
      <c r="BI21178" s="34">
        <v>0.86377943308586358</v>
      </c>
    </row>
    <row r="21179" spans="61:61" x14ac:dyDescent="0.25">
      <c r="BI21179" s="34">
        <v>0.1519012636755134</v>
      </c>
    </row>
    <row r="21180" spans="61:61" x14ac:dyDescent="0.25">
      <c r="BI21180" s="34">
        <v>0.24545431327657569</v>
      </c>
    </row>
    <row r="21181" spans="61:61" x14ac:dyDescent="0.25">
      <c r="BI21181" s="34">
        <v>0.36159334760826028</v>
      </c>
    </row>
    <row r="21182" spans="61:61" x14ac:dyDescent="0.25">
      <c r="BI21182" s="34">
        <v>-4.2747446981871599E-2</v>
      </c>
    </row>
    <row r="21183" spans="61:61" x14ac:dyDescent="0.25">
      <c r="BI21183" s="34">
        <v>0.193658618997853</v>
      </c>
    </row>
    <row r="21184" spans="61:61" x14ac:dyDescent="0.25">
      <c r="BI21184" s="34">
        <v>-6.7663298140797001E-3</v>
      </c>
    </row>
    <row r="21185" spans="61:61" x14ac:dyDescent="0.25">
      <c r="BI21185" s="34">
        <v>0.119202356923228</v>
      </c>
    </row>
    <row r="21186" spans="61:61" x14ac:dyDescent="0.25">
      <c r="BI21186" s="34">
        <v>0.12949076885133459</v>
      </c>
    </row>
    <row r="21187" spans="61:61" x14ac:dyDescent="0.25">
      <c r="BI21187" s="34">
        <v>-3.2115471586062999E-3</v>
      </c>
    </row>
    <row r="21188" spans="61:61" x14ac:dyDescent="0.25">
      <c r="BI21188" s="34">
        <v>0.24989358863146449</v>
      </c>
    </row>
    <row r="21189" spans="61:61" x14ac:dyDescent="0.25">
      <c r="BI21189" s="34">
        <v>0.1902475791333994</v>
      </c>
    </row>
    <row r="21190" spans="61:61" x14ac:dyDescent="0.25">
      <c r="BI21190" s="34">
        <v>0.15196292885066531</v>
      </c>
    </row>
    <row r="21191" spans="61:61" x14ac:dyDescent="0.25">
      <c r="BI21191" s="34">
        <v>0.40557649759697029</v>
      </c>
    </row>
    <row r="21192" spans="61:61" x14ac:dyDescent="0.25">
      <c r="BI21192" s="34">
        <v>0.44527632630663871</v>
      </c>
    </row>
    <row r="21193" spans="61:61" x14ac:dyDescent="0.25">
      <c r="BI21193" s="34">
        <v>-0.26021516043130749</v>
      </c>
    </row>
    <row r="21194" spans="61:61" x14ac:dyDescent="0.25">
      <c r="BI21194" s="34">
        <v>9.6081917552226795E-2</v>
      </c>
    </row>
    <row r="21195" spans="61:61" x14ac:dyDescent="0.25">
      <c r="BI21195" s="34">
        <v>0.18483563209179801</v>
      </c>
    </row>
    <row r="21196" spans="61:61" x14ac:dyDescent="0.25">
      <c r="BI21196" s="34">
        <v>1.8364982355744901E-2</v>
      </c>
    </row>
    <row r="21197" spans="61:61" x14ac:dyDescent="0.25">
      <c r="BI21197" s="34">
        <v>0.25888656903207241</v>
      </c>
    </row>
    <row r="21198" spans="61:61" x14ac:dyDescent="0.25">
      <c r="BI21198" s="34">
        <v>-7.4428669896289198E-2</v>
      </c>
    </row>
    <row r="21199" spans="61:61" x14ac:dyDescent="0.25">
      <c r="BI21199" s="34">
        <v>-5.8500472094823001E-3</v>
      </c>
    </row>
    <row r="21200" spans="61:61" x14ac:dyDescent="0.25">
      <c r="BI21200" s="34">
        <v>0.4732306765168709</v>
      </c>
    </row>
    <row r="21201" spans="61:61" x14ac:dyDescent="0.25">
      <c r="BI21201" s="34">
        <v>-3.0376900887561901E-2</v>
      </c>
    </row>
    <row r="21202" spans="61:61" x14ac:dyDescent="0.25">
      <c r="BI21202" s="34">
        <v>-0.20347735270298539</v>
      </c>
    </row>
    <row r="21203" spans="61:61" x14ac:dyDescent="0.25">
      <c r="BI21203" s="34">
        <v>0.15511317095403351</v>
      </c>
    </row>
    <row r="21204" spans="61:61" x14ac:dyDescent="0.25">
      <c r="BI21204" s="34">
        <v>-6.4697065250699404E-2</v>
      </c>
    </row>
    <row r="21205" spans="61:61" x14ac:dyDescent="0.25">
      <c r="BI21205" s="34">
        <v>0.10620361108691941</v>
      </c>
    </row>
    <row r="21206" spans="61:61" x14ac:dyDescent="0.25">
      <c r="BI21206" s="34">
        <v>0.1112314498275825</v>
      </c>
    </row>
    <row r="21207" spans="61:61" x14ac:dyDescent="0.25">
      <c r="BI21207" s="34">
        <v>-9.7925372733227E-3</v>
      </c>
    </row>
    <row r="21208" spans="61:61" x14ac:dyDescent="0.25">
      <c r="BI21208" s="34">
        <v>0.16789033416055341</v>
      </c>
    </row>
    <row r="21209" spans="61:61" x14ac:dyDescent="0.25">
      <c r="BI21209" s="34">
        <v>-6.9353102988746904E-2</v>
      </c>
    </row>
    <row r="21210" spans="61:61" x14ac:dyDescent="0.25">
      <c r="BI21210" s="34">
        <v>0.1044605525805046</v>
      </c>
    </row>
    <row r="21211" spans="61:61" x14ac:dyDescent="0.25">
      <c r="BI21211" s="34">
        <v>-0.11256867386863301</v>
      </c>
    </row>
    <row r="21212" spans="61:61" x14ac:dyDescent="0.25">
      <c r="BI21212" s="34">
        <v>5.8414639958122502E-2</v>
      </c>
    </row>
    <row r="21213" spans="61:61" x14ac:dyDescent="0.25">
      <c r="BI21213" s="34">
        <v>-2.3851653154247998E-3</v>
      </c>
    </row>
    <row r="21214" spans="61:61" x14ac:dyDescent="0.25">
      <c r="BI21214" s="34">
        <v>-0.122331437301416</v>
      </c>
    </row>
    <row r="21215" spans="61:61" x14ac:dyDescent="0.25">
      <c r="BI21215" s="34">
        <v>-2.3589969545320499E-2</v>
      </c>
    </row>
    <row r="21216" spans="61:61" x14ac:dyDescent="0.25">
      <c r="BI21216" s="34">
        <v>-0.17645472142528021</v>
      </c>
    </row>
    <row r="21217" spans="61:61" x14ac:dyDescent="0.25">
      <c r="BI21217" s="34">
        <v>3.8394919434422102E-2</v>
      </c>
    </row>
    <row r="21218" spans="61:61" x14ac:dyDescent="0.25">
      <c r="BI21218" s="34">
        <v>4.5888071710428101E-2</v>
      </c>
    </row>
    <row r="21219" spans="61:61" x14ac:dyDescent="0.25">
      <c r="BI21219" s="34">
        <v>4.38576433548084E-2</v>
      </c>
    </row>
    <row r="21220" spans="61:61" x14ac:dyDescent="0.25">
      <c r="BI21220" s="34">
        <v>-3.7934450489858197E-2</v>
      </c>
    </row>
    <row r="21221" spans="61:61" x14ac:dyDescent="0.25">
      <c r="BI21221" s="34">
        <v>-3.2164716307468001E-3</v>
      </c>
    </row>
    <row r="21222" spans="61:61" x14ac:dyDescent="0.25">
      <c r="BI21222" s="34">
        <v>-4.6288513027279002E-2</v>
      </c>
    </row>
    <row r="21223" spans="61:61" x14ac:dyDescent="0.25">
      <c r="BI21223" s="34">
        <v>1.2502334172473799E-2</v>
      </c>
    </row>
    <row r="21224" spans="61:61" x14ac:dyDescent="0.25">
      <c r="BI21224" s="34">
        <v>4.2958885010305002E-2</v>
      </c>
    </row>
    <row r="21225" spans="61:61" x14ac:dyDescent="0.25">
      <c r="BI21225" s="34">
        <v>6.3210927862870003E-3</v>
      </c>
    </row>
    <row r="21226" spans="61:61" x14ac:dyDescent="0.25">
      <c r="BI21226" s="34">
        <v>0.44575679968693571</v>
      </c>
    </row>
    <row r="21227" spans="61:61" x14ac:dyDescent="0.25">
      <c r="BI21227" s="34">
        <v>5.9248237695838799E-2</v>
      </c>
    </row>
    <row r="21228" spans="61:61" x14ac:dyDescent="0.25">
      <c r="BI21228" s="34">
        <v>1.83563667191767E-2</v>
      </c>
    </row>
    <row r="21229" spans="61:61" x14ac:dyDescent="0.25">
      <c r="BI21229" s="34">
        <v>0.5931964151870136</v>
      </c>
    </row>
    <row r="21230" spans="61:61" x14ac:dyDescent="0.25">
      <c r="BI21230" s="34">
        <v>0.26925154779835508</v>
      </c>
    </row>
    <row r="21231" spans="61:61" x14ac:dyDescent="0.25">
      <c r="BI21231" s="34">
        <v>8.4508052783800802E-2</v>
      </c>
    </row>
    <row r="21232" spans="61:61" x14ac:dyDescent="0.25">
      <c r="BI21232" s="34">
        <v>5.0984958081438402E-2</v>
      </c>
    </row>
    <row r="21233" spans="61:61" x14ac:dyDescent="0.25">
      <c r="BI21233" s="34">
        <v>7.7553849181538695E-2</v>
      </c>
    </row>
    <row r="21234" spans="61:61" x14ac:dyDescent="0.25">
      <c r="BI21234" s="34">
        <v>0.1000971845013393</v>
      </c>
    </row>
    <row r="21235" spans="61:61" x14ac:dyDescent="0.25">
      <c r="BI21235" s="34">
        <v>0.1199533939788352</v>
      </c>
    </row>
    <row r="21236" spans="61:61" x14ac:dyDescent="0.25">
      <c r="BI21236" s="34">
        <v>0.1146459974691339</v>
      </c>
    </row>
    <row r="21237" spans="61:61" x14ac:dyDescent="0.25">
      <c r="BI21237" s="34">
        <v>0.53842265230225783</v>
      </c>
    </row>
    <row r="21238" spans="61:61" x14ac:dyDescent="0.25">
      <c r="BI21238" s="34">
        <v>5.3271456943162099E-2</v>
      </c>
    </row>
    <row r="21239" spans="61:61" x14ac:dyDescent="0.25">
      <c r="BI21239" s="34">
        <v>6.3735005351940002E-2</v>
      </c>
    </row>
    <row r="21240" spans="61:61" x14ac:dyDescent="0.25">
      <c r="BI21240" s="34">
        <v>-9.9051069038776501E-2</v>
      </c>
    </row>
    <row r="21241" spans="61:61" x14ac:dyDescent="0.25">
      <c r="BI21241" s="34">
        <v>5.2027436501571898E-2</v>
      </c>
    </row>
    <row r="21242" spans="61:61" x14ac:dyDescent="0.25">
      <c r="BI21242" s="34">
        <v>0.1918318265401199</v>
      </c>
    </row>
    <row r="21243" spans="61:61" x14ac:dyDescent="0.25">
      <c r="BI21243" s="34">
        <v>0.10511505079632261</v>
      </c>
    </row>
    <row r="21244" spans="61:61" x14ac:dyDescent="0.25">
      <c r="BI21244" s="34">
        <v>9.4765558835460006E-2</v>
      </c>
    </row>
    <row r="21245" spans="61:61" x14ac:dyDescent="0.25">
      <c r="BI21245" s="34">
        <v>4.0675412101400202E-2</v>
      </c>
    </row>
    <row r="21246" spans="61:61" x14ac:dyDescent="0.25">
      <c r="BI21246" s="34">
        <v>0.21159789527996101</v>
      </c>
    </row>
    <row r="21247" spans="61:61" x14ac:dyDescent="0.25">
      <c r="BI21247" s="34">
        <v>0.29150365876924839</v>
      </c>
    </row>
    <row r="21248" spans="61:61" x14ac:dyDescent="0.25">
      <c r="BI21248" s="34">
        <v>0.14933948800833041</v>
      </c>
    </row>
    <row r="21249" spans="61:61" x14ac:dyDescent="0.25">
      <c r="BI21249" s="34">
        <v>0.3951428047455946</v>
      </c>
    </row>
    <row r="21250" spans="61:61" x14ac:dyDescent="0.25">
      <c r="BI21250" s="34">
        <v>9.7725496002008097E-2</v>
      </c>
    </row>
    <row r="21251" spans="61:61" x14ac:dyDescent="0.25">
      <c r="BI21251" s="34">
        <v>0.28628138301009037</v>
      </c>
    </row>
    <row r="21252" spans="61:61" x14ac:dyDescent="0.25">
      <c r="BI21252" s="34">
        <v>-4.5792919068815802E-2</v>
      </c>
    </row>
    <row r="21253" spans="61:61" x14ac:dyDescent="0.25">
      <c r="BI21253" s="34">
        <v>-0.26034541978939929</v>
      </c>
    </row>
    <row r="21254" spans="61:61" x14ac:dyDescent="0.25">
      <c r="BI21254" s="34">
        <v>4.6106031557782201E-2</v>
      </c>
    </row>
    <row r="21255" spans="61:61" x14ac:dyDescent="0.25">
      <c r="BI21255" s="34">
        <v>0.1084288486946213</v>
      </c>
    </row>
    <row r="21256" spans="61:61" x14ac:dyDescent="0.25">
      <c r="BI21256" s="34">
        <v>0.1653017567236251</v>
      </c>
    </row>
    <row r="21257" spans="61:61" x14ac:dyDescent="0.25">
      <c r="BI21257" s="34">
        <v>6.0783476399547301E-2</v>
      </c>
    </row>
    <row r="21258" spans="61:61" x14ac:dyDescent="0.25">
      <c r="BI21258" s="34">
        <v>-3.1410103283496499E-2</v>
      </c>
    </row>
    <row r="21259" spans="61:61" x14ac:dyDescent="0.25">
      <c r="BI21259" s="34">
        <v>-0.1055252993071203</v>
      </c>
    </row>
    <row r="21260" spans="61:61" x14ac:dyDescent="0.25">
      <c r="BI21260" s="34">
        <v>-4.8355004891143603E-2</v>
      </c>
    </row>
    <row r="21261" spans="61:61" x14ac:dyDescent="0.25">
      <c r="BI21261" s="34">
        <v>-6.4040279970903904E-2</v>
      </c>
    </row>
    <row r="21262" spans="61:61" x14ac:dyDescent="0.25">
      <c r="BI21262" s="34">
        <v>-0.21203253270491429</v>
      </c>
    </row>
    <row r="21263" spans="61:61" x14ac:dyDescent="0.25">
      <c r="BI21263" s="34">
        <v>-0.15473115564573731</v>
      </c>
    </row>
    <row r="21264" spans="61:61" x14ac:dyDescent="0.25">
      <c r="BI21264" s="34">
        <v>0.34887718003379919</v>
      </c>
    </row>
    <row r="21265" spans="61:61" x14ac:dyDescent="0.25">
      <c r="BI21265" s="34">
        <v>-0.1543499903151033</v>
      </c>
    </row>
    <row r="21266" spans="61:61" x14ac:dyDescent="0.25">
      <c r="BI21266" s="34">
        <v>-5.9545054565091599E-2</v>
      </c>
    </row>
    <row r="21267" spans="61:61" x14ac:dyDescent="0.25">
      <c r="BI21267" s="34">
        <v>6.7831210090410696E-2</v>
      </c>
    </row>
    <row r="21268" spans="61:61" x14ac:dyDescent="0.25">
      <c r="BI21268" s="34">
        <v>-5.4866782840503399E-2</v>
      </c>
    </row>
    <row r="21269" spans="61:61" x14ac:dyDescent="0.25">
      <c r="BI21269" s="34">
        <v>0.1607969621243564</v>
      </c>
    </row>
    <row r="21270" spans="61:61" x14ac:dyDescent="0.25">
      <c r="BI21270" s="34">
        <v>-6.2745160206173003E-2</v>
      </c>
    </row>
    <row r="21271" spans="61:61" x14ac:dyDescent="0.25">
      <c r="BI21271" s="34">
        <v>-0.12799745259758361</v>
      </c>
    </row>
    <row r="21272" spans="61:61" x14ac:dyDescent="0.25">
      <c r="BI21272" s="34">
        <v>1.8654414343470899E-2</v>
      </c>
    </row>
    <row r="21273" spans="61:61" x14ac:dyDescent="0.25">
      <c r="BI21273" s="34">
        <v>-1.27313285442314E-2</v>
      </c>
    </row>
    <row r="21274" spans="61:61" x14ac:dyDescent="0.25">
      <c r="BI21274" s="34">
        <v>0.28924534175400429</v>
      </c>
    </row>
    <row r="21275" spans="61:61" x14ac:dyDescent="0.25">
      <c r="BI21275" s="34">
        <v>-0.19408382276328379</v>
      </c>
    </row>
    <row r="21276" spans="61:61" x14ac:dyDescent="0.25">
      <c r="BI21276" s="34">
        <v>2.6428909145627E-3</v>
      </c>
    </row>
    <row r="21277" spans="61:61" x14ac:dyDescent="0.25">
      <c r="BI21277" s="34">
        <v>9.0798217090666405E-2</v>
      </c>
    </row>
    <row r="21278" spans="61:61" x14ac:dyDescent="0.25">
      <c r="BI21278" s="34">
        <v>6.5635050059674405E-2</v>
      </c>
    </row>
    <row r="21279" spans="61:61" x14ac:dyDescent="0.25">
      <c r="BI21279" s="34">
        <v>-1.4115135029711101E-2</v>
      </c>
    </row>
    <row r="21280" spans="61:61" x14ac:dyDescent="0.25">
      <c r="BI21280" s="34">
        <v>-5.4663740587418803E-2</v>
      </c>
    </row>
    <row r="21281" spans="61:61" x14ac:dyDescent="0.25">
      <c r="BI21281" s="34">
        <v>-0.19952377308876931</v>
      </c>
    </row>
    <row r="21282" spans="61:61" x14ac:dyDescent="0.25">
      <c r="BI21282" s="34">
        <v>-0.16488040930995171</v>
      </c>
    </row>
    <row r="21283" spans="61:61" x14ac:dyDescent="0.25">
      <c r="BI21283" s="34">
        <v>-0.1429414151411024</v>
      </c>
    </row>
    <row r="21284" spans="61:61" x14ac:dyDescent="0.25">
      <c r="BI21284" s="34">
        <v>-0.17256621789019799</v>
      </c>
    </row>
    <row r="21285" spans="61:61" x14ac:dyDescent="0.25">
      <c r="BI21285" s="34">
        <v>-2.79023546274976E-2</v>
      </c>
    </row>
    <row r="21286" spans="61:61" x14ac:dyDescent="0.25">
      <c r="BI21286" s="34">
        <v>-0.30274074604451162</v>
      </c>
    </row>
    <row r="21287" spans="61:61" x14ac:dyDescent="0.25">
      <c r="BI21287" s="34">
        <v>2.5511411445569301E-2</v>
      </c>
    </row>
    <row r="21288" spans="61:61" x14ac:dyDescent="0.25">
      <c r="BI21288" s="34">
        <v>-0.26314900685438508</v>
      </c>
    </row>
    <row r="21289" spans="61:61" x14ac:dyDescent="0.25">
      <c r="BI21289" s="34">
        <v>-9.9282286821823898E-2</v>
      </c>
    </row>
    <row r="21290" spans="61:61" x14ac:dyDescent="0.25">
      <c r="BI21290" s="34">
        <v>9.0859171563248395E-2</v>
      </c>
    </row>
    <row r="21291" spans="61:61" x14ac:dyDescent="0.25">
      <c r="BI21291" s="34">
        <v>4.6814928073691697E-2</v>
      </c>
    </row>
    <row r="21292" spans="61:61" x14ac:dyDescent="0.25">
      <c r="BI21292" s="34">
        <v>-7.28786420252793E-2</v>
      </c>
    </row>
    <row r="21293" spans="61:61" x14ac:dyDescent="0.25">
      <c r="BI21293" s="34">
        <v>-2.1331087863844099E-2</v>
      </c>
    </row>
    <row r="21294" spans="61:61" x14ac:dyDescent="0.25">
      <c r="BI21294" s="34">
        <v>-0.14115653512236401</v>
      </c>
    </row>
    <row r="21295" spans="61:61" x14ac:dyDescent="0.25">
      <c r="BI21295" s="34">
        <v>-0.13482451613552329</v>
      </c>
    </row>
    <row r="21296" spans="61:61" x14ac:dyDescent="0.25">
      <c r="BI21296" s="34">
        <v>-0.1707239726603533</v>
      </c>
    </row>
    <row r="21297" spans="61:61" x14ac:dyDescent="0.25">
      <c r="BI21297" s="34">
        <v>-0.14864883441827231</v>
      </c>
    </row>
    <row r="21298" spans="61:61" x14ac:dyDescent="0.25">
      <c r="BI21298" s="34">
        <v>-0.29711865868070131</v>
      </c>
    </row>
    <row r="21299" spans="61:61" x14ac:dyDescent="0.25">
      <c r="BI21299" s="34">
        <v>-0.21991484908781531</v>
      </c>
    </row>
    <row r="21300" spans="61:61" x14ac:dyDescent="0.25">
      <c r="BI21300" s="34">
        <v>-5.1534145160857803E-2</v>
      </c>
    </row>
    <row r="21301" spans="61:61" x14ac:dyDescent="0.25">
      <c r="BI21301" s="34">
        <v>-0.1965727688470271</v>
      </c>
    </row>
    <row r="21302" spans="61:61" x14ac:dyDescent="0.25">
      <c r="BI21302" s="34">
        <v>-8.3324153924491107E-2</v>
      </c>
    </row>
    <row r="21303" spans="61:61" x14ac:dyDescent="0.25">
      <c r="BI21303" s="34">
        <v>0.1200305189707821</v>
      </c>
    </row>
    <row r="21304" spans="61:61" x14ac:dyDescent="0.25">
      <c r="BI21304" s="34">
        <v>-0.217808288021964</v>
      </c>
    </row>
    <row r="21305" spans="61:61" x14ac:dyDescent="0.25">
      <c r="BI21305" s="34">
        <v>-0.2280491035177335</v>
      </c>
    </row>
    <row r="21306" spans="61:61" x14ac:dyDescent="0.25">
      <c r="BI21306" s="34">
        <v>-0.10630088118555719</v>
      </c>
    </row>
    <row r="21307" spans="61:61" x14ac:dyDescent="0.25">
      <c r="BI21307" s="34">
        <v>-0.20356558588599319</v>
      </c>
    </row>
    <row r="21308" spans="61:61" x14ac:dyDescent="0.25">
      <c r="BI21308" s="34">
        <v>-7.6716812929321795E-2</v>
      </c>
    </row>
    <row r="21309" spans="61:61" x14ac:dyDescent="0.25">
      <c r="BI21309" s="34">
        <v>-8.0347318930026994E-3</v>
      </c>
    </row>
    <row r="21310" spans="61:61" x14ac:dyDescent="0.25">
      <c r="BI21310" s="34">
        <v>-9.2816325745779596E-2</v>
      </c>
    </row>
    <row r="21311" spans="61:61" x14ac:dyDescent="0.25">
      <c r="BI21311" s="34">
        <v>2.8757015542346501E-2</v>
      </c>
    </row>
    <row r="21312" spans="61:61" x14ac:dyDescent="0.25">
      <c r="BI21312" s="34">
        <v>-0.218077217120447</v>
      </c>
    </row>
    <row r="21313" spans="61:61" x14ac:dyDescent="0.25">
      <c r="BI21313" s="34">
        <v>7.8159243710116899E-2</v>
      </c>
    </row>
    <row r="21314" spans="61:61" x14ac:dyDescent="0.25">
      <c r="BI21314" s="34">
        <v>-0.2099086363209561</v>
      </c>
    </row>
    <row r="21315" spans="61:61" x14ac:dyDescent="0.25">
      <c r="BI21315" s="34">
        <v>-0.1733980573605268</v>
      </c>
    </row>
    <row r="21316" spans="61:61" x14ac:dyDescent="0.25">
      <c r="BI21316" s="34">
        <v>-0.2424157813465101</v>
      </c>
    </row>
    <row r="21317" spans="61:61" x14ac:dyDescent="0.25">
      <c r="BI21317" s="34">
        <v>-3.7499620131013899E-2</v>
      </c>
    </row>
    <row r="21318" spans="61:61" x14ac:dyDescent="0.25">
      <c r="BI21318" s="34">
        <v>6.4769493053043206E-2</v>
      </c>
    </row>
    <row r="21319" spans="61:61" x14ac:dyDescent="0.25">
      <c r="BI21319" s="34">
        <v>-5.62765401575799E-2</v>
      </c>
    </row>
    <row r="21320" spans="61:61" x14ac:dyDescent="0.25">
      <c r="BI21320" s="34">
        <v>9.4670890861160997E-2</v>
      </c>
    </row>
    <row r="21321" spans="61:61" x14ac:dyDescent="0.25">
      <c r="BI21321" s="34">
        <v>0.11344234772302179</v>
      </c>
    </row>
    <row r="21322" spans="61:61" x14ac:dyDescent="0.25">
      <c r="BI21322" s="34">
        <v>6.9993638012843307E-2</v>
      </c>
    </row>
    <row r="21323" spans="61:61" x14ac:dyDescent="0.25">
      <c r="BI21323" s="34">
        <v>2.4379667714077E-3</v>
      </c>
    </row>
    <row r="21324" spans="61:61" x14ac:dyDescent="0.25">
      <c r="BI21324" s="34">
        <v>0.14675411236643229</v>
      </c>
    </row>
    <row r="21325" spans="61:61" x14ac:dyDescent="0.25">
      <c r="BI21325" s="34">
        <v>0.1169970472018383</v>
      </c>
    </row>
    <row r="21326" spans="61:61" x14ac:dyDescent="0.25">
      <c r="BI21326" s="34">
        <v>2.3496290496526202E-2</v>
      </c>
    </row>
    <row r="21327" spans="61:61" x14ac:dyDescent="0.25">
      <c r="BI21327" s="34">
        <v>7.1033465030424597E-2</v>
      </c>
    </row>
    <row r="21328" spans="61:61" x14ac:dyDescent="0.25">
      <c r="BI21328" s="34">
        <v>-1.9875767780389901E-2</v>
      </c>
    </row>
    <row r="21329" spans="61:61" x14ac:dyDescent="0.25">
      <c r="BI21329" s="34">
        <v>-3.0428888288262599E-2</v>
      </c>
    </row>
    <row r="21330" spans="61:61" x14ac:dyDescent="0.25">
      <c r="BI21330" s="34">
        <v>-4.0038338848393997E-3</v>
      </c>
    </row>
    <row r="21331" spans="61:61" x14ac:dyDescent="0.25">
      <c r="BI21331" s="34">
        <v>-9.9452711860892898E-2</v>
      </c>
    </row>
    <row r="21332" spans="61:61" x14ac:dyDescent="0.25">
      <c r="BI21332" s="34">
        <v>-9.9673383117858005E-2</v>
      </c>
    </row>
    <row r="21333" spans="61:61" x14ac:dyDescent="0.25">
      <c r="BI21333" s="34">
        <v>-0.277515152611159</v>
      </c>
    </row>
    <row r="21334" spans="61:61" x14ac:dyDescent="0.25">
      <c r="BI21334" s="34">
        <v>0.39051639187973708</v>
      </c>
    </row>
    <row r="21335" spans="61:61" x14ac:dyDescent="0.25">
      <c r="BI21335" s="34">
        <v>-5.5004155837065902E-2</v>
      </c>
    </row>
    <row r="21336" spans="61:61" x14ac:dyDescent="0.25">
      <c r="BI21336" s="34">
        <v>4.9705531650936101E-2</v>
      </c>
    </row>
    <row r="21337" spans="61:61" x14ac:dyDescent="0.25">
      <c r="BI21337" s="34">
        <v>-0.11826126260343831</v>
      </c>
    </row>
    <row r="21338" spans="61:61" x14ac:dyDescent="0.25">
      <c r="BI21338" s="34">
        <v>4.2257714473840002E-3</v>
      </c>
    </row>
    <row r="21339" spans="61:61" x14ac:dyDescent="0.25">
      <c r="BI21339" s="34">
        <v>0.4709630879598482</v>
      </c>
    </row>
    <row r="21340" spans="61:61" x14ac:dyDescent="0.25">
      <c r="BI21340" s="34">
        <v>1.5417772799336E-2</v>
      </c>
    </row>
    <row r="21341" spans="61:61" x14ac:dyDescent="0.25">
      <c r="BI21341" s="34">
        <v>2.7865357373988101E-2</v>
      </c>
    </row>
    <row r="21342" spans="61:61" x14ac:dyDescent="0.25">
      <c r="BI21342" s="34">
        <v>-2.3798775582413001E-2</v>
      </c>
    </row>
    <row r="21343" spans="61:61" x14ac:dyDescent="0.25">
      <c r="BI21343" s="34">
        <v>6.8262388114654599E-2</v>
      </c>
    </row>
    <row r="21344" spans="61:61" x14ac:dyDescent="0.25">
      <c r="BI21344" s="34">
        <v>0.18840843077846869</v>
      </c>
    </row>
    <row r="21345" spans="61:61" x14ac:dyDescent="0.25">
      <c r="BI21345" s="34">
        <v>6.0657770477259197E-2</v>
      </c>
    </row>
    <row r="21346" spans="61:61" x14ac:dyDescent="0.25">
      <c r="BI21346" s="34">
        <v>0.15581507612210699</v>
      </c>
    </row>
    <row r="21347" spans="61:61" x14ac:dyDescent="0.25">
      <c r="BI21347" s="34">
        <v>0.1117970688991269</v>
      </c>
    </row>
    <row r="21348" spans="61:61" x14ac:dyDescent="0.25">
      <c r="BI21348" s="34">
        <v>0.1221582332427041</v>
      </c>
    </row>
    <row r="21349" spans="61:61" x14ac:dyDescent="0.25">
      <c r="BI21349" s="34">
        <v>2.9223489903129701E-2</v>
      </c>
    </row>
    <row r="21350" spans="61:61" x14ac:dyDescent="0.25">
      <c r="BI21350" s="34">
        <v>0.1002401882413403</v>
      </c>
    </row>
    <row r="21351" spans="61:61" x14ac:dyDescent="0.25">
      <c r="BI21351" s="34">
        <v>6.6119067043180699E-2</v>
      </c>
    </row>
    <row r="21352" spans="61:61" x14ac:dyDescent="0.25">
      <c r="BI21352" s="34">
        <v>8.6430313161877895E-2</v>
      </c>
    </row>
    <row r="21353" spans="61:61" x14ac:dyDescent="0.25">
      <c r="BI21353" s="34">
        <v>6.3023630816759602E-2</v>
      </c>
    </row>
    <row r="21354" spans="61:61" x14ac:dyDescent="0.25">
      <c r="BI21354" s="34">
        <v>7.4926504759015397E-2</v>
      </c>
    </row>
    <row r="21355" spans="61:61" x14ac:dyDescent="0.25">
      <c r="BI21355" s="34">
        <v>4.2896839912340501E-2</v>
      </c>
    </row>
    <row r="21356" spans="61:61" x14ac:dyDescent="0.25">
      <c r="BI21356" s="34">
        <v>0.1134490463882772</v>
      </c>
    </row>
    <row r="21357" spans="61:61" x14ac:dyDescent="0.25">
      <c r="BI21357" s="34">
        <v>0.10139143475712641</v>
      </c>
    </row>
    <row r="21358" spans="61:61" x14ac:dyDescent="0.25">
      <c r="BI21358" s="34">
        <v>-4.4044909231193197E-2</v>
      </c>
    </row>
    <row r="21359" spans="61:61" x14ac:dyDescent="0.25">
      <c r="BI21359" s="34">
        <v>-2.4219383255922398E-2</v>
      </c>
    </row>
    <row r="21360" spans="61:61" x14ac:dyDescent="0.25">
      <c r="BI21360" s="34">
        <v>5.2424115995451402E-2</v>
      </c>
    </row>
    <row r="21361" spans="61:61" x14ac:dyDescent="0.25">
      <c r="BI21361" s="34">
        <v>0.2103767235954333</v>
      </c>
    </row>
    <row r="21362" spans="61:61" x14ac:dyDescent="0.25">
      <c r="BI21362" s="34">
        <v>-2.8199576727232101E-2</v>
      </c>
    </row>
    <row r="21363" spans="61:61" x14ac:dyDescent="0.25">
      <c r="BI21363" s="34">
        <v>0.16302107451475659</v>
      </c>
    </row>
    <row r="21364" spans="61:61" x14ac:dyDescent="0.25">
      <c r="BI21364" s="34">
        <v>1.6072573203394499E-2</v>
      </c>
    </row>
    <row r="21365" spans="61:61" x14ac:dyDescent="0.25">
      <c r="BI21365" s="34">
        <v>0.30173319871211218</v>
      </c>
    </row>
    <row r="21366" spans="61:61" x14ac:dyDescent="0.25">
      <c r="BI21366" s="34">
        <v>-1.68264349785902E-2</v>
      </c>
    </row>
    <row r="21367" spans="61:61" x14ac:dyDescent="0.25">
      <c r="BI21367" s="34">
        <v>1.0488521524914699E-2</v>
      </c>
    </row>
    <row r="21368" spans="61:61" x14ac:dyDescent="0.25">
      <c r="BI21368" s="34">
        <v>0.1425269495281288</v>
      </c>
    </row>
    <row r="21369" spans="61:61" x14ac:dyDescent="0.25">
      <c r="BI21369" s="34">
        <v>-0.10472812236831749</v>
      </c>
    </row>
    <row r="21370" spans="61:61" x14ac:dyDescent="0.25">
      <c r="BI21370" s="34">
        <v>-5.8992906086182503E-2</v>
      </c>
    </row>
    <row r="21371" spans="61:61" x14ac:dyDescent="0.25">
      <c r="BI21371" s="34">
        <v>-7.9780429973802497E-2</v>
      </c>
    </row>
    <row r="21372" spans="61:61" x14ac:dyDescent="0.25">
      <c r="BI21372" s="34">
        <v>5.5838999443870899E-2</v>
      </c>
    </row>
    <row r="21373" spans="61:61" x14ac:dyDescent="0.25">
      <c r="BI21373" s="34">
        <v>-3.4686922990390397E-2</v>
      </c>
    </row>
    <row r="21374" spans="61:61" x14ac:dyDescent="0.25">
      <c r="BI21374" s="34">
        <v>5.3583402252348797E-2</v>
      </c>
    </row>
    <row r="21375" spans="61:61" x14ac:dyDescent="0.25">
      <c r="BI21375" s="34">
        <v>-0.1818850031426851</v>
      </c>
    </row>
    <row r="21376" spans="61:61" x14ac:dyDescent="0.25">
      <c r="BI21376" s="34">
        <v>-0.1233485546259997</v>
      </c>
    </row>
    <row r="21377" spans="61:61" x14ac:dyDescent="0.25">
      <c r="BI21377" s="34">
        <v>-6.1019822222065999E-2</v>
      </c>
    </row>
    <row r="21378" spans="61:61" x14ac:dyDescent="0.25">
      <c r="BI21378" s="34">
        <v>0.1220781231528246</v>
      </c>
    </row>
    <row r="21379" spans="61:61" x14ac:dyDescent="0.25">
      <c r="BI21379" s="34">
        <v>0.201684598852747</v>
      </c>
    </row>
    <row r="21380" spans="61:61" x14ac:dyDescent="0.25">
      <c r="BI21380" s="34">
        <v>-1.1323580109745299E-2</v>
      </c>
    </row>
    <row r="21381" spans="61:61" x14ac:dyDescent="0.25">
      <c r="BI21381" s="34">
        <v>-0.16456787705517981</v>
      </c>
    </row>
    <row r="21382" spans="61:61" x14ac:dyDescent="0.25">
      <c r="BI21382" s="34">
        <v>-4.90445440607589E-2</v>
      </c>
    </row>
    <row r="21383" spans="61:61" x14ac:dyDescent="0.25">
      <c r="BI21383" s="34">
        <v>-0.1284423677577689</v>
      </c>
    </row>
    <row r="21384" spans="61:61" x14ac:dyDescent="0.25">
      <c r="BI21384" s="34">
        <v>5.1325032279972198E-2</v>
      </c>
    </row>
    <row r="21385" spans="61:61" x14ac:dyDescent="0.25">
      <c r="BI21385" s="34">
        <v>-2.1060939661439401E-2</v>
      </c>
    </row>
    <row r="21386" spans="61:61" x14ac:dyDescent="0.25">
      <c r="BI21386" s="34">
        <v>0.1985944469513409</v>
      </c>
    </row>
    <row r="21387" spans="61:61" x14ac:dyDescent="0.25">
      <c r="BI21387" s="34">
        <v>-7.7810873127945698E-2</v>
      </c>
    </row>
    <row r="21388" spans="61:61" x14ac:dyDescent="0.25">
      <c r="BI21388" s="34">
        <v>-3.7267862043280899E-2</v>
      </c>
    </row>
    <row r="21389" spans="61:61" x14ac:dyDescent="0.25">
      <c r="BI21389" s="34">
        <v>-3.99666991961906E-2</v>
      </c>
    </row>
    <row r="21390" spans="61:61" x14ac:dyDescent="0.25">
      <c r="BI21390" s="34">
        <v>0.16583564302614021</v>
      </c>
    </row>
    <row r="21391" spans="61:61" x14ac:dyDescent="0.25">
      <c r="BI21391" s="34">
        <v>-1.39176917836194E-2</v>
      </c>
    </row>
    <row r="21392" spans="61:61" x14ac:dyDescent="0.25">
      <c r="BI21392" s="34">
        <v>-2.88524968122893E-2</v>
      </c>
    </row>
    <row r="21393" spans="61:61" x14ac:dyDescent="0.25">
      <c r="BI21393" s="34">
        <v>-8.5574470765951094E-2</v>
      </c>
    </row>
    <row r="21394" spans="61:61" x14ac:dyDescent="0.25">
      <c r="BI21394" s="34">
        <v>8.0660000768873003E-2</v>
      </c>
    </row>
    <row r="21395" spans="61:61" x14ac:dyDescent="0.25">
      <c r="BI21395" s="34">
        <v>-4.0290991436264301E-2</v>
      </c>
    </row>
    <row r="21396" spans="61:61" x14ac:dyDescent="0.25">
      <c r="BI21396" s="34">
        <v>-5.7479682364529897E-2</v>
      </c>
    </row>
    <row r="21397" spans="61:61" x14ac:dyDescent="0.25">
      <c r="BI21397" s="34">
        <v>-3.9059721537431903E-2</v>
      </c>
    </row>
    <row r="21398" spans="61:61" x14ac:dyDescent="0.25">
      <c r="BI21398" s="34">
        <v>0.1539302672333859</v>
      </c>
    </row>
    <row r="21399" spans="61:61" x14ac:dyDescent="0.25">
      <c r="BI21399" s="34">
        <v>-0.11520089267872929</v>
      </c>
    </row>
    <row r="21400" spans="61:61" x14ac:dyDescent="0.25">
      <c r="BI21400" s="34">
        <v>0.10959067213756039</v>
      </c>
    </row>
    <row r="21401" spans="61:61" x14ac:dyDescent="0.25">
      <c r="BI21401" s="34">
        <v>0.13126396939429019</v>
      </c>
    </row>
    <row r="21402" spans="61:61" x14ac:dyDescent="0.25">
      <c r="BI21402" s="34">
        <v>-8.2103780634002699E-2</v>
      </c>
    </row>
    <row r="21403" spans="61:61" x14ac:dyDescent="0.25">
      <c r="BI21403" s="34">
        <v>-6.2826728541562404E-2</v>
      </c>
    </row>
    <row r="21404" spans="61:61" x14ac:dyDescent="0.25">
      <c r="BI21404" s="34">
        <v>0.125234505508308</v>
      </c>
    </row>
    <row r="21405" spans="61:61" x14ac:dyDescent="0.25">
      <c r="BI21405" s="34">
        <v>-4.3469821450940797E-2</v>
      </c>
    </row>
    <row r="21406" spans="61:61" x14ac:dyDescent="0.25">
      <c r="BI21406" s="34">
        <v>-0.1533247496386699</v>
      </c>
    </row>
    <row r="21407" spans="61:61" x14ac:dyDescent="0.25">
      <c r="BI21407" s="34">
        <v>0.18718576968367059</v>
      </c>
    </row>
    <row r="21408" spans="61:61" x14ac:dyDescent="0.25">
      <c r="BI21408" s="34">
        <v>-0.21069317949489069</v>
      </c>
    </row>
    <row r="21409" spans="61:61" x14ac:dyDescent="0.25">
      <c r="BI21409" s="34">
        <v>-0.10156810587605521</v>
      </c>
    </row>
    <row r="21410" spans="61:61" x14ac:dyDescent="0.25">
      <c r="BI21410" s="34">
        <v>-0.17372017938201639</v>
      </c>
    </row>
    <row r="21411" spans="61:61" x14ac:dyDescent="0.25">
      <c r="BI21411" s="34">
        <v>0.14406319602154491</v>
      </c>
    </row>
    <row r="21412" spans="61:61" x14ac:dyDescent="0.25">
      <c r="BI21412" s="34">
        <v>-9.3660269083697997E-2</v>
      </c>
    </row>
    <row r="21413" spans="61:61" x14ac:dyDescent="0.25">
      <c r="BI21413" s="34">
        <v>-2.28953472675704E-2</v>
      </c>
    </row>
    <row r="21414" spans="61:61" x14ac:dyDescent="0.25">
      <c r="BI21414" s="34">
        <v>-0.12708741335282761</v>
      </c>
    </row>
    <row r="21415" spans="61:61" x14ac:dyDescent="0.25">
      <c r="BI21415" s="34">
        <v>-7.8033729332020003E-3</v>
      </c>
    </row>
    <row r="21416" spans="61:61" x14ac:dyDescent="0.25">
      <c r="BI21416" s="34">
        <v>-4.2315858168275999E-3</v>
      </c>
    </row>
    <row r="21417" spans="61:61" x14ac:dyDescent="0.25">
      <c r="BI21417" s="34">
        <v>-0.1311707512092597</v>
      </c>
    </row>
    <row r="21418" spans="61:61" x14ac:dyDescent="0.25">
      <c r="BI21418" s="34">
        <v>-7.13749487045372E-2</v>
      </c>
    </row>
    <row r="21419" spans="61:61" x14ac:dyDescent="0.25">
      <c r="BI21419" s="34">
        <v>-4.3770573759549999E-3</v>
      </c>
    </row>
    <row r="21420" spans="61:61" x14ac:dyDescent="0.25">
      <c r="BI21420" s="34">
        <v>-2.0097866545508301E-2</v>
      </c>
    </row>
    <row r="21421" spans="61:61" x14ac:dyDescent="0.25">
      <c r="BI21421" s="34">
        <v>-6.1500112916163599E-2</v>
      </c>
    </row>
    <row r="21422" spans="61:61" x14ac:dyDescent="0.25">
      <c r="BI21422" s="34">
        <v>-9.6475500100145994E-2</v>
      </c>
    </row>
    <row r="21423" spans="61:61" x14ac:dyDescent="0.25">
      <c r="BI21423" s="34">
        <v>-0.13804374303966491</v>
      </c>
    </row>
    <row r="21424" spans="61:61" x14ac:dyDescent="0.25">
      <c r="BI21424" s="34">
        <v>-0.12305962587301909</v>
      </c>
    </row>
    <row r="21425" spans="61:61" x14ac:dyDescent="0.25">
      <c r="BI21425" s="34">
        <v>1.6147990387615E-3</v>
      </c>
    </row>
    <row r="21426" spans="61:61" x14ac:dyDescent="0.25">
      <c r="BI21426" s="34">
        <v>-8.9124160009208295E-2</v>
      </c>
    </row>
    <row r="21427" spans="61:61" x14ac:dyDescent="0.25">
      <c r="BI21427" s="34">
        <v>0.1145479709137992</v>
      </c>
    </row>
    <row r="21428" spans="61:61" x14ac:dyDescent="0.25">
      <c r="BI21428" s="34">
        <v>-9.3355870371554503E-2</v>
      </c>
    </row>
    <row r="21429" spans="61:61" x14ac:dyDescent="0.25">
      <c r="BI21429" s="34">
        <v>-4.5349292226875698E-2</v>
      </c>
    </row>
    <row r="21430" spans="61:61" x14ac:dyDescent="0.25">
      <c r="BI21430" s="34">
        <v>8.7329407552664398E-2</v>
      </c>
    </row>
    <row r="21431" spans="61:61" x14ac:dyDescent="0.25">
      <c r="BI21431" s="34">
        <v>2.5977043810016899E-2</v>
      </c>
    </row>
    <row r="21432" spans="61:61" x14ac:dyDescent="0.25">
      <c r="BI21432" s="34">
        <v>-9.6359762910808194E-2</v>
      </c>
    </row>
    <row r="21433" spans="61:61" x14ac:dyDescent="0.25">
      <c r="BI21433" s="34">
        <v>-4.60650703747097E-2</v>
      </c>
    </row>
    <row r="21434" spans="61:61" x14ac:dyDescent="0.25">
      <c r="BI21434" s="34">
        <v>-0.1995834707393174</v>
      </c>
    </row>
    <row r="21435" spans="61:61" x14ac:dyDescent="0.25">
      <c r="BI21435" s="34">
        <v>-6.0658531416223398E-2</v>
      </c>
    </row>
    <row r="21436" spans="61:61" x14ac:dyDescent="0.25">
      <c r="BI21436" s="34">
        <v>-2.346619904883E-3</v>
      </c>
    </row>
    <row r="21437" spans="61:61" x14ac:dyDescent="0.25">
      <c r="BI21437" s="34">
        <v>0.26202338546402598</v>
      </c>
    </row>
    <row r="21438" spans="61:61" x14ac:dyDescent="0.25">
      <c r="BI21438" s="34">
        <v>0.19504286000490181</v>
      </c>
    </row>
    <row r="21439" spans="61:61" x14ac:dyDescent="0.25">
      <c r="BI21439" s="34">
        <v>3.6941313451041999E-2</v>
      </c>
    </row>
    <row r="21440" spans="61:61" x14ac:dyDescent="0.25">
      <c r="BI21440" s="34">
        <v>-7.1488049101566795E-2</v>
      </c>
    </row>
    <row r="21441" spans="61:61" x14ac:dyDescent="0.25">
      <c r="BI21441" s="34">
        <v>-3.1483503913895601E-2</v>
      </c>
    </row>
    <row r="21442" spans="61:61" x14ac:dyDescent="0.25">
      <c r="BI21442" s="34">
        <v>-0.40189251865838399</v>
      </c>
    </row>
    <row r="21443" spans="61:61" x14ac:dyDescent="0.25">
      <c r="BI21443" s="34">
        <v>-6.9427454418316006E-2</v>
      </c>
    </row>
    <row r="21444" spans="61:61" x14ac:dyDescent="0.25">
      <c r="BI21444" s="34">
        <v>9.2003628970403706E-2</v>
      </c>
    </row>
    <row r="21445" spans="61:61" x14ac:dyDescent="0.25">
      <c r="BI21445" s="34">
        <v>-0.53294054569127924</v>
      </c>
    </row>
    <row r="21446" spans="61:61" x14ac:dyDescent="0.25">
      <c r="BI21446" s="34">
        <v>4.9910656311250898E-2</v>
      </c>
    </row>
    <row r="21447" spans="61:61" x14ac:dyDescent="0.25">
      <c r="BI21447" s="34">
        <v>0.60002496534207805</v>
      </c>
    </row>
    <row r="21448" spans="61:61" x14ac:dyDescent="0.25">
      <c r="BI21448" s="34">
        <v>0.18592954268292361</v>
      </c>
    </row>
    <row r="21449" spans="61:61" x14ac:dyDescent="0.25">
      <c r="BI21449" s="34">
        <v>-6.0922512454470799E-2</v>
      </c>
    </row>
    <row r="21450" spans="61:61" x14ac:dyDescent="0.25">
      <c r="BI21450" s="34">
        <v>2.2181781326047999E-3</v>
      </c>
    </row>
    <row r="21451" spans="61:61" x14ac:dyDescent="0.25">
      <c r="BI21451" s="34">
        <v>-9.3221413040923601E-2</v>
      </c>
    </row>
    <row r="21452" spans="61:61" x14ac:dyDescent="0.25">
      <c r="BI21452" s="34">
        <v>0.41235945303074117</v>
      </c>
    </row>
    <row r="21453" spans="61:61" x14ac:dyDescent="0.25">
      <c r="BI21453" s="34">
        <v>-5.36369491496776E-2</v>
      </c>
    </row>
    <row r="21454" spans="61:61" x14ac:dyDescent="0.25">
      <c r="BI21454" s="34">
        <v>-4.4879773150912003E-3</v>
      </c>
    </row>
    <row r="21455" spans="61:61" x14ac:dyDescent="0.25">
      <c r="BI21455" s="34">
        <v>-0.20285035950578681</v>
      </c>
    </row>
    <row r="21456" spans="61:61" x14ac:dyDescent="0.25">
      <c r="BI21456" s="34">
        <v>0.13180673195236739</v>
      </c>
    </row>
    <row r="21457" spans="61:61" x14ac:dyDescent="0.25">
      <c r="BI21457" s="34">
        <v>3.0235766405875102E-2</v>
      </c>
    </row>
    <row r="21458" spans="61:61" x14ac:dyDescent="0.25">
      <c r="BI21458" s="34">
        <v>-1.17107725295521E-2</v>
      </c>
    </row>
    <row r="21459" spans="61:61" x14ac:dyDescent="0.25">
      <c r="BI21459" s="34">
        <v>-1.24002017916584E-2</v>
      </c>
    </row>
    <row r="21460" spans="61:61" x14ac:dyDescent="0.25">
      <c r="BI21460" s="34">
        <v>-4.1042974596517699E-2</v>
      </c>
    </row>
    <row r="21461" spans="61:61" x14ac:dyDescent="0.25">
      <c r="BI21461" s="34">
        <v>-0.14937571118015111</v>
      </c>
    </row>
    <row r="21462" spans="61:61" x14ac:dyDescent="0.25">
      <c r="BI21462" s="34">
        <v>-0.14601832534494269</v>
      </c>
    </row>
    <row r="21463" spans="61:61" x14ac:dyDescent="0.25">
      <c r="BI21463" s="34">
        <v>-0.32593928118715498</v>
      </c>
    </row>
    <row r="21464" spans="61:61" x14ac:dyDescent="0.25">
      <c r="BI21464" s="34">
        <v>0.11255430726396259</v>
      </c>
    </row>
    <row r="21465" spans="61:61" x14ac:dyDescent="0.25">
      <c r="BI21465" s="34">
        <v>-8.9951522012213403E-2</v>
      </c>
    </row>
    <row r="21466" spans="61:61" x14ac:dyDescent="0.25">
      <c r="BI21466" s="34">
        <v>-0.15601272971850971</v>
      </c>
    </row>
    <row r="21467" spans="61:61" x14ac:dyDescent="0.25">
      <c r="BI21467" s="34">
        <v>7.9483333333333198E-2</v>
      </c>
    </row>
    <row r="21468" spans="61:61" x14ac:dyDescent="0.25">
      <c r="BI21468" s="34">
        <v>5.8377446486253301E-2</v>
      </c>
    </row>
    <row r="21469" spans="61:61" x14ac:dyDescent="0.25">
      <c r="BI21469" s="34">
        <v>-5.5251673212133597E-2</v>
      </c>
    </row>
    <row r="21470" spans="61:61" x14ac:dyDescent="0.25">
      <c r="BI21470" s="34">
        <v>-4.8168014845735498E-2</v>
      </c>
    </row>
    <row r="21471" spans="61:61" x14ac:dyDescent="0.25">
      <c r="BI21471" s="34">
        <v>-0.24955454097244051</v>
      </c>
    </row>
    <row r="21472" spans="61:61" x14ac:dyDescent="0.25">
      <c r="BI21472" s="34">
        <v>-0.1072388051164231</v>
      </c>
    </row>
    <row r="21473" spans="61:61" x14ac:dyDescent="0.25">
      <c r="BI21473" s="34">
        <v>0.1276660890461388</v>
      </c>
    </row>
    <row r="21474" spans="61:61" x14ac:dyDescent="0.25">
      <c r="BI21474" s="34">
        <v>5.24714715095203E-2</v>
      </c>
    </row>
    <row r="21475" spans="61:61" x14ac:dyDescent="0.25">
      <c r="BI21475" s="34">
        <v>-0.1400874576702901</v>
      </c>
    </row>
    <row r="21476" spans="61:61" x14ac:dyDescent="0.25">
      <c r="BI21476" s="34">
        <v>0.1012794588350413</v>
      </c>
    </row>
    <row r="21477" spans="61:61" x14ac:dyDescent="0.25">
      <c r="BI21477" s="34">
        <v>1.85791798722637E-2</v>
      </c>
    </row>
    <row r="21478" spans="61:61" x14ac:dyDescent="0.25">
      <c r="BI21478" s="34">
        <v>-2.799910418558E-2</v>
      </c>
    </row>
    <row r="21479" spans="61:61" x14ac:dyDescent="0.25">
      <c r="BI21479" s="34">
        <v>0.1054793105615711</v>
      </c>
    </row>
    <row r="21480" spans="61:61" x14ac:dyDescent="0.25">
      <c r="BI21480" s="34">
        <v>-4.5219442254573201E-2</v>
      </c>
    </row>
    <row r="21481" spans="61:61" x14ac:dyDescent="0.25">
      <c r="BI21481" s="34">
        <v>-2.0363238734670299E-2</v>
      </c>
    </row>
    <row r="21482" spans="61:61" x14ac:dyDescent="0.25">
      <c r="BI21482" s="34">
        <v>-0.1387368688026398</v>
      </c>
    </row>
    <row r="21483" spans="61:61" x14ac:dyDescent="0.25">
      <c r="BI21483" s="34">
        <v>-0.1054499755859373</v>
      </c>
    </row>
    <row r="21484" spans="61:61" x14ac:dyDescent="0.25">
      <c r="BI21484" s="34">
        <v>-1.0388816914941999E-2</v>
      </c>
    </row>
    <row r="21485" spans="61:61" x14ac:dyDescent="0.25">
      <c r="BI21485" s="34">
        <v>-4.7668343563730897E-2</v>
      </c>
    </row>
    <row r="21486" spans="61:61" x14ac:dyDescent="0.25">
      <c r="BI21486" s="34">
        <v>-0.1401153404661275</v>
      </c>
    </row>
    <row r="21487" spans="61:61" x14ac:dyDescent="0.25">
      <c r="BI21487" s="34">
        <v>-8.5517221746229999E-2</v>
      </c>
    </row>
    <row r="21488" spans="61:61" x14ac:dyDescent="0.25">
      <c r="BI21488" s="34">
        <v>9.7596052726549504E-2</v>
      </c>
    </row>
    <row r="21489" spans="61:61" x14ac:dyDescent="0.25">
      <c r="BI21489" s="34">
        <v>-0.14650301358020251</v>
      </c>
    </row>
    <row r="21490" spans="61:61" x14ac:dyDescent="0.25">
      <c r="BI21490" s="34">
        <v>-4.30592865542231E-2</v>
      </c>
    </row>
    <row r="21491" spans="61:61" x14ac:dyDescent="0.25">
      <c r="BI21491" s="34">
        <v>-0.24345664648805351</v>
      </c>
    </row>
    <row r="21492" spans="61:61" x14ac:dyDescent="0.25">
      <c r="BI21492" s="34">
        <v>0.1018971602876016</v>
      </c>
    </row>
    <row r="21493" spans="61:61" x14ac:dyDescent="0.25">
      <c r="BI21493" s="34">
        <v>0.23902314645956119</v>
      </c>
    </row>
    <row r="21494" spans="61:61" x14ac:dyDescent="0.25">
      <c r="BI21494" s="34">
        <v>-2.3994988748630998E-3</v>
      </c>
    </row>
    <row r="21495" spans="61:61" x14ac:dyDescent="0.25">
      <c r="BI21495" s="34">
        <v>6.8177106242042998E-2</v>
      </c>
    </row>
    <row r="21496" spans="61:61" x14ac:dyDescent="0.25">
      <c r="BI21496" s="34">
        <v>-6.1996575559349502E-2</v>
      </c>
    </row>
    <row r="21497" spans="61:61" x14ac:dyDescent="0.25">
      <c r="BI21497" s="34">
        <v>9.4167849103119594E-2</v>
      </c>
    </row>
    <row r="21498" spans="61:61" x14ac:dyDescent="0.25">
      <c r="BI21498" s="34">
        <v>0.383681989917113</v>
      </c>
    </row>
    <row r="21499" spans="61:61" x14ac:dyDescent="0.25">
      <c r="BI21499" s="34">
        <v>-1.6151975657064801E-2</v>
      </c>
    </row>
    <row r="21500" spans="61:61" x14ac:dyDescent="0.25">
      <c r="BI21500" s="34">
        <v>-5.6557310488404101E-2</v>
      </c>
    </row>
    <row r="21501" spans="61:61" x14ac:dyDescent="0.25">
      <c r="BI21501" s="34">
        <v>0.36481804196696499</v>
      </c>
    </row>
    <row r="21502" spans="61:61" x14ac:dyDescent="0.25">
      <c r="BI21502" s="34">
        <v>0.34070913315209161</v>
      </c>
    </row>
    <row r="21503" spans="61:61" x14ac:dyDescent="0.25">
      <c r="BI21503" s="34">
        <v>0.23402586705111689</v>
      </c>
    </row>
    <row r="21504" spans="61:61" x14ac:dyDescent="0.25">
      <c r="BI21504" s="34">
        <v>0.25836456312935902</v>
      </c>
    </row>
    <row r="21505" spans="61:61" x14ac:dyDescent="0.25">
      <c r="BI21505" s="34">
        <v>6.4640683929930096E-2</v>
      </c>
    </row>
    <row r="21506" spans="61:61" x14ac:dyDescent="0.25">
      <c r="BI21506" s="34">
        <v>-0.17584996919761781</v>
      </c>
    </row>
    <row r="21507" spans="61:61" x14ac:dyDescent="0.25">
      <c r="BI21507" s="34">
        <v>5.6322936625413697E-2</v>
      </c>
    </row>
    <row r="21508" spans="61:61" x14ac:dyDescent="0.25">
      <c r="BI21508" s="34">
        <v>0.62480103366002171</v>
      </c>
    </row>
    <row r="21509" spans="61:61" x14ac:dyDescent="0.25">
      <c r="BI21509" s="34">
        <v>2.5286130965573299E-2</v>
      </c>
    </row>
    <row r="21510" spans="61:61" x14ac:dyDescent="0.25">
      <c r="BI21510" s="34">
        <v>8.6570649772593003E-3</v>
      </c>
    </row>
    <row r="21511" spans="61:61" x14ac:dyDescent="0.25">
      <c r="BI21511" s="34">
        <v>0.44355821535299761</v>
      </c>
    </row>
    <row r="21512" spans="61:61" x14ac:dyDescent="0.25">
      <c r="BI21512" s="34">
        <v>-3.2069999962765897E-2</v>
      </c>
    </row>
    <row r="21513" spans="61:61" x14ac:dyDescent="0.25">
      <c r="BI21513" s="34">
        <v>8.2706715378695894E-2</v>
      </c>
    </row>
    <row r="21514" spans="61:61" x14ac:dyDescent="0.25">
      <c r="BI21514" s="34">
        <v>1.0079266286368099E-2</v>
      </c>
    </row>
    <row r="21515" spans="61:61" x14ac:dyDescent="0.25">
      <c r="BI21515" s="34">
        <v>-3.4773182354021902E-2</v>
      </c>
    </row>
    <row r="21516" spans="61:61" x14ac:dyDescent="0.25">
      <c r="BI21516" s="34">
        <v>-4.4997409127462397E-2</v>
      </c>
    </row>
    <row r="21517" spans="61:61" x14ac:dyDescent="0.25">
      <c r="BI21517" s="34">
        <v>1.6263984851914499E-2</v>
      </c>
    </row>
    <row r="21518" spans="61:61" x14ac:dyDescent="0.25">
      <c r="BI21518" s="34">
        <v>-8.5547050544478698E-2</v>
      </c>
    </row>
    <row r="21519" spans="61:61" x14ac:dyDescent="0.25">
      <c r="BI21519" s="34">
        <v>-0.1020736076998314</v>
      </c>
    </row>
    <row r="21520" spans="61:61" x14ac:dyDescent="0.25">
      <c r="BI21520" s="34">
        <v>0.31055674235855502</v>
      </c>
    </row>
    <row r="21521" spans="61:61" x14ac:dyDescent="0.25">
      <c r="BI21521" s="34">
        <v>-7.9210573601750503E-2</v>
      </c>
    </row>
    <row r="21522" spans="61:61" x14ac:dyDescent="0.25">
      <c r="BI21522" s="34">
        <v>2.4601184161598101E-2</v>
      </c>
    </row>
    <row r="21523" spans="61:61" x14ac:dyDescent="0.25">
      <c r="BI21523" s="34">
        <v>0.51147864364033879</v>
      </c>
    </row>
    <row r="21524" spans="61:61" x14ac:dyDescent="0.25">
      <c r="BI21524" s="34">
        <v>-9.5563064595944894E-2</v>
      </c>
    </row>
    <row r="21525" spans="61:61" x14ac:dyDescent="0.25">
      <c r="BI21525" s="34">
        <v>-9.4793767138520196E-2</v>
      </c>
    </row>
    <row r="21526" spans="61:61" x14ac:dyDescent="0.25">
      <c r="BI21526" s="34">
        <v>-0.1329328738505971</v>
      </c>
    </row>
    <row r="21527" spans="61:61" x14ac:dyDescent="0.25">
      <c r="BI21527" s="34">
        <v>4.4104087274291097E-2</v>
      </c>
    </row>
    <row r="21528" spans="61:61" x14ac:dyDescent="0.25">
      <c r="BI21528" s="34">
        <v>-0.13047339548126941</v>
      </c>
    </row>
    <row r="21529" spans="61:61" x14ac:dyDescent="0.25">
      <c r="BI21529" s="34">
        <v>-7.2442940457079802E-2</v>
      </c>
    </row>
    <row r="21530" spans="61:61" x14ac:dyDescent="0.25">
      <c r="BI21530" s="34">
        <v>-1.9521816285363799E-2</v>
      </c>
    </row>
    <row r="21531" spans="61:61" x14ac:dyDescent="0.25">
      <c r="BI21531" s="34">
        <v>0.4526395900291818</v>
      </c>
    </row>
    <row r="21532" spans="61:61" x14ac:dyDescent="0.25">
      <c r="BI21532" s="34">
        <v>-2.6186610832355298E-2</v>
      </c>
    </row>
    <row r="21533" spans="61:61" x14ac:dyDescent="0.25">
      <c r="BI21533" s="34">
        <v>-7.7734857348129696E-2</v>
      </c>
    </row>
    <row r="21534" spans="61:61" x14ac:dyDescent="0.25">
      <c r="BI21534" s="34">
        <v>-0.1201407551832904</v>
      </c>
    </row>
    <row r="21535" spans="61:61" x14ac:dyDescent="0.25">
      <c r="BI21535" s="34">
        <v>-2.61481983055671E-2</v>
      </c>
    </row>
    <row r="21536" spans="61:61" x14ac:dyDescent="0.25">
      <c r="BI21536" s="34">
        <v>-0.1784207471821673</v>
      </c>
    </row>
    <row r="21537" spans="61:61" x14ac:dyDescent="0.25">
      <c r="BI21537" s="34">
        <v>9.4214810391394302E-2</v>
      </c>
    </row>
    <row r="21538" spans="61:61" x14ac:dyDescent="0.25">
      <c r="BI21538" s="34">
        <v>-0.13443354433768981</v>
      </c>
    </row>
    <row r="21539" spans="61:61" x14ac:dyDescent="0.25">
      <c r="BI21539" s="34">
        <v>-2.21776212952224E-2</v>
      </c>
    </row>
    <row r="21540" spans="61:61" x14ac:dyDescent="0.25">
      <c r="BI21540" s="34">
        <v>3.5052600823822E-2</v>
      </c>
    </row>
    <row r="21541" spans="61:61" x14ac:dyDescent="0.25">
      <c r="BI21541" s="34">
        <v>-7.1234635363389795E-2</v>
      </c>
    </row>
    <row r="21542" spans="61:61" x14ac:dyDescent="0.25">
      <c r="BI21542" s="34">
        <v>-5.9865725235076397E-2</v>
      </c>
    </row>
    <row r="21543" spans="61:61" x14ac:dyDescent="0.25">
      <c r="BI21543" s="34">
        <v>-4.3130954939131397E-2</v>
      </c>
    </row>
    <row r="21544" spans="61:61" x14ac:dyDescent="0.25">
      <c r="BI21544" s="34">
        <v>7.9162699645072804E-2</v>
      </c>
    </row>
    <row r="21545" spans="61:61" x14ac:dyDescent="0.25">
      <c r="BI21545" s="34">
        <v>6.0395859122709498E-2</v>
      </c>
    </row>
    <row r="21546" spans="61:61" x14ac:dyDescent="0.25">
      <c r="BI21546" s="34">
        <v>2.5057035652097201E-2</v>
      </c>
    </row>
    <row r="21547" spans="61:61" x14ac:dyDescent="0.25">
      <c r="BI21547" s="34">
        <v>2.2325883498379401E-2</v>
      </c>
    </row>
    <row r="21548" spans="61:61" x14ac:dyDescent="0.25">
      <c r="BI21548" s="34">
        <v>1.2935252423870189</v>
      </c>
    </row>
    <row r="21549" spans="61:61" x14ac:dyDescent="0.25">
      <c r="BI21549" s="34">
        <v>-4.93554356362918E-2</v>
      </c>
    </row>
    <row r="21550" spans="61:61" x14ac:dyDescent="0.25">
      <c r="BI21550" s="34">
        <v>-9.3206509386871403E-2</v>
      </c>
    </row>
    <row r="21551" spans="61:61" x14ac:dyDescent="0.25">
      <c r="BI21551" s="34">
        <v>0.52737380389697897</v>
      </c>
    </row>
    <row r="21552" spans="61:61" x14ac:dyDescent="0.25">
      <c r="BI21552" s="34">
        <v>-3.3614798731194197E-2</v>
      </c>
    </row>
    <row r="21553" spans="61:61" x14ac:dyDescent="0.25">
      <c r="BI21553" s="34">
        <v>-9.9568115592714806E-2</v>
      </c>
    </row>
    <row r="21554" spans="61:61" x14ac:dyDescent="0.25">
      <c r="BI21554" s="34">
        <v>-6.31061993811496E-2</v>
      </c>
    </row>
    <row r="21555" spans="61:61" x14ac:dyDescent="0.25">
      <c r="BI21555" s="34">
        <v>-2.6600113954865001E-2</v>
      </c>
    </row>
    <row r="21556" spans="61:61" x14ac:dyDescent="0.25">
      <c r="BI21556" s="34">
        <v>-0.23992002533287821</v>
      </c>
    </row>
    <row r="21557" spans="61:61" x14ac:dyDescent="0.25">
      <c r="BI21557" s="34">
        <v>-3.0125410678262798E-2</v>
      </c>
    </row>
    <row r="21558" spans="61:61" x14ac:dyDescent="0.25">
      <c r="BI21558" s="34">
        <v>-0.1380795755615572</v>
      </c>
    </row>
    <row r="21559" spans="61:61" x14ac:dyDescent="0.25">
      <c r="BI21559" s="34">
        <v>-0.19639888068258579</v>
      </c>
    </row>
    <row r="21560" spans="61:61" x14ac:dyDescent="0.25">
      <c r="BI21560" s="34">
        <v>-0.12972516774605899</v>
      </c>
    </row>
    <row r="21561" spans="61:61" x14ac:dyDescent="0.25">
      <c r="BI21561" s="34">
        <v>0.29893454972554367</v>
      </c>
    </row>
    <row r="21562" spans="61:61" x14ac:dyDescent="0.25">
      <c r="BI21562" s="34">
        <v>-0.2070513875455737</v>
      </c>
    </row>
    <row r="21563" spans="61:61" x14ac:dyDescent="0.25">
      <c r="BI21563" s="34">
        <v>-0.31069868341684809</v>
      </c>
    </row>
    <row r="21564" spans="61:61" x14ac:dyDescent="0.25">
      <c r="BI21564" s="34">
        <v>-1.2321916602451801E-2</v>
      </c>
    </row>
    <row r="21565" spans="61:61" x14ac:dyDescent="0.25">
      <c r="BI21565" s="34">
        <v>-7.5597161898924903E-2</v>
      </c>
    </row>
    <row r="21566" spans="61:61" x14ac:dyDescent="0.25">
      <c r="BI21566" s="34">
        <v>-6.2811391334923004E-3</v>
      </c>
    </row>
    <row r="21567" spans="61:61" x14ac:dyDescent="0.25">
      <c r="BI21567" s="34">
        <v>-0.12834371670571679</v>
      </c>
    </row>
    <row r="21568" spans="61:61" x14ac:dyDescent="0.25">
      <c r="BI21568" s="34">
        <v>7.1678561612185193E-2</v>
      </c>
    </row>
    <row r="21569" spans="61:61" x14ac:dyDescent="0.25">
      <c r="BI21569" s="34">
        <v>4.7453546189455902E-2</v>
      </c>
    </row>
    <row r="21570" spans="61:61" x14ac:dyDescent="0.25">
      <c r="BI21570" s="34">
        <v>-1.0259089766260001E-2</v>
      </c>
    </row>
    <row r="21571" spans="61:61" x14ac:dyDescent="0.25">
      <c r="BI21571" s="34">
        <v>-0.10917916576995371</v>
      </c>
    </row>
    <row r="21572" spans="61:61" x14ac:dyDescent="0.25">
      <c r="BI21572" s="34">
        <v>-4.0967708563619899E-2</v>
      </c>
    </row>
    <row r="21573" spans="61:61" x14ac:dyDescent="0.25">
      <c r="BI21573" s="34">
        <v>-0.22320638545585231</v>
      </c>
    </row>
    <row r="21574" spans="61:61" x14ac:dyDescent="0.25">
      <c r="BI21574" s="34">
        <v>0.1027213923230744</v>
      </c>
    </row>
    <row r="21575" spans="61:61" x14ac:dyDescent="0.25">
      <c r="BI21575" s="34">
        <v>7.7050024414062501E-2</v>
      </c>
    </row>
    <row r="21576" spans="61:61" x14ac:dyDescent="0.25">
      <c r="BI21576" s="34">
        <v>0.2115484842085576</v>
      </c>
    </row>
    <row r="21577" spans="61:61" x14ac:dyDescent="0.25">
      <c r="BI21577" s="34">
        <v>-0.17221939224233049</v>
      </c>
    </row>
    <row r="21578" spans="61:61" x14ac:dyDescent="0.25">
      <c r="BI21578" s="34">
        <v>-0.18435057127094051</v>
      </c>
    </row>
    <row r="21579" spans="61:61" x14ac:dyDescent="0.25">
      <c r="BI21579" s="34">
        <v>0.1516221384029513</v>
      </c>
    </row>
    <row r="21580" spans="61:61" x14ac:dyDescent="0.25">
      <c r="BI21580" s="34">
        <v>-0.19255002537333649</v>
      </c>
    </row>
    <row r="21581" spans="61:61" x14ac:dyDescent="0.25">
      <c r="BI21581" s="34">
        <v>-8.9730658514342296E-2</v>
      </c>
    </row>
    <row r="21582" spans="61:61" x14ac:dyDescent="0.25">
      <c r="BI21582" s="34">
        <v>-0.1376945641346782</v>
      </c>
    </row>
    <row r="21583" spans="61:61" x14ac:dyDescent="0.25">
      <c r="BI21583" s="34">
        <v>3.7745954394049798E-2</v>
      </c>
    </row>
    <row r="21584" spans="61:61" x14ac:dyDescent="0.25">
      <c r="BI21584" s="34">
        <v>-8.2348120286003301E-2</v>
      </c>
    </row>
    <row r="21585" spans="61:61" x14ac:dyDescent="0.25">
      <c r="BI21585" s="34">
        <v>9.7059612448155405E-2</v>
      </c>
    </row>
    <row r="21586" spans="61:61" x14ac:dyDescent="0.25">
      <c r="BI21586" s="34">
        <v>-0.11931222566232</v>
      </c>
    </row>
    <row r="21587" spans="61:61" x14ac:dyDescent="0.25">
      <c r="BI21587" s="34">
        <v>1.6421981064150999E-3</v>
      </c>
    </row>
    <row r="21588" spans="61:61" x14ac:dyDescent="0.25">
      <c r="BI21588" s="34">
        <v>-1.7496005597206502E-2</v>
      </c>
    </row>
    <row r="21589" spans="61:61" x14ac:dyDescent="0.25">
      <c r="BI21589" s="34">
        <v>3.21385385330092E-2</v>
      </c>
    </row>
    <row r="21590" spans="61:61" x14ac:dyDescent="0.25">
      <c r="BI21590" s="34">
        <v>1.21593001781784E-2</v>
      </c>
    </row>
    <row r="21591" spans="61:61" x14ac:dyDescent="0.25">
      <c r="BI21591" s="34">
        <v>0.34823357907238811</v>
      </c>
    </row>
    <row r="21592" spans="61:61" x14ac:dyDescent="0.25">
      <c r="BI21592" s="34">
        <v>1.1303801154998501E-2</v>
      </c>
    </row>
    <row r="21593" spans="61:61" x14ac:dyDescent="0.25">
      <c r="BI21593" s="34">
        <v>2.8944683751310801E-2</v>
      </c>
    </row>
    <row r="21594" spans="61:61" x14ac:dyDescent="0.25">
      <c r="BI21594" s="34">
        <v>0.1679176103227403</v>
      </c>
    </row>
    <row r="21595" spans="61:61" x14ac:dyDescent="0.25">
      <c r="BI21595" s="34">
        <v>0.46109002700061558</v>
      </c>
    </row>
    <row r="21596" spans="61:61" x14ac:dyDescent="0.25">
      <c r="BI21596" s="34">
        <v>0.1157894614784877</v>
      </c>
    </row>
    <row r="21597" spans="61:61" x14ac:dyDescent="0.25">
      <c r="BI21597" s="34">
        <v>0.149514891258446</v>
      </c>
    </row>
    <row r="21598" spans="61:61" x14ac:dyDescent="0.25">
      <c r="BI21598" s="34">
        <v>0.20439076181020091</v>
      </c>
    </row>
    <row r="21599" spans="61:61" x14ac:dyDescent="0.25">
      <c r="BI21599" s="34">
        <v>0.20052025496294981</v>
      </c>
    </row>
    <row r="21600" spans="61:61" x14ac:dyDescent="0.25">
      <c r="BI21600" s="34">
        <v>0.1081267941920508</v>
      </c>
    </row>
    <row r="21601" spans="61:61" x14ac:dyDescent="0.25">
      <c r="BI21601" s="34">
        <v>-0.15010624562680161</v>
      </c>
    </row>
    <row r="21602" spans="61:61" x14ac:dyDescent="0.25">
      <c r="BI21602" s="34">
        <v>6.8196839320859695E-2</v>
      </c>
    </row>
    <row r="21603" spans="61:61" x14ac:dyDescent="0.25">
      <c r="BI21603" s="34">
        <v>-0.20385389743613189</v>
      </c>
    </row>
    <row r="21604" spans="61:61" x14ac:dyDescent="0.25">
      <c r="BI21604" s="34">
        <v>-7.7628627773758493E-2</v>
      </c>
    </row>
    <row r="21605" spans="61:61" x14ac:dyDescent="0.25">
      <c r="BI21605" s="34">
        <v>0.22737029760328401</v>
      </c>
    </row>
    <row r="21606" spans="61:61" x14ac:dyDescent="0.25">
      <c r="BI21606" s="34">
        <v>0.37026902212749502</v>
      </c>
    </row>
    <row r="21607" spans="61:61" x14ac:dyDescent="0.25">
      <c r="BI21607" s="34">
        <v>-0.1057290059102602</v>
      </c>
    </row>
    <row r="21608" spans="61:61" x14ac:dyDescent="0.25">
      <c r="BI21608" s="34">
        <v>0.15270259960580701</v>
      </c>
    </row>
    <row r="21609" spans="61:61" x14ac:dyDescent="0.25">
      <c r="BI21609" s="34">
        <v>4.7054020244829999E-2</v>
      </c>
    </row>
    <row r="21610" spans="61:61" x14ac:dyDescent="0.25">
      <c r="BI21610" s="34">
        <v>2.41379373873086E-2</v>
      </c>
    </row>
    <row r="21611" spans="61:61" x14ac:dyDescent="0.25">
      <c r="BI21611" s="34">
        <v>8.4324216172157698E-2</v>
      </c>
    </row>
    <row r="21612" spans="61:61" x14ac:dyDescent="0.25">
      <c r="BI21612" s="34">
        <v>0.11312120175655201</v>
      </c>
    </row>
    <row r="21613" spans="61:61" x14ac:dyDescent="0.25">
      <c r="BI21613" s="34">
        <v>6.5143611384344796E-2</v>
      </c>
    </row>
    <row r="21614" spans="61:61" x14ac:dyDescent="0.25">
      <c r="BI21614" s="34">
        <v>-6.6619452153156095E-2</v>
      </c>
    </row>
    <row r="21615" spans="61:61" x14ac:dyDescent="0.25">
      <c r="BI21615" s="34">
        <v>-2.5233676748044999E-3</v>
      </c>
    </row>
    <row r="21616" spans="61:61" x14ac:dyDescent="0.25">
      <c r="BI21616" s="34">
        <v>4.8015094609826399E-2</v>
      </c>
    </row>
    <row r="21617" spans="61:61" x14ac:dyDescent="0.25">
      <c r="BI21617" s="34">
        <v>-3.4643365250771101E-2</v>
      </c>
    </row>
    <row r="21618" spans="61:61" x14ac:dyDescent="0.25">
      <c r="BI21618" s="34">
        <v>0.14665304845106139</v>
      </c>
    </row>
    <row r="21619" spans="61:61" x14ac:dyDescent="0.25">
      <c r="BI21619" s="34">
        <v>-0.10032715333674461</v>
      </c>
    </row>
    <row r="21620" spans="61:61" x14ac:dyDescent="0.25">
      <c r="BI21620" s="34">
        <v>0.35684803808930848</v>
      </c>
    </row>
    <row r="21621" spans="61:61" x14ac:dyDescent="0.25">
      <c r="BI21621" s="34">
        <v>-0.17128214443025139</v>
      </c>
    </row>
    <row r="21622" spans="61:61" x14ac:dyDescent="0.25">
      <c r="BI21622" s="34">
        <v>-8.1688396744436204E-2</v>
      </c>
    </row>
    <row r="21623" spans="61:61" x14ac:dyDescent="0.25">
      <c r="BI21623" s="34">
        <v>5.0680799033878E-3</v>
      </c>
    </row>
    <row r="21624" spans="61:61" x14ac:dyDescent="0.25">
      <c r="BI21624" s="34">
        <v>0.14293963550882691</v>
      </c>
    </row>
    <row r="21625" spans="61:61" x14ac:dyDescent="0.25">
      <c r="BI21625" s="34">
        <v>7.6914744638320002E-4</v>
      </c>
    </row>
    <row r="21626" spans="61:61" x14ac:dyDescent="0.25">
      <c r="BI21626" s="34">
        <v>0.13525641808336919</v>
      </c>
    </row>
    <row r="21627" spans="61:61" x14ac:dyDescent="0.25">
      <c r="BI21627" s="34">
        <v>3.3685968904323002E-2</v>
      </c>
    </row>
    <row r="21628" spans="61:61" x14ac:dyDescent="0.25">
      <c r="BI21628" s="34">
        <v>-6.0171906151888901E-2</v>
      </c>
    </row>
    <row r="21629" spans="61:61" x14ac:dyDescent="0.25">
      <c r="BI21629" s="34">
        <v>4.4533641737706499E-2</v>
      </c>
    </row>
    <row r="21630" spans="61:61" x14ac:dyDescent="0.25">
      <c r="BI21630" s="34">
        <v>-0.17011507815653901</v>
      </c>
    </row>
    <row r="21631" spans="61:61" x14ac:dyDescent="0.25">
      <c r="BI21631" s="34">
        <v>-1.37978010684823E-2</v>
      </c>
    </row>
    <row r="21632" spans="61:61" x14ac:dyDescent="0.25">
      <c r="BI21632" s="34">
        <v>-5.3830300495015602E-2</v>
      </c>
    </row>
    <row r="21633" spans="61:61" x14ac:dyDescent="0.25">
      <c r="BI21633" s="34">
        <v>-8.3613201885274994E-3</v>
      </c>
    </row>
    <row r="21634" spans="61:61" x14ac:dyDescent="0.25">
      <c r="BI21634" s="34">
        <v>2.0251101825595402E-2</v>
      </c>
    </row>
    <row r="21635" spans="61:61" x14ac:dyDescent="0.25">
      <c r="BI21635" s="34">
        <v>6.5628781958193202E-2</v>
      </c>
    </row>
    <row r="21636" spans="61:61" x14ac:dyDescent="0.25">
      <c r="BI21636" s="34">
        <v>0.2221115922059306</v>
      </c>
    </row>
    <row r="21637" spans="61:61" x14ac:dyDescent="0.25">
      <c r="BI21637" s="34">
        <v>-9.4163347928402197E-2</v>
      </c>
    </row>
    <row r="21638" spans="61:61" x14ac:dyDescent="0.25">
      <c r="BI21638" s="34">
        <v>0.1300220488834222</v>
      </c>
    </row>
    <row r="21639" spans="61:61" x14ac:dyDescent="0.25">
      <c r="BI21639" s="34">
        <v>-0.2822136200621787</v>
      </c>
    </row>
    <row r="21640" spans="61:61" x14ac:dyDescent="0.25">
      <c r="BI21640" s="34">
        <v>-6.4123735913666394E-2</v>
      </c>
    </row>
    <row r="21641" spans="61:61" x14ac:dyDescent="0.25">
      <c r="BI21641" s="34">
        <v>2.3957667460448799E-2</v>
      </c>
    </row>
    <row r="21642" spans="61:61" x14ac:dyDescent="0.25">
      <c r="BI21642" s="34">
        <v>-7.9337008097821599E-2</v>
      </c>
    </row>
    <row r="21643" spans="61:61" x14ac:dyDescent="0.25">
      <c r="BI21643" s="34">
        <v>1.9868848177746999E-3</v>
      </c>
    </row>
    <row r="21644" spans="61:61" x14ac:dyDescent="0.25">
      <c r="BI21644" s="34">
        <v>-1.62471591201198E-2</v>
      </c>
    </row>
    <row r="21645" spans="61:61" x14ac:dyDescent="0.25">
      <c r="BI21645" s="34">
        <v>-7.7675188191823299E-2</v>
      </c>
    </row>
    <row r="21646" spans="61:61" x14ac:dyDescent="0.25">
      <c r="BI21646" s="34">
        <v>-1.54580883995538E-2</v>
      </c>
    </row>
    <row r="21647" spans="61:61" x14ac:dyDescent="0.25">
      <c r="BI21647" s="34">
        <v>-0.1458114264287769</v>
      </c>
    </row>
    <row r="21648" spans="61:61" x14ac:dyDescent="0.25">
      <c r="BI21648" s="34">
        <v>-0.1314733196386943</v>
      </c>
    </row>
    <row r="21649" spans="61:61" x14ac:dyDescent="0.25">
      <c r="BI21649" s="34">
        <v>1.6978468482002101E-2</v>
      </c>
    </row>
    <row r="21650" spans="61:61" x14ac:dyDescent="0.25">
      <c r="BI21650" s="34">
        <v>-0.1789059409890289</v>
      </c>
    </row>
    <row r="21651" spans="61:61" x14ac:dyDescent="0.25">
      <c r="BI21651" s="34">
        <v>4.5526653837972698E-2</v>
      </c>
    </row>
    <row r="21652" spans="61:61" x14ac:dyDescent="0.25">
      <c r="BI21652" s="34">
        <v>0.12468015824710479</v>
      </c>
    </row>
    <row r="21653" spans="61:61" x14ac:dyDescent="0.25">
      <c r="BI21653" s="34">
        <v>1.65242661406312E-2</v>
      </c>
    </row>
    <row r="21654" spans="61:61" x14ac:dyDescent="0.25">
      <c r="BI21654" s="34">
        <v>-5.6122659701136703E-2</v>
      </c>
    </row>
    <row r="21655" spans="61:61" x14ac:dyDescent="0.25">
      <c r="BI21655" s="34">
        <v>-0.11817616553795619</v>
      </c>
    </row>
    <row r="21656" spans="61:61" x14ac:dyDescent="0.25">
      <c r="BI21656" s="34">
        <v>0.1300646615483268</v>
      </c>
    </row>
    <row r="21657" spans="61:61" x14ac:dyDescent="0.25">
      <c r="BI21657" s="34">
        <v>5.8168807013407701E-2</v>
      </c>
    </row>
    <row r="21658" spans="61:61" x14ac:dyDescent="0.25">
      <c r="BI21658" s="34">
        <v>-9.9295264926301197E-2</v>
      </c>
    </row>
    <row r="21659" spans="61:61" x14ac:dyDescent="0.25">
      <c r="BI21659" s="34">
        <v>-1.52260403919147E-2</v>
      </c>
    </row>
    <row r="21660" spans="61:61" x14ac:dyDescent="0.25">
      <c r="BI21660" s="34">
        <v>-0.1061016554656385</v>
      </c>
    </row>
    <row r="21661" spans="61:61" x14ac:dyDescent="0.25">
      <c r="BI21661" s="34">
        <v>-6.1499908297624098E-2</v>
      </c>
    </row>
    <row r="21662" spans="61:61" x14ac:dyDescent="0.25">
      <c r="BI21662" s="34">
        <v>4.87803788197795E-2</v>
      </c>
    </row>
    <row r="21663" spans="61:61" x14ac:dyDescent="0.25">
      <c r="BI21663" s="34">
        <v>-2.1103823297826799E-2</v>
      </c>
    </row>
    <row r="21664" spans="61:61" x14ac:dyDescent="0.25">
      <c r="BI21664" s="34">
        <v>-2.4379258801499801E-2</v>
      </c>
    </row>
    <row r="21665" spans="61:61" x14ac:dyDescent="0.25">
      <c r="BI21665" s="34">
        <v>-2.5124769033954501E-2</v>
      </c>
    </row>
    <row r="21666" spans="61:61" x14ac:dyDescent="0.25">
      <c r="BI21666" s="34">
        <v>0.35478360342862919</v>
      </c>
    </row>
    <row r="21667" spans="61:61" x14ac:dyDescent="0.25">
      <c r="BI21667" s="34">
        <v>0.1220448104088131</v>
      </c>
    </row>
    <row r="21668" spans="61:61" x14ac:dyDescent="0.25">
      <c r="BI21668" s="34">
        <v>-4.1814050394589498E-2</v>
      </c>
    </row>
    <row r="21669" spans="61:61" x14ac:dyDescent="0.25">
      <c r="BI21669" s="34">
        <v>-0.15516680007878139</v>
      </c>
    </row>
    <row r="21670" spans="61:61" x14ac:dyDescent="0.25">
      <c r="BI21670" s="34">
        <v>5.6422896193884901E-2</v>
      </c>
    </row>
    <row r="21671" spans="61:61" x14ac:dyDescent="0.25">
      <c r="BI21671" s="34">
        <v>9.9119543266621493E-2</v>
      </c>
    </row>
    <row r="21672" spans="61:61" x14ac:dyDescent="0.25">
      <c r="BI21672" s="34">
        <v>0.13047413181946099</v>
      </c>
    </row>
    <row r="21673" spans="61:61" x14ac:dyDescent="0.25">
      <c r="BI21673" s="34">
        <v>-8.57151390206497E-2</v>
      </c>
    </row>
    <row r="21674" spans="61:61" x14ac:dyDescent="0.25">
      <c r="BI21674" s="34">
        <v>0.15377441314554</v>
      </c>
    </row>
    <row r="21675" spans="61:61" x14ac:dyDescent="0.25">
      <c r="BI21675" s="34">
        <v>7.7151757455924702E-2</v>
      </c>
    </row>
    <row r="21676" spans="61:61" x14ac:dyDescent="0.25">
      <c r="BI21676" s="34">
        <v>-0.16708218189092469</v>
      </c>
    </row>
    <row r="21677" spans="61:61" x14ac:dyDescent="0.25">
      <c r="BI21677" s="34">
        <v>9.06717523279153E-2</v>
      </c>
    </row>
    <row r="21678" spans="61:61" x14ac:dyDescent="0.25">
      <c r="BI21678" s="34">
        <v>5.9438870714990703E-2</v>
      </c>
    </row>
    <row r="21679" spans="61:61" x14ac:dyDescent="0.25">
      <c r="BI21679" s="34">
        <v>0.12027836406220239</v>
      </c>
    </row>
    <row r="21680" spans="61:61" x14ac:dyDescent="0.25">
      <c r="BI21680" s="34">
        <v>0.28799680229983521</v>
      </c>
    </row>
    <row r="21681" spans="61:61" x14ac:dyDescent="0.25">
      <c r="BI21681" s="34">
        <v>-0.20189670056853379</v>
      </c>
    </row>
    <row r="21682" spans="61:61" x14ac:dyDescent="0.25">
      <c r="BI21682" s="34">
        <v>5.7802094679633702E-2</v>
      </c>
    </row>
    <row r="21683" spans="61:61" x14ac:dyDescent="0.25">
      <c r="BI21683" s="34">
        <v>0.20263601613991841</v>
      </c>
    </row>
    <row r="21684" spans="61:61" x14ac:dyDescent="0.25">
      <c r="BI21684" s="34">
        <v>-1.6702743654855998E-2</v>
      </c>
    </row>
    <row r="21685" spans="61:61" x14ac:dyDescent="0.25">
      <c r="BI21685" s="34">
        <v>9.7133871693250495E-2</v>
      </c>
    </row>
    <row r="21686" spans="61:61" x14ac:dyDescent="0.25">
      <c r="BI21686" s="34">
        <v>0.19179485382846889</v>
      </c>
    </row>
    <row r="21687" spans="61:61" x14ac:dyDescent="0.25">
      <c r="BI21687" s="34">
        <v>-3.53701410082446E-2</v>
      </c>
    </row>
    <row r="21688" spans="61:61" x14ac:dyDescent="0.25">
      <c r="BI21688" s="34">
        <v>5.1850490086048903E-2</v>
      </c>
    </row>
    <row r="21689" spans="61:61" x14ac:dyDescent="0.25">
      <c r="BI21689" s="34">
        <v>0.10277208047041959</v>
      </c>
    </row>
    <row r="21690" spans="61:61" x14ac:dyDescent="0.25">
      <c r="BI21690" s="34">
        <v>-7.6496053798543601E-2</v>
      </c>
    </row>
    <row r="21691" spans="61:61" x14ac:dyDescent="0.25">
      <c r="BI21691" s="34">
        <v>0.1644116583781422</v>
      </c>
    </row>
    <row r="21692" spans="61:61" x14ac:dyDescent="0.25">
      <c r="BI21692" s="34">
        <v>0.1125166177634985</v>
      </c>
    </row>
    <row r="21693" spans="61:61" x14ac:dyDescent="0.25">
      <c r="BI21693" s="34">
        <v>4.2447498842429397E-2</v>
      </c>
    </row>
    <row r="21694" spans="61:61" x14ac:dyDescent="0.25">
      <c r="BI21694" s="34">
        <v>0.1206718656182722</v>
      </c>
    </row>
    <row r="21695" spans="61:61" x14ac:dyDescent="0.25">
      <c r="BI21695" s="34">
        <v>7.1532033323715105E-2</v>
      </c>
    </row>
    <row r="21696" spans="61:61" x14ac:dyDescent="0.25">
      <c r="BI21696" s="34">
        <v>4.4908990293462597E-2</v>
      </c>
    </row>
    <row r="21697" spans="61:61" x14ac:dyDescent="0.25">
      <c r="BI21697" s="34">
        <v>-2.1020509988281599E-2</v>
      </c>
    </row>
    <row r="21698" spans="61:61" x14ac:dyDescent="0.25">
      <c r="BI21698" s="34">
        <v>0.28728874182852071</v>
      </c>
    </row>
    <row r="21699" spans="61:61" x14ac:dyDescent="0.25">
      <c r="BI21699" s="34">
        <v>4.4258006531058103E-2</v>
      </c>
    </row>
    <row r="21700" spans="61:61" x14ac:dyDescent="0.25">
      <c r="BI21700" s="34">
        <v>8.4902114485990401E-2</v>
      </c>
    </row>
    <row r="21701" spans="61:61" x14ac:dyDescent="0.25">
      <c r="BI21701" s="34">
        <v>0.42803730781332311</v>
      </c>
    </row>
    <row r="21702" spans="61:61" x14ac:dyDescent="0.25">
      <c r="BI21702" s="34">
        <v>-6.9146372698081996E-3</v>
      </c>
    </row>
    <row r="21703" spans="61:61" x14ac:dyDescent="0.25">
      <c r="BI21703" s="34">
        <v>-2.0438979683679501E-2</v>
      </c>
    </row>
    <row r="21704" spans="61:61" x14ac:dyDescent="0.25">
      <c r="BI21704" s="34">
        <v>5.40369537493018E-2</v>
      </c>
    </row>
    <row r="21705" spans="61:61" x14ac:dyDescent="0.25">
      <c r="BI21705" s="34">
        <v>0.1158978936219302</v>
      </c>
    </row>
    <row r="21706" spans="61:61" x14ac:dyDescent="0.25">
      <c r="BI21706" s="34">
        <v>4.1951725057403397E-2</v>
      </c>
    </row>
    <row r="21707" spans="61:61" x14ac:dyDescent="0.25">
      <c r="BI21707" s="34">
        <v>0.1223888079000789</v>
      </c>
    </row>
    <row r="21708" spans="61:61" x14ac:dyDescent="0.25">
      <c r="BI21708" s="34">
        <v>0.31573393280943118</v>
      </c>
    </row>
    <row r="21709" spans="61:61" x14ac:dyDescent="0.25">
      <c r="BI21709" s="34">
        <v>0.1608354119149035</v>
      </c>
    </row>
    <row r="21710" spans="61:61" x14ac:dyDescent="0.25">
      <c r="BI21710" s="34">
        <v>0.1188836006796373</v>
      </c>
    </row>
    <row r="21711" spans="61:61" x14ac:dyDescent="0.25">
      <c r="BI21711" s="34">
        <v>-8.3608919803968298E-2</v>
      </c>
    </row>
    <row r="21712" spans="61:61" x14ac:dyDescent="0.25">
      <c r="BI21712" s="34">
        <v>0.23317110783655851</v>
      </c>
    </row>
    <row r="21713" spans="61:61" x14ac:dyDescent="0.25">
      <c r="BI21713" s="34">
        <v>-4.0252201542818403E-2</v>
      </c>
    </row>
    <row r="21714" spans="61:61" x14ac:dyDescent="0.25">
      <c r="BI21714" s="34">
        <v>1.0168269184820699E-2</v>
      </c>
    </row>
    <row r="21715" spans="61:61" x14ac:dyDescent="0.25">
      <c r="BI21715" s="34">
        <v>0.31357644231198339</v>
      </c>
    </row>
    <row r="21716" spans="61:61" x14ac:dyDescent="0.25">
      <c r="BI21716" s="34">
        <v>0.25690896139481639</v>
      </c>
    </row>
    <row r="21717" spans="61:61" x14ac:dyDescent="0.25">
      <c r="BI21717" s="34">
        <v>7.8149966380439806E-2</v>
      </c>
    </row>
    <row r="21718" spans="61:61" x14ac:dyDescent="0.25">
      <c r="BI21718" s="34">
        <v>0.2032045174299118</v>
      </c>
    </row>
    <row r="21719" spans="61:61" x14ac:dyDescent="0.25">
      <c r="BI21719" s="34">
        <v>-8.38417033588192E-2</v>
      </c>
    </row>
    <row r="21720" spans="61:61" x14ac:dyDescent="0.25">
      <c r="BI21720" s="34">
        <v>9.0862326921381201E-2</v>
      </c>
    </row>
    <row r="21721" spans="61:61" x14ac:dyDescent="0.25">
      <c r="BI21721" s="34">
        <v>-1.6903880823714301E-2</v>
      </c>
    </row>
    <row r="21722" spans="61:61" x14ac:dyDescent="0.25">
      <c r="BI21722" s="34">
        <v>-4.1805284366771998E-3</v>
      </c>
    </row>
    <row r="21723" spans="61:61" x14ac:dyDescent="0.25">
      <c r="BI21723" s="34">
        <v>0.26789361654268268</v>
      </c>
    </row>
    <row r="21724" spans="61:61" x14ac:dyDescent="0.25">
      <c r="BI21724" s="34">
        <v>0.12670087297051111</v>
      </c>
    </row>
    <row r="21725" spans="61:61" x14ac:dyDescent="0.25">
      <c r="BI21725" s="34">
        <v>0.116620895831378</v>
      </c>
    </row>
    <row r="21726" spans="61:61" x14ac:dyDescent="0.25">
      <c r="BI21726" s="34">
        <v>9.0660434352317895E-2</v>
      </c>
    </row>
    <row r="21727" spans="61:61" x14ac:dyDescent="0.25">
      <c r="BI21727" s="34">
        <v>6.1371050066057996E-3</v>
      </c>
    </row>
    <row r="21728" spans="61:61" x14ac:dyDescent="0.25">
      <c r="BI21728" s="34">
        <v>-5.70032762975861E-2</v>
      </c>
    </row>
    <row r="21729" spans="61:61" x14ac:dyDescent="0.25">
      <c r="BI21729" s="34">
        <v>-6.2699531396229705E-2</v>
      </c>
    </row>
    <row r="21730" spans="61:61" x14ac:dyDescent="0.25">
      <c r="BI21730" s="34">
        <v>7.8403145041967603E-2</v>
      </c>
    </row>
    <row r="21731" spans="61:61" x14ac:dyDescent="0.25">
      <c r="BI21731" s="34">
        <v>8.5059113687287899E-2</v>
      </c>
    </row>
    <row r="21732" spans="61:61" x14ac:dyDescent="0.25">
      <c r="BI21732" s="34">
        <v>-7.4123143906865793E-2</v>
      </c>
    </row>
    <row r="21733" spans="61:61" x14ac:dyDescent="0.25">
      <c r="BI21733" s="34">
        <v>-1.27667285101612E-2</v>
      </c>
    </row>
    <row r="21734" spans="61:61" x14ac:dyDescent="0.25">
      <c r="BI21734" s="34">
        <v>0.16162416914362229</v>
      </c>
    </row>
    <row r="21735" spans="61:61" x14ac:dyDescent="0.25">
      <c r="BI21735" s="34">
        <v>-8.3704145388036902E-2</v>
      </c>
    </row>
    <row r="21736" spans="61:61" x14ac:dyDescent="0.25">
      <c r="BI21736" s="34">
        <v>-0.16144316262706659</v>
      </c>
    </row>
    <row r="21737" spans="61:61" x14ac:dyDescent="0.25">
      <c r="BI21737" s="34">
        <v>2.5664383796769202E-2</v>
      </c>
    </row>
    <row r="21738" spans="61:61" x14ac:dyDescent="0.25">
      <c r="BI21738" s="34">
        <v>5.0496669329442898E-2</v>
      </c>
    </row>
    <row r="21739" spans="61:61" x14ac:dyDescent="0.25">
      <c r="BI21739" s="34">
        <v>0.29201669384046208</v>
      </c>
    </row>
    <row r="21740" spans="61:61" x14ac:dyDescent="0.25">
      <c r="BI21740" s="34">
        <v>-4.9163074178729003E-3</v>
      </c>
    </row>
    <row r="21741" spans="61:61" x14ac:dyDescent="0.25">
      <c r="BI21741" s="34">
        <v>1.7909208323228999E-3</v>
      </c>
    </row>
    <row r="21742" spans="61:61" x14ac:dyDescent="0.25">
      <c r="BI21742" s="34">
        <v>-0.1121617684948033</v>
      </c>
    </row>
    <row r="21743" spans="61:61" x14ac:dyDescent="0.25">
      <c r="BI21743" s="34">
        <v>5.08541255602891E-2</v>
      </c>
    </row>
    <row r="21744" spans="61:61" x14ac:dyDescent="0.25">
      <c r="BI21744" s="34">
        <v>-1.57927962651923E-2</v>
      </c>
    </row>
    <row r="21745" spans="61:61" x14ac:dyDescent="0.25">
      <c r="BI21745" s="34">
        <v>-8.4257615764552402E-2</v>
      </c>
    </row>
    <row r="21746" spans="61:61" x14ac:dyDescent="0.25">
      <c r="BI21746" s="34">
        <v>0.20546807998244521</v>
      </c>
    </row>
    <row r="21747" spans="61:61" x14ac:dyDescent="0.25">
      <c r="BI21747" s="34">
        <v>6.5888118097009996E-4</v>
      </c>
    </row>
    <row r="21748" spans="61:61" x14ac:dyDescent="0.25">
      <c r="BI21748" s="34">
        <v>0.29987747903577822</v>
      </c>
    </row>
    <row r="21749" spans="61:61" x14ac:dyDescent="0.25">
      <c r="BI21749" s="34">
        <v>-6.9470735413061993E-2</v>
      </c>
    </row>
    <row r="21750" spans="61:61" x14ac:dyDescent="0.25">
      <c r="BI21750" s="34">
        <v>-0.108117749875651</v>
      </c>
    </row>
    <row r="21751" spans="61:61" x14ac:dyDescent="0.25">
      <c r="BI21751" s="34">
        <v>0.29741015026598988</v>
      </c>
    </row>
    <row r="21752" spans="61:61" x14ac:dyDescent="0.25">
      <c r="BI21752" s="34">
        <v>-2.9744865783565201E-2</v>
      </c>
    </row>
    <row r="21753" spans="61:61" x14ac:dyDescent="0.25">
      <c r="BI21753" s="34">
        <v>5.0415377439415703E-2</v>
      </c>
    </row>
    <row r="21754" spans="61:61" x14ac:dyDescent="0.25">
      <c r="BI21754" s="34">
        <v>4.54920919143516E-2</v>
      </c>
    </row>
    <row r="21755" spans="61:61" x14ac:dyDescent="0.25">
      <c r="BI21755" s="34">
        <v>0.1798807109617088</v>
      </c>
    </row>
    <row r="21756" spans="61:61" x14ac:dyDescent="0.25">
      <c r="BI21756" s="34">
        <v>0.2426452429927434</v>
      </c>
    </row>
    <row r="21757" spans="61:61" x14ac:dyDescent="0.25">
      <c r="BI21757" s="34">
        <v>0.50992579719397357</v>
      </c>
    </row>
    <row r="21758" spans="61:61" x14ac:dyDescent="0.25">
      <c r="BI21758" s="34">
        <v>0.1876878022129308</v>
      </c>
    </row>
    <row r="21759" spans="61:61" x14ac:dyDescent="0.25">
      <c r="BI21759" s="34">
        <v>0.67123276294445378</v>
      </c>
    </row>
    <row r="21760" spans="61:61" x14ac:dyDescent="0.25">
      <c r="BI21760" s="34">
        <v>0.4346498768141841</v>
      </c>
    </row>
    <row r="21761" spans="61:61" x14ac:dyDescent="0.25">
      <c r="BI21761" s="34">
        <v>0.2318916572705704</v>
      </c>
    </row>
    <row r="21762" spans="61:61" x14ac:dyDescent="0.25">
      <c r="BI21762" s="34">
        <v>0.13560777407274779</v>
      </c>
    </row>
    <row r="21763" spans="61:61" x14ac:dyDescent="0.25">
      <c r="BI21763" s="34">
        <v>0.1851796208355819</v>
      </c>
    </row>
    <row r="21764" spans="61:61" x14ac:dyDescent="0.25">
      <c r="BI21764" s="34">
        <v>0.16758487525724811</v>
      </c>
    </row>
    <row r="21765" spans="61:61" x14ac:dyDescent="0.25">
      <c r="BI21765" s="34">
        <v>-6.7663298140797001E-3</v>
      </c>
    </row>
    <row r="21766" spans="61:61" x14ac:dyDescent="0.25">
      <c r="BI21766" s="34">
        <v>3.9106007248242397E-2</v>
      </c>
    </row>
    <row r="21767" spans="61:61" x14ac:dyDescent="0.25">
      <c r="BI21767" s="34">
        <v>5.3570588488093002E-3</v>
      </c>
    </row>
    <row r="21768" spans="61:61" x14ac:dyDescent="0.25">
      <c r="BI21768" s="34">
        <v>-4.8593480166458897E-2</v>
      </c>
    </row>
    <row r="21769" spans="61:61" x14ac:dyDescent="0.25">
      <c r="BI21769" s="34">
        <v>0.20322802142854349</v>
      </c>
    </row>
    <row r="21770" spans="61:61" x14ac:dyDescent="0.25">
      <c r="BI21770" s="34">
        <v>3.2750799474917297E-2</v>
      </c>
    </row>
    <row r="21771" spans="61:61" x14ac:dyDescent="0.25">
      <c r="BI21771" s="34">
        <v>0.3539561695990146</v>
      </c>
    </row>
    <row r="21772" spans="61:61" x14ac:dyDescent="0.25">
      <c r="BI21772" s="34">
        <v>3.0154829171151198E-2</v>
      </c>
    </row>
    <row r="21773" spans="61:61" x14ac:dyDescent="0.25">
      <c r="BI21773" s="34">
        <v>0.24085481289464999</v>
      </c>
    </row>
    <row r="21774" spans="61:61" x14ac:dyDescent="0.25">
      <c r="BI21774" s="34">
        <v>0.28210452695904348</v>
      </c>
    </row>
    <row r="21775" spans="61:61" x14ac:dyDescent="0.25">
      <c r="BI21775" s="34">
        <v>0.1358166570208735</v>
      </c>
    </row>
    <row r="21776" spans="61:61" x14ac:dyDescent="0.25">
      <c r="BI21776" s="34">
        <v>0.27272150974693471</v>
      </c>
    </row>
    <row r="21777" spans="61:61" x14ac:dyDescent="0.25">
      <c r="BI21777" s="34">
        <v>0.2037055160984847</v>
      </c>
    </row>
    <row r="21778" spans="61:61" x14ac:dyDescent="0.25">
      <c r="BI21778" s="34">
        <v>0.25404542164541472</v>
      </c>
    </row>
    <row r="21779" spans="61:61" x14ac:dyDescent="0.25">
      <c r="BI21779" s="34">
        <v>0.11626604090223081</v>
      </c>
    </row>
    <row r="21780" spans="61:61" x14ac:dyDescent="0.25">
      <c r="BI21780" s="34">
        <v>3.95948818878041E-2</v>
      </c>
    </row>
    <row r="21781" spans="61:61" x14ac:dyDescent="0.25">
      <c r="BI21781" s="34">
        <v>0.15978897688408869</v>
      </c>
    </row>
    <row r="21782" spans="61:61" x14ac:dyDescent="0.25">
      <c r="BI21782" s="34">
        <v>9.6357732786453001E-2</v>
      </c>
    </row>
    <row r="21783" spans="61:61" x14ac:dyDescent="0.25">
      <c r="BI21783" s="34">
        <v>0.15511317095403351</v>
      </c>
    </row>
    <row r="21784" spans="61:61" x14ac:dyDescent="0.25">
      <c r="BI21784" s="34">
        <v>-6.8376183526220297E-2</v>
      </c>
    </row>
    <row r="21785" spans="61:61" x14ac:dyDescent="0.25">
      <c r="BI21785" s="34">
        <v>2.2091927171799499E-2</v>
      </c>
    </row>
    <row r="21786" spans="61:61" x14ac:dyDescent="0.25">
      <c r="BI21786" s="34">
        <v>0.1069771199181756</v>
      </c>
    </row>
    <row r="21787" spans="61:61" x14ac:dyDescent="0.25">
      <c r="BI21787" s="34">
        <v>0.44223919654191618</v>
      </c>
    </row>
    <row r="21788" spans="61:61" x14ac:dyDescent="0.25">
      <c r="BI21788" s="34">
        <v>-6.9353102988746904E-2</v>
      </c>
    </row>
    <row r="21789" spans="61:61" x14ac:dyDescent="0.25">
      <c r="BI21789" s="34">
        <v>0.21192772880414559</v>
      </c>
    </row>
    <row r="21790" spans="61:61" x14ac:dyDescent="0.25">
      <c r="BI21790" s="34">
        <v>-0.10052345306358131</v>
      </c>
    </row>
    <row r="21791" spans="61:61" x14ac:dyDescent="0.25">
      <c r="BI21791" s="34">
        <v>2.37985794052963E-2</v>
      </c>
    </row>
    <row r="21792" spans="61:61" x14ac:dyDescent="0.25">
      <c r="BI21792" s="34">
        <v>3.9722004031222398E-2</v>
      </c>
    </row>
    <row r="21793" spans="61:61" x14ac:dyDescent="0.25">
      <c r="BI21793" s="34">
        <v>-0.13023916525110199</v>
      </c>
    </row>
    <row r="21794" spans="61:61" x14ac:dyDescent="0.25">
      <c r="BI21794" s="34">
        <v>-0.43401713235448941</v>
      </c>
    </row>
    <row r="21795" spans="61:61" x14ac:dyDescent="0.25">
      <c r="BI21795" s="34">
        <v>-3.36562257069229E-2</v>
      </c>
    </row>
    <row r="21796" spans="61:61" x14ac:dyDescent="0.25">
      <c r="BI21796" s="34">
        <v>-3.75680089928766E-2</v>
      </c>
    </row>
    <row r="21797" spans="61:61" x14ac:dyDescent="0.25">
      <c r="BI21797" s="34">
        <v>0.24993813868836909</v>
      </c>
    </row>
    <row r="21798" spans="61:61" x14ac:dyDescent="0.25">
      <c r="BI21798" s="34">
        <v>-8.8999188131258594E-2</v>
      </c>
    </row>
    <row r="21799" spans="61:61" x14ac:dyDescent="0.25">
      <c r="BI21799" s="34">
        <v>-0.15234290407461551</v>
      </c>
    </row>
    <row r="21800" spans="61:61" x14ac:dyDescent="0.25">
      <c r="BI21800" s="34">
        <v>-2.6912803229865299E-2</v>
      </c>
    </row>
    <row r="21801" spans="61:61" x14ac:dyDescent="0.25">
      <c r="BI21801" s="34">
        <v>-5.2185734688571399E-2</v>
      </c>
    </row>
    <row r="21802" spans="61:61" x14ac:dyDescent="0.25">
      <c r="BI21802" s="34">
        <v>0.29582065220751519</v>
      </c>
    </row>
    <row r="21803" spans="61:61" x14ac:dyDescent="0.25">
      <c r="BI21803" s="34">
        <v>0.36319156944154918</v>
      </c>
    </row>
    <row r="21804" spans="61:61" x14ac:dyDescent="0.25">
      <c r="BI21804" s="34">
        <v>0.16532629118580081</v>
      </c>
    </row>
    <row r="21805" spans="61:61" x14ac:dyDescent="0.25">
      <c r="BI21805" s="34">
        <v>0.1659954198352919</v>
      </c>
    </row>
    <row r="21806" spans="61:61" x14ac:dyDescent="0.25">
      <c r="BI21806" s="34">
        <v>9.4813314428825596E-2</v>
      </c>
    </row>
    <row r="21807" spans="61:61" x14ac:dyDescent="0.25">
      <c r="BI21807" s="34">
        <v>4.8883410891573498E-2</v>
      </c>
    </row>
    <row r="21808" spans="61:61" x14ac:dyDescent="0.25">
      <c r="BI21808" s="34">
        <v>-0.12569619883835709</v>
      </c>
    </row>
    <row r="21809" spans="61:61" x14ac:dyDescent="0.25">
      <c r="BI21809" s="34">
        <v>0.10992458381900561</v>
      </c>
    </row>
    <row r="21810" spans="61:61" x14ac:dyDescent="0.25">
      <c r="BI21810" s="34">
        <v>-2.5740087019875599E-2</v>
      </c>
    </row>
    <row r="21811" spans="61:61" x14ac:dyDescent="0.25">
      <c r="BI21811" s="34">
        <v>9.1388882967538498E-2</v>
      </c>
    </row>
    <row r="21812" spans="61:61" x14ac:dyDescent="0.25">
      <c r="BI21812" s="34">
        <v>6.3447997311513904E-2</v>
      </c>
    </row>
    <row r="21813" spans="61:61" x14ac:dyDescent="0.25">
      <c r="BI21813" s="34">
        <v>2.1507026896781301E-2</v>
      </c>
    </row>
    <row r="21814" spans="61:61" x14ac:dyDescent="0.25">
      <c r="BI21814" s="34">
        <v>0.1380118553797301</v>
      </c>
    </row>
    <row r="21815" spans="61:61" x14ac:dyDescent="0.25">
      <c r="BI21815" s="34">
        <v>0.25080483973189172</v>
      </c>
    </row>
    <row r="21816" spans="61:61" x14ac:dyDescent="0.25">
      <c r="BI21816" s="34">
        <v>0.1146459974691339</v>
      </c>
    </row>
    <row r="21817" spans="61:61" x14ac:dyDescent="0.25">
      <c r="BI21817" s="34">
        <v>0.20369973308900921</v>
      </c>
    </row>
    <row r="21818" spans="61:61" x14ac:dyDescent="0.25">
      <c r="BI21818" s="34">
        <v>6.3735005351940002E-2</v>
      </c>
    </row>
    <row r="21819" spans="61:61" x14ac:dyDescent="0.25">
      <c r="BI21819" s="34">
        <v>0.3393375951674088</v>
      </c>
    </row>
    <row r="21820" spans="61:61" x14ac:dyDescent="0.25">
      <c r="BI21820" s="34">
        <v>0.2087939946877731</v>
      </c>
    </row>
    <row r="21821" spans="61:61" x14ac:dyDescent="0.25">
      <c r="BI21821" s="34">
        <v>0.1460779433560816</v>
      </c>
    </row>
    <row r="21822" spans="61:61" x14ac:dyDescent="0.25">
      <c r="BI21822" s="34">
        <v>0.181206627208606</v>
      </c>
    </row>
    <row r="21823" spans="61:61" x14ac:dyDescent="0.25">
      <c r="BI21823" s="34">
        <v>0.1023906303440146</v>
      </c>
    </row>
    <row r="21824" spans="61:61" x14ac:dyDescent="0.25">
      <c r="BI21824" s="34">
        <v>0.2341769873141229</v>
      </c>
    </row>
    <row r="21825" spans="61:61" x14ac:dyDescent="0.25">
      <c r="BI21825" s="34">
        <v>0.13718204495106581</v>
      </c>
    </row>
    <row r="21826" spans="61:61" x14ac:dyDescent="0.25">
      <c r="BI21826" s="34">
        <v>0.29665164419354589</v>
      </c>
    </row>
    <row r="21827" spans="61:61" x14ac:dyDescent="0.25">
      <c r="BI21827" s="34">
        <v>7.2793909427040001E-4</v>
      </c>
    </row>
    <row r="21828" spans="61:61" x14ac:dyDescent="0.25">
      <c r="BI21828" s="34">
        <v>3.3235246224608703E-2</v>
      </c>
    </row>
    <row r="21829" spans="61:61" x14ac:dyDescent="0.25">
      <c r="BI21829" s="34">
        <v>6.3025096996924504E-2</v>
      </c>
    </row>
    <row r="21830" spans="61:61" x14ac:dyDescent="0.25">
      <c r="BI21830" s="34">
        <v>0.4843902594424177</v>
      </c>
    </row>
    <row r="21831" spans="61:61" x14ac:dyDescent="0.25">
      <c r="BI21831" s="34">
        <v>4.1324733044644998E-2</v>
      </c>
    </row>
    <row r="21832" spans="61:61" x14ac:dyDescent="0.25">
      <c r="BI21832" s="34">
        <v>8.1838528195332799E-2</v>
      </c>
    </row>
    <row r="21833" spans="61:61" x14ac:dyDescent="0.25">
      <c r="BI21833" s="34">
        <v>5.6944600828449203E-2</v>
      </c>
    </row>
    <row r="21834" spans="61:61" x14ac:dyDescent="0.25">
      <c r="BI21834" s="34">
        <v>9.9447011650684397E-2</v>
      </c>
    </row>
    <row r="21835" spans="61:61" x14ac:dyDescent="0.25">
      <c r="BI21835" s="34">
        <v>0.3208803476616669</v>
      </c>
    </row>
    <row r="21836" spans="61:61" x14ac:dyDescent="0.25">
      <c r="BI21836" s="34">
        <v>9.1721864126931008E-3</v>
      </c>
    </row>
    <row r="21837" spans="61:61" x14ac:dyDescent="0.25">
      <c r="BI21837" s="34">
        <v>0.42783219520898841</v>
      </c>
    </row>
    <row r="21838" spans="61:61" x14ac:dyDescent="0.25">
      <c r="BI21838" s="34">
        <v>-9.5184062653397E-3</v>
      </c>
    </row>
    <row r="21839" spans="61:61" x14ac:dyDescent="0.25">
      <c r="BI21839" s="34">
        <v>0.2052993941268938</v>
      </c>
    </row>
    <row r="21840" spans="61:61" x14ac:dyDescent="0.25">
      <c r="BI21840" s="34">
        <v>0.18872480289640309</v>
      </c>
    </row>
    <row r="21841" spans="61:61" x14ac:dyDescent="0.25">
      <c r="BI21841" s="34">
        <v>-6.7089422099158094E-2</v>
      </c>
    </row>
    <row r="21842" spans="61:61" x14ac:dyDescent="0.25">
      <c r="BI21842" s="34">
        <v>2.0416439323424601E-2</v>
      </c>
    </row>
    <row r="21843" spans="61:61" x14ac:dyDescent="0.25">
      <c r="BI21843" s="34">
        <v>6.8895755884359394E-2</v>
      </c>
    </row>
    <row r="21844" spans="61:61" x14ac:dyDescent="0.25">
      <c r="BI21844" s="34">
        <v>-9.0303869181632607E-2</v>
      </c>
    </row>
    <row r="21845" spans="61:61" x14ac:dyDescent="0.25">
      <c r="BI21845" s="34">
        <v>-0.1116764335770823</v>
      </c>
    </row>
    <row r="21846" spans="61:61" x14ac:dyDescent="0.25">
      <c r="BI21846" s="34">
        <v>-5.9545054565091599E-2</v>
      </c>
    </row>
    <row r="21847" spans="61:61" x14ac:dyDescent="0.25">
      <c r="BI21847" s="34">
        <v>-0.135955865827424</v>
      </c>
    </row>
    <row r="21848" spans="61:61" x14ac:dyDescent="0.25">
      <c r="BI21848" s="34">
        <v>-5.4866782840503399E-2</v>
      </c>
    </row>
    <row r="21849" spans="61:61" x14ac:dyDescent="0.25">
      <c r="BI21849" s="34">
        <v>-9.1272270625504498E-2</v>
      </c>
    </row>
    <row r="21850" spans="61:61" x14ac:dyDescent="0.25">
      <c r="BI21850" s="34">
        <v>0.2189485283723179</v>
      </c>
    </row>
    <row r="21851" spans="61:61" x14ac:dyDescent="0.25">
      <c r="BI21851" s="34">
        <v>-6.2745160206173003E-2</v>
      </c>
    </row>
    <row r="21852" spans="61:61" x14ac:dyDescent="0.25">
      <c r="BI21852" s="34">
        <v>-1.38960084680069E-2</v>
      </c>
    </row>
    <row r="21853" spans="61:61" x14ac:dyDescent="0.25">
      <c r="BI21853" s="34">
        <v>-7.0545684997586303E-2</v>
      </c>
    </row>
    <row r="21854" spans="61:61" x14ac:dyDescent="0.25">
      <c r="BI21854" s="34">
        <v>-3.8067310988936197E-2</v>
      </c>
    </row>
    <row r="21855" spans="61:61" x14ac:dyDescent="0.25">
      <c r="BI21855" s="34">
        <v>0.39478795507305831</v>
      </c>
    </row>
    <row r="21856" spans="61:61" x14ac:dyDescent="0.25">
      <c r="BI21856" s="34">
        <v>4.0101859956236198E-2</v>
      </c>
    </row>
    <row r="21857" spans="61:61" x14ac:dyDescent="0.25">
      <c r="BI21857" s="34">
        <v>-2.8257217875927901E-2</v>
      </c>
    </row>
    <row r="21858" spans="61:61" x14ac:dyDescent="0.25">
      <c r="BI21858" s="34">
        <v>-0.1060830647497807</v>
      </c>
    </row>
    <row r="21859" spans="61:61" x14ac:dyDescent="0.25">
      <c r="BI21859" s="34">
        <v>-0.1408174298720162</v>
      </c>
    </row>
    <row r="21860" spans="61:61" x14ac:dyDescent="0.25">
      <c r="BI21860" s="34">
        <v>-0.2041605245598323</v>
      </c>
    </row>
    <row r="21861" spans="61:61" x14ac:dyDescent="0.25">
      <c r="BI21861" s="34">
        <v>-0.21208203408290219</v>
      </c>
    </row>
    <row r="21862" spans="61:61" x14ac:dyDescent="0.25">
      <c r="BI21862" s="34">
        <v>0.22914993070126949</v>
      </c>
    </row>
    <row r="21863" spans="61:61" x14ac:dyDescent="0.25">
      <c r="BI21863" s="34">
        <v>-0.23033353144714991</v>
      </c>
    </row>
    <row r="21864" spans="61:61" x14ac:dyDescent="0.25">
      <c r="BI21864" s="34">
        <v>-0.1761732393961053</v>
      </c>
    </row>
    <row r="21865" spans="61:61" x14ac:dyDescent="0.25">
      <c r="BI21865" s="34">
        <v>3.7209580972698002E-3</v>
      </c>
    </row>
    <row r="21866" spans="61:61" x14ac:dyDescent="0.25">
      <c r="BI21866" s="34">
        <v>0.1638499772036684</v>
      </c>
    </row>
    <row r="21867" spans="61:61" x14ac:dyDescent="0.25">
      <c r="BI21867" s="34">
        <v>-6.0292857113958598E-2</v>
      </c>
    </row>
    <row r="21868" spans="61:61" x14ac:dyDescent="0.25">
      <c r="BI21868" s="34">
        <v>-0.19952377308876931</v>
      </c>
    </row>
    <row r="21869" spans="61:61" x14ac:dyDescent="0.25">
      <c r="BI21869" s="34">
        <v>-2.94090699058609E-2</v>
      </c>
    </row>
    <row r="21870" spans="61:61" x14ac:dyDescent="0.25">
      <c r="BI21870" s="34">
        <v>3.4083332911070699E-2</v>
      </c>
    </row>
    <row r="21871" spans="61:61" x14ac:dyDescent="0.25">
      <c r="BI21871" s="34">
        <v>-3.4115535450923301E-2</v>
      </c>
    </row>
    <row r="21872" spans="61:61" x14ac:dyDescent="0.25">
      <c r="BI21872" s="34">
        <v>-0.1749297530212435</v>
      </c>
    </row>
    <row r="21873" spans="61:61" x14ac:dyDescent="0.25">
      <c r="BI21873" s="34">
        <v>-0.17961598562936171</v>
      </c>
    </row>
    <row r="21874" spans="61:61" x14ac:dyDescent="0.25">
      <c r="BI21874" s="34">
        <v>-0.18949772544433291</v>
      </c>
    </row>
    <row r="21875" spans="61:61" x14ac:dyDescent="0.25">
      <c r="BI21875" s="34">
        <v>-0.58684996733527117</v>
      </c>
    </row>
    <row r="21876" spans="61:61" x14ac:dyDescent="0.25">
      <c r="BI21876" s="34">
        <v>-0.13482451613552329</v>
      </c>
    </row>
    <row r="21877" spans="61:61" x14ac:dyDescent="0.25">
      <c r="BI21877" s="34">
        <v>-7.54273429600055E-2</v>
      </c>
    </row>
    <row r="21878" spans="61:61" x14ac:dyDescent="0.25">
      <c r="BI21878" s="34">
        <v>-0.24464223732893081</v>
      </c>
    </row>
    <row r="21879" spans="61:61" x14ac:dyDescent="0.25">
      <c r="BI21879" s="34">
        <v>-4.3132557045083203E-2</v>
      </c>
    </row>
    <row r="21880" spans="61:61" x14ac:dyDescent="0.25">
      <c r="BI21880" s="34">
        <v>-5.1534145160857803E-2</v>
      </c>
    </row>
    <row r="21881" spans="61:61" x14ac:dyDescent="0.25">
      <c r="BI21881" s="34">
        <v>-0.21542200091303459</v>
      </c>
    </row>
    <row r="21882" spans="61:61" x14ac:dyDescent="0.25">
      <c r="BI21882" s="34">
        <v>-0.24749616607841901</v>
      </c>
    </row>
    <row r="21883" spans="61:61" x14ac:dyDescent="0.25">
      <c r="BI21883" s="34">
        <v>-0.20915725483642131</v>
      </c>
    </row>
    <row r="21884" spans="61:61" x14ac:dyDescent="0.25">
      <c r="BI21884" s="34">
        <v>-0.1599234387763199</v>
      </c>
    </row>
    <row r="21885" spans="61:61" x14ac:dyDescent="0.25">
      <c r="BI21885" s="34">
        <v>0.1267478118771567</v>
      </c>
    </row>
    <row r="21886" spans="61:61" x14ac:dyDescent="0.25">
      <c r="BI21886" s="34">
        <v>-0.2072221705524579</v>
      </c>
    </row>
    <row r="21887" spans="61:61" x14ac:dyDescent="0.25">
      <c r="BI21887" s="34">
        <v>1.52248142558665E-2</v>
      </c>
    </row>
    <row r="21888" spans="61:61" x14ac:dyDescent="0.25">
      <c r="BI21888" s="34">
        <v>-8.5424402041664904E-2</v>
      </c>
    </row>
    <row r="21889" spans="61:61" x14ac:dyDescent="0.25">
      <c r="BI21889" s="34">
        <v>3.5296144624681898E-2</v>
      </c>
    </row>
    <row r="21890" spans="61:61" x14ac:dyDescent="0.25">
      <c r="BI21890" s="34">
        <v>-0.1166016277107939</v>
      </c>
    </row>
    <row r="21891" spans="61:61" x14ac:dyDescent="0.25">
      <c r="BI21891" s="34">
        <v>9.9780509013001395E-2</v>
      </c>
    </row>
    <row r="21892" spans="61:61" x14ac:dyDescent="0.25">
      <c r="BI21892" s="34">
        <v>2.8757015542346501E-2</v>
      </c>
    </row>
    <row r="21893" spans="61:61" x14ac:dyDescent="0.25">
      <c r="BI21893" s="34">
        <v>8.80119044090589E-2</v>
      </c>
    </row>
    <row r="21894" spans="61:61" x14ac:dyDescent="0.25">
      <c r="BI21894" s="34">
        <v>-7.8602949571113002E-3</v>
      </c>
    </row>
    <row r="21895" spans="61:61" x14ac:dyDescent="0.25">
      <c r="BI21895" s="34">
        <v>-0.17202000650005481</v>
      </c>
    </row>
    <row r="21896" spans="61:61" x14ac:dyDescent="0.25">
      <c r="BI21896" s="34">
        <v>-0.35614848810616972</v>
      </c>
    </row>
    <row r="21897" spans="61:61" x14ac:dyDescent="0.25">
      <c r="BI21897" s="34">
        <v>-0.1002173119918694</v>
      </c>
    </row>
    <row r="21898" spans="61:61" x14ac:dyDescent="0.25">
      <c r="BI21898" s="34">
        <v>-5.8226290635590303E-2</v>
      </c>
    </row>
    <row r="21899" spans="61:61" x14ac:dyDescent="0.25">
      <c r="BI21899" s="34">
        <v>-4.67405375060179E-2</v>
      </c>
    </row>
    <row r="21900" spans="61:61" x14ac:dyDescent="0.25">
      <c r="BI21900" s="34">
        <v>-0.1089513325580081</v>
      </c>
    </row>
    <row r="21901" spans="61:61" x14ac:dyDescent="0.25">
      <c r="BI21901" s="34">
        <v>6.4769493053043206E-2</v>
      </c>
    </row>
    <row r="21902" spans="61:61" x14ac:dyDescent="0.25">
      <c r="BI21902" s="34">
        <v>1.6694144131591201E-2</v>
      </c>
    </row>
    <row r="21903" spans="61:61" x14ac:dyDescent="0.25">
      <c r="BI21903" s="34">
        <v>7.9978230023182703E-2</v>
      </c>
    </row>
    <row r="21904" spans="61:61" x14ac:dyDescent="0.25">
      <c r="BI21904" s="34">
        <v>-0.16437034200634151</v>
      </c>
    </row>
    <row r="21905" spans="61:61" x14ac:dyDescent="0.25">
      <c r="BI21905" s="34">
        <v>-6.0216372136711403E-2</v>
      </c>
    </row>
    <row r="21906" spans="61:61" x14ac:dyDescent="0.25">
      <c r="BI21906" s="34">
        <v>0.2451895947186277</v>
      </c>
    </row>
    <row r="21907" spans="61:61" x14ac:dyDescent="0.25">
      <c r="BI21907" s="34">
        <v>7.7538423659579206E-2</v>
      </c>
    </row>
    <row r="21908" spans="61:61" x14ac:dyDescent="0.25">
      <c r="BI21908" s="34">
        <v>7.1033465030424597E-2</v>
      </c>
    </row>
    <row r="21909" spans="61:61" x14ac:dyDescent="0.25">
      <c r="BI21909" s="34">
        <v>4.3777723957264203E-2</v>
      </c>
    </row>
    <row r="21910" spans="61:61" x14ac:dyDescent="0.25">
      <c r="BI21910" s="34">
        <v>-2.15798262642257E-2</v>
      </c>
    </row>
    <row r="21911" spans="61:61" x14ac:dyDescent="0.25">
      <c r="BI21911" s="34">
        <v>-0.1610987544083311</v>
      </c>
    </row>
    <row r="21912" spans="61:61" x14ac:dyDescent="0.25">
      <c r="BI21912" s="34">
        <v>-6.4963313051098204E-2</v>
      </c>
    </row>
    <row r="21913" spans="61:61" x14ac:dyDescent="0.25">
      <c r="BI21913" s="34">
        <v>-9.4341422835308705E-2</v>
      </c>
    </row>
    <row r="21914" spans="61:61" x14ac:dyDescent="0.25">
      <c r="BI21914" s="34">
        <v>-4.1439970421934001E-2</v>
      </c>
    </row>
    <row r="21915" spans="61:61" x14ac:dyDescent="0.25">
      <c r="BI21915" s="34">
        <v>-9.9673383117858005E-2</v>
      </c>
    </row>
    <row r="21916" spans="61:61" x14ac:dyDescent="0.25">
      <c r="BI21916" s="34">
        <v>4.0097625884190198E-2</v>
      </c>
    </row>
    <row r="21917" spans="61:61" x14ac:dyDescent="0.25">
      <c r="BI21917" s="34">
        <v>-0.15226547103389071</v>
      </c>
    </row>
    <row r="21918" spans="61:61" x14ac:dyDescent="0.25">
      <c r="BI21918" s="34">
        <v>-5.5004155837065902E-2</v>
      </c>
    </row>
    <row r="21919" spans="61:61" x14ac:dyDescent="0.25">
      <c r="BI21919" s="34">
        <v>4.0356277248118397E-2</v>
      </c>
    </row>
    <row r="21920" spans="61:61" x14ac:dyDescent="0.25">
      <c r="BI21920" s="34">
        <v>7.8111109978539497E-2</v>
      </c>
    </row>
    <row r="21921" spans="61:61" x14ac:dyDescent="0.25">
      <c r="BI21921" s="34">
        <v>2.7865357373988101E-2</v>
      </c>
    </row>
    <row r="21922" spans="61:61" x14ac:dyDescent="0.25">
      <c r="BI21922" s="34">
        <v>6.8262388114654599E-2</v>
      </c>
    </row>
    <row r="21923" spans="61:61" x14ac:dyDescent="0.25">
      <c r="BI21923" s="34">
        <v>0.10991800187195951</v>
      </c>
    </row>
    <row r="21924" spans="61:61" x14ac:dyDescent="0.25">
      <c r="BI21924" s="34">
        <v>0.10219202241631049</v>
      </c>
    </row>
    <row r="21925" spans="61:61" x14ac:dyDescent="0.25">
      <c r="BI21925" s="34">
        <v>4.1822401803045403E-2</v>
      </c>
    </row>
    <row r="21926" spans="61:61" x14ac:dyDescent="0.25">
      <c r="BI21926" s="34">
        <v>0.1089092762564637</v>
      </c>
    </row>
    <row r="21927" spans="61:61" x14ac:dyDescent="0.25">
      <c r="BI21927" s="34">
        <v>-9.6451195014579494E-2</v>
      </c>
    </row>
    <row r="21928" spans="61:61" x14ac:dyDescent="0.25">
      <c r="BI21928" s="34">
        <v>-0.11262087725024821</v>
      </c>
    </row>
    <row r="21929" spans="61:61" x14ac:dyDescent="0.25">
      <c r="BI21929" s="34">
        <v>-4.09243084824309E-2</v>
      </c>
    </row>
    <row r="21930" spans="61:61" x14ac:dyDescent="0.25">
      <c r="BI21930" s="34">
        <v>0.12533201158914059</v>
      </c>
    </row>
    <row r="21931" spans="61:61" x14ac:dyDescent="0.25">
      <c r="BI21931" s="34">
        <v>0.1685246685093012</v>
      </c>
    </row>
    <row r="21932" spans="61:61" x14ac:dyDescent="0.25">
      <c r="BI21932" s="34">
        <v>6.2711451854496503E-2</v>
      </c>
    </row>
    <row r="21933" spans="61:61" x14ac:dyDescent="0.25">
      <c r="BI21933" s="34">
        <v>8.4114386721723E-2</v>
      </c>
    </row>
    <row r="21934" spans="61:61" x14ac:dyDescent="0.25">
      <c r="BI21934" s="34">
        <v>-9.3517665438776307E-2</v>
      </c>
    </row>
    <row r="21935" spans="61:61" x14ac:dyDescent="0.25">
      <c r="BI21935" s="34">
        <v>0.1221582332427041</v>
      </c>
    </row>
    <row r="21936" spans="61:61" x14ac:dyDescent="0.25">
      <c r="BI21936" s="34">
        <v>5.6018508995788197E-2</v>
      </c>
    </row>
    <row r="21937" spans="61:61" x14ac:dyDescent="0.25">
      <c r="BI21937" s="34">
        <v>1.52201377011801E-2</v>
      </c>
    </row>
    <row r="21938" spans="61:61" x14ac:dyDescent="0.25">
      <c r="BI21938" s="34">
        <v>0.18971444513720981</v>
      </c>
    </row>
    <row r="21939" spans="61:61" x14ac:dyDescent="0.25">
      <c r="BI21939" s="34">
        <v>1.30533328854295E-2</v>
      </c>
    </row>
    <row r="21940" spans="61:61" x14ac:dyDescent="0.25">
      <c r="BI21940" s="34">
        <v>8.6430313161877895E-2</v>
      </c>
    </row>
    <row r="21941" spans="61:61" x14ac:dyDescent="0.25">
      <c r="BI21941" s="34">
        <v>4.2894121136582003E-3</v>
      </c>
    </row>
    <row r="21942" spans="61:61" x14ac:dyDescent="0.25">
      <c r="BI21942" s="34">
        <v>-0.31030075454479561</v>
      </c>
    </row>
    <row r="21943" spans="61:61" x14ac:dyDescent="0.25">
      <c r="BI21943" s="34">
        <v>-1.9463085735479901E-2</v>
      </c>
    </row>
    <row r="21944" spans="61:61" x14ac:dyDescent="0.25">
      <c r="BI21944" s="34">
        <v>0.2237565595395358</v>
      </c>
    </row>
    <row r="21945" spans="61:61" x14ac:dyDescent="0.25">
      <c r="BI21945" s="34">
        <v>0.2103767235954333</v>
      </c>
    </row>
    <row r="21946" spans="61:61" x14ac:dyDescent="0.25">
      <c r="BI21946" s="34">
        <v>-2.8199576727232101E-2</v>
      </c>
    </row>
    <row r="21947" spans="61:61" x14ac:dyDescent="0.25">
      <c r="BI21947" s="34">
        <v>1.6310916966152899E-2</v>
      </c>
    </row>
    <row r="21948" spans="61:61" x14ac:dyDescent="0.25">
      <c r="BI21948" s="34">
        <v>7.3173248101586902E-2</v>
      </c>
    </row>
    <row r="21949" spans="61:61" x14ac:dyDescent="0.25">
      <c r="BI21949" s="34">
        <v>-4.0628713116290703E-2</v>
      </c>
    </row>
    <row r="21950" spans="61:61" x14ac:dyDescent="0.25">
      <c r="BI21950" s="34">
        <v>4.21378382108012E-2</v>
      </c>
    </row>
    <row r="21951" spans="61:61" x14ac:dyDescent="0.25">
      <c r="BI21951" s="34">
        <v>7.6397508555879996E-3</v>
      </c>
    </row>
    <row r="21952" spans="61:61" x14ac:dyDescent="0.25">
      <c r="BI21952" s="34">
        <v>-6.6650246686987102E-2</v>
      </c>
    </row>
    <row r="21953" spans="61:61" x14ac:dyDescent="0.25">
      <c r="BI21953" s="34">
        <v>4.4912689548590998E-2</v>
      </c>
    </row>
    <row r="21954" spans="61:61" x14ac:dyDescent="0.25">
      <c r="BI21954" s="34">
        <v>-4.8369438180426799E-2</v>
      </c>
    </row>
    <row r="21955" spans="61:61" x14ac:dyDescent="0.25">
      <c r="BI21955" s="34">
        <v>-9.4770662167268399E-2</v>
      </c>
    </row>
    <row r="21956" spans="61:61" x14ac:dyDescent="0.25">
      <c r="BI21956" s="34">
        <v>9.8377515682793806E-2</v>
      </c>
    </row>
    <row r="21957" spans="61:61" x14ac:dyDescent="0.25">
      <c r="BI21957" s="34">
        <v>5.5838999443870899E-2</v>
      </c>
    </row>
    <row r="21958" spans="61:61" x14ac:dyDescent="0.25">
      <c r="BI21958" s="34">
        <v>-0.12864003516809561</v>
      </c>
    </row>
    <row r="21959" spans="61:61" x14ac:dyDescent="0.25">
      <c r="BI21959" s="34">
        <v>-1.8200211156200598E-2</v>
      </c>
    </row>
    <row r="21960" spans="61:61" x14ac:dyDescent="0.25">
      <c r="BI21960" s="34">
        <v>-0.19726422532911639</v>
      </c>
    </row>
    <row r="21961" spans="61:61" x14ac:dyDescent="0.25">
      <c r="BI21961" s="34">
        <v>-8.7184948850201009E-3</v>
      </c>
    </row>
    <row r="21962" spans="61:61" x14ac:dyDescent="0.25">
      <c r="BI21962" s="34">
        <v>-1.55040622387288E-2</v>
      </c>
    </row>
    <row r="21963" spans="61:61" x14ac:dyDescent="0.25">
      <c r="BI21963" s="34">
        <v>7.3264254098902E-3</v>
      </c>
    </row>
    <row r="21964" spans="61:61" x14ac:dyDescent="0.25">
      <c r="BI21964" s="34">
        <v>4.1797672154296004E-3</v>
      </c>
    </row>
    <row r="21965" spans="61:61" x14ac:dyDescent="0.25">
      <c r="BI21965" s="34">
        <v>-2.4980864205083799E-2</v>
      </c>
    </row>
    <row r="21966" spans="61:61" x14ac:dyDescent="0.25">
      <c r="BI21966" s="34">
        <v>-0.17574683139900929</v>
      </c>
    </row>
    <row r="21967" spans="61:61" x14ac:dyDescent="0.25">
      <c r="BI21967" s="34">
        <v>2.09634578935608E-2</v>
      </c>
    </row>
    <row r="21968" spans="61:61" x14ac:dyDescent="0.25">
      <c r="BI21968" s="34">
        <v>-3.0976891595898E-3</v>
      </c>
    </row>
    <row r="21969" spans="61:61" x14ac:dyDescent="0.25">
      <c r="BI21969" s="34">
        <v>4.3045899053627601E-2</v>
      </c>
    </row>
    <row r="21970" spans="61:61" x14ac:dyDescent="0.25">
      <c r="BI21970" s="34">
        <v>-1.0234551286754399E-2</v>
      </c>
    </row>
    <row r="21971" spans="61:61" x14ac:dyDescent="0.25">
      <c r="BI21971" s="34">
        <v>9.5254482719240197E-2</v>
      </c>
    </row>
    <row r="21972" spans="61:61" x14ac:dyDescent="0.25">
      <c r="BI21972" s="34">
        <v>2.0101354708244298E-2</v>
      </c>
    </row>
    <row r="21973" spans="61:61" x14ac:dyDescent="0.25">
      <c r="BI21973" s="34">
        <v>-2.60302565562841E-2</v>
      </c>
    </row>
    <row r="21974" spans="61:61" x14ac:dyDescent="0.25">
      <c r="BI21974" s="34">
        <v>-0.12632468663245941</v>
      </c>
    </row>
    <row r="21975" spans="61:61" x14ac:dyDescent="0.25">
      <c r="BI21975" s="34">
        <v>0.1141722155753707</v>
      </c>
    </row>
    <row r="21976" spans="61:61" x14ac:dyDescent="0.25">
      <c r="BI21976" s="34">
        <v>1.52675058483048E-2</v>
      </c>
    </row>
    <row r="21977" spans="61:61" x14ac:dyDescent="0.25">
      <c r="BI21977" s="34">
        <v>-8.7320993021177296E-2</v>
      </c>
    </row>
    <row r="21978" spans="61:61" x14ac:dyDescent="0.25">
      <c r="BI21978" s="34">
        <v>0.2181725183962174</v>
      </c>
    </row>
    <row r="21979" spans="61:61" x14ac:dyDescent="0.25">
      <c r="BI21979" s="34">
        <v>7.4757156087425003E-2</v>
      </c>
    </row>
    <row r="21980" spans="61:61" x14ac:dyDescent="0.25">
      <c r="BI21980" s="34">
        <v>-0.55100008466015737</v>
      </c>
    </row>
    <row r="21981" spans="61:61" x14ac:dyDescent="0.25">
      <c r="BI21981" s="34">
        <v>1.1758619575936101E-2</v>
      </c>
    </row>
    <row r="21982" spans="61:61" x14ac:dyDescent="0.25">
      <c r="BI21982" s="34">
        <v>-0.28274190364224971</v>
      </c>
    </row>
    <row r="21983" spans="61:61" x14ac:dyDescent="0.25">
      <c r="BI21983" s="34">
        <v>-0.1376886993456283</v>
      </c>
    </row>
    <row r="21984" spans="61:61" x14ac:dyDescent="0.25">
      <c r="BI21984" s="34">
        <v>-0.14097388139483111</v>
      </c>
    </row>
    <row r="21985" spans="61:61" x14ac:dyDescent="0.25">
      <c r="BI21985" s="34">
        <v>-6.5486533175065295E-2</v>
      </c>
    </row>
    <row r="21986" spans="61:61" x14ac:dyDescent="0.25">
      <c r="BI21986" s="34">
        <v>-0.1246806118719779</v>
      </c>
    </row>
    <row r="21987" spans="61:61" x14ac:dyDescent="0.25">
      <c r="BI21987" s="34">
        <v>-9.2158304771646396E-2</v>
      </c>
    </row>
    <row r="21988" spans="61:61" x14ac:dyDescent="0.25">
      <c r="BI21988" s="34">
        <v>4.7257263768215901E-2</v>
      </c>
    </row>
    <row r="21989" spans="61:61" x14ac:dyDescent="0.25">
      <c r="BI21989" s="34">
        <v>2.49192206511493E-2</v>
      </c>
    </row>
    <row r="21990" spans="61:61" x14ac:dyDescent="0.25">
      <c r="BI21990" s="34">
        <v>0.19654785619291559</v>
      </c>
    </row>
    <row r="21991" spans="61:61" x14ac:dyDescent="0.25">
      <c r="BI21991" s="34">
        <v>-1.01603239828974E-2</v>
      </c>
    </row>
    <row r="21992" spans="61:61" x14ac:dyDescent="0.25">
      <c r="BI21992" s="34">
        <v>-0.33624721553189763</v>
      </c>
    </row>
    <row r="21993" spans="61:61" x14ac:dyDescent="0.25">
      <c r="BI21993" s="34">
        <v>-0.15981038801064529</v>
      </c>
    </row>
    <row r="21994" spans="61:61" x14ac:dyDescent="0.25">
      <c r="BI21994" s="34">
        <v>-0.17372017938201639</v>
      </c>
    </row>
    <row r="21995" spans="61:61" x14ac:dyDescent="0.25">
      <c r="BI21995" s="34">
        <v>-0.1446797194054083</v>
      </c>
    </row>
    <row r="21996" spans="61:61" x14ac:dyDescent="0.25">
      <c r="BI21996" s="34">
        <v>-7.5734799610708101E-2</v>
      </c>
    </row>
    <row r="21997" spans="61:61" x14ac:dyDescent="0.25">
      <c r="BI21997" s="34">
        <v>1.55399714405194E-2</v>
      </c>
    </row>
    <row r="21998" spans="61:61" x14ac:dyDescent="0.25">
      <c r="BI21998" s="34">
        <v>0.1139381894990202</v>
      </c>
    </row>
    <row r="21999" spans="61:61" x14ac:dyDescent="0.25">
      <c r="BI21999" s="34">
        <v>-0.1637969819491773</v>
      </c>
    </row>
    <row r="22000" spans="61:61" x14ac:dyDescent="0.25">
      <c r="BI22000" s="34">
        <v>-0.17233315491157039</v>
      </c>
    </row>
    <row r="22001" spans="61:61" x14ac:dyDescent="0.25">
      <c r="BI22001" s="34">
        <v>7.3138469445161697E-2</v>
      </c>
    </row>
    <row r="22002" spans="61:61" x14ac:dyDescent="0.25">
      <c r="BI22002" s="34">
        <v>-0.40866109406790158</v>
      </c>
    </row>
    <row r="22003" spans="61:61" x14ac:dyDescent="0.25">
      <c r="BI22003" s="34">
        <v>-0.25404588710388942</v>
      </c>
    </row>
    <row r="22004" spans="61:61" x14ac:dyDescent="0.25">
      <c r="BI22004" s="34">
        <v>0.1100144878192087</v>
      </c>
    </row>
    <row r="22005" spans="61:61" x14ac:dyDescent="0.25">
      <c r="BI22005" s="34">
        <v>-2.0097866545508301E-2</v>
      </c>
    </row>
    <row r="22006" spans="61:61" x14ac:dyDescent="0.25">
      <c r="BI22006" s="34">
        <v>-6.1500112916163599E-2</v>
      </c>
    </row>
    <row r="22007" spans="61:61" x14ac:dyDescent="0.25">
      <c r="BI22007" s="34">
        <v>-0.1241236596945797</v>
      </c>
    </row>
    <row r="22008" spans="61:61" x14ac:dyDescent="0.25">
      <c r="BI22008" s="34">
        <v>-0.15639184123526159</v>
      </c>
    </row>
    <row r="22009" spans="61:61" x14ac:dyDescent="0.25">
      <c r="BI22009" s="34">
        <v>-2.1416688963480399E-2</v>
      </c>
    </row>
    <row r="22010" spans="61:61" x14ac:dyDescent="0.25">
      <c r="BI22010" s="34">
        <v>3.6114633194437397E-2</v>
      </c>
    </row>
    <row r="22011" spans="61:61" x14ac:dyDescent="0.25">
      <c r="BI22011" s="34">
        <v>-0.1168566041192296</v>
      </c>
    </row>
    <row r="22012" spans="61:61" x14ac:dyDescent="0.25">
      <c r="BI22012" s="34">
        <v>-7.2612796415718606E-2</v>
      </c>
    </row>
    <row r="22013" spans="61:61" x14ac:dyDescent="0.25">
      <c r="BI22013" s="34">
        <v>0.2392428086676735</v>
      </c>
    </row>
    <row r="22014" spans="61:61" x14ac:dyDescent="0.25">
      <c r="BI22014" s="34">
        <v>-0.15143874576079189</v>
      </c>
    </row>
    <row r="22015" spans="61:61" x14ac:dyDescent="0.25">
      <c r="BI22015" s="34">
        <v>-0.1829487203710323</v>
      </c>
    </row>
    <row r="22016" spans="61:61" x14ac:dyDescent="0.25">
      <c r="BI22016" s="34">
        <v>0.1700500268189146</v>
      </c>
    </row>
    <row r="22017" spans="61:61" x14ac:dyDescent="0.25">
      <c r="BI22017" s="34">
        <v>5.1305473304522897E-2</v>
      </c>
    </row>
    <row r="22018" spans="61:61" x14ac:dyDescent="0.25">
      <c r="BI22018" s="34">
        <v>7.5436534585484896E-2</v>
      </c>
    </row>
    <row r="22019" spans="61:61" x14ac:dyDescent="0.25">
      <c r="BI22019" s="34">
        <v>-8.7363971604235299E-2</v>
      </c>
    </row>
    <row r="22020" spans="61:61" x14ac:dyDescent="0.25">
      <c r="BI22020" s="34">
        <v>-3.5440656761749699E-2</v>
      </c>
    </row>
    <row r="22021" spans="61:61" x14ac:dyDescent="0.25">
      <c r="BI22021" s="34">
        <v>-0.15499906382006681</v>
      </c>
    </row>
    <row r="22022" spans="61:61" x14ac:dyDescent="0.25">
      <c r="BI22022" s="34">
        <v>-0.1185680138682819</v>
      </c>
    </row>
    <row r="22023" spans="61:61" x14ac:dyDescent="0.25">
      <c r="BI22023" s="34">
        <v>-5.8500116917037E-3</v>
      </c>
    </row>
    <row r="22024" spans="61:61" x14ac:dyDescent="0.25">
      <c r="BI22024" s="34">
        <v>-4.5584633953128298E-2</v>
      </c>
    </row>
    <row r="22025" spans="61:61" x14ac:dyDescent="0.25">
      <c r="BI22025" s="34">
        <v>-4.8976771618216997E-3</v>
      </c>
    </row>
    <row r="22026" spans="61:61" x14ac:dyDescent="0.25">
      <c r="BI22026" s="34">
        <v>5.8458723142252103E-2</v>
      </c>
    </row>
    <row r="22027" spans="61:61" x14ac:dyDescent="0.25">
      <c r="BI22027" s="34">
        <v>7.9386102191118704E-2</v>
      </c>
    </row>
    <row r="22028" spans="61:61" x14ac:dyDescent="0.25">
      <c r="BI22028" s="34">
        <v>0.2404735556900556</v>
      </c>
    </row>
    <row r="22029" spans="61:61" x14ac:dyDescent="0.25">
      <c r="BI22029" s="34">
        <v>-0.100765191634796</v>
      </c>
    </row>
    <row r="22030" spans="61:61" x14ac:dyDescent="0.25">
      <c r="BI22030" s="34">
        <v>0.2027979668783334</v>
      </c>
    </row>
    <row r="22031" spans="61:61" x14ac:dyDescent="0.25">
      <c r="BI22031" s="34">
        <v>-4.4879773150912003E-3</v>
      </c>
    </row>
    <row r="22032" spans="61:61" x14ac:dyDescent="0.25">
      <c r="BI22032" s="34">
        <v>-0.1119982895996549</v>
      </c>
    </row>
    <row r="22033" spans="61:61" x14ac:dyDescent="0.25">
      <c r="BI22033" s="34">
        <v>0.13180673195236739</v>
      </c>
    </row>
    <row r="22034" spans="61:61" x14ac:dyDescent="0.25">
      <c r="BI22034" s="34">
        <v>0.2125334680617573</v>
      </c>
    </row>
    <row r="22035" spans="61:61" x14ac:dyDescent="0.25">
      <c r="BI22035" s="34">
        <v>1.6974992995212001E-2</v>
      </c>
    </row>
    <row r="22036" spans="61:61" x14ac:dyDescent="0.25">
      <c r="BI22036" s="34">
        <v>2.8548706916886501E-2</v>
      </c>
    </row>
    <row r="22037" spans="61:61" x14ac:dyDescent="0.25">
      <c r="BI22037" s="34">
        <v>-0.21366201379054481</v>
      </c>
    </row>
    <row r="22038" spans="61:61" x14ac:dyDescent="0.25">
      <c r="BI22038" s="34">
        <v>0.19753464591595379</v>
      </c>
    </row>
    <row r="22039" spans="61:61" x14ac:dyDescent="0.25">
      <c r="BI22039" s="34">
        <v>-1.08470972274356E-2</v>
      </c>
    </row>
    <row r="22040" spans="61:61" x14ac:dyDescent="0.25">
      <c r="BI22040" s="34">
        <v>-5.3096824377020201E-2</v>
      </c>
    </row>
    <row r="22041" spans="61:61" x14ac:dyDescent="0.25">
      <c r="BI22041" s="34">
        <v>0.2009818610807948</v>
      </c>
    </row>
    <row r="22042" spans="61:61" x14ac:dyDescent="0.25">
      <c r="BI22042" s="34">
        <v>-1.24002017916584E-2</v>
      </c>
    </row>
    <row r="22043" spans="61:61" x14ac:dyDescent="0.25">
      <c r="BI22043" s="34">
        <v>-1.17107725295521E-2</v>
      </c>
    </row>
    <row r="22044" spans="61:61" x14ac:dyDescent="0.25">
      <c r="BI22044" s="34">
        <v>-0.1124162097395566</v>
      </c>
    </row>
    <row r="22045" spans="61:61" x14ac:dyDescent="0.25">
      <c r="BI22045" s="34">
        <v>0.40680719025265361</v>
      </c>
    </row>
    <row r="22046" spans="61:61" x14ac:dyDescent="0.25">
      <c r="BI22046" s="34">
        <v>7.2937921740323097E-2</v>
      </c>
    </row>
    <row r="22047" spans="61:61" x14ac:dyDescent="0.25">
      <c r="BI22047" s="34">
        <v>-8.2503114705170702E-2</v>
      </c>
    </row>
    <row r="22048" spans="61:61" x14ac:dyDescent="0.25">
      <c r="BI22048" s="34">
        <v>0.15688050521758781</v>
      </c>
    </row>
    <row r="22049" spans="61:61" x14ac:dyDescent="0.25">
      <c r="BI22049" s="34">
        <v>4.6249722675958003E-3</v>
      </c>
    </row>
    <row r="22050" spans="61:61" x14ac:dyDescent="0.25">
      <c r="BI22050" s="34">
        <v>0.17130792595338529</v>
      </c>
    </row>
    <row r="22051" spans="61:61" x14ac:dyDescent="0.25">
      <c r="BI22051" s="34">
        <v>-0.12596176188193289</v>
      </c>
    </row>
    <row r="22052" spans="61:61" x14ac:dyDescent="0.25">
      <c r="BI22052" s="34">
        <v>-7.8587109368848496E-2</v>
      </c>
    </row>
    <row r="22053" spans="61:61" x14ac:dyDescent="0.25">
      <c r="BI22053" s="34">
        <v>-6.6298411334255999E-2</v>
      </c>
    </row>
    <row r="22054" spans="61:61" x14ac:dyDescent="0.25">
      <c r="BI22054" s="34">
        <v>7.9483333333333198E-2</v>
      </c>
    </row>
    <row r="22055" spans="61:61" x14ac:dyDescent="0.25">
      <c r="BI22055" s="34">
        <v>0.1975362763713541</v>
      </c>
    </row>
    <row r="22056" spans="61:61" x14ac:dyDescent="0.25">
      <c r="BI22056" s="34">
        <v>-4.8168014845735498E-2</v>
      </c>
    </row>
    <row r="22057" spans="61:61" x14ac:dyDescent="0.25">
      <c r="BI22057" s="34">
        <v>-2.59520747250633E-2</v>
      </c>
    </row>
    <row r="22058" spans="61:61" x14ac:dyDescent="0.25">
      <c r="BI22058" s="34">
        <v>4.8074218790450499E-2</v>
      </c>
    </row>
    <row r="22059" spans="61:61" x14ac:dyDescent="0.25">
      <c r="BI22059" s="34">
        <v>-0.1054499755859373</v>
      </c>
    </row>
    <row r="22060" spans="61:61" x14ac:dyDescent="0.25">
      <c r="BI22060" s="34">
        <v>3.4149896802852901E-2</v>
      </c>
    </row>
    <row r="22061" spans="61:61" x14ac:dyDescent="0.25">
      <c r="BI22061" s="34">
        <v>2.7216772541960602E-2</v>
      </c>
    </row>
    <row r="22062" spans="61:61" x14ac:dyDescent="0.25">
      <c r="BI22062" s="34">
        <v>3.4059002871117301E-2</v>
      </c>
    </row>
    <row r="22063" spans="61:61" x14ac:dyDescent="0.25">
      <c r="BI22063" s="34">
        <v>-0.1401153404661275</v>
      </c>
    </row>
    <row r="22064" spans="61:61" x14ac:dyDescent="0.25">
      <c r="BI22064" s="34">
        <v>-9.5525489651518705E-2</v>
      </c>
    </row>
    <row r="22065" spans="61:61" x14ac:dyDescent="0.25">
      <c r="BI22065" s="34">
        <v>3.3297770827339701E-2</v>
      </c>
    </row>
    <row r="22066" spans="61:61" x14ac:dyDescent="0.25">
      <c r="BI22066" s="34">
        <v>8.7536566478395902E-2</v>
      </c>
    </row>
    <row r="22067" spans="61:61" x14ac:dyDescent="0.25">
      <c r="BI22067" s="34">
        <v>-2.8653499962859701E-2</v>
      </c>
    </row>
    <row r="22068" spans="61:61" x14ac:dyDescent="0.25">
      <c r="BI22068" s="34">
        <v>2.3941452335590401E-2</v>
      </c>
    </row>
    <row r="22069" spans="61:61" x14ac:dyDescent="0.25">
      <c r="BI22069" s="34">
        <v>-0.10823551567996589</v>
      </c>
    </row>
    <row r="22070" spans="61:61" x14ac:dyDescent="0.25">
      <c r="BI22070" s="34">
        <v>-0.1553470764023018</v>
      </c>
    </row>
    <row r="22071" spans="61:61" x14ac:dyDescent="0.25">
      <c r="BI22071" s="34">
        <v>-7.4985783631124597E-2</v>
      </c>
    </row>
    <row r="22072" spans="61:61" x14ac:dyDescent="0.25">
      <c r="BI22072" s="34">
        <v>6.7429075109892406E-2</v>
      </c>
    </row>
    <row r="22073" spans="61:61" x14ac:dyDescent="0.25">
      <c r="BI22073" s="34">
        <v>-0.17088936286986339</v>
      </c>
    </row>
    <row r="22074" spans="61:61" x14ac:dyDescent="0.25">
      <c r="BI22074" s="34">
        <v>0.1399499867889028</v>
      </c>
    </row>
    <row r="22075" spans="61:61" x14ac:dyDescent="0.25">
      <c r="BI22075" s="34">
        <v>0.138008984529188</v>
      </c>
    </row>
    <row r="22076" spans="61:61" x14ac:dyDescent="0.25">
      <c r="BI22076" s="34">
        <v>0.1331800705149421</v>
      </c>
    </row>
    <row r="22077" spans="61:61" x14ac:dyDescent="0.25">
      <c r="BI22077" s="34">
        <v>0.187903631704679</v>
      </c>
    </row>
    <row r="22078" spans="61:61" x14ac:dyDescent="0.25">
      <c r="BI22078" s="34">
        <v>-6.4847173372561698E-2</v>
      </c>
    </row>
    <row r="22079" spans="61:61" x14ac:dyDescent="0.25">
      <c r="BI22079" s="34">
        <v>-9.2516677398499905E-2</v>
      </c>
    </row>
    <row r="22080" spans="61:61" x14ac:dyDescent="0.25">
      <c r="BI22080" s="34">
        <v>-8.2623335986940997E-3</v>
      </c>
    </row>
    <row r="22081" spans="61:61" x14ac:dyDescent="0.25">
      <c r="BI22081" s="34">
        <v>0.22604714580562929</v>
      </c>
    </row>
    <row r="22082" spans="61:61" x14ac:dyDescent="0.25">
      <c r="BI22082" s="34">
        <v>-7.5187377346117704E-2</v>
      </c>
    </row>
    <row r="22083" spans="61:61" x14ac:dyDescent="0.25">
      <c r="BI22083" s="34">
        <v>-1.2068901518873E-2</v>
      </c>
    </row>
    <row r="22084" spans="61:61" x14ac:dyDescent="0.25">
      <c r="BI22084" s="34">
        <v>6.8177106242042998E-2</v>
      </c>
    </row>
    <row r="22085" spans="61:61" x14ac:dyDescent="0.25">
      <c r="BI22085" s="34">
        <v>4.6838219661024902E-2</v>
      </c>
    </row>
    <row r="22086" spans="61:61" x14ac:dyDescent="0.25">
      <c r="BI22086" s="34">
        <v>-1.8142367130892E-3</v>
      </c>
    </row>
    <row r="22087" spans="61:61" x14ac:dyDescent="0.25">
      <c r="BI22087" s="34">
        <v>-5.2447653673779897E-2</v>
      </c>
    </row>
    <row r="22088" spans="61:61" x14ac:dyDescent="0.25">
      <c r="BI22088" s="34">
        <v>9.7530683393410103E-2</v>
      </c>
    </row>
    <row r="22089" spans="61:61" x14ac:dyDescent="0.25">
      <c r="BI22089" s="34">
        <v>0.1336274886442356</v>
      </c>
    </row>
    <row r="22090" spans="61:61" x14ac:dyDescent="0.25">
      <c r="BI22090" s="34">
        <v>0.34070913315209161</v>
      </c>
    </row>
    <row r="22091" spans="61:61" x14ac:dyDescent="0.25">
      <c r="BI22091" s="34">
        <v>-0.16691970916924759</v>
      </c>
    </row>
    <row r="22092" spans="61:61" x14ac:dyDescent="0.25">
      <c r="BI22092" s="34">
        <v>0.1032696229801514</v>
      </c>
    </row>
    <row r="22093" spans="61:61" x14ac:dyDescent="0.25">
      <c r="BI22093" s="34">
        <v>6.4640683929930096E-2</v>
      </c>
    </row>
    <row r="22094" spans="61:61" x14ac:dyDescent="0.25">
      <c r="BI22094" s="34">
        <v>0.1622384071921078</v>
      </c>
    </row>
    <row r="22095" spans="61:61" x14ac:dyDescent="0.25">
      <c r="BI22095" s="34">
        <v>9.4080602512572095E-2</v>
      </c>
    </row>
    <row r="22096" spans="61:61" x14ac:dyDescent="0.25">
      <c r="BI22096" s="34">
        <v>0.15426241449135589</v>
      </c>
    </row>
    <row r="22097" spans="61:61" x14ac:dyDescent="0.25">
      <c r="BI22097" s="34">
        <v>5.6322936625413697E-2</v>
      </c>
    </row>
    <row r="22098" spans="61:61" x14ac:dyDescent="0.25">
      <c r="BI22098" s="34">
        <v>-4.4306117753183397E-2</v>
      </c>
    </row>
    <row r="22099" spans="61:61" x14ac:dyDescent="0.25">
      <c r="BI22099" s="34">
        <v>-0.1786374961447246</v>
      </c>
    </row>
    <row r="22100" spans="61:61" x14ac:dyDescent="0.25">
      <c r="BI22100" s="34">
        <v>-4.4997409127462397E-2</v>
      </c>
    </row>
    <row r="22101" spans="61:61" x14ac:dyDescent="0.25">
      <c r="BI22101" s="34">
        <v>6.7107745768583901E-2</v>
      </c>
    </row>
    <row r="22102" spans="61:61" x14ac:dyDescent="0.25">
      <c r="BI22102" s="34">
        <v>-3.7467749128163898E-2</v>
      </c>
    </row>
    <row r="22103" spans="61:61" x14ac:dyDescent="0.25">
      <c r="BI22103" s="34">
        <v>-0.1690429594583468</v>
      </c>
    </row>
    <row r="22104" spans="61:61" x14ac:dyDescent="0.25">
      <c r="BI22104" s="34">
        <v>-8.0925010290787497E-2</v>
      </c>
    </row>
    <row r="22105" spans="61:61" x14ac:dyDescent="0.25">
      <c r="BI22105" s="34">
        <v>0.51147864364033879</v>
      </c>
    </row>
    <row r="22106" spans="61:61" x14ac:dyDescent="0.25">
      <c r="BI22106" s="34">
        <v>-0.1382881377937506</v>
      </c>
    </row>
    <row r="22107" spans="61:61" x14ac:dyDescent="0.25">
      <c r="BI22107" s="34">
        <v>0.39140430611414329</v>
      </c>
    </row>
    <row r="22108" spans="61:61" x14ac:dyDescent="0.25">
      <c r="BI22108" s="34">
        <v>8.3156924143387E-3</v>
      </c>
    </row>
    <row r="22109" spans="61:61" x14ac:dyDescent="0.25">
      <c r="BI22109" s="34">
        <v>1.7620624276133701E-2</v>
      </c>
    </row>
    <row r="22110" spans="61:61" x14ac:dyDescent="0.25">
      <c r="BI22110" s="34">
        <v>-7.6811041069046695E-2</v>
      </c>
    </row>
    <row r="22111" spans="61:61" x14ac:dyDescent="0.25">
      <c r="BI22111" s="34">
        <v>0.33466326013541919</v>
      </c>
    </row>
    <row r="22112" spans="61:61" x14ac:dyDescent="0.25">
      <c r="BI22112" s="34">
        <v>-0.32969655584066249</v>
      </c>
    </row>
    <row r="22113" spans="61:61" x14ac:dyDescent="0.25">
      <c r="BI22113" s="34">
        <v>8.4270634228509694E-2</v>
      </c>
    </row>
    <row r="22114" spans="61:61" x14ac:dyDescent="0.25">
      <c r="BI22114" s="34">
        <v>-8.8704605229453004E-2</v>
      </c>
    </row>
    <row r="22115" spans="61:61" x14ac:dyDescent="0.25">
      <c r="BI22115" s="34">
        <v>-5.58501310060701E-2</v>
      </c>
    </row>
    <row r="22116" spans="61:61" x14ac:dyDescent="0.25">
      <c r="BI22116" s="34">
        <v>-3.32807243370088E-2</v>
      </c>
    </row>
    <row r="22117" spans="61:61" x14ac:dyDescent="0.25">
      <c r="BI22117" s="34">
        <v>0.10295882346371921</v>
      </c>
    </row>
    <row r="22118" spans="61:61" x14ac:dyDescent="0.25">
      <c r="BI22118" s="34">
        <v>-7.9262601799947097E-2</v>
      </c>
    </row>
    <row r="22119" spans="61:61" x14ac:dyDescent="0.25">
      <c r="BI22119" s="34">
        <v>-9.8403181195225106E-2</v>
      </c>
    </row>
    <row r="22120" spans="61:61" x14ac:dyDescent="0.25">
      <c r="BI22120" s="34">
        <v>-6.2066337641128302E-2</v>
      </c>
    </row>
    <row r="22121" spans="61:61" x14ac:dyDescent="0.25">
      <c r="BI22121" s="34">
        <v>-1.0458305434977E-2</v>
      </c>
    </row>
    <row r="22122" spans="61:61" x14ac:dyDescent="0.25">
      <c r="BI22122" s="34">
        <v>-0.10214957963451129</v>
      </c>
    </row>
    <row r="22123" spans="61:61" x14ac:dyDescent="0.25">
      <c r="BI22123" s="34">
        <v>0.10025477308081709</v>
      </c>
    </row>
    <row r="22124" spans="61:61" x14ac:dyDescent="0.25">
      <c r="BI22124" s="34">
        <v>9.4214810391394302E-2</v>
      </c>
    </row>
    <row r="22125" spans="61:61" x14ac:dyDescent="0.25">
      <c r="BI22125" s="34">
        <v>0.10311639379140509</v>
      </c>
    </row>
    <row r="22126" spans="61:61" x14ac:dyDescent="0.25">
      <c r="BI22126" s="34">
        <v>-5.50166014593131E-2</v>
      </c>
    </row>
    <row r="22127" spans="61:61" x14ac:dyDescent="0.25">
      <c r="BI22127" s="34">
        <v>5.3192283288632798E-2</v>
      </c>
    </row>
    <row r="22128" spans="61:61" x14ac:dyDescent="0.25">
      <c r="BI22128" s="34">
        <v>2.9346561083718799E-2</v>
      </c>
    </row>
    <row r="22129" spans="61:61" x14ac:dyDescent="0.25">
      <c r="BI22129" s="34">
        <v>6.8380504555640806E-2</v>
      </c>
    </row>
    <row r="22130" spans="61:61" x14ac:dyDescent="0.25">
      <c r="BI22130" s="34">
        <v>2.5057035652097201E-2</v>
      </c>
    </row>
    <row r="22131" spans="61:61" x14ac:dyDescent="0.25">
      <c r="BI22131" s="34">
        <v>-6.5452033390680994E-2</v>
      </c>
    </row>
    <row r="22132" spans="61:61" x14ac:dyDescent="0.25">
      <c r="BI22132" s="34">
        <v>-4.7894185905063003E-2</v>
      </c>
    </row>
    <row r="22133" spans="61:61" x14ac:dyDescent="0.25">
      <c r="BI22133" s="34">
        <v>-0.1160958856476596</v>
      </c>
    </row>
    <row r="22134" spans="61:61" x14ac:dyDescent="0.25">
      <c r="BI22134" s="34">
        <v>0.26501035451794169</v>
      </c>
    </row>
    <row r="22135" spans="61:61" x14ac:dyDescent="0.25">
      <c r="BI22135" s="34">
        <v>0.162668531720532</v>
      </c>
    </row>
    <row r="22136" spans="61:61" x14ac:dyDescent="0.25">
      <c r="BI22136" s="34">
        <v>1.2935252423870189</v>
      </c>
    </row>
    <row r="22137" spans="61:61" x14ac:dyDescent="0.25">
      <c r="BI22137" s="34">
        <v>-0.16801223864828849</v>
      </c>
    </row>
    <row r="22138" spans="61:61" x14ac:dyDescent="0.25">
      <c r="BI22138" s="34">
        <v>1.2107134948327601E-2</v>
      </c>
    </row>
    <row r="22139" spans="61:61" x14ac:dyDescent="0.25">
      <c r="BI22139" s="34">
        <v>0.22485801210422349</v>
      </c>
    </row>
    <row r="22140" spans="61:61" x14ac:dyDescent="0.25">
      <c r="BI22140" s="34">
        <v>4.7213717410206399E-2</v>
      </c>
    </row>
    <row r="22141" spans="61:61" x14ac:dyDescent="0.25">
      <c r="BI22141" s="34">
        <v>0.10854671900373759</v>
      </c>
    </row>
    <row r="22142" spans="61:61" x14ac:dyDescent="0.25">
      <c r="BI22142" s="34">
        <v>-0.1423480672484119</v>
      </c>
    </row>
    <row r="22143" spans="61:61" x14ac:dyDescent="0.25">
      <c r="BI22143" s="34">
        <v>-0.32847563440883881</v>
      </c>
    </row>
    <row r="22144" spans="61:61" x14ac:dyDescent="0.25">
      <c r="BI22144" s="34">
        <v>-0.23992002533287821</v>
      </c>
    </row>
    <row r="22145" spans="61:61" x14ac:dyDescent="0.25">
      <c r="BI22145" s="34">
        <v>-0.1380795755615572</v>
      </c>
    </row>
    <row r="22146" spans="61:61" x14ac:dyDescent="0.25">
      <c r="BI22146" s="34">
        <v>-0.22390440058477459</v>
      </c>
    </row>
    <row r="22147" spans="61:61" x14ac:dyDescent="0.25">
      <c r="BI22147" s="34">
        <v>-0.11640405221379591</v>
      </c>
    </row>
    <row r="22148" spans="61:61" x14ac:dyDescent="0.25">
      <c r="BI22148" s="34">
        <v>-0.19639888068258579</v>
      </c>
    </row>
    <row r="22149" spans="61:61" x14ac:dyDescent="0.25">
      <c r="BI22149" s="34">
        <v>-7.7516716278269504E-2</v>
      </c>
    </row>
    <row r="22150" spans="61:61" x14ac:dyDescent="0.25">
      <c r="BI22150" s="34">
        <v>0.29893454972554367</v>
      </c>
    </row>
    <row r="22151" spans="61:61" x14ac:dyDescent="0.25">
      <c r="BI22151" s="34">
        <v>-0.32671094052586119</v>
      </c>
    </row>
    <row r="22152" spans="61:61" x14ac:dyDescent="0.25">
      <c r="BI22152" s="34">
        <v>-0.115464318191485</v>
      </c>
    </row>
    <row r="22153" spans="61:61" x14ac:dyDescent="0.25">
      <c r="BI22153" s="34">
        <v>-1.91310446124584E-2</v>
      </c>
    </row>
    <row r="22154" spans="61:61" x14ac:dyDescent="0.25">
      <c r="BI22154" s="34">
        <v>-6.2811391334923004E-3</v>
      </c>
    </row>
    <row r="22155" spans="61:61" x14ac:dyDescent="0.25">
      <c r="BI22155" s="34">
        <v>0.16915006575009831</v>
      </c>
    </row>
    <row r="22156" spans="61:61" x14ac:dyDescent="0.25">
      <c r="BI22156" s="34">
        <v>-6.3854847512590407E-2</v>
      </c>
    </row>
    <row r="22157" spans="61:61" x14ac:dyDescent="0.25">
      <c r="BI22157" s="34">
        <v>-0.29390684003774459</v>
      </c>
    </row>
    <row r="22158" spans="61:61" x14ac:dyDescent="0.25">
      <c r="BI22158" s="34">
        <v>-0.22320638545585231</v>
      </c>
    </row>
    <row r="22159" spans="61:61" x14ac:dyDescent="0.25">
      <c r="BI22159" s="34">
        <v>0.1234358046783223</v>
      </c>
    </row>
    <row r="22160" spans="61:61" x14ac:dyDescent="0.25">
      <c r="BI22160" s="34">
        <v>-1.02902637359542E-2</v>
      </c>
    </row>
    <row r="22161" spans="61:61" x14ac:dyDescent="0.25">
      <c r="BI22161" s="34">
        <v>-0.1079529499480127</v>
      </c>
    </row>
    <row r="22162" spans="61:61" x14ac:dyDescent="0.25">
      <c r="BI22162" s="34">
        <v>0.2115484842085576</v>
      </c>
    </row>
    <row r="22163" spans="61:61" x14ac:dyDescent="0.25">
      <c r="BI22163" s="34">
        <v>-0.18435057127094051</v>
      </c>
    </row>
    <row r="22164" spans="61:61" x14ac:dyDescent="0.25">
      <c r="BI22164" s="34">
        <v>-0.19255002537333649</v>
      </c>
    </row>
    <row r="22165" spans="61:61" x14ac:dyDescent="0.25">
      <c r="BI22165" s="34">
        <v>-2.7357717629588399E-2</v>
      </c>
    </row>
    <row r="22166" spans="61:61" x14ac:dyDescent="0.25">
      <c r="BI22166" s="34">
        <v>-0.28072268174438458</v>
      </c>
    </row>
    <row r="22167" spans="61:61" x14ac:dyDescent="0.25">
      <c r="BI22167" s="34">
        <v>8.8356104257515007E-3</v>
      </c>
    </row>
    <row r="22168" spans="61:61" x14ac:dyDescent="0.25">
      <c r="BI22168" s="34">
        <v>0.17826277053716941</v>
      </c>
    </row>
    <row r="22169" spans="61:61" x14ac:dyDescent="0.25">
      <c r="BI22169" s="34">
        <v>7.2173843842551794E-2</v>
      </c>
    </row>
    <row r="22170" spans="61:61" x14ac:dyDescent="0.25">
      <c r="BI22170" s="34">
        <v>0.48083379291863598</v>
      </c>
    </row>
    <row r="22171" spans="61:61" x14ac:dyDescent="0.25">
      <c r="BI22171" s="34">
        <v>0.1086406149724758</v>
      </c>
    </row>
    <row r="22172" spans="61:61" x14ac:dyDescent="0.25">
      <c r="BI22172" s="34">
        <v>8.8184827366613802E-2</v>
      </c>
    </row>
    <row r="22173" spans="61:61" x14ac:dyDescent="0.25">
      <c r="BI22173" s="34">
        <v>1.4749185694342601E-2</v>
      </c>
    </row>
    <row r="22174" spans="61:61" x14ac:dyDescent="0.25">
      <c r="BI22174" s="34">
        <v>0.20946867510155209</v>
      </c>
    </row>
    <row r="22175" spans="61:61" x14ac:dyDescent="0.25">
      <c r="BI22175" s="34">
        <v>0.1075613289574532</v>
      </c>
    </row>
    <row r="22176" spans="61:61" x14ac:dyDescent="0.25">
      <c r="BI22176" s="34">
        <v>2.9427215834425001E-2</v>
      </c>
    </row>
    <row r="22177" spans="61:61" x14ac:dyDescent="0.25">
      <c r="BI22177" s="34">
        <v>0.2284255903405511</v>
      </c>
    </row>
    <row r="22178" spans="61:61" x14ac:dyDescent="0.25">
      <c r="BI22178" s="34">
        <v>-9.4928289064738297E-2</v>
      </c>
    </row>
    <row r="22179" spans="61:61" x14ac:dyDescent="0.25">
      <c r="BI22179" s="34">
        <v>0.27843511372696861</v>
      </c>
    </row>
    <row r="22180" spans="61:61" x14ac:dyDescent="0.25">
      <c r="BI22180" s="34">
        <v>-3.25694873920939E-2</v>
      </c>
    </row>
    <row r="22181" spans="61:61" x14ac:dyDescent="0.25">
      <c r="BI22181" s="34">
        <v>0.30077026410200208</v>
      </c>
    </row>
    <row r="22182" spans="61:61" x14ac:dyDescent="0.25">
      <c r="BI22182" s="34">
        <v>3.4813398640356097E-2</v>
      </c>
    </row>
    <row r="22183" spans="61:61" x14ac:dyDescent="0.25">
      <c r="BI22183" s="34">
        <v>0.2000250264037339</v>
      </c>
    </row>
    <row r="22184" spans="61:61" x14ac:dyDescent="0.25">
      <c r="BI22184" s="34">
        <v>0.2195298297628995</v>
      </c>
    </row>
    <row r="22185" spans="61:61" x14ac:dyDescent="0.25">
      <c r="BI22185" s="34">
        <v>0.20439076181020091</v>
      </c>
    </row>
    <row r="22186" spans="61:61" x14ac:dyDescent="0.25">
      <c r="BI22186" s="34">
        <v>0.25482297009628618</v>
      </c>
    </row>
    <row r="22187" spans="61:61" x14ac:dyDescent="0.25">
      <c r="BI22187" s="34">
        <v>0.2581879071483833</v>
      </c>
    </row>
    <row r="22188" spans="61:61" x14ac:dyDescent="0.25">
      <c r="BI22188" s="34">
        <v>-0.20385389743613189</v>
      </c>
    </row>
    <row r="22189" spans="61:61" x14ac:dyDescent="0.25">
      <c r="BI22189" s="34">
        <v>-2.29828948423789E-2</v>
      </c>
    </row>
    <row r="22190" spans="61:61" x14ac:dyDescent="0.25">
      <c r="BI22190" s="34">
        <v>0.14498101489065821</v>
      </c>
    </row>
    <row r="22191" spans="61:61" x14ac:dyDescent="0.25">
      <c r="BI22191" s="34">
        <v>0.37026902212749502</v>
      </c>
    </row>
    <row r="22192" spans="61:61" x14ac:dyDescent="0.25">
      <c r="BI22192" s="34">
        <v>0.22737029760328401</v>
      </c>
    </row>
    <row r="22193" spans="61:61" x14ac:dyDescent="0.25">
      <c r="BI22193" s="34">
        <v>2.87251620470142E-2</v>
      </c>
    </row>
    <row r="22194" spans="61:61" x14ac:dyDescent="0.25">
      <c r="BI22194" s="34">
        <v>0.15270259960580701</v>
      </c>
    </row>
    <row r="22195" spans="61:61" x14ac:dyDescent="0.25">
      <c r="BI22195" s="34">
        <v>-0.1061496110286633</v>
      </c>
    </row>
    <row r="22196" spans="61:61" x14ac:dyDescent="0.25">
      <c r="BI22196" s="34">
        <v>4.7054020244829999E-2</v>
      </c>
    </row>
    <row r="22197" spans="61:61" x14ac:dyDescent="0.25">
      <c r="BI22197" s="34">
        <v>0.49474251238629929</v>
      </c>
    </row>
    <row r="22198" spans="61:61" x14ac:dyDescent="0.25">
      <c r="BI22198" s="34">
        <v>2.9990545964661702E-2</v>
      </c>
    </row>
    <row r="22199" spans="61:61" x14ac:dyDescent="0.25">
      <c r="BI22199" s="34">
        <v>0.1013739231678227</v>
      </c>
    </row>
    <row r="22200" spans="61:61" x14ac:dyDescent="0.25">
      <c r="BI22200" s="34">
        <v>0.1409529599958593</v>
      </c>
    </row>
    <row r="22201" spans="61:61" x14ac:dyDescent="0.25">
      <c r="BI22201" s="34">
        <v>-1.7762823792960802E-2</v>
      </c>
    </row>
    <row r="22202" spans="61:61" x14ac:dyDescent="0.25">
      <c r="BI22202" s="34">
        <v>-6.3149496063597696E-2</v>
      </c>
    </row>
    <row r="22203" spans="61:61" x14ac:dyDescent="0.25">
      <c r="BI22203" s="34">
        <v>0.15051554721671179</v>
      </c>
    </row>
    <row r="22204" spans="61:61" x14ac:dyDescent="0.25">
      <c r="BI22204" s="34">
        <v>-8.9496990126375797E-2</v>
      </c>
    </row>
    <row r="22205" spans="61:61" x14ac:dyDescent="0.25">
      <c r="BI22205" s="34">
        <v>-0.1689778098533373</v>
      </c>
    </row>
    <row r="22206" spans="61:61" x14ac:dyDescent="0.25">
      <c r="BI22206" s="34">
        <v>8.5811561076679699E-2</v>
      </c>
    </row>
    <row r="22207" spans="61:61" x14ac:dyDescent="0.25">
      <c r="BI22207" s="34">
        <v>-0.13015457099702671</v>
      </c>
    </row>
    <row r="22208" spans="61:61" x14ac:dyDescent="0.25">
      <c r="BI22208" s="34">
        <v>1.8173620982412899E-2</v>
      </c>
    </row>
    <row r="22209" spans="61:61" x14ac:dyDescent="0.25">
      <c r="BI22209" s="34">
        <v>-9.0185494149113993E-3</v>
      </c>
    </row>
    <row r="22210" spans="61:61" x14ac:dyDescent="0.25">
      <c r="BI22210" s="34">
        <v>-0.19746710261391109</v>
      </c>
    </row>
    <row r="22211" spans="61:61" x14ac:dyDescent="0.25">
      <c r="BI22211" s="34">
        <v>0.1903917370583835</v>
      </c>
    </row>
    <row r="22212" spans="61:61" x14ac:dyDescent="0.25">
      <c r="BI22212" s="34">
        <v>-8.5926977842569002E-2</v>
      </c>
    </row>
    <row r="22213" spans="61:61" x14ac:dyDescent="0.25">
      <c r="BI22213" s="34">
        <v>-6.0171906151888901E-2</v>
      </c>
    </row>
    <row r="22214" spans="61:61" x14ac:dyDescent="0.25">
      <c r="BI22214" s="34">
        <v>-1.58509052495736E-2</v>
      </c>
    </row>
    <row r="22215" spans="61:61" x14ac:dyDescent="0.25">
      <c r="BI22215" s="34">
        <v>0.14918232722895311</v>
      </c>
    </row>
    <row r="22216" spans="61:61" x14ac:dyDescent="0.25">
      <c r="BI22216" s="34">
        <v>1.3728326898685099E-2</v>
      </c>
    </row>
    <row r="22217" spans="61:61" x14ac:dyDescent="0.25">
      <c r="BI22217" s="34">
        <v>8.9909882999032895E-2</v>
      </c>
    </row>
    <row r="22218" spans="61:61" x14ac:dyDescent="0.25">
      <c r="BI22218" s="34">
        <v>-1.66342735465555E-2</v>
      </c>
    </row>
    <row r="22219" spans="61:61" x14ac:dyDescent="0.25">
      <c r="BI22219" s="34">
        <v>0.1063177442636284</v>
      </c>
    </row>
    <row r="22220" spans="61:61" x14ac:dyDescent="0.25">
      <c r="BI22220" s="34">
        <v>-5.8676839094634198E-2</v>
      </c>
    </row>
    <row r="22221" spans="61:61" x14ac:dyDescent="0.25">
      <c r="BI22221" s="34">
        <v>7.5065646641862299E-2</v>
      </c>
    </row>
    <row r="22222" spans="61:61" x14ac:dyDescent="0.25">
      <c r="BI22222" s="34">
        <v>0.1300220488834222</v>
      </c>
    </row>
    <row r="22223" spans="61:61" x14ac:dyDescent="0.25">
      <c r="BI22223" s="34">
        <v>5.6144998328540004E-4</v>
      </c>
    </row>
    <row r="22224" spans="61:61" x14ac:dyDescent="0.25">
      <c r="BI22224" s="34">
        <v>3.3555842804505798E-2</v>
      </c>
    </row>
    <row r="22225" spans="61:61" x14ac:dyDescent="0.25">
      <c r="BI22225" s="34">
        <v>-6.4123735913666394E-2</v>
      </c>
    </row>
    <row r="22226" spans="61:61" x14ac:dyDescent="0.25">
      <c r="BI22226" s="34">
        <v>6.3452454624074103E-2</v>
      </c>
    </row>
    <row r="22227" spans="61:61" x14ac:dyDescent="0.25">
      <c r="BI22227" s="34">
        <v>-0.1277986572903318</v>
      </c>
    </row>
    <row r="22228" spans="61:61" x14ac:dyDescent="0.25">
      <c r="BI22228" s="34">
        <v>-4.9136214696404501E-2</v>
      </c>
    </row>
    <row r="22229" spans="61:61" x14ac:dyDescent="0.25">
      <c r="BI22229" s="34">
        <v>-0.10682829605294231</v>
      </c>
    </row>
    <row r="22230" spans="61:61" x14ac:dyDescent="0.25">
      <c r="BI22230" s="34">
        <v>3.1719085114540198E-2</v>
      </c>
    </row>
    <row r="22231" spans="61:61" x14ac:dyDescent="0.25">
      <c r="BI22231" s="34">
        <v>2.6188115618788501E-2</v>
      </c>
    </row>
    <row r="22232" spans="61:61" x14ac:dyDescent="0.25">
      <c r="BI22232" s="34">
        <v>-6.2029752543183998E-2</v>
      </c>
    </row>
    <row r="22233" spans="61:61" x14ac:dyDescent="0.25">
      <c r="BI22233" s="34">
        <v>-0.23559231169749831</v>
      </c>
    </row>
    <row r="22234" spans="61:61" x14ac:dyDescent="0.25">
      <c r="BI22234" s="34">
        <v>0.1878860449598328</v>
      </c>
    </row>
    <row r="22235" spans="61:61" x14ac:dyDescent="0.25">
      <c r="BI22235" s="34">
        <v>-0.21859040386639109</v>
      </c>
    </row>
    <row r="22236" spans="61:61" x14ac:dyDescent="0.25">
      <c r="BI22236" s="34">
        <v>-0.10356971041045</v>
      </c>
    </row>
    <row r="22237" spans="61:61" x14ac:dyDescent="0.25">
      <c r="BI22237" s="34">
        <v>-3.0586155201826701E-2</v>
      </c>
    </row>
    <row r="22238" spans="61:61" x14ac:dyDescent="0.25">
      <c r="BI22238" s="34">
        <v>-8.4361858928932498E-2</v>
      </c>
    </row>
    <row r="22239" spans="61:61" x14ac:dyDescent="0.25">
      <c r="BI22239" s="34">
        <v>0.1300646615483268</v>
      </c>
    </row>
    <row r="22240" spans="61:61" x14ac:dyDescent="0.25">
      <c r="BI22240" s="34">
        <v>-0.62191817072088063</v>
      </c>
    </row>
    <row r="22241" spans="61:61" x14ac:dyDescent="0.25">
      <c r="BI22241" s="34">
        <v>6.7570833291483806E-2</v>
      </c>
    </row>
    <row r="22242" spans="61:61" x14ac:dyDescent="0.25">
      <c r="BI22242" s="34">
        <v>-8.8932942411921095E-2</v>
      </c>
    </row>
    <row r="22243" spans="61:61" x14ac:dyDescent="0.25">
      <c r="BI22243" s="34">
        <v>6.7492636942890205E-2</v>
      </c>
    </row>
    <row r="22244" spans="61:61" x14ac:dyDescent="0.25">
      <c r="BI22244" s="34">
        <v>-5.1301260098279698E-2</v>
      </c>
    </row>
    <row r="22245" spans="61:61" x14ac:dyDescent="0.25">
      <c r="BI22245" s="34">
        <v>-0.13287776524772191</v>
      </c>
    </row>
    <row r="22246" spans="61:61" x14ac:dyDescent="0.25">
      <c r="BI22246" s="34">
        <v>-2.8668774836225999E-2</v>
      </c>
    </row>
    <row r="22247" spans="61:61" x14ac:dyDescent="0.25">
      <c r="BI22247" s="34">
        <v>0.1785075594944899</v>
      </c>
    </row>
    <row r="22248" spans="61:61" x14ac:dyDescent="0.25">
      <c r="BI22248" s="34">
        <v>-0.1244340986837508</v>
      </c>
    </row>
    <row r="22249" spans="61:61" x14ac:dyDescent="0.25">
      <c r="BI22249" s="34">
        <v>0.17174591748392479</v>
      </c>
    </row>
    <row r="22250" spans="61:61" x14ac:dyDescent="0.25">
      <c r="BI22250" s="34">
        <v>5.5865367779345997E-2</v>
      </c>
    </row>
    <row r="22251" spans="61:61" x14ac:dyDescent="0.25">
      <c r="BI22251" s="34">
        <v>0.1826917884101901</v>
      </c>
    </row>
    <row r="22252" spans="61:61" x14ac:dyDescent="0.25">
      <c r="BI22252" s="34">
        <v>-6.2631356728104104E-2</v>
      </c>
    </row>
    <row r="22253" spans="61:61" x14ac:dyDescent="0.25">
      <c r="BI22253" s="34">
        <v>9.9119543266621493E-2</v>
      </c>
    </row>
    <row r="22254" spans="61:61" x14ac:dyDescent="0.25">
      <c r="BI22254" s="34">
        <v>5.6422896193884901E-2</v>
      </c>
    </row>
    <row r="22255" spans="61:61" x14ac:dyDescent="0.25">
      <c r="BI22255" s="34">
        <v>0.1761536345480777</v>
      </c>
    </row>
    <row r="22256" spans="61:61" x14ac:dyDescent="0.25">
      <c r="BI22256" s="34">
        <v>6.2312202400425801E-2</v>
      </c>
    </row>
    <row r="22257" spans="61:61" x14ac:dyDescent="0.25">
      <c r="BI22257" s="34">
        <v>0.1290184676393912</v>
      </c>
    </row>
    <row r="22258" spans="61:61" x14ac:dyDescent="0.25">
      <c r="BI22258" s="34">
        <v>-1.1068601811382099E-2</v>
      </c>
    </row>
    <row r="22259" spans="61:61" x14ac:dyDescent="0.25">
      <c r="BI22259" s="34">
        <v>7.7151757455924702E-2</v>
      </c>
    </row>
    <row r="22260" spans="61:61" x14ac:dyDescent="0.25">
      <c r="BI22260" s="34">
        <v>0.13296899749667221</v>
      </c>
    </row>
    <row r="22261" spans="61:61" x14ac:dyDescent="0.25">
      <c r="BI22261" s="34">
        <v>-0.1060161763081936</v>
      </c>
    </row>
    <row r="22262" spans="61:61" x14ac:dyDescent="0.25">
      <c r="BI22262" s="34">
        <v>7.6430448671829798E-2</v>
      </c>
    </row>
    <row r="22263" spans="61:61" x14ac:dyDescent="0.25">
      <c r="BI22263" s="34">
        <v>-5.6901498617999903E-2</v>
      </c>
    </row>
    <row r="22264" spans="61:61" x14ac:dyDescent="0.25">
      <c r="BI22264" s="34">
        <v>0.2217722187481567</v>
      </c>
    </row>
    <row r="22265" spans="61:61" x14ac:dyDescent="0.25">
      <c r="BI22265" s="34">
        <v>0.20263601613991841</v>
      </c>
    </row>
    <row r="22266" spans="61:61" x14ac:dyDescent="0.25">
      <c r="BI22266" s="34">
        <v>0.1117677974262804</v>
      </c>
    </row>
    <row r="22267" spans="61:61" x14ac:dyDescent="0.25">
      <c r="BI22267" s="34">
        <v>2.5589721327910001E-2</v>
      </c>
    </row>
    <row r="22268" spans="61:61" x14ac:dyDescent="0.25">
      <c r="BI22268" s="34">
        <v>5.9140360507828497E-2</v>
      </c>
    </row>
    <row r="22269" spans="61:61" x14ac:dyDescent="0.25">
      <c r="BI22269" s="34">
        <v>0.12250989487644461</v>
      </c>
    </row>
    <row r="22270" spans="61:61" x14ac:dyDescent="0.25">
      <c r="BI22270" s="34">
        <v>-5.0125456617377301E-2</v>
      </c>
    </row>
    <row r="22271" spans="61:61" x14ac:dyDescent="0.25">
      <c r="BI22271" s="34">
        <v>2.26564802791266E-2</v>
      </c>
    </row>
    <row r="22272" spans="61:61" x14ac:dyDescent="0.25">
      <c r="BI22272" s="34">
        <v>4.5975538188182598E-2</v>
      </c>
    </row>
    <row r="22273" spans="61:61" x14ac:dyDescent="0.25">
      <c r="BI22273" s="34">
        <v>3.14059608062323E-2</v>
      </c>
    </row>
    <row r="22274" spans="61:61" x14ac:dyDescent="0.25">
      <c r="BI22274" s="34">
        <v>5.1850490086048903E-2</v>
      </c>
    </row>
    <row r="22275" spans="61:61" x14ac:dyDescent="0.25">
      <c r="BI22275" s="34">
        <v>-2.6829692188434701E-2</v>
      </c>
    </row>
    <row r="22276" spans="61:61" x14ac:dyDescent="0.25">
      <c r="BI22276" s="34">
        <v>-5.1512547441481003E-2</v>
      </c>
    </row>
    <row r="22277" spans="61:61" x14ac:dyDescent="0.25">
      <c r="BI22277" s="34">
        <v>9.2413976477028703E-2</v>
      </c>
    </row>
    <row r="22278" spans="61:61" x14ac:dyDescent="0.25">
      <c r="BI22278" s="34">
        <v>0.1532205011202504</v>
      </c>
    </row>
    <row r="22279" spans="61:61" x14ac:dyDescent="0.25">
      <c r="BI22279" s="34">
        <v>4.2447498842429397E-2</v>
      </c>
    </row>
    <row r="22280" spans="61:61" x14ac:dyDescent="0.25">
      <c r="BI22280" s="34">
        <v>0.2269192530422596</v>
      </c>
    </row>
    <row r="22281" spans="61:61" x14ac:dyDescent="0.25">
      <c r="BI22281" s="34">
        <v>8.9285698844028399E-2</v>
      </c>
    </row>
    <row r="22282" spans="61:61" x14ac:dyDescent="0.25">
      <c r="BI22282" s="34">
        <v>0.60903565992621866</v>
      </c>
    </row>
    <row r="22283" spans="61:61" x14ac:dyDescent="0.25">
      <c r="BI22283" s="34">
        <v>0.42803730781332311</v>
      </c>
    </row>
    <row r="22284" spans="61:61" x14ac:dyDescent="0.25">
      <c r="BI22284" s="34">
        <v>0.39476342159516659</v>
      </c>
    </row>
    <row r="22285" spans="61:61" x14ac:dyDescent="0.25">
      <c r="BI22285" s="34">
        <v>0.1158978936219302</v>
      </c>
    </row>
    <row r="22286" spans="61:61" x14ac:dyDescent="0.25">
      <c r="BI22286" s="34">
        <v>0.22154366528882</v>
      </c>
    </row>
    <row r="22287" spans="61:61" x14ac:dyDescent="0.25">
      <c r="BI22287" s="34">
        <v>0.29855129798341162</v>
      </c>
    </row>
    <row r="22288" spans="61:61" x14ac:dyDescent="0.25">
      <c r="BI22288" s="34">
        <v>0.1223888079000789</v>
      </c>
    </row>
    <row r="22289" spans="61:61" x14ac:dyDescent="0.25">
      <c r="BI22289" s="34">
        <v>0.20496901412418589</v>
      </c>
    </row>
    <row r="22290" spans="61:61" x14ac:dyDescent="0.25">
      <c r="BI22290" s="34">
        <v>0.2427300171535077</v>
      </c>
    </row>
    <row r="22291" spans="61:61" x14ac:dyDescent="0.25">
      <c r="BI22291" s="34">
        <v>0.19082110636669611</v>
      </c>
    </row>
    <row r="22292" spans="61:61" x14ac:dyDescent="0.25">
      <c r="BI22292" s="34">
        <v>0.19357013539520609</v>
      </c>
    </row>
    <row r="22293" spans="61:61" x14ac:dyDescent="0.25">
      <c r="BI22293" s="34">
        <v>9.2071497699316496E-2</v>
      </c>
    </row>
    <row r="22294" spans="61:61" x14ac:dyDescent="0.25">
      <c r="BI22294" s="34">
        <v>5.2321010089242698E-2</v>
      </c>
    </row>
    <row r="22295" spans="61:61" x14ac:dyDescent="0.25">
      <c r="BI22295" s="34">
        <v>0.28689825284010639</v>
      </c>
    </row>
    <row r="22296" spans="61:61" x14ac:dyDescent="0.25">
      <c r="BI22296" s="34">
        <v>1.0168269184820699E-2</v>
      </c>
    </row>
    <row r="22297" spans="61:61" x14ac:dyDescent="0.25">
      <c r="BI22297" s="34">
        <v>6.9533313616017806E-2</v>
      </c>
    </row>
    <row r="22298" spans="61:61" x14ac:dyDescent="0.25">
      <c r="BI22298" s="34">
        <v>0.1148578502101037</v>
      </c>
    </row>
    <row r="22299" spans="61:61" x14ac:dyDescent="0.25">
      <c r="BI22299" s="34">
        <v>9.0862326921381201E-2</v>
      </c>
    </row>
    <row r="22300" spans="61:61" x14ac:dyDescent="0.25">
      <c r="BI22300" s="34">
        <v>0.12934537269865409</v>
      </c>
    </row>
    <row r="22301" spans="61:61" x14ac:dyDescent="0.25">
      <c r="BI22301" s="34">
        <v>-6.2143204218536197E-2</v>
      </c>
    </row>
    <row r="22302" spans="61:61" x14ac:dyDescent="0.25">
      <c r="BI22302" s="34">
        <v>9.49957725204916E-2</v>
      </c>
    </row>
    <row r="22303" spans="61:61" x14ac:dyDescent="0.25">
      <c r="BI22303" s="34">
        <v>4.2602317870643301E-2</v>
      </c>
    </row>
    <row r="22304" spans="61:61" x14ac:dyDescent="0.25">
      <c r="BI22304" s="34">
        <v>-1.41199566755468E-2</v>
      </c>
    </row>
    <row r="22305" spans="61:61" x14ac:dyDescent="0.25">
      <c r="BI22305" s="34">
        <v>0.30721140340734371</v>
      </c>
    </row>
    <row r="22306" spans="61:61" x14ac:dyDescent="0.25">
      <c r="BI22306" s="34">
        <v>0.1065889085419932</v>
      </c>
    </row>
    <row r="22307" spans="61:61" x14ac:dyDescent="0.25">
      <c r="BI22307" s="34">
        <v>0.35878431103812619</v>
      </c>
    </row>
    <row r="22308" spans="61:61" x14ac:dyDescent="0.25">
      <c r="BI22308" s="34">
        <v>-6.2138456767373298E-2</v>
      </c>
    </row>
    <row r="22309" spans="61:61" x14ac:dyDescent="0.25">
      <c r="BI22309" s="34">
        <v>-0.1029590508377338</v>
      </c>
    </row>
    <row r="22310" spans="61:61" x14ac:dyDescent="0.25">
      <c r="BI22310" s="34">
        <v>0.27098957550936109</v>
      </c>
    </row>
    <row r="22311" spans="61:61" x14ac:dyDescent="0.25">
      <c r="BI22311" s="34">
        <v>-6.05569332601191E-2</v>
      </c>
    </row>
    <row r="22312" spans="61:61" x14ac:dyDescent="0.25">
      <c r="BI22312" s="34">
        <v>0.39386695740155442</v>
      </c>
    </row>
    <row r="22313" spans="61:61" x14ac:dyDescent="0.25">
      <c r="BI22313" s="34">
        <v>-1.33250882813503E-2</v>
      </c>
    </row>
    <row r="22314" spans="61:61" x14ac:dyDescent="0.25">
      <c r="BI22314" s="34">
        <v>-0.11422443524433409</v>
      </c>
    </row>
    <row r="22315" spans="61:61" x14ac:dyDescent="0.25">
      <c r="BI22315" s="34">
        <v>0.17134726045370241</v>
      </c>
    </row>
    <row r="22316" spans="61:61" x14ac:dyDescent="0.25">
      <c r="BI22316" s="34">
        <v>-0.16144316262706659</v>
      </c>
    </row>
    <row r="22317" spans="61:61" x14ac:dyDescent="0.25">
      <c r="BI22317" s="34">
        <v>-5.9820373453387699E-2</v>
      </c>
    </row>
    <row r="22318" spans="61:61" x14ac:dyDescent="0.25">
      <c r="BI22318" s="34">
        <v>-3.9620959144371004E-3</v>
      </c>
    </row>
    <row r="22319" spans="61:61" x14ac:dyDescent="0.25">
      <c r="BI22319" s="34">
        <v>0.36839081697487142</v>
      </c>
    </row>
    <row r="22320" spans="61:61" x14ac:dyDescent="0.25">
      <c r="BI22320" s="34">
        <v>0.14902876959737901</v>
      </c>
    </row>
    <row r="22321" spans="61:61" x14ac:dyDescent="0.25">
      <c r="BI22321" s="34">
        <v>5.1226941821867697E-2</v>
      </c>
    </row>
    <row r="22322" spans="61:61" x14ac:dyDescent="0.25">
      <c r="BI22322" s="34">
        <v>-8.9455101726640202E-2</v>
      </c>
    </row>
    <row r="22323" spans="61:61" x14ac:dyDescent="0.25">
      <c r="BI22323" s="34">
        <v>8.8604363669455705E-2</v>
      </c>
    </row>
    <row r="22324" spans="61:61" x14ac:dyDescent="0.25">
      <c r="BI22324" s="34">
        <v>0.2142475359255101</v>
      </c>
    </row>
    <row r="22325" spans="61:61" x14ac:dyDescent="0.25">
      <c r="BI22325" s="34">
        <v>0.21635273278872411</v>
      </c>
    </row>
    <row r="22326" spans="61:61" x14ac:dyDescent="0.25">
      <c r="BI22326" s="34">
        <v>0.1706842475769613</v>
      </c>
    </row>
    <row r="22327" spans="61:61" x14ac:dyDescent="0.25">
      <c r="BI22327" s="34">
        <v>9.0011251481387E-2</v>
      </c>
    </row>
    <row r="22328" spans="61:61" x14ac:dyDescent="0.25">
      <c r="BI22328" s="34">
        <v>-6.6088109529841399E-2</v>
      </c>
    </row>
    <row r="22329" spans="61:61" x14ac:dyDescent="0.25">
      <c r="BI22329" s="34">
        <v>-8.9996458518052297E-2</v>
      </c>
    </row>
    <row r="22330" spans="61:61" x14ac:dyDescent="0.25">
      <c r="BI22330" s="34">
        <v>-1.0591777754936599E-2</v>
      </c>
    </row>
    <row r="22331" spans="61:61" x14ac:dyDescent="0.25">
      <c r="BI22331" s="34">
        <v>0.21964665551469459</v>
      </c>
    </row>
    <row r="22332" spans="61:61" x14ac:dyDescent="0.25">
      <c r="BI22332" s="34">
        <v>-9.5396990845559996E-4</v>
      </c>
    </row>
    <row r="22333" spans="61:61" x14ac:dyDescent="0.25">
      <c r="BI22333" s="34">
        <v>-3.00374014746582E-2</v>
      </c>
    </row>
    <row r="22334" spans="61:61" x14ac:dyDescent="0.25">
      <c r="BI22334" s="34">
        <v>6.0139066951527903E-2</v>
      </c>
    </row>
    <row r="22335" spans="61:61" x14ac:dyDescent="0.25">
      <c r="BI22335" s="34">
        <v>-5.14572617643781E-2</v>
      </c>
    </row>
    <row r="22336" spans="61:61" x14ac:dyDescent="0.25">
      <c r="BI22336" s="34">
        <v>-0.11077113848072501</v>
      </c>
    </row>
    <row r="22337" spans="61:61" x14ac:dyDescent="0.25">
      <c r="BI22337" s="34">
        <v>-3.9216227656699798E-2</v>
      </c>
    </row>
    <row r="22338" spans="61:61" x14ac:dyDescent="0.25">
      <c r="BI22338" s="34">
        <v>-2.9744865783565201E-2</v>
      </c>
    </row>
    <row r="22339" spans="61:61" x14ac:dyDescent="0.25">
      <c r="BI22339" s="34">
        <v>0.2116103414406815</v>
      </c>
    </row>
    <row r="22340" spans="61:61" x14ac:dyDescent="0.25">
      <c r="BI22340" s="34">
        <v>-6.2604701520741601E-2</v>
      </c>
    </row>
    <row r="22341" spans="61:61" x14ac:dyDescent="0.25">
      <c r="BI22341" s="34">
        <v>9.1778949620452493E-2</v>
      </c>
    </row>
    <row r="22342" spans="61:61" x14ac:dyDescent="0.25">
      <c r="BI22342" s="34">
        <v>5.6248629083095998E-3</v>
      </c>
    </row>
    <row r="22343" spans="61:61" x14ac:dyDescent="0.25">
      <c r="BI22343" s="34">
        <v>0.2767207859170005</v>
      </c>
    </row>
    <row r="22344" spans="61:61" x14ac:dyDescent="0.25">
      <c r="BI22344" s="34">
        <v>0.45038189533940859</v>
      </c>
    </row>
    <row r="22345" spans="61:61" x14ac:dyDescent="0.25">
      <c r="BI22345" s="34">
        <v>0.67123276294445378</v>
      </c>
    </row>
    <row r="22346" spans="61:61" x14ac:dyDescent="0.25">
      <c r="BI22346" s="34">
        <v>0.13560777407274779</v>
      </c>
    </row>
    <row r="22347" spans="61:61" x14ac:dyDescent="0.25">
      <c r="BI22347" s="34">
        <v>0.18151957359545609</v>
      </c>
    </row>
    <row r="22348" spans="61:61" x14ac:dyDescent="0.25">
      <c r="BI22348" s="34">
        <v>0.12968092294380459</v>
      </c>
    </row>
    <row r="22349" spans="61:61" x14ac:dyDescent="0.25">
      <c r="BI22349" s="34">
        <v>5.2066621742252801E-2</v>
      </c>
    </row>
    <row r="22350" spans="61:61" x14ac:dyDescent="0.25">
      <c r="BI22350" s="34">
        <v>1.16103605915251E-2</v>
      </c>
    </row>
    <row r="22351" spans="61:61" x14ac:dyDescent="0.25">
      <c r="BI22351" s="34">
        <v>-0.13314005155114289</v>
      </c>
    </row>
    <row r="22352" spans="61:61" x14ac:dyDescent="0.25">
      <c r="BI22352" s="34">
        <v>0.23523849956059081</v>
      </c>
    </row>
    <row r="22353" spans="61:61" x14ac:dyDescent="0.25">
      <c r="BI22353" s="34">
        <v>-4.8812836118042003E-3</v>
      </c>
    </row>
    <row r="22354" spans="61:61" x14ac:dyDescent="0.25">
      <c r="BI22354" s="34">
        <v>0.25390718772796511</v>
      </c>
    </row>
    <row r="22355" spans="61:61" x14ac:dyDescent="0.25">
      <c r="BI22355" s="34">
        <v>0.3196585309839618</v>
      </c>
    </row>
    <row r="22356" spans="61:61" x14ac:dyDescent="0.25">
      <c r="BI22356" s="34">
        <v>0.45227178132149831</v>
      </c>
    </row>
    <row r="22357" spans="61:61" x14ac:dyDescent="0.25">
      <c r="BI22357" s="34">
        <v>0.35299768241732959</v>
      </c>
    </row>
    <row r="22358" spans="61:61" x14ac:dyDescent="0.25">
      <c r="BI22358" s="34">
        <v>0.39360056538720001</v>
      </c>
    </row>
    <row r="22359" spans="61:61" x14ac:dyDescent="0.25">
      <c r="BI22359" s="34">
        <v>0.35923815259340708</v>
      </c>
    </row>
    <row r="22360" spans="61:61" x14ac:dyDescent="0.25">
      <c r="BI22360" s="34">
        <v>-0.1458474299210448</v>
      </c>
    </row>
    <row r="22361" spans="61:61" x14ac:dyDescent="0.25">
      <c r="BI22361" s="34">
        <v>-4.5849794370102998E-3</v>
      </c>
    </row>
    <row r="22362" spans="61:61" x14ac:dyDescent="0.25">
      <c r="BI22362" s="34">
        <v>6.1045032463062102E-2</v>
      </c>
    </row>
    <row r="22363" spans="61:61" x14ac:dyDescent="0.25">
      <c r="BI22363" s="34">
        <v>0.44527632630663871</v>
      </c>
    </row>
    <row r="22364" spans="61:61" x14ac:dyDescent="0.25">
      <c r="BI22364" s="34">
        <v>2.1587818610970699E-2</v>
      </c>
    </row>
    <row r="22365" spans="61:61" x14ac:dyDescent="0.25">
      <c r="BI22365" s="34">
        <v>-9.7622462681051306E-2</v>
      </c>
    </row>
    <row r="22366" spans="61:61" x14ac:dyDescent="0.25">
      <c r="BI22366" s="34">
        <v>9.6081917552226795E-2</v>
      </c>
    </row>
    <row r="22367" spans="61:61" x14ac:dyDescent="0.25">
      <c r="BI22367" s="34">
        <v>-6.1417845737559797E-2</v>
      </c>
    </row>
    <row r="22368" spans="61:61" x14ac:dyDescent="0.25">
      <c r="BI22368" s="34">
        <v>8.7580022825391401E-2</v>
      </c>
    </row>
    <row r="22369" spans="61:61" x14ac:dyDescent="0.25">
      <c r="BI22369" s="34">
        <v>0.1421375159597448</v>
      </c>
    </row>
    <row r="22370" spans="61:61" x14ac:dyDescent="0.25">
      <c r="BI22370" s="34">
        <v>-7.3635501296567304E-2</v>
      </c>
    </row>
    <row r="22371" spans="61:61" x14ac:dyDescent="0.25">
      <c r="BI22371" s="34">
        <v>0.44223919654191618</v>
      </c>
    </row>
    <row r="22372" spans="61:61" x14ac:dyDescent="0.25">
      <c r="BI22372" s="34">
        <v>3.6863219027027098E-2</v>
      </c>
    </row>
    <row r="22373" spans="61:61" x14ac:dyDescent="0.25">
      <c r="BI22373" s="34">
        <v>9.1191232768765895E-2</v>
      </c>
    </row>
    <row r="22374" spans="61:61" x14ac:dyDescent="0.25">
      <c r="BI22374" s="34">
        <v>0.26423769311868039</v>
      </c>
    </row>
    <row r="22375" spans="61:61" x14ac:dyDescent="0.25">
      <c r="BI22375" s="34">
        <v>0.16789033416055341</v>
      </c>
    </row>
    <row r="22376" spans="61:61" x14ac:dyDescent="0.25">
      <c r="BI22376" s="34">
        <v>-1.13164243444958E-2</v>
      </c>
    </row>
    <row r="22377" spans="61:61" x14ac:dyDescent="0.25">
      <c r="BI22377" s="34">
        <v>-8.4305849408539593E-2</v>
      </c>
    </row>
    <row r="22378" spans="61:61" x14ac:dyDescent="0.25">
      <c r="BI22378" s="34">
        <v>0.24874105067958521</v>
      </c>
    </row>
    <row r="22379" spans="61:61" x14ac:dyDescent="0.25">
      <c r="BI22379" s="34">
        <v>0.35300485368978241</v>
      </c>
    </row>
    <row r="22380" spans="61:61" x14ac:dyDescent="0.25">
      <c r="BI22380" s="34">
        <v>-9.2374841059794502E-2</v>
      </c>
    </row>
    <row r="22381" spans="61:61" x14ac:dyDescent="0.25">
      <c r="BI22381" s="34">
        <v>-3.36562257069229E-2</v>
      </c>
    </row>
    <row r="22382" spans="61:61" x14ac:dyDescent="0.25">
      <c r="BI22382" s="34">
        <v>-0.22714870485919</v>
      </c>
    </row>
    <row r="22383" spans="61:61" x14ac:dyDescent="0.25">
      <c r="BI22383" s="34">
        <v>4.1746755493435997E-2</v>
      </c>
    </row>
    <row r="22384" spans="61:61" x14ac:dyDescent="0.25">
      <c r="BI22384" s="34">
        <v>-0.1063819547371485</v>
      </c>
    </row>
    <row r="22385" spans="61:61" x14ac:dyDescent="0.25">
      <c r="BI22385" s="34">
        <v>-0.15149456860257501</v>
      </c>
    </row>
    <row r="22386" spans="61:61" x14ac:dyDescent="0.25">
      <c r="BI22386" s="34">
        <v>-3.4516744972148197E-2</v>
      </c>
    </row>
    <row r="22387" spans="61:61" x14ac:dyDescent="0.25">
      <c r="BI22387" s="34">
        <v>-9.2652747113748796E-2</v>
      </c>
    </row>
    <row r="22388" spans="61:61" x14ac:dyDescent="0.25">
      <c r="BI22388" s="34">
        <v>-2.6912803229865299E-2</v>
      </c>
    </row>
    <row r="22389" spans="61:61" x14ac:dyDescent="0.25">
      <c r="BI22389" s="34">
        <v>-0.12268514700080391</v>
      </c>
    </row>
    <row r="22390" spans="61:61" x14ac:dyDescent="0.25">
      <c r="BI22390" s="34">
        <v>0.36319156944154918</v>
      </c>
    </row>
    <row r="22391" spans="61:61" x14ac:dyDescent="0.25">
      <c r="BI22391" s="34">
        <v>9.6010837575776303E-2</v>
      </c>
    </row>
    <row r="22392" spans="61:61" x14ac:dyDescent="0.25">
      <c r="BI22392" s="34">
        <v>-3.2164716307468001E-3</v>
      </c>
    </row>
    <row r="22393" spans="61:61" x14ac:dyDescent="0.25">
      <c r="BI22393" s="34">
        <v>-3.1633941968085E-2</v>
      </c>
    </row>
    <row r="22394" spans="61:61" x14ac:dyDescent="0.25">
      <c r="BI22394" s="34">
        <v>-2.75107335813379E-2</v>
      </c>
    </row>
    <row r="22395" spans="61:61" x14ac:dyDescent="0.25">
      <c r="BI22395" s="34">
        <v>-0.16821266939572799</v>
      </c>
    </row>
    <row r="22396" spans="61:61" x14ac:dyDescent="0.25">
      <c r="BI22396" s="34">
        <v>4.9744893557058703E-2</v>
      </c>
    </row>
    <row r="22397" spans="61:61" x14ac:dyDescent="0.25">
      <c r="BI22397" s="34">
        <v>0.25260479637638561</v>
      </c>
    </row>
    <row r="22398" spans="61:61" x14ac:dyDescent="0.25">
      <c r="BI22398" s="34">
        <v>0.5931964151870136</v>
      </c>
    </row>
    <row r="22399" spans="61:61" x14ac:dyDescent="0.25">
      <c r="BI22399" s="34">
        <v>0.10790530597628011</v>
      </c>
    </row>
    <row r="22400" spans="61:61" x14ac:dyDescent="0.25">
      <c r="BI22400" s="34">
        <v>2.1319596533965299E-2</v>
      </c>
    </row>
    <row r="22401" spans="61:61" x14ac:dyDescent="0.25">
      <c r="BI22401" s="34">
        <v>0.2791501097264012</v>
      </c>
    </row>
    <row r="22402" spans="61:61" x14ac:dyDescent="0.25">
      <c r="BI22402" s="34">
        <v>0.20369973308900921</v>
      </c>
    </row>
    <row r="22403" spans="61:61" x14ac:dyDescent="0.25">
      <c r="BI22403" s="34">
        <v>0.53842265230225783</v>
      </c>
    </row>
    <row r="22404" spans="61:61" x14ac:dyDescent="0.25">
      <c r="BI22404" s="34">
        <v>0.1146459974691339</v>
      </c>
    </row>
    <row r="22405" spans="61:61" x14ac:dyDescent="0.25">
      <c r="BI22405" s="34">
        <v>5.3271456943162099E-2</v>
      </c>
    </row>
    <row r="22406" spans="61:61" x14ac:dyDescent="0.25">
      <c r="BI22406" s="34">
        <v>0.2087939946877731</v>
      </c>
    </row>
    <row r="22407" spans="61:61" x14ac:dyDescent="0.25">
      <c r="BI22407" s="34">
        <v>0.10511505079632261</v>
      </c>
    </row>
    <row r="22408" spans="61:61" x14ac:dyDescent="0.25">
      <c r="BI22408" s="34">
        <v>8.49716448737899E-2</v>
      </c>
    </row>
    <row r="22409" spans="61:61" x14ac:dyDescent="0.25">
      <c r="BI22409" s="34">
        <v>0.11324009865890911</v>
      </c>
    </row>
    <row r="22410" spans="61:61" x14ac:dyDescent="0.25">
      <c r="BI22410" s="34">
        <v>0.2071088642916164</v>
      </c>
    </row>
    <row r="22411" spans="61:61" x14ac:dyDescent="0.25">
      <c r="BI22411" s="34">
        <v>0.2319144330268009</v>
      </c>
    </row>
    <row r="22412" spans="61:61" x14ac:dyDescent="0.25">
      <c r="BI22412" s="34">
        <v>5.3393354614593998E-2</v>
      </c>
    </row>
    <row r="22413" spans="61:61" x14ac:dyDescent="0.25">
      <c r="BI22413" s="34">
        <v>-8.9387126403560502E-2</v>
      </c>
    </row>
    <row r="22414" spans="61:61" x14ac:dyDescent="0.25">
      <c r="BI22414" s="34">
        <v>3.3235246224608703E-2</v>
      </c>
    </row>
    <row r="22415" spans="61:61" x14ac:dyDescent="0.25">
      <c r="BI22415" s="34">
        <v>0.31455590412092188</v>
      </c>
    </row>
    <row r="22416" spans="61:61" x14ac:dyDescent="0.25">
      <c r="BI22416" s="34">
        <v>6.09511347705965E-2</v>
      </c>
    </row>
    <row r="22417" spans="61:61" x14ac:dyDescent="0.25">
      <c r="BI22417" s="34">
        <v>4.0583270108807398E-2</v>
      </c>
    </row>
    <row r="22418" spans="61:61" x14ac:dyDescent="0.25">
      <c r="BI22418" s="34">
        <v>-7.5657512188772993E-2</v>
      </c>
    </row>
    <row r="22419" spans="61:61" x14ac:dyDescent="0.25">
      <c r="BI22419" s="34">
        <v>8.1838528195332799E-2</v>
      </c>
    </row>
    <row r="22420" spans="61:61" x14ac:dyDescent="0.25">
      <c r="BI22420" s="34">
        <v>4.1816403571888101E-2</v>
      </c>
    </row>
    <row r="22421" spans="61:61" x14ac:dyDescent="0.25">
      <c r="BI22421" s="34">
        <v>0.2044934696126382</v>
      </c>
    </row>
    <row r="22422" spans="61:61" x14ac:dyDescent="0.25">
      <c r="BI22422" s="34">
        <v>-9.5184062653397E-3</v>
      </c>
    </row>
    <row r="22423" spans="61:61" x14ac:dyDescent="0.25">
      <c r="BI22423" s="34">
        <v>0.1180334868591436</v>
      </c>
    </row>
    <row r="22424" spans="61:61" x14ac:dyDescent="0.25">
      <c r="BI22424" s="34">
        <v>-0.26034541978939929</v>
      </c>
    </row>
    <row r="22425" spans="61:61" x14ac:dyDescent="0.25">
      <c r="BI22425" s="34">
        <v>8.5021290137773695E-2</v>
      </c>
    </row>
    <row r="22426" spans="61:61" x14ac:dyDescent="0.25">
      <c r="BI22426" s="34">
        <v>0.1653017567236251</v>
      </c>
    </row>
    <row r="22427" spans="61:61" x14ac:dyDescent="0.25">
      <c r="BI22427" s="34">
        <v>0.31873963963514951</v>
      </c>
    </row>
    <row r="22428" spans="61:61" x14ac:dyDescent="0.25">
      <c r="BI22428" s="34">
        <v>-3.3479596305714301E-2</v>
      </c>
    </row>
    <row r="22429" spans="61:61" x14ac:dyDescent="0.25">
      <c r="BI22429" s="34">
        <v>-6.9284392896882901E-2</v>
      </c>
    </row>
    <row r="22430" spans="61:61" x14ac:dyDescent="0.25">
      <c r="BI22430" s="34">
        <v>-0.21203253270491429</v>
      </c>
    </row>
    <row r="22431" spans="61:61" x14ac:dyDescent="0.25">
      <c r="BI22431" s="34">
        <v>-2.5126183886799498E-2</v>
      </c>
    </row>
    <row r="22432" spans="61:61" x14ac:dyDescent="0.25">
      <c r="BI22432" s="34">
        <v>-8.0643893103341802E-2</v>
      </c>
    </row>
    <row r="22433" spans="61:61" x14ac:dyDescent="0.25">
      <c r="BI22433" s="34">
        <v>6.8799577935622802E-2</v>
      </c>
    </row>
    <row r="22434" spans="61:61" x14ac:dyDescent="0.25">
      <c r="BI22434" s="34">
        <v>-7.9491452870615695E-2</v>
      </c>
    </row>
    <row r="22435" spans="61:61" x14ac:dyDescent="0.25">
      <c r="BI22435" s="34">
        <v>1.00479924044138E-2</v>
      </c>
    </row>
    <row r="22436" spans="61:61" x14ac:dyDescent="0.25">
      <c r="BI22436" s="34">
        <v>-6.2745160206173003E-2</v>
      </c>
    </row>
    <row r="22437" spans="61:61" x14ac:dyDescent="0.25">
      <c r="BI22437" s="34">
        <v>0.1074075365065715</v>
      </c>
    </row>
    <row r="22438" spans="61:61" x14ac:dyDescent="0.25">
      <c r="BI22438" s="34">
        <v>1.8654414343470899E-2</v>
      </c>
    </row>
    <row r="22439" spans="61:61" x14ac:dyDescent="0.25">
      <c r="BI22439" s="34">
        <v>0.1823459168977738</v>
      </c>
    </row>
    <row r="22440" spans="61:61" x14ac:dyDescent="0.25">
      <c r="BI22440" s="34">
        <v>-3.8464483719551301E-2</v>
      </c>
    </row>
    <row r="22441" spans="61:61" x14ac:dyDescent="0.25">
      <c r="BI22441" s="34">
        <v>0.28924534175400429</v>
      </c>
    </row>
    <row r="22442" spans="61:61" x14ac:dyDescent="0.25">
      <c r="BI22442" s="34">
        <v>-1.2392612689841299E-2</v>
      </c>
    </row>
    <row r="22443" spans="61:61" x14ac:dyDescent="0.25">
      <c r="BI22443" s="34">
        <v>0.1751758204733328</v>
      </c>
    </row>
    <row r="22444" spans="61:61" x14ac:dyDescent="0.25">
      <c r="BI22444" s="34">
        <v>0.10151704374800161</v>
      </c>
    </row>
    <row r="22445" spans="61:61" x14ac:dyDescent="0.25">
      <c r="BI22445" s="34">
        <v>-0.1060830647497807</v>
      </c>
    </row>
    <row r="22446" spans="61:61" x14ac:dyDescent="0.25">
      <c r="BI22446" s="34">
        <v>1.8769655310383899E-2</v>
      </c>
    </row>
    <row r="22447" spans="61:61" x14ac:dyDescent="0.25">
      <c r="BI22447" s="34">
        <v>-0.17422674356110979</v>
      </c>
    </row>
    <row r="22448" spans="61:61" x14ac:dyDescent="0.25">
      <c r="BI22448" s="34">
        <v>-0.2041605245598323</v>
      </c>
    </row>
    <row r="22449" spans="61:61" x14ac:dyDescent="0.25">
      <c r="BI22449" s="34">
        <v>-0.28650648311432741</v>
      </c>
    </row>
    <row r="22450" spans="61:61" x14ac:dyDescent="0.25">
      <c r="BI22450" s="34">
        <v>7.4925294018152899E-2</v>
      </c>
    </row>
    <row r="22451" spans="61:61" x14ac:dyDescent="0.25">
      <c r="BI22451" s="34">
        <v>-0.35308882576058181</v>
      </c>
    </row>
    <row r="22452" spans="61:61" x14ac:dyDescent="0.25">
      <c r="BI22452" s="34">
        <v>0.103628572843412</v>
      </c>
    </row>
    <row r="22453" spans="61:61" x14ac:dyDescent="0.25">
      <c r="BI22453" s="34">
        <v>-0.19952377308876931</v>
      </c>
    </row>
    <row r="22454" spans="61:61" x14ac:dyDescent="0.25">
      <c r="BI22454" s="34">
        <v>-2.79023546274976E-2</v>
      </c>
    </row>
    <row r="22455" spans="61:61" x14ac:dyDescent="0.25">
      <c r="BI22455" s="34">
        <v>-0.19545898365781561</v>
      </c>
    </row>
    <row r="22456" spans="61:61" x14ac:dyDescent="0.25">
      <c r="BI22456" s="34">
        <v>-7.3132265774768807E-2</v>
      </c>
    </row>
    <row r="22457" spans="61:61" x14ac:dyDescent="0.25">
      <c r="BI22457" s="34">
        <v>-0.1185046683513977</v>
      </c>
    </row>
    <row r="22458" spans="61:61" x14ac:dyDescent="0.25">
      <c r="BI22458" s="34">
        <v>-8.4349997452342701E-2</v>
      </c>
    </row>
    <row r="22459" spans="61:61" x14ac:dyDescent="0.25">
      <c r="BI22459" s="34">
        <v>-0.3874585445464962</v>
      </c>
    </row>
    <row r="22460" spans="61:61" x14ac:dyDescent="0.25">
      <c r="BI22460" s="34">
        <v>0.38262805605822348</v>
      </c>
    </row>
    <row r="22461" spans="61:61" x14ac:dyDescent="0.25">
      <c r="BI22461" s="34">
        <v>-0.1580357799028235</v>
      </c>
    </row>
    <row r="22462" spans="61:61" x14ac:dyDescent="0.25">
      <c r="BI22462" s="34">
        <v>-8.5985569055414796E-2</v>
      </c>
    </row>
    <row r="22463" spans="61:61" x14ac:dyDescent="0.25">
      <c r="BI22463" s="34">
        <v>-2.1331087863844099E-2</v>
      </c>
    </row>
    <row r="22464" spans="61:61" x14ac:dyDescent="0.25">
      <c r="BI22464" s="34">
        <v>-7.54273429600055E-2</v>
      </c>
    </row>
    <row r="22465" spans="61:61" x14ac:dyDescent="0.25">
      <c r="BI22465" s="34">
        <v>-0.166533966532634</v>
      </c>
    </row>
    <row r="22466" spans="61:61" x14ac:dyDescent="0.25">
      <c r="BI22466" s="34">
        <v>-0.14160535500817359</v>
      </c>
    </row>
    <row r="22467" spans="61:61" x14ac:dyDescent="0.25">
      <c r="BI22467" s="34">
        <v>-0.25414383596989781</v>
      </c>
    </row>
    <row r="22468" spans="61:61" x14ac:dyDescent="0.25">
      <c r="BI22468" s="34">
        <v>-0.24749616607841901</v>
      </c>
    </row>
    <row r="22469" spans="61:61" x14ac:dyDescent="0.25">
      <c r="BI22469" s="34">
        <v>-8.3324153924491107E-2</v>
      </c>
    </row>
    <row r="22470" spans="61:61" x14ac:dyDescent="0.25">
      <c r="BI22470" s="34">
        <v>-8.4422859165758105E-2</v>
      </c>
    </row>
    <row r="22471" spans="61:61" x14ac:dyDescent="0.25">
      <c r="BI22471" s="34">
        <v>-0.217808288021964</v>
      </c>
    </row>
    <row r="22472" spans="61:61" x14ac:dyDescent="0.25">
      <c r="BI22472" s="34">
        <v>-0.1599234387763199</v>
      </c>
    </row>
    <row r="22473" spans="61:61" x14ac:dyDescent="0.25">
      <c r="BI22473" s="34">
        <v>-0.19166094582321469</v>
      </c>
    </row>
    <row r="22474" spans="61:61" x14ac:dyDescent="0.25">
      <c r="BI22474" s="34">
        <v>-0.1213500035529973</v>
      </c>
    </row>
    <row r="22475" spans="61:61" x14ac:dyDescent="0.25">
      <c r="BI22475" s="34">
        <v>-8.3107594842561305E-2</v>
      </c>
    </row>
    <row r="22476" spans="61:61" x14ac:dyDescent="0.25">
      <c r="BI22476" s="34">
        <v>-0.2280491035177335</v>
      </c>
    </row>
    <row r="22477" spans="61:61" x14ac:dyDescent="0.25">
      <c r="BI22477" s="34">
        <v>-0.20356558588599319</v>
      </c>
    </row>
    <row r="22478" spans="61:61" x14ac:dyDescent="0.25">
      <c r="BI22478" s="34">
        <v>-0.15593337101451871</v>
      </c>
    </row>
    <row r="22479" spans="61:61" x14ac:dyDescent="0.25">
      <c r="BI22479" s="34">
        <v>-0.20443714866731619</v>
      </c>
    </row>
    <row r="22480" spans="61:61" x14ac:dyDescent="0.25">
      <c r="BI22480" s="34">
        <v>9.9780509013001395E-2</v>
      </c>
    </row>
    <row r="22481" spans="61:61" x14ac:dyDescent="0.25">
      <c r="BI22481" s="34">
        <v>8.4172444985949006E-3</v>
      </c>
    </row>
    <row r="22482" spans="61:61" x14ac:dyDescent="0.25">
      <c r="BI22482" s="34">
        <v>3.1698053747517998E-3</v>
      </c>
    </row>
    <row r="22483" spans="61:61" x14ac:dyDescent="0.25">
      <c r="BI22483" s="34">
        <v>9.1216634906484007E-3</v>
      </c>
    </row>
    <row r="22484" spans="61:61" x14ac:dyDescent="0.25">
      <c r="BI22484" s="34">
        <v>-1.4906397897982499E-2</v>
      </c>
    </row>
    <row r="22485" spans="61:61" x14ac:dyDescent="0.25">
      <c r="BI22485" s="34">
        <v>-2.14274970823751E-2</v>
      </c>
    </row>
    <row r="22486" spans="61:61" x14ac:dyDescent="0.25">
      <c r="BI22486" s="34">
        <v>-0.21615834573595119</v>
      </c>
    </row>
    <row r="22487" spans="61:61" x14ac:dyDescent="0.25">
      <c r="BI22487" s="34">
        <v>-0.1849917654827698</v>
      </c>
    </row>
    <row r="22488" spans="61:61" x14ac:dyDescent="0.25">
      <c r="BI22488" s="34">
        <v>1.6694144131591201E-2</v>
      </c>
    </row>
    <row r="22489" spans="61:61" x14ac:dyDescent="0.25">
      <c r="BI22489" s="34">
        <v>7.4555412326199003E-3</v>
      </c>
    </row>
    <row r="22490" spans="61:61" x14ac:dyDescent="0.25">
      <c r="BI22490" s="34">
        <v>-2.68399254811095E-2</v>
      </c>
    </row>
    <row r="22491" spans="61:61" x14ac:dyDescent="0.25">
      <c r="BI22491" s="34">
        <v>6.9993638012843307E-2</v>
      </c>
    </row>
    <row r="22492" spans="61:61" x14ac:dyDescent="0.25">
      <c r="BI22492" s="34">
        <v>-8.8728648297597801E-2</v>
      </c>
    </row>
    <row r="22493" spans="61:61" x14ac:dyDescent="0.25">
      <c r="BI22493" s="34">
        <v>-0.1016050901779843</v>
      </c>
    </row>
    <row r="22494" spans="61:61" x14ac:dyDescent="0.25">
      <c r="BI22494" s="34">
        <v>2.3496290496526202E-2</v>
      </c>
    </row>
    <row r="22495" spans="61:61" x14ac:dyDescent="0.25">
      <c r="BI22495" s="34">
        <v>0.1169970472018383</v>
      </c>
    </row>
    <row r="22496" spans="61:61" x14ac:dyDescent="0.25">
      <c r="BI22496" s="34">
        <v>-0.1660284509703232</v>
      </c>
    </row>
    <row r="22497" spans="61:61" x14ac:dyDescent="0.25">
      <c r="BI22497" s="34">
        <v>1.77295471031963E-2</v>
      </c>
    </row>
    <row r="22498" spans="61:61" x14ac:dyDescent="0.25">
      <c r="BI22498" s="34">
        <v>-7.9562055401048701E-2</v>
      </c>
    </row>
    <row r="22499" spans="61:61" x14ac:dyDescent="0.25">
      <c r="BI22499" s="34">
        <v>0.210050421969976</v>
      </c>
    </row>
    <row r="22500" spans="61:61" x14ac:dyDescent="0.25">
      <c r="BI22500" s="34">
        <v>3.4112920312719598E-2</v>
      </c>
    </row>
    <row r="22501" spans="61:61" x14ac:dyDescent="0.25">
      <c r="BI22501" s="34">
        <v>-9.1643341898961991E-3</v>
      </c>
    </row>
    <row r="22502" spans="61:61" x14ac:dyDescent="0.25">
      <c r="BI22502" s="34">
        <v>9.7840089927826293E-2</v>
      </c>
    </row>
    <row r="22503" spans="61:61" x14ac:dyDescent="0.25">
      <c r="BI22503" s="34">
        <v>4.2342633972945402E-2</v>
      </c>
    </row>
    <row r="22504" spans="61:61" x14ac:dyDescent="0.25">
      <c r="BI22504" s="34">
        <v>0.46276149182483911</v>
      </c>
    </row>
    <row r="22505" spans="61:61" x14ac:dyDescent="0.25">
      <c r="BI22505" s="34">
        <v>0.10991800187195951</v>
      </c>
    </row>
    <row r="22506" spans="61:61" x14ac:dyDescent="0.25">
      <c r="BI22506" s="34">
        <v>-0.1284586674238149</v>
      </c>
    </row>
    <row r="22507" spans="61:61" x14ac:dyDescent="0.25">
      <c r="BI22507" s="34">
        <v>0.1100871306763217</v>
      </c>
    </row>
    <row r="22508" spans="61:61" x14ac:dyDescent="0.25">
      <c r="BI22508" s="34">
        <v>0.1156116617659953</v>
      </c>
    </row>
    <row r="22509" spans="61:61" x14ac:dyDescent="0.25">
      <c r="BI22509" s="34">
        <v>-0.20725218512854029</v>
      </c>
    </row>
    <row r="22510" spans="61:61" x14ac:dyDescent="0.25">
      <c r="BI22510" s="34">
        <v>0.15952767824786221</v>
      </c>
    </row>
    <row r="22511" spans="61:61" x14ac:dyDescent="0.25">
      <c r="BI22511" s="34">
        <v>-0.22346042387795581</v>
      </c>
    </row>
    <row r="22512" spans="61:61" x14ac:dyDescent="0.25">
      <c r="BI22512" s="34">
        <v>4.1822401803045403E-2</v>
      </c>
    </row>
    <row r="22513" spans="61:61" x14ac:dyDescent="0.25">
      <c r="BI22513" s="34">
        <v>-0.1049211031940728</v>
      </c>
    </row>
    <row r="22514" spans="61:61" x14ac:dyDescent="0.25">
      <c r="BI22514" s="34">
        <v>7.8396026572838201E-2</v>
      </c>
    </row>
    <row r="22515" spans="61:61" x14ac:dyDescent="0.25">
      <c r="BI22515" s="34">
        <v>0.13768951771873039</v>
      </c>
    </row>
    <row r="22516" spans="61:61" x14ac:dyDescent="0.25">
      <c r="BI22516" s="34">
        <v>0.1148725223902255</v>
      </c>
    </row>
    <row r="22517" spans="61:61" x14ac:dyDescent="0.25">
      <c r="BI22517" s="34">
        <v>-1.5918522300487001E-2</v>
      </c>
    </row>
    <row r="22518" spans="61:61" x14ac:dyDescent="0.25">
      <c r="BI22518" s="34">
        <v>-1.8707187562578002E-2</v>
      </c>
    </row>
    <row r="22519" spans="61:61" x14ac:dyDescent="0.25">
      <c r="BI22519" s="34">
        <v>-3.0323268282138799E-2</v>
      </c>
    </row>
    <row r="22520" spans="61:61" x14ac:dyDescent="0.25">
      <c r="BI22520" s="34">
        <v>6.7063197979558301E-2</v>
      </c>
    </row>
    <row r="22521" spans="61:61" x14ac:dyDescent="0.25">
      <c r="BI22521" s="34">
        <v>7.4926504759015397E-2</v>
      </c>
    </row>
    <row r="22522" spans="61:61" x14ac:dyDescent="0.25">
      <c r="BI22522" s="34">
        <v>0.18971444513720981</v>
      </c>
    </row>
    <row r="22523" spans="61:61" x14ac:dyDescent="0.25">
      <c r="BI22523" s="34">
        <v>1.30533328854295E-2</v>
      </c>
    </row>
    <row r="22524" spans="61:61" x14ac:dyDescent="0.25">
      <c r="BI22524" s="34">
        <v>-0.31030075454479561</v>
      </c>
    </row>
    <row r="22525" spans="61:61" x14ac:dyDescent="0.25">
      <c r="BI22525" s="34">
        <v>0.10139143475712641</v>
      </c>
    </row>
    <row r="22526" spans="61:61" x14ac:dyDescent="0.25">
      <c r="BI22526" s="34">
        <v>5.7551509305199602E-2</v>
      </c>
    </row>
    <row r="22527" spans="61:61" x14ac:dyDescent="0.25">
      <c r="BI22527" s="34">
        <v>-1.392912243712E-4</v>
      </c>
    </row>
    <row r="22528" spans="61:61" x14ac:dyDescent="0.25">
      <c r="BI22528" s="34">
        <v>9.6490311776472507E-2</v>
      </c>
    </row>
    <row r="22529" spans="61:61" x14ac:dyDescent="0.25">
      <c r="BI22529" s="34">
        <v>-1.68264349785902E-2</v>
      </c>
    </row>
    <row r="22530" spans="61:61" x14ac:dyDescent="0.25">
      <c r="BI22530" s="34">
        <v>-0.1043975766464722</v>
      </c>
    </row>
    <row r="22531" spans="61:61" x14ac:dyDescent="0.25">
      <c r="BI22531" s="34">
        <v>-2.0081856406631099E-2</v>
      </c>
    </row>
    <row r="22532" spans="61:61" x14ac:dyDescent="0.25">
      <c r="BI22532" s="34">
        <v>0.30173319871211218</v>
      </c>
    </row>
    <row r="22533" spans="61:61" x14ac:dyDescent="0.25">
      <c r="BI22533" s="34">
        <v>0.1528996102253489</v>
      </c>
    </row>
    <row r="22534" spans="61:61" x14ac:dyDescent="0.25">
      <c r="BI22534" s="34">
        <v>-9.1815053919274706E-2</v>
      </c>
    </row>
    <row r="22535" spans="61:61" x14ac:dyDescent="0.25">
      <c r="BI22535" s="34">
        <v>-6.6650246686987102E-2</v>
      </c>
    </row>
    <row r="22536" spans="61:61" x14ac:dyDescent="0.25">
      <c r="BI22536" s="34">
        <v>-3.93053991865858E-2</v>
      </c>
    </row>
    <row r="22537" spans="61:61" x14ac:dyDescent="0.25">
      <c r="BI22537" s="34">
        <v>-0.10472812236831749</v>
      </c>
    </row>
    <row r="22538" spans="61:61" x14ac:dyDescent="0.25">
      <c r="BI22538" s="34">
        <v>-4.8369438180426799E-2</v>
      </c>
    </row>
    <row r="22539" spans="61:61" x14ac:dyDescent="0.25">
      <c r="BI22539" s="34">
        <v>-9.1443537420000706E-2</v>
      </c>
    </row>
    <row r="22540" spans="61:61" x14ac:dyDescent="0.25">
      <c r="BI22540" s="34">
        <v>0.12680430571709059</v>
      </c>
    </row>
    <row r="22541" spans="61:61" x14ac:dyDescent="0.25">
      <c r="BI22541" s="34">
        <v>-3.3348902327998302E-2</v>
      </c>
    </row>
    <row r="22542" spans="61:61" x14ac:dyDescent="0.25">
      <c r="BI22542" s="34">
        <v>0.1681607077330643</v>
      </c>
    </row>
    <row r="22543" spans="61:61" x14ac:dyDescent="0.25">
      <c r="BI22543" s="34">
        <v>-0.1268521484721096</v>
      </c>
    </row>
    <row r="22544" spans="61:61" x14ac:dyDescent="0.25">
      <c r="BI22544" s="34">
        <v>-7.8323035414736494E-2</v>
      </c>
    </row>
    <row r="22545" spans="61:61" x14ac:dyDescent="0.25">
      <c r="BI22545" s="34">
        <v>-0.1059689503899105</v>
      </c>
    </row>
    <row r="22546" spans="61:61" x14ac:dyDescent="0.25">
      <c r="BI22546" s="34">
        <v>-3.45611123233215E-2</v>
      </c>
    </row>
    <row r="22547" spans="61:61" x14ac:dyDescent="0.25">
      <c r="BI22547" s="34">
        <v>-3.3920202287220903E-2</v>
      </c>
    </row>
    <row r="22548" spans="61:61" x14ac:dyDescent="0.25">
      <c r="BI22548" s="34">
        <v>4.7345797230774001E-3</v>
      </c>
    </row>
    <row r="22549" spans="61:61" x14ac:dyDescent="0.25">
      <c r="BI22549" s="34">
        <v>-4.5510331110977E-3</v>
      </c>
    </row>
    <row r="22550" spans="61:61" x14ac:dyDescent="0.25">
      <c r="BI22550" s="34">
        <v>4.1797672154296004E-3</v>
      </c>
    </row>
    <row r="22551" spans="61:61" x14ac:dyDescent="0.25">
      <c r="BI22551" s="34">
        <v>-1.1323580109745299E-2</v>
      </c>
    </row>
    <row r="22552" spans="61:61" x14ac:dyDescent="0.25">
      <c r="BI22552" s="34">
        <v>-2.1750591633146101E-2</v>
      </c>
    </row>
    <row r="22553" spans="61:61" x14ac:dyDescent="0.25">
      <c r="BI22553" s="34">
        <v>4.6458729924896101E-2</v>
      </c>
    </row>
    <row r="22554" spans="61:61" x14ac:dyDescent="0.25">
      <c r="BI22554" s="34">
        <v>-5.1801027575378703E-2</v>
      </c>
    </row>
    <row r="22555" spans="61:61" x14ac:dyDescent="0.25">
      <c r="BI22555" s="34">
        <v>-7.7810873127945698E-2</v>
      </c>
    </row>
    <row r="22556" spans="61:61" x14ac:dyDescent="0.25">
      <c r="BI22556" s="34">
        <v>-3.7848366694791698E-2</v>
      </c>
    </row>
    <row r="22557" spans="61:61" x14ac:dyDescent="0.25">
      <c r="BI22557" s="34">
        <v>-3.7267862043280899E-2</v>
      </c>
    </row>
    <row r="22558" spans="61:61" x14ac:dyDescent="0.25">
      <c r="BI22558" s="34">
        <v>-5.8958112232105099E-2</v>
      </c>
    </row>
    <row r="22559" spans="61:61" x14ac:dyDescent="0.25">
      <c r="BI22559" s="34">
        <v>-2.85012000008418E-2</v>
      </c>
    </row>
    <row r="22560" spans="61:61" x14ac:dyDescent="0.25">
      <c r="BI22560" s="34">
        <v>-0.21382644549857829</v>
      </c>
    </row>
    <row r="22561" spans="61:61" x14ac:dyDescent="0.25">
      <c r="BI22561" s="34">
        <v>-7.1282080569072898E-2</v>
      </c>
    </row>
    <row r="22562" spans="61:61" x14ac:dyDescent="0.25">
      <c r="BI22562" s="34">
        <v>0.11179696651144209</v>
      </c>
    </row>
    <row r="22563" spans="61:61" x14ac:dyDescent="0.25">
      <c r="BI22563" s="34">
        <v>0.13063062948431481</v>
      </c>
    </row>
    <row r="22564" spans="61:61" x14ac:dyDescent="0.25">
      <c r="BI22564" s="34">
        <v>-4.1769199636445903E-2</v>
      </c>
    </row>
    <row r="22565" spans="61:61" x14ac:dyDescent="0.25">
      <c r="BI22565" s="34">
        <v>-4.8090465554602002E-2</v>
      </c>
    </row>
    <row r="22566" spans="61:61" x14ac:dyDescent="0.25">
      <c r="BI22566" s="34">
        <v>-2.3166717981338299E-2</v>
      </c>
    </row>
    <row r="22567" spans="61:61" x14ac:dyDescent="0.25">
      <c r="BI22567" s="34">
        <v>0.1366019887150432</v>
      </c>
    </row>
    <row r="22568" spans="61:61" x14ac:dyDescent="0.25">
      <c r="BI22568" s="34">
        <v>-7.48083547918105E-2</v>
      </c>
    </row>
    <row r="22569" spans="61:61" x14ac:dyDescent="0.25">
      <c r="BI22569" s="34">
        <v>0.40051652796467951</v>
      </c>
    </row>
    <row r="22570" spans="61:61" x14ac:dyDescent="0.25">
      <c r="BI22570" s="34">
        <v>9.0678757376370001E-4</v>
      </c>
    </row>
    <row r="22571" spans="61:61" x14ac:dyDescent="0.25">
      <c r="BI22571" s="34">
        <v>4.1698934325208402E-2</v>
      </c>
    </row>
    <row r="22572" spans="61:61" x14ac:dyDescent="0.25">
      <c r="BI22572" s="34">
        <v>-4.5595034360121703E-2</v>
      </c>
    </row>
    <row r="22573" spans="61:61" x14ac:dyDescent="0.25">
      <c r="BI22573" s="34">
        <v>0.24276383728571579</v>
      </c>
    </row>
    <row r="22574" spans="61:61" x14ac:dyDescent="0.25">
      <c r="BI22574" s="34">
        <v>3.6608986606196402E-2</v>
      </c>
    </row>
    <row r="22575" spans="61:61" x14ac:dyDescent="0.25">
      <c r="BI22575" s="34">
        <v>0.19065595917773909</v>
      </c>
    </row>
    <row r="22576" spans="61:61" x14ac:dyDescent="0.25">
      <c r="BI22576" s="34">
        <v>-0.1533247496386699</v>
      </c>
    </row>
    <row r="22577" spans="61:61" x14ac:dyDescent="0.25">
      <c r="BI22577" s="34">
        <v>-0.2358227588068523</v>
      </c>
    </row>
    <row r="22578" spans="61:61" x14ac:dyDescent="0.25">
      <c r="BI22578" s="34">
        <v>0.18511869549166651</v>
      </c>
    </row>
    <row r="22579" spans="61:61" x14ac:dyDescent="0.25">
      <c r="BI22579" s="34">
        <v>3.74905281864929E-2</v>
      </c>
    </row>
    <row r="22580" spans="61:61" x14ac:dyDescent="0.25">
      <c r="BI22580" s="34">
        <v>-0.149803563336908</v>
      </c>
    </row>
    <row r="22581" spans="61:61" x14ac:dyDescent="0.25">
      <c r="BI22581" s="34">
        <v>-0.2122424644739565</v>
      </c>
    </row>
    <row r="22582" spans="61:61" x14ac:dyDescent="0.25">
      <c r="BI22582" s="34">
        <v>-0.17372017938201639</v>
      </c>
    </row>
    <row r="22583" spans="61:61" x14ac:dyDescent="0.25">
      <c r="BI22583" s="34">
        <v>-0.40866109406790158</v>
      </c>
    </row>
    <row r="22584" spans="61:61" x14ac:dyDescent="0.25">
      <c r="BI22584" s="34">
        <v>3.4813510318014801E-2</v>
      </c>
    </row>
    <row r="22585" spans="61:61" x14ac:dyDescent="0.25">
      <c r="BI22585" s="34">
        <v>-0.1396015316509982</v>
      </c>
    </row>
    <row r="22586" spans="61:61" x14ac:dyDescent="0.25">
      <c r="BI22586" s="34">
        <v>-4.2315858168275999E-3</v>
      </c>
    </row>
    <row r="22587" spans="61:61" x14ac:dyDescent="0.25">
      <c r="BI22587" s="34">
        <v>-1.75621735494778E-2</v>
      </c>
    </row>
    <row r="22588" spans="61:61" x14ac:dyDescent="0.25">
      <c r="BI22588" s="34">
        <v>-2.0097866545508301E-2</v>
      </c>
    </row>
    <row r="22589" spans="61:61" x14ac:dyDescent="0.25">
      <c r="BI22589" s="34">
        <v>-0.34802406705524608</v>
      </c>
    </row>
    <row r="22590" spans="61:61" x14ac:dyDescent="0.25">
      <c r="BI22590" s="34">
        <v>-7.5094986835660404E-2</v>
      </c>
    </row>
    <row r="22591" spans="61:61" x14ac:dyDescent="0.25">
      <c r="BI22591" s="34">
        <v>-0.13804374303966491</v>
      </c>
    </row>
    <row r="22592" spans="61:61" x14ac:dyDescent="0.25">
      <c r="BI22592" s="34">
        <v>-0.1693794040711987</v>
      </c>
    </row>
    <row r="22593" spans="61:61" x14ac:dyDescent="0.25">
      <c r="BI22593" s="34">
        <v>-6.08944804693098E-2</v>
      </c>
    </row>
    <row r="22594" spans="61:61" x14ac:dyDescent="0.25">
      <c r="BI22594" s="34">
        <v>-0.10775101944854271</v>
      </c>
    </row>
    <row r="22595" spans="61:61" x14ac:dyDescent="0.25">
      <c r="BI22595" s="34">
        <v>0.43990865493996811</v>
      </c>
    </row>
    <row r="22596" spans="61:61" x14ac:dyDescent="0.25">
      <c r="BI22596" s="34">
        <v>-0.3673090098538308</v>
      </c>
    </row>
    <row r="22597" spans="61:61" x14ac:dyDescent="0.25">
      <c r="BI22597" s="34">
        <v>-0.1588965506602191</v>
      </c>
    </row>
    <row r="22598" spans="61:61" x14ac:dyDescent="0.25">
      <c r="BI22598" s="34">
        <v>8.7329407552664398E-2</v>
      </c>
    </row>
    <row r="22599" spans="61:61" x14ac:dyDescent="0.25">
      <c r="BI22599" s="34">
        <v>-0.1919294597358106</v>
      </c>
    </row>
    <row r="22600" spans="61:61" x14ac:dyDescent="0.25">
      <c r="BI22600" s="34">
        <v>1.2077158995538699E-2</v>
      </c>
    </row>
    <row r="22601" spans="61:61" x14ac:dyDescent="0.25">
      <c r="BI22601" s="34">
        <v>-1.10490982495691E-2</v>
      </c>
    </row>
    <row r="22602" spans="61:61" x14ac:dyDescent="0.25">
      <c r="BI22602" s="34">
        <v>-9.4515093823525798E-2</v>
      </c>
    </row>
    <row r="22603" spans="61:61" x14ac:dyDescent="0.25">
      <c r="BI22603" s="34">
        <v>-7.2570519307221401E-2</v>
      </c>
    </row>
    <row r="22604" spans="61:61" x14ac:dyDescent="0.25">
      <c r="BI22604" s="34">
        <v>-4.0300939949285901E-2</v>
      </c>
    </row>
    <row r="22605" spans="61:61" x14ac:dyDescent="0.25">
      <c r="BI22605" s="34">
        <v>-1.3719982679579201E-2</v>
      </c>
    </row>
    <row r="22606" spans="61:61" x14ac:dyDescent="0.25">
      <c r="BI22606" s="34">
        <v>-7.3321775678806003E-2</v>
      </c>
    </row>
    <row r="22607" spans="61:61" x14ac:dyDescent="0.25">
      <c r="BI22607" s="34">
        <v>-2.346619904883E-3</v>
      </c>
    </row>
    <row r="22608" spans="61:61" x14ac:dyDescent="0.25">
      <c r="BI22608" s="34">
        <v>-0.1006890131754752</v>
      </c>
    </row>
    <row r="22609" spans="61:61" x14ac:dyDescent="0.25">
      <c r="BI22609" s="34">
        <v>-7.1488049101566795E-2</v>
      </c>
    </row>
    <row r="22610" spans="61:61" x14ac:dyDescent="0.25">
      <c r="BI22610" s="34">
        <v>-4.5584633953128298E-2</v>
      </c>
    </row>
    <row r="22611" spans="61:61" x14ac:dyDescent="0.25">
      <c r="BI22611" s="34">
        <v>-4.8764648232498597E-2</v>
      </c>
    </row>
    <row r="22612" spans="61:61" x14ac:dyDescent="0.25">
      <c r="BI22612" s="34">
        <v>2.9507651833379001E-3</v>
      </c>
    </row>
    <row r="22613" spans="61:61" x14ac:dyDescent="0.25">
      <c r="BI22613" s="34">
        <v>-9.5422350258672906E-2</v>
      </c>
    </row>
    <row r="22614" spans="61:61" x14ac:dyDescent="0.25">
      <c r="BI22614" s="34">
        <v>-0.10381739280129371</v>
      </c>
    </row>
    <row r="22615" spans="61:61" x14ac:dyDescent="0.25">
      <c r="BI22615" s="34">
        <v>0.14527215559872389</v>
      </c>
    </row>
    <row r="22616" spans="61:61" x14ac:dyDescent="0.25">
      <c r="BI22616" s="34">
        <v>-0.1678021665649396</v>
      </c>
    </row>
    <row r="22617" spans="61:61" x14ac:dyDescent="0.25">
      <c r="BI22617" s="34">
        <v>-9.3221413040923601E-2</v>
      </c>
    </row>
    <row r="22618" spans="61:61" x14ac:dyDescent="0.25">
      <c r="BI22618" s="34">
        <v>0.41235945303074117</v>
      </c>
    </row>
    <row r="22619" spans="61:61" x14ac:dyDescent="0.25">
      <c r="BI22619" s="34">
        <v>0.2027979668783334</v>
      </c>
    </row>
    <row r="22620" spans="61:61" x14ac:dyDescent="0.25">
      <c r="BI22620" s="34">
        <v>-5.36369491496776E-2</v>
      </c>
    </row>
    <row r="22621" spans="61:61" x14ac:dyDescent="0.25">
      <c r="BI22621" s="34">
        <v>-4.4879773150912003E-3</v>
      </c>
    </row>
    <row r="22622" spans="61:61" x14ac:dyDescent="0.25">
      <c r="BI22622" s="34">
        <v>0.13388167265566209</v>
      </c>
    </row>
    <row r="22623" spans="61:61" x14ac:dyDescent="0.25">
      <c r="BI22623" s="34">
        <v>-0.1876647644699786</v>
      </c>
    </row>
    <row r="22624" spans="61:61" x14ac:dyDescent="0.25">
      <c r="BI22624" s="34">
        <v>0.1035298137405002</v>
      </c>
    </row>
    <row r="22625" spans="61:61" x14ac:dyDescent="0.25">
      <c r="BI22625" s="34">
        <v>-0.1119982895996549</v>
      </c>
    </row>
    <row r="22626" spans="61:61" x14ac:dyDescent="0.25">
      <c r="BI22626" s="34">
        <v>-0.13400969786231481</v>
      </c>
    </row>
    <row r="22627" spans="61:61" x14ac:dyDescent="0.25">
      <c r="BI22627" s="34">
        <v>0.2009818610807948</v>
      </c>
    </row>
    <row r="22628" spans="61:61" x14ac:dyDescent="0.25">
      <c r="BI22628" s="34">
        <v>-0.21366201379054481</v>
      </c>
    </row>
    <row r="22629" spans="61:61" x14ac:dyDescent="0.25">
      <c r="BI22629" s="34">
        <v>-8.0247066313374998E-2</v>
      </c>
    </row>
    <row r="22630" spans="61:61" x14ac:dyDescent="0.25">
      <c r="BI22630" s="34">
        <v>-0.10707805745505609</v>
      </c>
    </row>
    <row r="22631" spans="61:61" x14ac:dyDescent="0.25">
      <c r="BI22631" s="34">
        <v>0.15688050521758781</v>
      </c>
    </row>
    <row r="22632" spans="61:61" x14ac:dyDescent="0.25">
      <c r="BI22632" s="34">
        <v>7.2872926159521206E-2</v>
      </c>
    </row>
    <row r="22633" spans="61:61" x14ac:dyDescent="0.25">
      <c r="BI22633" s="34">
        <v>-0.20675869667131769</v>
      </c>
    </row>
    <row r="22634" spans="61:61" x14ac:dyDescent="0.25">
      <c r="BI22634" s="34">
        <v>-0.12596176188193289</v>
      </c>
    </row>
    <row r="22635" spans="61:61" x14ac:dyDescent="0.25">
      <c r="BI22635" s="34">
        <v>-6.1929517711292598E-2</v>
      </c>
    </row>
    <row r="22636" spans="61:61" x14ac:dyDescent="0.25">
      <c r="BI22636" s="34">
        <v>-6.6298411334255999E-2</v>
      </c>
    </row>
    <row r="22637" spans="61:61" x14ac:dyDescent="0.25">
      <c r="BI22637" s="34">
        <v>-0.14958961768832599</v>
      </c>
    </row>
    <row r="22638" spans="61:61" x14ac:dyDescent="0.25">
      <c r="BI22638" s="34">
        <v>0.1975362763713541</v>
      </c>
    </row>
    <row r="22639" spans="61:61" x14ac:dyDescent="0.25">
      <c r="BI22639" s="34">
        <v>-6.61480173128733E-2</v>
      </c>
    </row>
    <row r="22640" spans="61:61" x14ac:dyDescent="0.25">
      <c r="BI22640" s="34">
        <v>-1.54512784780752E-2</v>
      </c>
    </row>
    <row r="22641" spans="61:61" x14ac:dyDescent="0.25">
      <c r="BI22641" s="34">
        <v>-0.1072388051164231</v>
      </c>
    </row>
    <row r="22642" spans="61:61" x14ac:dyDescent="0.25">
      <c r="BI22642" s="34">
        <v>-0.13918337984236401</v>
      </c>
    </row>
    <row r="22643" spans="61:61" x14ac:dyDescent="0.25">
      <c r="BI22643" s="34">
        <v>0.23001396363715351</v>
      </c>
    </row>
    <row r="22644" spans="61:61" x14ac:dyDescent="0.25">
      <c r="BI22644" s="34">
        <v>-2.59520747250633E-2</v>
      </c>
    </row>
    <row r="22645" spans="61:61" x14ac:dyDescent="0.25">
      <c r="BI22645" s="34">
        <v>4.8074218790450499E-2</v>
      </c>
    </row>
    <row r="22646" spans="61:61" x14ac:dyDescent="0.25">
      <c r="BI22646" s="34">
        <v>0.1131103952340414</v>
      </c>
    </row>
    <row r="22647" spans="61:61" x14ac:dyDescent="0.25">
      <c r="BI22647" s="34">
        <v>-1.2909693927330001E-3</v>
      </c>
    </row>
    <row r="22648" spans="61:61" x14ac:dyDescent="0.25">
      <c r="BI22648" s="34">
        <v>2.7216772541960602E-2</v>
      </c>
    </row>
    <row r="22649" spans="61:61" x14ac:dyDescent="0.25">
      <c r="BI22649" s="34">
        <v>0.210344966344094</v>
      </c>
    </row>
    <row r="22650" spans="61:61" x14ac:dyDescent="0.25">
      <c r="BI22650" s="34">
        <v>-0.1291473396598741</v>
      </c>
    </row>
    <row r="22651" spans="61:61" x14ac:dyDescent="0.25">
      <c r="BI22651" s="34">
        <v>1.4690565293371E-2</v>
      </c>
    </row>
    <row r="22652" spans="61:61" x14ac:dyDescent="0.25">
      <c r="BI22652" s="34">
        <v>0.260069351216143</v>
      </c>
    </row>
    <row r="22653" spans="61:61" x14ac:dyDescent="0.25">
      <c r="BI22653" s="34">
        <v>5.4821541032655199E-2</v>
      </c>
    </row>
    <row r="22654" spans="61:61" x14ac:dyDescent="0.25">
      <c r="BI22654" s="34">
        <v>0.17384455995024259</v>
      </c>
    </row>
    <row r="22655" spans="61:61" x14ac:dyDescent="0.25">
      <c r="BI22655" s="34">
        <v>0.64113456474623531</v>
      </c>
    </row>
    <row r="22656" spans="61:61" x14ac:dyDescent="0.25">
      <c r="BI22656" s="34">
        <v>-4.30592865542231E-2</v>
      </c>
    </row>
    <row r="22657" spans="61:61" x14ac:dyDescent="0.25">
      <c r="BI22657" s="34">
        <v>9.7596052726549504E-2</v>
      </c>
    </row>
    <row r="22658" spans="61:61" x14ac:dyDescent="0.25">
      <c r="BI22658" s="34">
        <v>-0.14650301358020251</v>
      </c>
    </row>
    <row r="22659" spans="61:61" x14ac:dyDescent="0.25">
      <c r="BI22659" s="34">
        <v>0.138008984529188</v>
      </c>
    </row>
    <row r="22660" spans="61:61" x14ac:dyDescent="0.25">
      <c r="BI22660" s="34">
        <v>-7.4985783631124597E-2</v>
      </c>
    </row>
    <row r="22661" spans="61:61" x14ac:dyDescent="0.25">
      <c r="BI22661" s="34">
        <v>0.1528892285929663</v>
      </c>
    </row>
    <row r="22662" spans="61:61" x14ac:dyDescent="0.25">
      <c r="BI22662" s="34">
        <v>3.8262655112030697E-2</v>
      </c>
    </row>
    <row r="22663" spans="61:61" x14ac:dyDescent="0.25">
      <c r="BI22663" s="34">
        <v>-7.1518594393561799E-2</v>
      </c>
    </row>
    <row r="22664" spans="61:61" x14ac:dyDescent="0.25">
      <c r="BI22664" s="34">
        <v>0.28515929079221769</v>
      </c>
    </row>
    <row r="22665" spans="61:61" x14ac:dyDescent="0.25">
      <c r="BI22665" s="34">
        <v>4.6838219661024902E-2</v>
      </c>
    </row>
    <row r="22666" spans="61:61" x14ac:dyDescent="0.25">
      <c r="BI22666" s="34">
        <v>-5.8992270410709202E-2</v>
      </c>
    </row>
    <row r="22667" spans="61:61" x14ac:dyDescent="0.25">
      <c r="BI22667" s="34">
        <v>-9.1238378118517996E-2</v>
      </c>
    </row>
    <row r="22668" spans="61:61" x14ac:dyDescent="0.25">
      <c r="BI22668" s="34">
        <v>-5.2447653673779897E-2</v>
      </c>
    </row>
    <row r="22669" spans="61:61" x14ac:dyDescent="0.25">
      <c r="BI22669" s="34">
        <v>1.3707523974381901E-2</v>
      </c>
    </row>
    <row r="22670" spans="61:61" x14ac:dyDescent="0.25">
      <c r="BI22670" s="34">
        <v>0.12299976185611131</v>
      </c>
    </row>
    <row r="22671" spans="61:61" x14ac:dyDescent="0.25">
      <c r="BI22671" s="34">
        <v>-1.6151975657064801E-2</v>
      </c>
    </row>
    <row r="22672" spans="61:61" x14ac:dyDescent="0.25">
      <c r="BI22672" s="34">
        <v>-5.6557310488404101E-2</v>
      </c>
    </row>
    <row r="22673" spans="61:61" x14ac:dyDescent="0.25">
      <c r="BI22673" s="34">
        <v>0.22033793544540811</v>
      </c>
    </row>
    <row r="22674" spans="61:61" x14ac:dyDescent="0.25">
      <c r="BI22674" s="34">
        <v>9.7530683393410103E-2</v>
      </c>
    </row>
    <row r="22675" spans="61:61" x14ac:dyDescent="0.25">
      <c r="BI22675" s="34">
        <v>7.1562841143488404E-2</v>
      </c>
    </row>
    <row r="22676" spans="61:61" x14ac:dyDescent="0.25">
      <c r="BI22676" s="34">
        <v>-3.8985094920965198E-2</v>
      </c>
    </row>
    <row r="22677" spans="61:61" x14ac:dyDescent="0.25">
      <c r="BI22677" s="34">
        <v>4.6448826003873199E-2</v>
      </c>
    </row>
    <row r="22678" spans="61:61" x14ac:dyDescent="0.25">
      <c r="BI22678" s="34">
        <v>0.1622384071921078</v>
      </c>
    </row>
    <row r="22679" spans="61:61" x14ac:dyDescent="0.25">
      <c r="BI22679" s="34">
        <v>0.36002300912848911</v>
      </c>
    </row>
    <row r="22680" spans="61:61" x14ac:dyDescent="0.25">
      <c r="BI22680" s="34">
        <v>0.62058446099536735</v>
      </c>
    </row>
    <row r="22681" spans="61:61" x14ac:dyDescent="0.25">
      <c r="BI22681" s="34">
        <v>0.44355821535299761</v>
      </c>
    </row>
    <row r="22682" spans="61:61" x14ac:dyDescent="0.25">
      <c r="BI22682" s="34">
        <v>-4.4306117753183397E-2</v>
      </c>
    </row>
    <row r="22683" spans="61:61" x14ac:dyDescent="0.25">
      <c r="BI22683" s="34">
        <v>1.0079266286368099E-2</v>
      </c>
    </row>
    <row r="22684" spans="61:61" x14ac:dyDescent="0.25">
      <c r="BI22684" s="34">
        <v>6.7107745768583901E-2</v>
      </c>
    </row>
    <row r="22685" spans="61:61" x14ac:dyDescent="0.25">
      <c r="BI22685" s="34">
        <v>-8.5547050544478698E-2</v>
      </c>
    </row>
    <row r="22686" spans="61:61" x14ac:dyDescent="0.25">
      <c r="BI22686" s="34">
        <v>0.2697638815948265</v>
      </c>
    </row>
    <row r="22687" spans="61:61" x14ac:dyDescent="0.25">
      <c r="BI22687" s="34">
        <v>-4.1953069450916397E-2</v>
      </c>
    </row>
    <row r="22688" spans="61:61" x14ac:dyDescent="0.25">
      <c r="BI22688" s="34">
        <v>6.9782777334694499E-2</v>
      </c>
    </row>
    <row r="22689" spans="61:61" x14ac:dyDescent="0.25">
      <c r="BI22689" s="34">
        <v>0.27541819120730421</v>
      </c>
    </row>
    <row r="22690" spans="61:61" x14ac:dyDescent="0.25">
      <c r="BI22690" s="34">
        <v>9.9230183293029697E-2</v>
      </c>
    </row>
    <row r="22691" spans="61:61" x14ac:dyDescent="0.25">
      <c r="BI22691" s="34">
        <v>-0.1895999643755594</v>
      </c>
    </row>
    <row r="22692" spans="61:61" x14ac:dyDescent="0.25">
      <c r="BI22692" s="34">
        <v>-0.2092830473281416</v>
      </c>
    </row>
    <row r="22693" spans="61:61" x14ac:dyDescent="0.25">
      <c r="BI22693" s="34">
        <v>0.22293347318575049</v>
      </c>
    </row>
    <row r="22694" spans="61:61" x14ac:dyDescent="0.25">
      <c r="BI22694" s="34">
        <v>-0.1566026440469305</v>
      </c>
    </row>
    <row r="22695" spans="61:61" x14ac:dyDescent="0.25">
      <c r="BI22695" s="34">
        <v>-0.32969655584066249</v>
      </c>
    </row>
    <row r="22696" spans="61:61" x14ac:dyDescent="0.25">
      <c r="BI22696" s="34">
        <v>-8.8704605229453004E-2</v>
      </c>
    </row>
    <row r="22697" spans="61:61" x14ac:dyDescent="0.25">
      <c r="BI22697" s="34">
        <v>-2.63681110513263E-2</v>
      </c>
    </row>
    <row r="22698" spans="61:61" x14ac:dyDescent="0.25">
      <c r="BI22698" s="34">
        <v>8.4270634228509694E-2</v>
      </c>
    </row>
    <row r="22699" spans="61:61" x14ac:dyDescent="0.25">
      <c r="BI22699" s="34">
        <v>-9.1395154208526702E-2</v>
      </c>
    </row>
    <row r="22700" spans="61:61" x14ac:dyDescent="0.25">
      <c r="BI22700" s="34">
        <v>-6.19504226870028E-2</v>
      </c>
    </row>
    <row r="22701" spans="61:61" x14ac:dyDescent="0.25">
      <c r="BI22701" s="34">
        <v>-0.1038594228747934</v>
      </c>
    </row>
    <row r="22702" spans="61:61" x14ac:dyDescent="0.25">
      <c r="BI22702" s="34">
        <v>-0.1769667376210334</v>
      </c>
    </row>
    <row r="22703" spans="61:61" x14ac:dyDescent="0.25">
      <c r="BI22703" s="34">
        <v>-1.0458305434977E-2</v>
      </c>
    </row>
    <row r="22704" spans="61:61" x14ac:dyDescent="0.25">
      <c r="BI22704" s="34">
        <v>-7.2746277704356904E-2</v>
      </c>
    </row>
    <row r="22705" spans="61:61" x14ac:dyDescent="0.25">
      <c r="BI22705" s="34">
        <v>4.77005374797271E-2</v>
      </c>
    </row>
    <row r="22706" spans="61:61" x14ac:dyDescent="0.25">
      <c r="BI22706" s="34">
        <v>2.67422422937801E-2</v>
      </c>
    </row>
    <row r="22707" spans="61:61" x14ac:dyDescent="0.25">
      <c r="BI22707" s="34">
        <v>-6.2066337641128302E-2</v>
      </c>
    </row>
    <row r="22708" spans="61:61" x14ac:dyDescent="0.25">
      <c r="BI22708" s="34">
        <v>-8.45320841061344E-2</v>
      </c>
    </row>
    <row r="22709" spans="61:61" x14ac:dyDescent="0.25">
      <c r="BI22709" s="34">
        <v>2.6199373029856102E-2</v>
      </c>
    </row>
    <row r="22710" spans="61:61" x14ac:dyDescent="0.25">
      <c r="BI22710" s="34">
        <v>-0.1139915358141535</v>
      </c>
    </row>
    <row r="22711" spans="61:61" x14ac:dyDescent="0.25">
      <c r="BI22711" s="34">
        <v>9.8052453911013804E-2</v>
      </c>
    </row>
    <row r="22712" spans="61:61" x14ac:dyDescent="0.25">
      <c r="BI22712" s="34">
        <v>-8.0850022777965505E-2</v>
      </c>
    </row>
    <row r="22713" spans="61:61" x14ac:dyDescent="0.25">
      <c r="BI22713" s="34">
        <v>2.2325883498379401E-2</v>
      </c>
    </row>
    <row r="22714" spans="61:61" x14ac:dyDescent="0.25">
      <c r="BI22714" s="34">
        <v>-3.6030395884714801E-2</v>
      </c>
    </row>
    <row r="22715" spans="61:61" x14ac:dyDescent="0.25">
      <c r="BI22715" s="34">
        <v>-9.9629077069479294E-2</v>
      </c>
    </row>
    <row r="22716" spans="61:61" x14ac:dyDescent="0.25">
      <c r="BI22716" s="34">
        <v>-7.4542468257058998E-3</v>
      </c>
    </row>
    <row r="22717" spans="61:61" x14ac:dyDescent="0.25">
      <c r="BI22717" s="34">
        <v>0.22485801210422349</v>
      </c>
    </row>
    <row r="22718" spans="61:61" x14ac:dyDescent="0.25">
      <c r="BI22718" s="34">
        <v>3.0585169152455099E-2</v>
      </c>
    </row>
    <row r="22719" spans="61:61" x14ac:dyDescent="0.25">
      <c r="BI22719" s="34">
        <v>0.1052162901462569</v>
      </c>
    </row>
    <row r="22720" spans="61:61" x14ac:dyDescent="0.25">
      <c r="BI22720" s="34">
        <v>-3.3614798731194197E-2</v>
      </c>
    </row>
    <row r="22721" spans="61:61" x14ac:dyDescent="0.25">
      <c r="BI22721" s="34">
        <v>0.15090181231361979</v>
      </c>
    </row>
    <row r="22722" spans="61:61" x14ac:dyDescent="0.25">
      <c r="BI22722" s="34">
        <v>8.1381206083467605E-2</v>
      </c>
    </row>
    <row r="22723" spans="61:61" x14ac:dyDescent="0.25">
      <c r="BI22723" s="34">
        <v>-8.6945506270650397E-2</v>
      </c>
    </row>
    <row r="22724" spans="61:61" x14ac:dyDescent="0.25">
      <c r="BI22724" s="34">
        <v>0.14485831852609821</v>
      </c>
    </row>
    <row r="22725" spans="61:61" x14ac:dyDescent="0.25">
      <c r="BI22725" s="34">
        <v>-1.8897771990948799E-2</v>
      </c>
    </row>
    <row r="22726" spans="61:61" x14ac:dyDescent="0.25">
      <c r="BI22726" s="34">
        <v>-0.1715758156084318</v>
      </c>
    </row>
    <row r="22727" spans="61:61" x14ac:dyDescent="0.25">
      <c r="BI22727" s="34">
        <v>-5.1732839742605299E-2</v>
      </c>
    </row>
    <row r="22728" spans="61:61" x14ac:dyDescent="0.25">
      <c r="BI22728" s="34">
        <v>-0.23992002533287821</v>
      </c>
    </row>
    <row r="22729" spans="61:61" x14ac:dyDescent="0.25">
      <c r="BI22729" s="34">
        <v>-0.22390440058477459</v>
      </c>
    </row>
    <row r="22730" spans="61:61" x14ac:dyDescent="0.25">
      <c r="BI22730" s="34">
        <v>-0.20850788130716619</v>
      </c>
    </row>
    <row r="22731" spans="61:61" x14ac:dyDescent="0.25">
      <c r="BI22731" s="34">
        <v>-3.1944326239042503E-2</v>
      </c>
    </row>
    <row r="22732" spans="61:61" x14ac:dyDescent="0.25">
      <c r="BI22732" s="34">
        <v>-0.26677306063268441</v>
      </c>
    </row>
    <row r="22733" spans="61:61" x14ac:dyDescent="0.25">
      <c r="BI22733" s="34">
        <v>-0.1066876421082162</v>
      </c>
    </row>
    <row r="22734" spans="61:61" x14ac:dyDescent="0.25">
      <c r="BI22734" s="34">
        <v>0.14955233445154889</v>
      </c>
    </row>
    <row r="22735" spans="61:61" x14ac:dyDescent="0.25">
      <c r="BI22735" s="34">
        <v>-0.1127804726601368</v>
      </c>
    </row>
    <row r="22736" spans="61:61" x14ac:dyDescent="0.25">
      <c r="BI22736" s="34">
        <v>-0.31069868341684809</v>
      </c>
    </row>
    <row r="22737" spans="61:61" x14ac:dyDescent="0.25">
      <c r="BI22737" s="34">
        <v>-0.10585005120202121</v>
      </c>
    </row>
    <row r="22738" spans="61:61" x14ac:dyDescent="0.25">
      <c r="BI22738" s="34">
        <v>-0.1004025410574233</v>
      </c>
    </row>
    <row r="22739" spans="61:61" x14ac:dyDescent="0.25">
      <c r="BI22739" s="34">
        <v>-0.18969065167641611</v>
      </c>
    </row>
    <row r="22740" spans="61:61" x14ac:dyDescent="0.25">
      <c r="BI22740" s="34">
        <v>-0.44038126983664172</v>
      </c>
    </row>
    <row r="22741" spans="61:61" x14ac:dyDescent="0.25">
      <c r="BI22741" s="34">
        <v>-0.1424736714165652</v>
      </c>
    </row>
    <row r="22742" spans="61:61" x14ac:dyDescent="0.25">
      <c r="BI22742" s="34">
        <v>-7.7384528976829806E-2</v>
      </c>
    </row>
    <row r="22743" spans="61:61" x14ac:dyDescent="0.25">
      <c r="BI22743" s="34">
        <v>1.6534672461500401E-2</v>
      </c>
    </row>
    <row r="22744" spans="61:61" x14ac:dyDescent="0.25">
      <c r="BI22744" s="34">
        <v>0.1027213923230744</v>
      </c>
    </row>
    <row r="22745" spans="61:61" x14ac:dyDescent="0.25">
      <c r="BI22745" s="34">
        <v>4.3439280692187401E-2</v>
      </c>
    </row>
    <row r="22746" spans="61:61" x14ac:dyDescent="0.25">
      <c r="BI22746" s="34">
        <v>5.6959213657101201E-2</v>
      </c>
    </row>
    <row r="22747" spans="61:61" x14ac:dyDescent="0.25">
      <c r="BI22747" s="34">
        <v>-8.1144337659101298E-2</v>
      </c>
    </row>
    <row r="22748" spans="61:61" x14ac:dyDescent="0.25">
      <c r="BI22748" s="34">
        <v>0.1516221384029513</v>
      </c>
    </row>
    <row r="22749" spans="61:61" x14ac:dyDescent="0.25">
      <c r="BI22749" s="34">
        <v>-0.18435057127094051</v>
      </c>
    </row>
    <row r="22750" spans="61:61" x14ac:dyDescent="0.25">
      <c r="BI22750" s="34">
        <v>7.7050024414062501E-2</v>
      </c>
    </row>
    <row r="22751" spans="61:61" x14ac:dyDescent="0.25">
      <c r="BI22751" s="34">
        <v>-1.18845937801321E-2</v>
      </c>
    </row>
    <row r="22752" spans="61:61" x14ac:dyDescent="0.25">
      <c r="BI22752" s="34">
        <v>-0.1853094567099092</v>
      </c>
    </row>
    <row r="22753" spans="61:61" x14ac:dyDescent="0.25">
      <c r="BI22753" s="34">
        <v>-8.8597162283218997E-3</v>
      </c>
    </row>
    <row r="22754" spans="61:61" x14ac:dyDescent="0.25">
      <c r="BI22754" s="34">
        <v>-1.8510750847598699E-2</v>
      </c>
    </row>
    <row r="22755" spans="61:61" x14ac:dyDescent="0.25">
      <c r="BI22755" s="34">
        <v>-1.2891447311238299E-2</v>
      </c>
    </row>
    <row r="22756" spans="61:61" x14ac:dyDescent="0.25">
      <c r="BI22756" s="34">
        <v>0.1382796554587914</v>
      </c>
    </row>
    <row r="22757" spans="61:61" x14ac:dyDescent="0.25">
      <c r="BI22757" s="34">
        <v>0.2479726166981312</v>
      </c>
    </row>
    <row r="22758" spans="61:61" x14ac:dyDescent="0.25">
      <c r="BI22758" s="34">
        <v>1.05365289768252E-2</v>
      </c>
    </row>
    <row r="22759" spans="61:61" x14ac:dyDescent="0.25">
      <c r="BI22759" s="34">
        <v>0.12167034172718411</v>
      </c>
    </row>
    <row r="22760" spans="61:61" x14ac:dyDescent="0.25">
      <c r="BI22760" s="34">
        <v>-1.7496005597206502E-2</v>
      </c>
    </row>
    <row r="22761" spans="61:61" x14ac:dyDescent="0.25">
      <c r="BI22761" s="34">
        <v>-0.19615761718749999</v>
      </c>
    </row>
    <row r="22762" spans="61:61" x14ac:dyDescent="0.25">
      <c r="BI22762" s="34">
        <v>7.6212840546659902E-2</v>
      </c>
    </row>
    <row r="22763" spans="61:61" x14ac:dyDescent="0.25">
      <c r="BI22763" s="34">
        <v>-1.07139697582481E-2</v>
      </c>
    </row>
    <row r="22764" spans="61:61" x14ac:dyDescent="0.25">
      <c r="BI22764" s="34">
        <v>0.17104880732177299</v>
      </c>
    </row>
    <row r="22765" spans="61:61" x14ac:dyDescent="0.25">
      <c r="BI22765" s="34">
        <v>0.20439076181020091</v>
      </c>
    </row>
    <row r="22766" spans="61:61" x14ac:dyDescent="0.25">
      <c r="BI22766" s="34">
        <v>0.1193058089292148</v>
      </c>
    </row>
    <row r="22767" spans="61:61" x14ac:dyDescent="0.25">
      <c r="BI22767" s="34">
        <v>-3.6259675696810999E-3</v>
      </c>
    </row>
    <row r="22768" spans="61:61" x14ac:dyDescent="0.25">
      <c r="BI22768" s="34">
        <v>0.13362787756681549</v>
      </c>
    </row>
    <row r="22769" spans="61:61" x14ac:dyDescent="0.25">
      <c r="BI22769" s="34">
        <v>8.56211080135513E-2</v>
      </c>
    </row>
    <row r="22770" spans="61:61" x14ac:dyDescent="0.25">
      <c r="BI22770" s="34">
        <v>4.2483311917489101E-2</v>
      </c>
    </row>
    <row r="22771" spans="61:61" x14ac:dyDescent="0.25">
      <c r="BI22771" s="34">
        <v>0.1446961901481861</v>
      </c>
    </row>
    <row r="22772" spans="61:61" x14ac:dyDescent="0.25">
      <c r="BI22772" s="34">
        <v>0.14498101489065821</v>
      </c>
    </row>
    <row r="22773" spans="61:61" x14ac:dyDescent="0.25">
      <c r="BI22773" s="34">
        <v>4.1090206351936998E-2</v>
      </c>
    </row>
    <row r="22774" spans="61:61" x14ac:dyDescent="0.25">
      <c r="BI22774" s="34">
        <v>4.6045217824859E-2</v>
      </c>
    </row>
    <row r="22775" spans="61:61" x14ac:dyDescent="0.25">
      <c r="BI22775" s="34">
        <v>5.82930906520501E-2</v>
      </c>
    </row>
    <row r="22776" spans="61:61" x14ac:dyDescent="0.25">
      <c r="BI22776" s="34">
        <v>-2.29828948423789E-2</v>
      </c>
    </row>
    <row r="22777" spans="61:61" x14ac:dyDescent="0.25">
      <c r="BI22777" s="34">
        <v>4.5342747765739003E-2</v>
      </c>
    </row>
    <row r="22778" spans="61:61" x14ac:dyDescent="0.25">
      <c r="BI22778" s="34">
        <v>-7.4533455941049598E-2</v>
      </c>
    </row>
    <row r="22779" spans="61:61" x14ac:dyDescent="0.25">
      <c r="BI22779" s="34">
        <v>0.11510704437034019</v>
      </c>
    </row>
    <row r="22780" spans="61:61" x14ac:dyDescent="0.25">
      <c r="BI22780" s="34">
        <v>0.2250194969846705</v>
      </c>
    </row>
    <row r="22781" spans="61:61" x14ac:dyDescent="0.25">
      <c r="BI22781" s="34">
        <v>0.4465418250413043</v>
      </c>
    </row>
    <row r="22782" spans="61:61" x14ac:dyDescent="0.25">
      <c r="BI22782" s="34">
        <v>0.1550566271560781</v>
      </c>
    </row>
    <row r="22783" spans="61:61" x14ac:dyDescent="0.25">
      <c r="BI22783" s="34">
        <v>3.7857233320530599E-2</v>
      </c>
    </row>
    <row r="22784" spans="61:61" x14ac:dyDescent="0.25">
      <c r="BI22784" s="34">
        <v>0.1348705233548749</v>
      </c>
    </row>
    <row r="22785" spans="61:61" x14ac:dyDescent="0.25">
      <c r="BI22785" s="34">
        <v>1.4654342751220101E-2</v>
      </c>
    </row>
    <row r="22786" spans="61:61" x14ac:dyDescent="0.25">
      <c r="BI22786" s="34">
        <v>7.2690098364796105E-2</v>
      </c>
    </row>
    <row r="22787" spans="61:61" x14ac:dyDescent="0.25">
      <c r="BI22787" s="34">
        <v>4.8015094609826399E-2</v>
      </c>
    </row>
    <row r="22788" spans="61:61" x14ac:dyDescent="0.25">
      <c r="BI22788" s="34">
        <v>0.1036159806597242</v>
      </c>
    </row>
    <row r="22789" spans="61:61" x14ac:dyDescent="0.25">
      <c r="BI22789" s="34">
        <v>3.6372102680394799E-2</v>
      </c>
    </row>
    <row r="22790" spans="61:61" x14ac:dyDescent="0.25">
      <c r="BI22790" s="34">
        <v>-3.4643365250771101E-2</v>
      </c>
    </row>
    <row r="22791" spans="61:61" x14ac:dyDescent="0.25">
      <c r="BI22791" s="34">
        <v>0.11841064942412539</v>
      </c>
    </row>
    <row r="22792" spans="61:61" x14ac:dyDescent="0.25">
      <c r="BI22792" s="34">
        <v>-0.1230973705851901</v>
      </c>
    </row>
    <row r="22793" spans="61:61" x14ac:dyDescent="0.25">
      <c r="BI22793" s="34">
        <v>5.4559221294076497E-2</v>
      </c>
    </row>
    <row r="22794" spans="61:61" x14ac:dyDescent="0.25">
      <c r="BI22794" s="34">
        <v>6.7576962894148995E-2</v>
      </c>
    </row>
    <row r="22795" spans="61:61" x14ac:dyDescent="0.25">
      <c r="BI22795" s="34">
        <v>-6.0171906151888901E-2</v>
      </c>
    </row>
    <row r="22796" spans="61:61" x14ac:dyDescent="0.25">
      <c r="BI22796" s="34">
        <v>7.2255339744263E-2</v>
      </c>
    </row>
    <row r="22797" spans="61:61" x14ac:dyDescent="0.25">
      <c r="BI22797" s="34">
        <v>2.22442392520815E-2</v>
      </c>
    </row>
    <row r="22798" spans="61:61" x14ac:dyDescent="0.25">
      <c r="BI22798" s="34">
        <v>-5.0862783540576301E-2</v>
      </c>
    </row>
    <row r="22799" spans="61:61" x14ac:dyDescent="0.25">
      <c r="BI22799" s="34">
        <v>0.1591982307222618</v>
      </c>
    </row>
    <row r="22800" spans="61:61" x14ac:dyDescent="0.25">
      <c r="BI22800" s="34">
        <v>0.1237135791600589</v>
      </c>
    </row>
    <row r="22801" spans="61:61" x14ac:dyDescent="0.25">
      <c r="BI22801" s="34">
        <v>-0.13814720618791879</v>
      </c>
    </row>
    <row r="22802" spans="61:61" x14ac:dyDescent="0.25">
      <c r="BI22802" s="34">
        <v>2.0251101825595402E-2</v>
      </c>
    </row>
    <row r="22803" spans="61:61" x14ac:dyDescent="0.25">
      <c r="BI22803" s="34">
        <v>-1.23717037436644E-2</v>
      </c>
    </row>
    <row r="22804" spans="61:61" x14ac:dyDescent="0.25">
      <c r="BI22804" s="34">
        <v>-0.1134618771529821</v>
      </c>
    </row>
    <row r="22805" spans="61:61" x14ac:dyDescent="0.25">
      <c r="BI22805" s="34">
        <v>1.9090726746588599E-2</v>
      </c>
    </row>
    <row r="22806" spans="61:61" x14ac:dyDescent="0.25">
      <c r="BI22806" s="34">
        <v>-6.7985960760059097E-2</v>
      </c>
    </row>
    <row r="22807" spans="61:61" x14ac:dyDescent="0.25">
      <c r="BI22807" s="34">
        <v>-0.1277986572903318</v>
      </c>
    </row>
    <row r="22808" spans="61:61" x14ac:dyDescent="0.25">
      <c r="BI22808" s="34">
        <v>-7.7675188191823299E-2</v>
      </c>
    </row>
    <row r="22809" spans="61:61" x14ac:dyDescent="0.25">
      <c r="BI22809" s="34">
        <v>0.14591819965074779</v>
      </c>
    </row>
    <row r="22810" spans="61:61" x14ac:dyDescent="0.25">
      <c r="BI22810" s="34">
        <v>-0.23559231169749831</v>
      </c>
    </row>
    <row r="22811" spans="61:61" x14ac:dyDescent="0.25">
      <c r="BI22811" s="34">
        <v>-0.1769658883365077</v>
      </c>
    </row>
    <row r="22812" spans="61:61" x14ac:dyDescent="0.25">
      <c r="BI22812" s="34">
        <v>5.9179579861010998E-3</v>
      </c>
    </row>
    <row r="22813" spans="61:61" x14ac:dyDescent="0.25">
      <c r="BI22813" s="34">
        <v>8.4112308183582896E-2</v>
      </c>
    </row>
    <row r="22814" spans="61:61" x14ac:dyDescent="0.25">
      <c r="BI22814" s="34">
        <v>9.8867055368046894E-2</v>
      </c>
    </row>
    <row r="22815" spans="61:61" x14ac:dyDescent="0.25">
      <c r="BI22815" s="34">
        <v>-1.54580883995538E-2</v>
      </c>
    </row>
    <row r="22816" spans="61:61" x14ac:dyDescent="0.25">
      <c r="BI22816" s="34">
        <v>-0.2232794820099771</v>
      </c>
    </row>
    <row r="22817" spans="61:61" x14ac:dyDescent="0.25">
      <c r="BI22817" s="34">
        <v>2.1943077737274701E-2</v>
      </c>
    </row>
    <row r="22818" spans="61:61" x14ac:dyDescent="0.25">
      <c r="BI22818" s="34">
        <v>-0.14528576516756239</v>
      </c>
    </row>
    <row r="22819" spans="61:61" x14ac:dyDescent="0.25">
      <c r="BI22819" s="34">
        <v>-0.1789059409890289</v>
      </c>
    </row>
    <row r="22820" spans="61:61" x14ac:dyDescent="0.25">
      <c r="BI22820" s="34">
        <v>0.25307856913358517</v>
      </c>
    </row>
    <row r="22821" spans="61:61" x14ac:dyDescent="0.25">
      <c r="BI22821" s="34">
        <v>5.6184209477975297E-2</v>
      </c>
    </row>
    <row r="22822" spans="61:61" x14ac:dyDescent="0.25">
      <c r="BI22822" s="34">
        <v>-0.15959415386361669</v>
      </c>
    </row>
    <row r="22823" spans="61:61" x14ac:dyDescent="0.25">
      <c r="BI22823" s="34">
        <v>-2.63923995701414E-2</v>
      </c>
    </row>
    <row r="22824" spans="61:61" x14ac:dyDescent="0.25">
      <c r="BI22824" s="34">
        <v>5.4472423378539497E-2</v>
      </c>
    </row>
    <row r="22825" spans="61:61" x14ac:dyDescent="0.25">
      <c r="BI22825" s="34">
        <v>-0.136388274022988</v>
      </c>
    </row>
    <row r="22826" spans="61:61" x14ac:dyDescent="0.25">
      <c r="BI22826" s="34">
        <v>-0.1866645330091326</v>
      </c>
    </row>
    <row r="22827" spans="61:61" x14ac:dyDescent="0.25">
      <c r="BI22827" s="34">
        <v>-1.1671136677094801E-2</v>
      </c>
    </row>
    <row r="22828" spans="61:61" x14ac:dyDescent="0.25">
      <c r="BI22828" s="34">
        <v>-1.82912359355882E-2</v>
      </c>
    </row>
    <row r="22829" spans="61:61" x14ac:dyDescent="0.25">
      <c r="BI22829" s="34">
        <v>-4.28406219767253E-2</v>
      </c>
    </row>
    <row r="22830" spans="61:61" x14ac:dyDescent="0.25">
      <c r="BI22830" s="34">
        <v>2.91501588241488E-2</v>
      </c>
    </row>
    <row r="22831" spans="61:61" x14ac:dyDescent="0.25">
      <c r="BI22831" s="34">
        <v>3.3377470237439102E-2</v>
      </c>
    </row>
    <row r="22832" spans="61:61" x14ac:dyDescent="0.25">
      <c r="BI22832" s="34">
        <v>3.6930189537455499E-2</v>
      </c>
    </row>
    <row r="22833" spans="61:61" x14ac:dyDescent="0.25">
      <c r="BI22833" s="34">
        <v>0.17174591748392479</v>
      </c>
    </row>
    <row r="22834" spans="61:61" x14ac:dyDescent="0.25">
      <c r="BI22834" s="34">
        <v>8.9685690996092707E-2</v>
      </c>
    </row>
    <row r="22835" spans="61:61" x14ac:dyDescent="0.25">
      <c r="BI22835" s="34">
        <v>-4.1814050394589498E-2</v>
      </c>
    </row>
    <row r="22836" spans="61:61" x14ac:dyDescent="0.25">
      <c r="BI22836" s="34">
        <v>0.187085328589775</v>
      </c>
    </row>
    <row r="22837" spans="61:61" x14ac:dyDescent="0.25">
      <c r="BI22837" s="34">
        <v>-0.15516680007878139</v>
      </c>
    </row>
    <row r="22838" spans="61:61" x14ac:dyDescent="0.25">
      <c r="BI22838" s="34">
        <v>1.3157128202438599E-2</v>
      </c>
    </row>
    <row r="22839" spans="61:61" x14ac:dyDescent="0.25">
      <c r="BI22839" s="34">
        <v>-4.8292013726664203E-2</v>
      </c>
    </row>
    <row r="22840" spans="61:61" x14ac:dyDescent="0.25">
      <c r="BI22840" s="34">
        <v>9.4103674050217606E-2</v>
      </c>
    </row>
    <row r="22841" spans="61:61" x14ac:dyDescent="0.25">
      <c r="BI22841" s="34">
        <v>6.0633566282156499E-2</v>
      </c>
    </row>
    <row r="22842" spans="61:61" x14ac:dyDescent="0.25">
      <c r="BI22842" s="34">
        <v>0.1461576464485165</v>
      </c>
    </row>
    <row r="22843" spans="61:61" x14ac:dyDescent="0.25">
      <c r="BI22843" s="34">
        <v>-0.15915646121795679</v>
      </c>
    </row>
    <row r="22844" spans="61:61" x14ac:dyDescent="0.25">
      <c r="BI22844" s="34">
        <v>0.1069882901548537</v>
      </c>
    </row>
    <row r="22845" spans="61:61" x14ac:dyDescent="0.25">
      <c r="BI22845" s="34">
        <v>0.1149014000684877</v>
      </c>
    </row>
    <row r="22846" spans="61:61" x14ac:dyDescent="0.25">
      <c r="BI22846" s="34">
        <v>5.9438870714990703E-2</v>
      </c>
    </row>
    <row r="22847" spans="61:61" x14ac:dyDescent="0.25">
      <c r="BI22847" s="34">
        <v>7.9455256697786095E-2</v>
      </c>
    </row>
    <row r="22848" spans="61:61" x14ac:dyDescent="0.25">
      <c r="BI22848" s="34">
        <v>0.12027836406220239</v>
      </c>
    </row>
    <row r="22849" spans="61:61" x14ac:dyDescent="0.25">
      <c r="BI22849" s="34">
        <v>5.7802094679633702E-2</v>
      </c>
    </row>
    <row r="22850" spans="61:61" x14ac:dyDescent="0.25">
      <c r="BI22850" s="34">
        <v>0.1117677974262804</v>
      </c>
    </row>
    <row r="22851" spans="61:61" x14ac:dyDescent="0.25">
      <c r="BI22851" s="34">
        <v>0.1296159507891258</v>
      </c>
    </row>
    <row r="22852" spans="61:61" x14ac:dyDescent="0.25">
      <c r="BI22852" s="34">
        <v>-3.1870680037854898E-2</v>
      </c>
    </row>
    <row r="22853" spans="61:61" x14ac:dyDescent="0.25">
      <c r="BI22853" s="34">
        <v>-4.2963002757768799E-2</v>
      </c>
    </row>
    <row r="22854" spans="61:61" x14ac:dyDescent="0.25">
      <c r="BI22854" s="34">
        <v>0.12250989487644461</v>
      </c>
    </row>
    <row r="22855" spans="61:61" x14ac:dyDescent="0.25">
      <c r="BI22855" s="34">
        <v>-1.6702743654855998E-2</v>
      </c>
    </row>
    <row r="22856" spans="61:61" x14ac:dyDescent="0.25">
      <c r="BI22856" s="34">
        <v>5.9140360507828497E-2</v>
      </c>
    </row>
    <row r="22857" spans="61:61" x14ac:dyDescent="0.25">
      <c r="BI22857" s="34">
        <v>4.7570402259729097E-2</v>
      </c>
    </row>
    <row r="22858" spans="61:61" x14ac:dyDescent="0.25">
      <c r="BI22858" s="34">
        <v>0.31444233973372249</v>
      </c>
    </row>
    <row r="22859" spans="61:61" x14ac:dyDescent="0.25">
      <c r="BI22859" s="34">
        <v>0.17942198695737441</v>
      </c>
    </row>
    <row r="22860" spans="61:61" x14ac:dyDescent="0.25">
      <c r="BI22860" s="34">
        <v>7.6648589906876202E-2</v>
      </c>
    </row>
    <row r="22861" spans="61:61" x14ac:dyDescent="0.25">
      <c r="BI22861" s="34">
        <v>0.16841672354482359</v>
      </c>
    </row>
    <row r="22862" spans="61:61" x14ac:dyDescent="0.25">
      <c r="BI22862" s="34">
        <v>0.1438581237305617</v>
      </c>
    </row>
    <row r="22863" spans="61:61" x14ac:dyDescent="0.25">
      <c r="BI22863" s="34">
        <v>4.7794575154329902E-2</v>
      </c>
    </row>
    <row r="22864" spans="61:61" x14ac:dyDescent="0.25">
      <c r="BI22864" s="34">
        <v>0.11505597266532271</v>
      </c>
    </row>
    <row r="22865" spans="61:61" x14ac:dyDescent="0.25">
      <c r="BI22865" s="34">
        <v>8.9285698844028399E-2</v>
      </c>
    </row>
    <row r="22866" spans="61:61" x14ac:dyDescent="0.25">
      <c r="BI22866" s="34">
        <v>0.60903565992621866</v>
      </c>
    </row>
    <row r="22867" spans="61:61" x14ac:dyDescent="0.25">
      <c r="BI22867" s="34">
        <v>0.2269192530422596</v>
      </c>
    </row>
    <row r="22868" spans="61:61" x14ac:dyDescent="0.25">
      <c r="BI22868" s="34">
        <v>-2.0438979683679501E-2</v>
      </c>
    </row>
    <row r="22869" spans="61:61" x14ac:dyDescent="0.25">
      <c r="BI22869" s="34">
        <v>0.16275354302531919</v>
      </c>
    </row>
    <row r="22870" spans="61:61" x14ac:dyDescent="0.25">
      <c r="BI22870" s="34">
        <v>0.143552543057231</v>
      </c>
    </row>
    <row r="22871" spans="61:61" x14ac:dyDescent="0.25">
      <c r="BI22871" s="34">
        <v>3.0707471192264701E-2</v>
      </c>
    </row>
    <row r="22872" spans="61:61" x14ac:dyDescent="0.25">
      <c r="BI22872" s="34">
        <v>0.29855129798341162</v>
      </c>
    </row>
    <row r="22873" spans="61:61" x14ac:dyDescent="0.25">
      <c r="BI22873" s="34">
        <v>0.19082110636669611</v>
      </c>
    </row>
    <row r="22874" spans="61:61" x14ac:dyDescent="0.25">
      <c r="BI22874" s="34">
        <v>0.1876702368715587</v>
      </c>
    </row>
    <row r="22875" spans="61:61" x14ac:dyDescent="0.25">
      <c r="BI22875" s="34">
        <v>0.19357013539520609</v>
      </c>
    </row>
    <row r="22876" spans="61:61" x14ac:dyDescent="0.25">
      <c r="BI22876" s="34">
        <v>0.1188836006796373</v>
      </c>
    </row>
    <row r="22877" spans="61:61" x14ac:dyDescent="0.25">
      <c r="BI22877" s="34">
        <v>4.2728143021484401E-2</v>
      </c>
    </row>
    <row r="22878" spans="61:61" x14ac:dyDescent="0.25">
      <c r="BI22878" s="34">
        <v>-6.0287656115485297E-2</v>
      </c>
    </row>
    <row r="22879" spans="61:61" x14ac:dyDescent="0.25">
      <c r="BI22879" s="34">
        <v>-7.6924375462220307E-2</v>
      </c>
    </row>
    <row r="22880" spans="61:61" x14ac:dyDescent="0.25">
      <c r="BI22880" s="34">
        <v>-8.3608919803968298E-2</v>
      </c>
    </row>
    <row r="22881" spans="61:61" x14ac:dyDescent="0.25">
      <c r="BI22881" s="34">
        <v>9.2071497699316496E-2</v>
      </c>
    </row>
    <row r="22882" spans="61:61" x14ac:dyDescent="0.25">
      <c r="BI22882" s="34">
        <v>-4.0252201542818403E-2</v>
      </c>
    </row>
    <row r="22883" spans="61:61" x14ac:dyDescent="0.25">
      <c r="BI22883" s="34">
        <v>0.23317110783655851</v>
      </c>
    </row>
    <row r="22884" spans="61:61" x14ac:dyDescent="0.25">
      <c r="BI22884" s="34">
        <v>2.53980409309832E-2</v>
      </c>
    </row>
    <row r="22885" spans="61:61" x14ac:dyDescent="0.25">
      <c r="BI22885" s="34">
        <v>0.37038274059526299</v>
      </c>
    </row>
    <row r="22886" spans="61:61" x14ac:dyDescent="0.25">
      <c r="BI22886" s="34">
        <v>-0.1041827359281772</v>
      </c>
    </row>
    <row r="22887" spans="61:61" x14ac:dyDescent="0.25">
      <c r="BI22887" s="34">
        <v>-7.0350587519290797E-2</v>
      </c>
    </row>
    <row r="22888" spans="61:61" x14ac:dyDescent="0.25">
      <c r="BI22888" s="34">
        <v>0.2634111100583475</v>
      </c>
    </row>
    <row r="22889" spans="61:61" x14ac:dyDescent="0.25">
      <c r="BI22889" s="34">
        <v>-1.6903880823714301E-2</v>
      </c>
    </row>
    <row r="22890" spans="61:61" x14ac:dyDescent="0.25">
      <c r="BI22890" s="34">
        <v>0.11579117683439651</v>
      </c>
    </row>
    <row r="22891" spans="61:61" x14ac:dyDescent="0.25">
      <c r="BI22891" s="34">
        <v>-4.2748500909216898E-2</v>
      </c>
    </row>
    <row r="22892" spans="61:61" x14ac:dyDescent="0.25">
      <c r="BI22892" s="34">
        <v>0.11034038454592091</v>
      </c>
    </row>
    <row r="22893" spans="61:61" x14ac:dyDescent="0.25">
      <c r="BI22893" s="34">
        <v>1.7544896170381E-3</v>
      </c>
    </row>
    <row r="22894" spans="61:61" x14ac:dyDescent="0.25">
      <c r="BI22894" s="34">
        <v>8.0862652498893697E-2</v>
      </c>
    </row>
    <row r="22895" spans="61:61" x14ac:dyDescent="0.25">
      <c r="BI22895" s="34">
        <v>-0.13699641353281089</v>
      </c>
    </row>
    <row r="22896" spans="61:61" x14ac:dyDescent="0.25">
      <c r="BI22896" s="34">
        <v>-9.1021543236207203E-2</v>
      </c>
    </row>
    <row r="22897" spans="61:61" x14ac:dyDescent="0.25">
      <c r="BI22897" s="34">
        <v>-8.3704145388036902E-2</v>
      </c>
    </row>
    <row r="22898" spans="61:61" x14ac:dyDescent="0.25">
      <c r="BI22898" s="34">
        <v>-0.16144316262706659</v>
      </c>
    </row>
    <row r="22899" spans="61:61" x14ac:dyDescent="0.25">
      <c r="BI22899" s="34">
        <v>1.89187686872535E-2</v>
      </c>
    </row>
    <row r="22900" spans="61:61" x14ac:dyDescent="0.25">
      <c r="BI22900" s="34">
        <v>0.1106257558764224</v>
      </c>
    </row>
    <row r="22901" spans="61:61" x14ac:dyDescent="0.25">
      <c r="BI22901" s="34">
        <v>-1.2873625843843901E-2</v>
      </c>
    </row>
    <row r="22902" spans="61:61" x14ac:dyDescent="0.25">
      <c r="BI22902" s="34">
        <v>-5.9820373453387699E-2</v>
      </c>
    </row>
    <row r="22903" spans="61:61" x14ac:dyDescent="0.25">
      <c r="BI22903" s="34">
        <v>0.1006549577536674</v>
      </c>
    </row>
    <row r="22904" spans="61:61" x14ac:dyDescent="0.25">
      <c r="BI22904" s="34">
        <v>2.2563302603484901E-2</v>
      </c>
    </row>
    <row r="22905" spans="61:61" x14ac:dyDescent="0.25">
      <c r="BI22905" s="34">
        <v>-7.0809242315778301E-2</v>
      </c>
    </row>
    <row r="22906" spans="61:61" x14ac:dyDescent="0.25">
      <c r="BI22906" s="34">
        <v>0.2142475359255101</v>
      </c>
    </row>
    <row r="22907" spans="61:61" x14ac:dyDescent="0.25">
      <c r="BI22907" s="34">
        <v>-6.6088109529841399E-2</v>
      </c>
    </row>
    <row r="22908" spans="61:61" x14ac:dyDescent="0.25">
      <c r="BI22908" s="34">
        <v>0.21964665551469459</v>
      </c>
    </row>
    <row r="22909" spans="61:61" x14ac:dyDescent="0.25">
      <c r="BI22909" s="34">
        <v>-1.0591777754936599E-2</v>
      </c>
    </row>
    <row r="22910" spans="61:61" x14ac:dyDescent="0.25">
      <c r="BI22910" s="34">
        <v>-5.0075552381630098E-2</v>
      </c>
    </row>
    <row r="22911" spans="61:61" x14ac:dyDescent="0.25">
      <c r="BI22911" s="34">
        <v>-1.4067074322884499E-2</v>
      </c>
    </row>
    <row r="22912" spans="61:61" x14ac:dyDescent="0.25">
      <c r="BI22912" s="34">
        <v>0.1031723784190036</v>
      </c>
    </row>
    <row r="22913" spans="61:61" x14ac:dyDescent="0.25">
      <c r="BI22913" s="34">
        <v>6.5690722638467203E-2</v>
      </c>
    </row>
    <row r="22914" spans="61:61" x14ac:dyDescent="0.25">
      <c r="BI22914" s="34">
        <v>5.8836647073613302E-2</v>
      </c>
    </row>
    <row r="22915" spans="61:61" x14ac:dyDescent="0.25">
      <c r="BI22915" s="34">
        <v>5.1473483325138299E-2</v>
      </c>
    </row>
    <row r="22916" spans="61:61" x14ac:dyDescent="0.25">
      <c r="BI22916" s="34">
        <v>7.9079920034420007E-2</v>
      </c>
    </row>
    <row r="22917" spans="61:61" x14ac:dyDescent="0.25">
      <c r="BI22917" s="34">
        <v>5.8639845607272659E-6</v>
      </c>
    </row>
    <row r="22918" spans="61:61" x14ac:dyDescent="0.25">
      <c r="BI22918" s="34">
        <v>0.47007024010219661</v>
      </c>
    </row>
    <row r="22919" spans="61:61" x14ac:dyDescent="0.25">
      <c r="BI22919" s="34">
        <v>6.3770663693350299E-2</v>
      </c>
    </row>
    <row r="22920" spans="61:61" x14ac:dyDescent="0.25">
      <c r="BI22920" s="34">
        <v>0.1936390835832095</v>
      </c>
    </row>
    <row r="22921" spans="61:61" x14ac:dyDescent="0.25">
      <c r="BI22921" s="34">
        <v>-2.9744865783565201E-2</v>
      </c>
    </row>
    <row r="22922" spans="61:61" x14ac:dyDescent="0.25">
      <c r="BI22922" s="34">
        <v>1.041795591229385</v>
      </c>
    </row>
    <row r="22923" spans="61:61" x14ac:dyDescent="0.25">
      <c r="BI22923" s="34">
        <v>0.2426452429927434</v>
      </c>
    </row>
    <row r="22924" spans="61:61" x14ac:dyDescent="0.25">
      <c r="BI22924" s="34">
        <v>-3.4138557423156E-3</v>
      </c>
    </row>
    <row r="22925" spans="61:61" x14ac:dyDescent="0.25">
      <c r="BI22925" s="34">
        <v>0.41468098480181809</v>
      </c>
    </row>
    <row r="22926" spans="61:61" x14ac:dyDescent="0.25">
      <c r="BI22926" s="34">
        <v>5.6248629083095998E-3</v>
      </c>
    </row>
    <row r="22927" spans="61:61" x14ac:dyDescent="0.25">
      <c r="BI22927" s="34">
        <v>0.4346498768141841</v>
      </c>
    </row>
    <row r="22928" spans="61:61" x14ac:dyDescent="0.25">
      <c r="BI22928" s="34">
        <v>0.18151957359545609</v>
      </c>
    </row>
    <row r="22929" spans="61:61" x14ac:dyDescent="0.25">
      <c r="BI22929" s="34">
        <v>-4.2747446981871599E-2</v>
      </c>
    </row>
    <row r="22930" spans="61:61" x14ac:dyDescent="0.25">
      <c r="BI22930" s="34">
        <v>0.2711428382003625</v>
      </c>
    </row>
    <row r="22931" spans="61:61" x14ac:dyDescent="0.25">
      <c r="BI22931" s="34">
        <v>0.20801082075005381</v>
      </c>
    </row>
    <row r="22932" spans="61:61" x14ac:dyDescent="0.25">
      <c r="BI22932" s="34">
        <v>0.1218373252518315</v>
      </c>
    </row>
    <row r="22933" spans="61:61" x14ac:dyDescent="0.25">
      <c r="BI22933" s="34">
        <v>9.68138979156873E-2</v>
      </c>
    </row>
    <row r="22934" spans="61:61" x14ac:dyDescent="0.25">
      <c r="BI22934" s="34">
        <v>1.6541870907053099E-2</v>
      </c>
    </row>
    <row r="22935" spans="61:61" x14ac:dyDescent="0.25">
      <c r="BI22935" s="34">
        <v>6.4967791353165993E-2</v>
      </c>
    </row>
    <row r="22936" spans="61:61" x14ac:dyDescent="0.25">
      <c r="BI22936" s="34">
        <v>0.30299598619737</v>
      </c>
    </row>
    <row r="22937" spans="61:61" x14ac:dyDescent="0.25">
      <c r="BI22937" s="34">
        <v>0.806575203556953</v>
      </c>
    </row>
    <row r="22938" spans="61:61" x14ac:dyDescent="0.25">
      <c r="BI22938" s="34">
        <v>0.1358166570208735</v>
      </c>
    </row>
    <row r="22939" spans="61:61" x14ac:dyDescent="0.25">
      <c r="BI22939" s="34">
        <v>0.33856167781999608</v>
      </c>
    </row>
    <row r="22940" spans="61:61" x14ac:dyDescent="0.25">
      <c r="BI22940" s="34">
        <v>0.1371036772309043</v>
      </c>
    </row>
    <row r="22941" spans="61:61" x14ac:dyDescent="0.25">
      <c r="BI22941" s="34">
        <v>0.26375792959050909</v>
      </c>
    </row>
    <row r="22942" spans="61:61" x14ac:dyDescent="0.25">
      <c r="BI22942" s="34">
        <v>0.1237731740109332</v>
      </c>
    </row>
    <row r="22943" spans="61:61" x14ac:dyDescent="0.25">
      <c r="BI22943" s="34">
        <v>-0.21163844680754729</v>
      </c>
    </row>
    <row r="22944" spans="61:61" x14ac:dyDescent="0.25">
      <c r="BI22944" s="34">
        <v>3.9841406744019203E-2</v>
      </c>
    </row>
    <row r="22945" spans="61:61" x14ac:dyDescent="0.25">
      <c r="BI22945" s="34">
        <v>-3.2546923715090798E-2</v>
      </c>
    </row>
    <row r="22946" spans="61:61" x14ac:dyDescent="0.25">
      <c r="BI22946" s="34">
        <v>0.44527632630663871</v>
      </c>
    </row>
    <row r="22947" spans="61:61" x14ac:dyDescent="0.25">
      <c r="BI22947" s="34">
        <v>-1.9872655147836998E-3</v>
      </c>
    </row>
    <row r="22948" spans="61:61" x14ac:dyDescent="0.25">
      <c r="BI22948" s="34">
        <v>0.20931960360295951</v>
      </c>
    </row>
    <row r="22949" spans="61:61" x14ac:dyDescent="0.25">
      <c r="BI22949" s="34">
        <v>-2.3442029886343E-3</v>
      </c>
    </row>
    <row r="22950" spans="61:61" x14ac:dyDescent="0.25">
      <c r="BI22950" s="34">
        <v>0.15978897688408869</v>
      </c>
    </row>
    <row r="22951" spans="61:61" x14ac:dyDescent="0.25">
      <c r="BI22951" s="34">
        <v>9.6357732786453001E-2</v>
      </c>
    </row>
    <row r="22952" spans="61:61" x14ac:dyDescent="0.25">
      <c r="BI22952" s="34">
        <v>4.7551354389070502E-2</v>
      </c>
    </row>
    <row r="22953" spans="61:61" x14ac:dyDescent="0.25">
      <c r="BI22953" s="34">
        <v>-0.14937835659630599</v>
      </c>
    </row>
    <row r="22954" spans="61:61" x14ac:dyDescent="0.25">
      <c r="BI22954" s="34">
        <v>7.2634093645210701E-2</v>
      </c>
    </row>
    <row r="22955" spans="61:61" x14ac:dyDescent="0.25">
      <c r="BI22955" s="34">
        <v>0.13823826957749541</v>
      </c>
    </row>
    <row r="22956" spans="61:61" x14ac:dyDescent="0.25">
      <c r="BI22956" s="34">
        <v>8.5609876673335195E-2</v>
      </c>
    </row>
    <row r="22957" spans="61:61" x14ac:dyDescent="0.25">
      <c r="BI22957" s="34">
        <v>-0.1752930272486953</v>
      </c>
    </row>
    <row r="22958" spans="61:61" x14ac:dyDescent="0.25">
      <c r="BI22958" s="34">
        <v>-2.3851653154247998E-3</v>
      </c>
    </row>
    <row r="22959" spans="61:61" x14ac:dyDescent="0.25">
      <c r="BI22959" s="34">
        <v>-1.6035421864169098E-2</v>
      </c>
    </row>
    <row r="22960" spans="61:61" x14ac:dyDescent="0.25">
      <c r="BI22960" s="34">
        <v>0.2428145882391394</v>
      </c>
    </row>
    <row r="22961" spans="61:61" x14ac:dyDescent="0.25">
      <c r="BI22961" s="34">
        <v>-6.3856501115145597E-2</v>
      </c>
    </row>
    <row r="22962" spans="61:61" x14ac:dyDescent="0.25">
      <c r="BI22962" s="34">
        <v>3.9722004031222398E-2</v>
      </c>
    </row>
    <row r="22963" spans="61:61" x14ac:dyDescent="0.25">
      <c r="BI22963" s="34">
        <v>5.6146737844463002E-3</v>
      </c>
    </row>
    <row r="22964" spans="61:61" x14ac:dyDescent="0.25">
      <c r="BI22964" s="34">
        <v>0.16412828824758041</v>
      </c>
    </row>
    <row r="22965" spans="61:61" x14ac:dyDescent="0.25">
      <c r="BI22965" s="34">
        <v>-0.1164393019737994</v>
      </c>
    </row>
    <row r="22966" spans="61:61" x14ac:dyDescent="0.25">
      <c r="BI22966" s="34">
        <v>8.9276996526303304E-2</v>
      </c>
    </row>
    <row r="22967" spans="61:61" x14ac:dyDescent="0.25">
      <c r="BI22967" s="34">
        <v>-1.6692547978688799E-2</v>
      </c>
    </row>
    <row r="22968" spans="61:61" x14ac:dyDescent="0.25">
      <c r="BI22968" s="34">
        <v>-3.0998240352998301E-2</v>
      </c>
    </row>
    <row r="22969" spans="61:61" x14ac:dyDescent="0.25">
      <c r="BI22969" s="34">
        <v>-0.1516381516961848</v>
      </c>
    </row>
    <row r="22970" spans="61:61" x14ac:dyDescent="0.25">
      <c r="BI22970" s="34">
        <v>0.1659954198352919</v>
      </c>
    </row>
    <row r="22971" spans="61:61" x14ac:dyDescent="0.25">
      <c r="BI22971" s="34">
        <v>-0.12569619883835709</v>
      </c>
    </row>
    <row r="22972" spans="61:61" x14ac:dyDescent="0.25">
      <c r="BI22972" s="34">
        <v>-3.1633941968085E-2</v>
      </c>
    </row>
    <row r="22973" spans="61:61" x14ac:dyDescent="0.25">
      <c r="BI22973" s="34">
        <v>0.21110867827224319</v>
      </c>
    </row>
    <row r="22974" spans="61:61" x14ac:dyDescent="0.25">
      <c r="BI22974" s="34">
        <v>0.45024128681769759</v>
      </c>
    </row>
    <row r="22975" spans="61:61" x14ac:dyDescent="0.25">
      <c r="BI22975" s="34">
        <v>-8.4854555022067304E-2</v>
      </c>
    </row>
    <row r="22976" spans="61:61" x14ac:dyDescent="0.25">
      <c r="BI22976" s="34">
        <v>0.4189707402224857</v>
      </c>
    </row>
    <row r="22977" spans="61:61" x14ac:dyDescent="0.25">
      <c r="BI22977" s="34">
        <v>0.45317111121396542</v>
      </c>
    </row>
    <row r="22978" spans="61:61" x14ac:dyDescent="0.25">
      <c r="BI22978" s="34">
        <v>0.30807415762252333</v>
      </c>
    </row>
    <row r="22979" spans="61:61" x14ac:dyDescent="0.25">
      <c r="BI22979" s="34">
        <v>0.2109734211029409</v>
      </c>
    </row>
    <row r="22980" spans="61:61" x14ac:dyDescent="0.25">
      <c r="BI22980" s="34">
        <v>0.12861391363455529</v>
      </c>
    </row>
    <row r="22981" spans="61:61" x14ac:dyDescent="0.25">
      <c r="BI22981" s="34">
        <v>0.2052423325864853</v>
      </c>
    </row>
    <row r="22982" spans="61:61" x14ac:dyDescent="0.25">
      <c r="BI22982" s="34">
        <v>8.4508052783800802E-2</v>
      </c>
    </row>
    <row r="22983" spans="61:61" x14ac:dyDescent="0.25">
      <c r="BI22983" s="34">
        <v>0.18514925107664601</v>
      </c>
    </row>
    <row r="22984" spans="61:61" x14ac:dyDescent="0.25">
      <c r="BI22984" s="34">
        <v>0.218790939065132</v>
      </c>
    </row>
    <row r="22985" spans="61:61" x14ac:dyDescent="0.25">
      <c r="BI22985" s="34">
        <v>0.20369973308900921</v>
      </c>
    </row>
    <row r="22986" spans="61:61" x14ac:dyDescent="0.25">
      <c r="BI22986" s="34">
        <v>-0.14976602608040521</v>
      </c>
    </row>
    <row r="22987" spans="61:61" x14ac:dyDescent="0.25">
      <c r="BI22987" s="34">
        <v>5.8851290003864298E-2</v>
      </c>
    </row>
    <row r="22988" spans="61:61" x14ac:dyDescent="0.25">
      <c r="BI22988" s="34">
        <v>0.20554886424112551</v>
      </c>
    </row>
    <row r="22989" spans="61:61" x14ac:dyDescent="0.25">
      <c r="BI22989" s="34">
        <v>9.4765558835460006E-2</v>
      </c>
    </row>
    <row r="22990" spans="61:61" x14ac:dyDescent="0.25">
      <c r="BI22990" s="34">
        <v>0.165929500470852</v>
      </c>
    </row>
    <row r="22991" spans="61:61" x14ac:dyDescent="0.25">
      <c r="BI22991" s="34">
        <v>0.12046362981384739</v>
      </c>
    </row>
    <row r="22992" spans="61:61" x14ac:dyDescent="0.25">
      <c r="BI22992" s="34">
        <v>4.0583270108807398E-2</v>
      </c>
    </row>
    <row r="22993" spans="61:61" x14ac:dyDescent="0.25">
      <c r="BI22993" s="34">
        <v>0.31455590412092188</v>
      </c>
    </row>
    <row r="22994" spans="61:61" x14ac:dyDescent="0.25">
      <c r="BI22994" s="34">
        <v>-1.36782303861064E-2</v>
      </c>
    </row>
    <row r="22995" spans="61:61" x14ac:dyDescent="0.25">
      <c r="BI22995" s="34">
        <v>-6.6798865351591102E-2</v>
      </c>
    </row>
    <row r="22996" spans="61:61" x14ac:dyDescent="0.25">
      <c r="BI22996" s="34">
        <v>6.0107993790961101E-2</v>
      </c>
    </row>
    <row r="22997" spans="61:61" x14ac:dyDescent="0.25">
      <c r="BI22997" s="34">
        <v>-0.16387004996159249</v>
      </c>
    </row>
    <row r="22998" spans="61:61" x14ac:dyDescent="0.25">
      <c r="BI22998" s="34">
        <v>-7.5657512188772993E-2</v>
      </c>
    </row>
    <row r="22999" spans="61:61" x14ac:dyDescent="0.25">
      <c r="BI22999" s="34">
        <v>4.1324733044644998E-2</v>
      </c>
    </row>
    <row r="23000" spans="61:61" x14ac:dyDescent="0.25">
      <c r="BI23000" s="34">
        <v>9.9447011650684397E-2</v>
      </c>
    </row>
    <row r="23001" spans="61:61" x14ac:dyDescent="0.25">
      <c r="BI23001" s="34">
        <v>-4.5792919068815802E-2</v>
      </c>
    </row>
    <row r="23002" spans="61:61" x14ac:dyDescent="0.25">
      <c r="BI23002" s="34">
        <v>0.12535436458748031</v>
      </c>
    </row>
    <row r="23003" spans="61:61" x14ac:dyDescent="0.25">
      <c r="BI23003" s="34">
        <v>0.66019293669304135</v>
      </c>
    </row>
    <row r="23004" spans="61:61" x14ac:dyDescent="0.25">
      <c r="BI23004" s="34">
        <v>0.10266475562549129</v>
      </c>
    </row>
    <row r="23005" spans="61:61" x14ac:dyDescent="0.25">
      <c r="BI23005" s="34">
        <v>0.1653017567236251</v>
      </c>
    </row>
    <row r="23006" spans="61:61" x14ac:dyDescent="0.25">
      <c r="BI23006" s="34">
        <v>0.31110264170575458</v>
      </c>
    </row>
    <row r="23007" spans="61:61" x14ac:dyDescent="0.25">
      <c r="BI23007" s="34">
        <v>-4.07397767855468E-2</v>
      </c>
    </row>
    <row r="23008" spans="61:61" x14ac:dyDescent="0.25">
      <c r="BI23008" s="34">
        <v>-0.23353419767680919</v>
      </c>
    </row>
    <row r="23009" spans="61:61" x14ac:dyDescent="0.25">
      <c r="BI23009" s="34">
        <v>0.117269706503513</v>
      </c>
    </row>
    <row r="23010" spans="61:61" x14ac:dyDescent="0.25">
      <c r="BI23010" s="34">
        <v>-3.4625623020095003E-2</v>
      </c>
    </row>
    <row r="23011" spans="61:61" x14ac:dyDescent="0.25">
      <c r="BI23011" s="34">
        <v>-8.2730278748502403E-2</v>
      </c>
    </row>
    <row r="23012" spans="61:61" x14ac:dyDescent="0.25">
      <c r="BI23012" s="34">
        <v>-6.4040279970903904E-2</v>
      </c>
    </row>
    <row r="23013" spans="61:61" x14ac:dyDescent="0.25">
      <c r="BI23013" s="34">
        <v>-9.0303869181632607E-2</v>
      </c>
    </row>
    <row r="23014" spans="61:61" x14ac:dyDescent="0.25">
      <c r="BI23014" s="34">
        <v>-0.15218398488908699</v>
      </c>
    </row>
    <row r="23015" spans="61:61" x14ac:dyDescent="0.25">
      <c r="BI23015" s="34">
        <v>-0.10990712530110271</v>
      </c>
    </row>
    <row r="23016" spans="61:61" x14ac:dyDescent="0.25">
      <c r="BI23016" s="34">
        <v>-5.6778133097143801E-2</v>
      </c>
    </row>
    <row r="23017" spans="61:61" x14ac:dyDescent="0.25">
      <c r="BI23017" s="34">
        <v>0.21013096810558371</v>
      </c>
    </row>
    <row r="23018" spans="61:61" x14ac:dyDescent="0.25">
      <c r="BI23018" s="34">
        <v>-3.8251199886810798E-2</v>
      </c>
    </row>
    <row r="23019" spans="61:61" x14ac:dyDescent="0.25">
      <c r="BI23019" s="34">
        <v>0.10946855046775519</v>
      </c>
    </row>
    <row r="23020" spans="61:61" x14ac:dyDescent="0.25">
      <c r="BI23020" s="34">
        <v>7.0438006727862601E-2</v>
      </c>
    </row>
    <row r="23021" spans="61:61" x14ac:dyDescent="0.25">
      <c r="BI23021" s="34">
        <v>-0.35520499409544221</v>
      </c>
    </row>
    <row r="23022" spans="61:61" x14ac:dyDescent="0.25">
      <c r="BI23022" s="34">
        <v>6.5635050059674405E-2</v>
      </c>
    </row>
    <row r="23023" spans="61:61" x14ac:dyDescent="0.25">
      <c r="BI23023" s="34">
        <v>2.6428909145627E-3</v>
      </c>
    </row>
    <row r="23024" spans="61:61" x14ac:dyDescent="0.25">
      <c r="BI23024" s="34">
        <v>0.19024182399624859</v>
      </c>
    </row>
    <row r="23025" spans="61:61" x14ac:dyDescent="0.25">
      <c r="BI23025" s="34">
        <v>-0.103337595544071</v>
      </c>
    </row>
    <row r="23026" spans="61:61" x14ac:dyDescent="0.25">
      <c r="BI23026" s="34">
        <v>-0.15119845248413219</v>
      </c>
    </row>
    <row r="23027" spans="61:61" x14ac:dyDescent="0.25">
      <c r="BI23027" s="34">
        <v>1.46206027594365E-2</v>
      </c>
    </row>
    <row r="23028" spans="61:61" x14ac:dyDescent="0.25">
      <c r="BI23028" s="34">
        <v>-0.1967159696929012</v>
      </c>
    </row>
    <row r="23029" spans="61:61" x14ac:dyDescent="0.25">
      <c r="BI23029" s="34">
        <v>-8.9797789065563294E-2</v>
      </c>
    </row>
    <row r="23030" spans="61:61" x14ac:dyDescent="0.25">
      <c r="BI23030" s="34">
        <v>0.1638499772036684</v>
      </c>
    </row>
    <row r="23031" spans="61:61" x14ac:dyDescent="0.25">
      <c r="BI23031" s="34">
        <v>2.7906460924875202E-2</v>
      </c>
    </row>
    <row r="23032" spans="61:61" x14ac:dyDescent="0.25">
      <c r="BI23032" s="34">
        <v>0.112050458586011</v>
      </c>
    </row>
    <row r="23033" spans="61:61" x14ac:dyDescent="0.25">
      <c r="BI23033" s="34">
        <v>-6.0292857113958598E-2</v>
      </c>
    </row>
    <row r="23034" spans="61:61" x14ac:dyDescent="0.25">
      <c r="BI23034" s="34">
        <v>-0.1429414151411024</v>
      </c>
    </row>
    <row r="23035" spans="61:61" x14ac:dyDescent="0.25">
      <c r="BI23035" s="34">
        <v>-0.17638700887549591</v>
      </c>
    </row>
    <row r="23036" spans="61:61" x14ac:dyDescent="0.25">
      <c r="BI23036" s="34">
        <v>-2.4426455683494001E-2</v>
      </c>
    </row>
    <row r="23037" spans="61:61" x14ac:dyDescent="0.25">
      <c r="BI23037" s="34">
        <v>-0.17899844699211959</v>
      </c>
    </row>
    <row r="23038" spans="61:61" x14ac:dyDescent="0.25">
      <c r="BI23038" s="34">
        <v>-0.2669063602616899</v>
      </c>
    </row>
    <row r="23039" spans="61:61" x14ac:dyDescent="0.25">
      <c r="BI23039" s="34">
        <v>-0.1749297530212435</v>
      </c>
    </row>
    <row r="23040" spans="61:61" x14ac:dyDescent="0.25">
      <c r="BI23040" s="34">
        <v>-0.1464018646966509</v>
      </c>
    </row>
    <row r="23041" spans="61:61" x14ac:dyDescent="0.25">
      <c r="BI23041" s="34">
        <v>-0.13032555700067</v>
      </c>
    </row>
    <row r="23042" spans="61:61" x14ac:dyDescent="0.25">
      <c r="BI23042" s="34">
        <v>-8.0602483655115797E-2</v>
      </c>
    </row>
    <row r="23043" spans="61:61" x14ac:dyDescent="0.25">
      <c r="BI23043" s="34">
        <v>-1.8526931975338001E-2</v>
      </c>
    </row>
    <row r="23044" spans="61:61" x14ac:dyDescent="0.25">
      <c r="BI23044" s="34">
        <v>9.0859171563248395E-2</v>
      </c>
    </row>
    <row r="23045" spans="61:61" x14ac:dyDescent="0.25">
      <c r="BI23045" s="34">
        <v>-0.1707239726603533</v>
      </c>
    </row>
    <row r="23046" spans="61:61" x14ac:dyDescent="0.25">
      <c r="BI23046" s="34">
        <v>-0.24749616607841901</v>
      </c>
    </row>
    <row r="23047" spans="61:61" x14ac:dyDescent="0.25">
      <c r="BI23047" s="34">
        <v>-8.3324153924491107E-2</v>
      </c>
    </row>
    <row r="23048" spans="61:61" x14ac:dyDescent="0.25">
      <c r="BI23048" s="34">
        <v>3.6497958380367998E-2</v>
      </c>
    </row>
    <row r="23049" spans="61:61" x14ac:dyDescent="0.25">
      <c r="BI23049" s="34">
        <v>-0.10630088118555719</v>
      </c>
    </row>
    <row r="23050" spans="61:61" x14ac:dyDescent="0.25">
      <c r="BI23050" s="34">
        <v>-0.1923846627517827</v>
      </c>
    </row>
    <row r="23051" spans="61:61" x14ac:dyDescent="0.25">
      <c r="BI23051" s="34">
        <v>-8.3107594842561305E-2</v>
      </c>
    </row>
    <row r="23052" spans="61:61" x14ac:dyDescent="0.25">
      <c r="BI23052" s="34">
        <v>-0.14413247385898581</v>
      </c>
    </row>
    <row r="23053" spans="61:61" x14ac:dyDescent="0.25">
      <c r="BI23053" s="34">
        <v>-9.2816325745779596E-2</v>
      </c>
    </row>
    <row r="23054" spans="61:61" x14ac:dyDescent="0.25">
      <c r="BI23054" s="34">
        <v>3.5296144624681898E-2</v>
      </c>
    </row>
    <row r="23055" spans="61:61" x14ac:dyDescent="0.25">
      <c r="BI23055" s="34">
        <v>-8.5424402041664904E-2</v>
      </c>
    </row>
    <row r="23056" spans="61:61" x14ac:dyDescent="0.25">
      <c r="BI23056" s="34">
        <v>-8.2659068084397394E-2</v>
      </c>
    </row>
    <row r="23057" spans="61:61" x14ac:dyDescent="0.25">
      <c r="BI23057" s="34">
        <v>-6.7383778446917494E-2</v>
      </c>
    </row>
    <row r="23058" spans="61:61" x14ac:dyDescent="0.25">
      <c r="BI23058" s="34">
        <v>8.4172444985949006E-3</v>
      </c>
    </row>
    <row r="23059" spans="61:61" x14ac:dyDescent="0.25">
      <c r="BI23059" s="34">
        <v>-4.6100276144605302E-2</v>
      </c>
    </row>
    <row r="23060" spans="61:61" x14ac:dyDescent="0.25">
      <c r="BI23060" s="34">
        <v>-0.1166016277107939</v>
      </c>
    </row>
    <row r="23061" spans="61:61" x14ac:dyDescent="0.25">
      <c r="BI23061" s="34">
        <v>-1.5348507913538E-2</v>
      </c>
    </row>
    <row r="23062" spans="61:61" x14ac:dyDescent="0.25">
      <c r="BI23062" s="34">
        <v>-0.14529674026268399</v>
      </c>
    </row>
    <row r="23063" spans="61:61" x14ac:dyDescent="0.25">
      <c r="BI23063" s="34">
        <v>5.7265121029028802E-2</v>
      </c>
    </row>
    <row r="23064" spans="61:61" x14ac:dyDescent="0.25">
      <c r="BI23064" s="34">
        <v>-7.0302913900151101E-2</v>
      </c>
    </row>
    <row r="23065" spans="61:61" x14ac:dyDescent="0.25">
      <c r="BI23065" s="34">
        <v>-0.57494036033292628</v>
      </c>
    </row>
    <row r="23066" spans="61:61" x14ac:dyDescent="0.25">
      <c r="BI23066" s="34">
        <v>-8.57464691022162E-2</v>
      </c>
    </row>
    <row r="23067" spans="61:61" x14ac:dyDescent="0.25">
      <c r="BI23067" s="34">
        <v>2.9641263389843402E-2</v>
      </c>
    </row>
    <row r="23068" spans="61:61" x14ac:dyDescent="0.25">
      <c r="BI23068" s="34">
        <v>1.6694144131591201E-2</v>
      </c>
    </row>
    <row r="23069" spans="61:61" x14ac:dyDescent="0.25">
      <c r="BI23069" s="34">
        <v>-0.1849917654827698</v>
      </c>
    </row>
    <row r="23070" spans="61:61" x14ac:dyDescent="0.25">
      <c r="BI23070" s="34">
        <v>9.4670890861160997E-2</v>
      </c>
    </row>
    <row r="23071" spans="61:61" x14ac:dyDescent="0.25">
      <c r="BI23071" s="34">
        <v>-8.4505741255459704E-2</v>
      </c>
    </row>
    <row r="23072" spans="61:61" x14ac:dyDescent="0.25">
      <c r="BI23072" s="34">
        <v>-0.1106227884486894</v>
      </c>
    </row>
    <row r="23073" spans="61:61" x14ac:dyDescent="0.25">
      <c r="BI23073" s="34">
        <v>6.9993638012843307E-2</v>
      </c>
    </row>
    <row r="23074" spans="61:61" x14ac:dyDescent="0.25">
      <c r="BI23074" s="34">
        <v>-6.3403298207407102E-2</v>
      </c>
    </row>
    <row r="23075" spans="61:61" x14ac:dyDescent="0.25">
      <c r="BI23075" s="34">
        <v>2.4379667714077E-3</v>
      </c>
    </row>
    <row r="23076" spans="61:61" x14ac:dyDescent="0.25">
      <c r="BI23076" s="34">
        <v>-1.78544394524646E-2</v>
      </c>
    </row>
    <row r="23077" spans="61:61" x14ac:dyDescent="0.25">
      <c r="BI23077" s="34">
        <v>4.0097625884190198E-2</v>
      </c>
    </row>
    <row r="23078" spans="61:61" x14ac:dyDescent="0.25">
      <c r="BI23078" s="34">
        <v>-7.9562055401048701E-2</v>
      </c>
    </row>
    <row r="23079" spans="61:61" x14ac:dyDescent="0.25">
      <c r="BI23079" s="34">
        <v>-4.1439970421934001E-2</v>
      </c>
    </row>
    <row r="23080" spans="61:61" x14ac:dyDescent="0.25">
      <c r="BI23080" s="34">
        <v>-0.15226547103389071</v>
      </c>
    </row>
    <row r="23081" spans="61:61" x14ac:dyDescent="0.25">
      <c r="BI23081" s="34">
        <v>-9.1643341898961991E-3</v>
      </c>
    </row>
    <row r="23082" spans="61:61" x14ac:dyDescent="0.25">
      <c r="BI23082" s="34">
        <v>3.3459547220983897E-2</v>
      </c>
    </row>
    <row r="23083" spans="61:61" x14ac:dyDescent="0.25">
      <c r="BI23083" s="34">
        <v>-0.22346042387795581</v>
      </c>
    </row>
    <row r="23084" spans="61:61" x14ac:dyDescent="0.25">
      <c r="BI23084" s="34">
        <v>4.2257714473840002E-3</v>
      </c>
    </row>
    <row r="23085" spans="61:61" x14ac:dyDescent="0.25">
      <c r="BI23085" s="34">
        <v>6.8262388114654599E-2</v>
      </c>
    </row>
    <row r="23086" spans="61:61" x14ac:dyDescent="0.25">
      <c r="BI23086" s="34">
        <v>-9.6451195014579494E-2</v>
      </c>
    </row>
    <row r="23087" spans="61:61" x14ac:dyDescent="0.25">
      <c r="BI23087" s="34">
        <v>4.9029915656835503E-2</v>
      </c>
    </row>
    <row r="23088" spans="61:61" x14ac:dyDescent="0.25">
      <c r="BI23088" s="34">
        <v>0.21623918489885219</v>
      </c>
    </row>
    <row r="23089" spans="61:61" x14ac:dyDescent="0.25">
      <c r="BI23089" s="34">
        <v>0.20684291778831879</v>
      </c>
    </row>
    <row r="23090" spans="61:61" x14ac:dyDescent="0.25">
      <c r="BI23090" s="34">
        <v>6.5636151933746806E-2</v>
      </c>
    </row>
    <row r="23091" spans="61:61" x14ac:dyDescent="0.25">
      <c r="BI23091" s="34">
        <v>-8.3686119041891001E-3</v>
      </c>
    </row>
    <row r="23092" spans="61:61" x14ac:dyDescent="0.25">
      <c r="BI23092" s="34">
        <v>-2.93693564979189E-2</v>
      </c>
    </row>
    <row r="23093" spans="61:61" x14ac:dyDescent="0.25">
      <c r="BI23093" s="34">
        <v>0.101067452947221</v>
      </c>
    </row>
    <row r="23094" spans="61:61" x14ac:dyDescent="0.25">
      <c r="BI23094" s="34">
        <v>8.0775692857984992E-3</v>
      </c>
    </row>
    <row r="23095" spans="61:61" x14ac:dyDescent="0.25">
      <c r="BI23095" s="34">
        <v>-0.1074597733259514</v>
      </c>
    </row>
    <row r="23096" spans="61:61" x14ac:dyDescent="0.25">
      <c r="BI23096" s="34">
        <v>0.12645779477490071</v>
      </c>
    </row>
    <row r="23097" spans="61:61" x14ac:dyDescent="0.25">
      <c r="BI23097" s="34">
        <v>-6.6639391818235305E-2</v>
      </c>
    </row>
    <row r="23098" spans="61:61" x14ac:dyDescent="0.25">
      <c r="BI23098" s="34">
        <v>0.1685246685093012</v>
      </c>
    </row>
    <row r="23099" spans="61:61" x14ac:dyDescent="0.25">
      <c r="BI23099" s="34">
        <v>0.17959226749751711</v>
      </c>
    </row>
    <row r="23100" spans="61:61" x14ac:dyDescent="0.25">
      <c r="BI23100" s="34">
        <v>3.0800034291066699E-2</v>
      </c>
    </row>
    <row r="23101" spans="61:61" x14ac:dyDescent="0.25">
      <c r="BI23101" s="34">
        <v>0.1221582332427041</v>
      </c>
    </row>
    <row r="23102" spans="61:61" x14ac:dyDescent="0.25">
      <c r="BI23102" s="34">
        <v>-1.8707187562578002E-2</v>
      </c>
    </row>
    <row r="23103" spans="61:61" x14ac:dyDescent="0.25">
      <c r="BI23103" s="34">
        <v>5.6513588388638597E-2</v>
      </c>
    </row>
    <row r="23104" spans="61:61" x14ac:dyDescent="0.25">
      <c r="BI23104" s="34">
        <v>1.52201377011801E-2</v>
      </c>
    </row>
    <row r="23105" spans="61:61" x14ac:dyDescent="0.25">
      <c r="BI23105" s="34">
        <v>0.15542737902049331</v>
      </c>
    </row>
    <row r="23106" spans="61:61" x14ac:dyDescent="0.25">
      <c r="BI23106" s="34">
        <v>0.10139143475712641</v>
      </c>
    </row>
    <row r="23107" spans="61:61" x14ac:dyDescent="0.25">
      <c r="BI23107" s="34">
        <v>0.2103767235954333</v>
      </c>
    </row>
    <row r="23108" spans="61:61" x14ac:dyDescent="0.25">
      <c r="BI23108" s="34">
        <v>3.0821687712926499E-2</v>
      </c>
    </row>
    <row r="23109" spans="61:61" x14ac:dyDescent="0.25">
      <c r="BI23109" s="34">
        <v>5.2424115995451402E-2</v>
      </c>
    </row>
    <row r="23110" spans="61:61" x14ac:dyDescent="0.25">
      <c r="BI23110" s="34">
        <v>-1.68264349785902E-2</v>
      </c>
    </row>
    <row r="23111" spans="61:61" x14ac:dyDescent="0.25">
      <c r="BI23111" s="34">
        <v>0.45986814251615982</v>
      </c>
    </row>
    <row r="23112" spans="61:61" x14ac:dyDescent="0.25">
      <c r="BI23112" s="34">
        <v>0.2206908497936321</v>
      </c>
    </row>
    <row r="23113" spans="61:61" x14ac:dyDescent="0.25">
      <c r="BI23113" s="34">
        <v>-9.1815053919274706E-2</v>
      </c>
    </row>
    <row r="23114" spans="61:61" x14ac:dyDescent="0.25">
      <c r="BI23114" s="34">
        <v>-3.5328188787304697E-2</v>
      </c>
    </row>
    <row r="23115" spans="61:61" x14ac:dyDescent="0.25">
      <c r="BI23115" s="34">
        <v>-6.2480913929531097E-2</v>
      </c>
    </row>
    <row r="23116" spans="61:61" x14ac:dyDescent="0.25">
      <c r="BI23116" s="34">
        <v>-0.18184047887857971</v>
      </c>
    </row>
    <row r="23117" spans="61:61" x14ac:dyDescent="0.25">
      <c r="BI23117" s="34">
        <v>-0.2115915912144678</v>
      </c>
    </row>
    <row r="23118" spans="61:61" x14ac:dyDescent="0.25">
      <c r="BI23118" s="34">
        <v>-0.1268521484721096</v>
      </c>
    </row>
    <row r="23119" spans="61:61" x14ac:dyDescent="0.25">
      <c r="BI23119" s="34">
        <v>-3.2936971288751803E-2</v>
      </c>
    </row>
    <row r="23120" spans="61:61" x14ac:dyDescent="0.25">
      <c r="BI23120" s="34">
        <v>-0.19726422532911639</v>
      </c>
    </row>
    <row r="23121" spans="61:61" x14ac:dyDescent="0.25">
      <c r="BI23121" s="34">
        <v>0.46201890758422748</v>
      </c>
    </row>
    <row r="23122" spans="61:61" x14ac:dyDescent="0.25">
      <c r="BI23122" s="34">
        <v>-0.1689480078343191</v>
      </c>
    </row>
    <row r="23123" spans="61:61" x14ac:dyDescent="0.25">
      <c r="BI23123" s="34">
        <v>2.2741979651284099E-2</v>
      </c>
    </row>
    <row r="23124" spans="61:61" x14ac:dyDescent="0.25">
      <c r="BI23124" s="34">
        <v>-0.1289353156518471</v>
      </c>
    </row>
    <row r="23125" spans="61:61" x14ac:dyDescent="0.25">
      <c r="BI23125" s="34">
        <v>7.92709672762585E-2</v>
      </c>
    </row>
    <row r="23126" spans="61:61" x14ac:dyDescent="0.25">
      <c r="BI23126" s="34">
        <v>-0.1038759121460832</v>
      </c>
    </row>
    <row r="23127" spans="61:61" x14ac:dyDescent="0.25">
      <c r="BI23127" s="34">
        <v>-0.24732293473285949</v>
      </c>
    </row>
    <row r="23128" spans="61:61" x14ac:dyDescent="0.25">
      <c r="BI23128" s="34">
        <v>-5.0871161586871903E-2</v>
      </c>
    </row>
    <row r="23129" spans="61:61" x14ac:dyDescent="0.25">
      <c r="BI23129" s="34">
        <v>-0.1089960428650877</v>
      </c>
    </row>
    <row r="23130" spans="61:61" x14ac:dyDescent="0.25">
      <c r="BI23130" s="34">
        <v>-0.1233485546259997</v>
      </c>
    </row>
    <row r="23131" spans="61:61" x14ac:dyDescent="0.25">
      <c r="BI23131" s="34">
        <v>-6.1019822222065999E-2</v>
      </c>
    </row>
    <row r="23132" spans="61:61" x14ac:dyDescent="0.25">
      <c r="BI23132" s="34">
        <v>0.1083924687435823</v>
      </c>
    </row>
    <row r="23133" spans="61:61" x14ac:dyDescent="0.25">
      <c r="BI23133" s="34">
        <v>-3.4576896809369297E-2</v>
      </c>
    </row>
    <row r="23134" spans="61:61" x14ac:dyDescent="0.25">
      <c r="BI23134" s="34">
        <v>1.746160245743E-3</v>
      </c>
    </row>
    <row r="23135" spans="61:61" x14ac:dyDescent="0.25">
      <c r="BI23135" s="34">
        <v>4.6458729924896101E-2</v>
      </c>
    </row>
    <row r="23136" spans="61:61" x14ac:dyDescent="0.25">
      <c r="BI23136" s="34">
        <v>-0.1565623710748206</v>
      </c>
    </row>
    <row r="23137" spans="61:61" x14ac:dyDescent="0.25">
      <c r="BI23137" s="34">
        <v>-8.0237362208721002E-3</v>
      </c>
    </row>
    <row r="23138" spans="61:61" x14ac:dyDescent="0.25">
      <c r="BI23138" s="34">
        <v>-5.4564033149474597E-2</v>
      </c>
    </row>
    <row r="23139" spans="61:61" x14ac:dyDescent="0.25">
      <c r="BI23139" s="34">
        <v>-7.0750636387613405E-2</v>
      </c>
    </row>
    <row r="23140" spans="61:61" x14ac:dyDescent="0.25">
      <c r="BI23140" s="34">
        <v>-0.21382644549857829</v>
      </c>
    </row>
    <row r="23141" spans="61:61" x14ac:dyDescent="0.25">
      <c r="BI23141" s="34">
        <v>8.0660000768873003E-2</v>
      </c>
    </row>
    <row r="23142" spans="61:61" x14ac:dyDescent="0.25">
      <c r="BI23142" s="34">
        <v>8.9654086835399996E-4</v>
      </c>
    </row>
    <row r="23143" spans="61:61" x14ac:dyDescent="0.25">
      <c r="BI23143" s="34">
        <v>-2.6195650610685298E-2</v>
      </c>
    </row>
    <row r="23144" spans="61:61" x14ac:dyDescent="0.25">
      <c r="BI23144" s="34">
        <v>-6.5486533175065295E-2</v>
      </c>
    </row>
    <row r="23145" spans="61:61" x14ac:dyDescent="0.25">
      <c r="BI23145" s="34">
        <v>-0.14915942442985189</v>
      </c>
    </row>
    <row r="23146" spans="61:61" x14ac:dyDescent="0.25">
      <c r="BI23146" s="34">
        <v>-9.5940090090089997E-2</v>
      </c>
    </row>
    <row r="23147" spans="61:61" x14ac:dyDescent="0.25">
      <c r="BI23147" s="34">
        <v>-8.2103780634002699E-2</v>
      </c>
    </row>
    <row r="23148" spans="61:61" x14ac:dyDescent="0.25">
      <c r="BI23148" s="34">
        <v>9.0678757376370001E-4</v>
      </c>
    </row>
    <row r="23149" spans="61:61" x14ac:dyDescent="0.25">
      <c r="BI23149" s="34">
        <v>1.4225517626402E-2</v>
      </c>
    </row>
    <row r="23150" spans="61:61" x14ac:dyDescent="0.25">
      <c r="BI23150" s="34">
        <v>-3.3024441495997599E-2</v>
      </c>
    </row>
    <row r="23151" spans="61:61" x14ac:dyDescent="0.25">
      <c r="BI23151" s="34">
        <v>-0.11468607643206449</v>
      </c>
    </row>
    <row r="23152" spans="61:61" x14ac:dyDescent="0.25">
      <c r="BI23152" s="34">
        <v>6.3337659184935197E-2</v>
      </c>
    </row>
    <row r="23153" spans="61:61" x14ac:dyDescent="0.25">
      <c r="BI23153" s="34">
        <v>0.1744385556158064</v>
      </c>
    </row>
    <row r="23154" spans="61:61" x14ac:dyDescent="0.25">
      <c r="BI23154" s="34">
        <v>0.1416170574832282</v>
      </c>
    </row>
    <row r="23155" spans="61:61" x14ac:dyDescent="0.25">
      <c r="BI23155" s="34">
        <v>-4.5774647988188998E-3</v>
      </c>
    </row>
    <row r="23156" spans="61:61" x14ac:dyDescent="0.25">
      <c r="BI23156" s="34">
        <v>0.10519311051109891</v>
      </c>
    </row>
    <row r="23157" spans="61:61" x14ac:dyDescent="0.25">
      <c r="BI23157" s="34">
        <v>9.6942723250685994E-2</v>
      </c>
    </row>
    <row r="23158" spans="61:61" x14ac:dyDescent="0.25">
      <c r="BI23158" s="34">
        <v>-3.2565058486960799E-2</v>
      </c>
    </row>
    <row r="23159" spans="61:61" x14ac:dyDescent="0.25">
      <c r="BI23159" s="34">
        <v>-0.13410896794938751</v>
      </c>
    </row>
    <row r="23160" spans="61:61" x14ac:dyDescent="0.25">
      <c r="BI23160" s="34">
        <v>-0.149803563336908</v>
      </c>
    </row>
    <row r="23161" spans="61:61" x14ac:dyDescent="0.25">
      <c r="BI23161" s="34">
        <v>-8.8734654376484007E-3</v>
      </c>
    </row>
    <row r="23162" spans="61:61" x14ac:dyDescent="0.25">
      <c r="BI23162" s="34">
        <v>0.14406319602154491</v>
      </c>
    </row>
    <row r="23163" spans="61:61" x14ac:dyDescent="0.25">
      <c r="BI23163" s="34">
        <v>1.55399714405194E-2</v>
      </c>
    </row>
    <row r="23164" spans="61:61" x14ac:dyDescent="0.25">
      <c r="BI23164" s="34">
        <v>5.9973220913843397E-2</v>
      </c>
    </row>
    <row r="23165" spans="61:61" x14ac:dyDescent="0.25">
      <c r="BI23165" s="34">
        <v>-0.1248865478097797</v>
      </c>
    </row>
    <row r="23166" spans="61:61" x14ac:dyDescent="0.25">
      <c r="BI23166" s="34">
        <v>3.7530977250491801E-2</v>
      </c>
    </row>
    <row r="23167" spans="61:61" x14ac:dyDescent="0.25">
      <c r="BI23167" s="34">
        <v>-0.1313961427654104</v>
      </c>
    </row>
    <row r="23168" spans="61:61" x14ac:dyDescent="0.25">
      <c r="BI23168" s="34">
        <v>-0.1311707512092597</v>
      </c>
    </row>
    <row r="23169" spans="61:61" x14ac:dyDescent="0.25">
      <c r="BI23169" s="34">
        <v>-0.13407048396419111</v>
      </c>
    </row>
    <row r="23170" spans="61:61" x14ac:dyDescent="0.25">
      <c r="BI23170" s="34">
        <v>-0.34802406705524608</v>
      </c>
    </row>
    <row r="23171" spans="61:61" x14ac:dyDescent="0.25">
      <c r="BI23171" s="34">
        <v>4.7816654216768902E-2</v>
      </c>
    </row>
    <row r="23172" spans="61:61" x14ac:dyDescent="0.25">
      <c r="BI23172" s="34">
        <v>8.67632404551585E-2</v>
      </c>
    </row>
    <row r="23173" spans="61:61" x14ac:dyDescent="0.25">
      <c r="BI23173" s="34">
        <v>-0.1153170036754026</v>
      </c>
    </row>
    <row r="23174" spans="61:61" x14ac:dyDescent="0.25">
      <c r="BI23174" s="34">
        <v>0.1084275180732234</v>
      </c>
    </row>
    <row r="23175" spans="61:61" x14ac:dyDescent="0.25">
      <c r="BI23175" s="34">
        <v>0.40701096435266831</v>
      </c>
    </row>
    <row r="23176" spans="61:61" x14ac:dyDescent="0.25">
      <c r="BI23176" s="34">
        <v>-9.5542059619762504E-2</v>
      </c>
    </row>
    <row r="23177" spans="61:61" x14ac:dyDescent="0.25">
      <c r="BI23177" s="34">
        <v>-0.13676443743113359</v>
      </c>
    </row>
    <row r="23178" spans="61:61" x14ac:dyDescent="0.25">
      <c r="BI23178" s="34">
        <v>1.2077158995538699E-2</v>
      </c>
    </row>
    <row r="23179" spans="61:61" x14ac:dyDescent="0.25">
      <c r="BI23179" s="34">
        <v>-4.5538208641670297E-2</v>
      </c>
    </row>
    <row r="23180" spans="61:61" x14ac:dyDescent="0.25">
      <c r="BI23180" s="34">
        <v>-0.1151189880019388</v>
      </c>
    </row>
    <row r="23181" spans="61:61" x14ac:dyDescent="0.25">
      <c r="BI23181" s="34">
        <v>-0.1418535805930676</v>
      </c>
    </row>
    <row r="23182" spans="61:61" x14ac:dyDescent="0.25">
      <c r="BI23182" s="34">
        <v>-3.5440656761749699E-2</v>
      </c>
    </row>
    <row r="23183" spans="61:61" x14ac:dyDescent="0.25">
      <c r="BI23183" s="34">
        <v>1.5106531022024101E-2</v>
      </c>
    </row>
    <row r="23184" spans="61:61" x14ac:dyDescent="0.25">
      <c r="BI23184" s="34">
        <v>2.4832894669234002E-3</v>
      </c>
    </row>
    <row r="23185" spans="61:61" x14ac:dyDescent="0.25">
      <c r="BI23185" s="34">
        <v>0.12841881303637959</v>
      </c>
    </row>
    <row r="23186" spans="61:61" x14ac:dyDescent="0.25">
      <c r="BI23186" s="34">
        <v>-0.2265028220091119</v>
      </c>
    </row>
    <row r="23187" spans="61:61" x14ac:dyDescent="0.25">
      <c r="BI23187" s="34">
        <v>-0.13452179656417201</v>
      </c>
    </row>
    <row r="23188" spans="61:61" x14ac:dyDescent="0.25">
      <c r="BI23188" s="34">
        <v>6.1679159524500003E-3</v>
      </c>
    </row>
    <row r="23189" spans="61:61" x14ac:dyDescent="0.25">
      <c r="BI23189" s="34">
        <v>-5.8500116917037E-3</v>
      </c>
    </row>
    <row r="23190" spans="61:61" x14ac:dyDescent="0.25">
      <c r="BI23190" s="34">
        <v>0.31904358625771662</v>
      </c>
    </row>
    <row r="23191" spans="61:61" x14ac:dyDescent="0.25">
      <c r="BI23191" s="34">
        <v>-1.2054141610653501E-2</v>
      </c>
    </row>
    <row r="23192" spans="61:61" x14ac:dyDescent="0.25">
      <c r="BI23192" s="34">
        <v>-8.6048676279507994E-3</v>
      </c>
    </row>
    <row r="23193" spans="61:61" x14ac:dyDescent="0.25">
      <c r="BI23193" s="34">
        <v>-3.1483503913895601E-2</v>
      </c>
    </row>
    <row r="23194" spans="61:61" x14ac:dyDescent="0.25">
      <c r="BI23194" s="34">
        <v>-7.4495814124376197E-2</v>
      </c>
    </row>
    <row r="23195" spans="61:61" x14ac:dyDescent="0.25">
      <c r="BI23195" s="34">
        <v>-7.4689295998441194E-2</v>
      </c>
    </row>
    <row r="23196" spans="61:61" x14ac:dyDescent="0.25">
      <c r="BI23196" s="34">
        <v>7.9386102191118704E-2</v>
      </c>
    </row>
    <row r="23197" spans="61:61" x14ac:dyDescent="0.25">
      <c r="BI23197" s="34">
        <v>0.18592954268292361</v>
      </c>
    </row>
    <row r="23198" spans="61:61" x14ac:dyDescent="0.25">
      <c r="BI23198" s="34">
        <v>-0.10381739280129371</v>
      </c>
    </row>
    <row r="23199" spans="61:61" x14ac:dyDescent="0.25">
      <c r="BI23199" s="34">
        <v>3.3010333021980899E-2</v>
      </c>
    </row>
    <row r="23200" spans="61:61" x14ac:dyDescent="0.25">
      <c r="BI23200" s="34">
        <v>4.7809379109024497E-2</v>
      </c>
    </row>
    <row r="23201" spans="61:61" x14ac:dyDescent="0.25">
      <c r="BI23201" s="34">
        <v>5.6490944517247302E-2</v>
      </c>
    </row>
    <row r="23202" spans="61:61" x14ac:dyDescent="0.25">
      <c r="BI23202" s="34">
        <v>0.1168540988495313</v>
      </c>
    </row>
    <row r="23203" spans="61:61" x14ac:dyDescent="0.25">
      <c r="BI23203" s="34">
        <v>1.0403746034445E-3</v>
      </c>
    </row>
    <row r="23204" spans="61:61" x14ac:dyDescent="0.25">
      <c r="BI23204" s="34">
        <v>-6.1317184402274998E-3</v>
      </c>
    </row>
    <row r="23205" spans="61:61" x14ac:dyDescent="0.25">
      <c r="BI23205" s="34">
        <v>0.28198782165574171</v>
      </c>
    </row>
    <row r="23206" spans="61:61" x14ac:dyDescent="0.25">
      <c r="BI23206" s="34">
        <v>-6.4491885729955706E-2</v>
      </c>
    </row>
    <row r="23207" spans="61:61" x14ac:dyDescent="0.25">
      <c r="BI23207" s="34">
        <v>-1.2573607707897399E-2</v>
      </c>
    </row>
    <row r="23208" spans="61:61" x14ac:dyDescent="0.25">
      <c r="BI23208" s="34">
        <v>4.6249722675958003E-3</v>
      </c>
    </row>
    <row r="23209" spans="61:61" x14ac:dyDescent="0.25">
      <c r="BI23209" s="34">
        <v>-4.1369761274499199E-2</v>
      </c>
    </row>
    <row r="23210" spans="61:61" x14ac:dyDescent="0.25">
      <c r="BI23210" s="34">
        <v>3.0962750751462799E-2</v>
      </c>
    </row>
    <row r="23211" spans="61:61" x14ac:dyDescent="0.25">
      <c r="BI23211" s="34">
        <v>0.17130792595338529</v>
      </c>
    </row>
    <row r="23212" spans="61:61" x14ac:dyDescent="0.25">
      <c r="BI23212" s="34">
        <v>-0.18985863288235191</v>
      </c>
    </row>
    <row r="23213" spans="61:61" x14ac:dyDescent="0.25">
      <c r="BI23213" s="34">
        <v>0.14219147542237379</v>
      </c>
    </row>
    <row r="23214" spans="61:61" x14ac:dyDescent="0.25">
      <c r="BI23214" s="34">
        <v>-9.8445225348450294E-2</v>
      </c>
    </row>
    <row r="23215" spans="61:61" x14ac:dyDescent="0.25">
      <c r="BI23215" s="34">
        <v>3.3912295803669099E-2</v>
      </c>
    </row>
    <row r="23216" spans="61:61" x14ac:dyDescent="0.25">
      <c r="BI23216" s="34">
        <v>-0.19673920432086539</v>
      </c>
    </row>
    <row r="23217" spans="61:61" x14ac:dyDescent="0.25">
      <c r="BI23217" s="34">
        <v>-0.22864916056473711</v>
      </c>
    </row>
    <row r="23218" spans="61:61" x14ac:dyDescent="0.25">
      <c r="BI23218" s="34">
        <v>-4.9232769843232998E-3</v>
      </c>
    </row>
    <row r="23219" spans="61:61" x14ac:dyDescent="0.25">
      <c r="BI23219" s="34">
        <v>-1.3578731719737201E-2</v>
      </c>
    </row>
    <row r="23220" spans="61:61" x14ac:dyDescent="0.25">
      <c r="BI23220" s="34">
        <v>-5.0819047966077897E-2</v>
      </c>
    </row>
    <row r="23221" spans="61:61" x14ac:dyDescent="0.25">
      <c r="BI23221" s="34">
        <v>9.6194402446755006E-2</v>
      </c>
    </row>
    <row r="23222" spans="61:61" x14ac:dyDescent="0.25">
      <c r="BI23222" s="34">
        <v>0.51489501416606054</v>
      </c>
    </row>
    <row r="23223" spans="61:61" x14ac:dyDescent="0.25">
      <c r="BI23223" s="34">
        <v>0.23001396363715351</v>
      </c>
    </row>
    <row r="23224" spans="61:61" x14ac:dyDescent="0.25">
      <c r="BI23224" s="34">
        <v>-1.54512784780752E-2</v>
      </c>
    </row>
    <row r="23225" spans="61:61" x14ac:dyDescent="0.25">
      <c r="BI23225" s="34">
        <v>3.1995079671459001E-3</v>
      </c>
    </row>
    <row r="23226" spans="61:61" x14ac:dyDescent="0.25">
      <c r="BI23226" s="34">
        <v>4.8074218790450499E-2</v>
      </c>
    </row>
    <row r="23227" spans="61:61" x14ac:dyDescent="0.25">
      <c r="BI23227" s="34">
        <v>1.85791798722637E-2</v>
      </c>
    </row>
    <row r="23228" spans="61:61" x14ac:dyDescent="0.25">
      <c r="BI23228" s="34">
        <v>-5.2679025502687001E-3</v>
      </c>
    </row>
    <row r="23229" spans="61:61" x14ac:dyDescent="0.25">
      <c r="BI23229" s="34">
        <v>-1.2909693927330001E-3</v>
      </c>
    </row>
    <row r="23230" spans="61:61" x14ac:dyDescent="0.25">
      <c r="BI23230" s="34">
        <v>0.2373686372392253</v>
      </c>
    </row>
    <row r="23231" spans="61:61" x14ac:dyDescent="0.25">
      <c r="BI23231" s="34">
        <v>-2.0363238734670299E-2</v>
      </c>
    </row>
    <row r="23232" spans="61:61" x14ac:dyDescent="0.25">
      <c r="BI23232" s="34">
        <v>6.1329324848666003E-2</v>
      </c>
    </row>
    <row r="23233" spans="61:61" x14ac:dyDescent="0.25">
      <c r="BI23233" s="34">
        <v>0.210344966344094</v>
      </c>
    </row>
    <row r="23234" spans="61:61" x14ac:dyDescent="0.25">
      <c r="BI23234" s="34">
        <v>-0.1291473396598741</v>
      </c>
    </row>
    <row r="23235" spans="61:61" x14ac:dyDescent="0.25">
      <c r="BI23235" s="34">
        <v>-0.10823551567996589</v>
      </c>
    </row>
    <row r="23236" spans="61:61" x14ac:dyDescent="0.25">
      <c r="BI23236" s="34">
        <v>2.3941452335590401E-2</v>
      </c>
    </row>
    <row r="23237" spans="61:61" x14ac:dyDescent="0.25">
      <c r="BI23237" s="34">
        <v>0.64113456474623531</v>
      </c>
    </row>
    <row r="23238" spans="61:61" x14ac:dyDescent="0.25">
      <c r="BI23238" s="34">
        <v>-8.6706605353983994E-3</v>
      </c>
    </row>
    <row r="23239" spans="61:61" x14ac:dyDescent="0.25">
      <c r="BI23239" s="34">
        <v>0.187903631704679</v>
      </c>
    </row>
    <row r="23240" spans="61:61" x14ac:dyDescent="0.25">
      <c r="BI23240" s="34">
        <v>-0.1553470764023018</v>
      </c>
    </row>
    <row r="23241" spans="61:61" x14ac:dyDescent="0.25">
      <c r="BI23241" s="34">
        <v>0.1018971602876016</v>
      </c>
    </row>
    <row r="23242" spans="61:61" x14ac:dyDescent="0.25">
      <c r="BI23242" s="34">
        <v>-6.5985872690755801E-2</v>
      </c>
    </row>
    <row r="23243" spans="61:61" x14ac:dyDescent="0.25">
      <c r="BI23243" s="34">
        <v>-8.2623335986940997E-3</v>
      </c>
    </row>
    <row r="23244" spans="61:61" x14ac:dyDescent="0.25">
      <c r="BI23244" s="34">
        <v>-6.4847173372561698E-2</v>
      </c>
    </row>
    <row r="23245" spans="61:61" x14ac:dyDescent="0.25">
      <c r="BI23245" s="34">
        <v>3.8262655112030697E-2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48</vt:i4>
      </vt:variant>
    </vt:vector>
  </HeadingPairs>
  <TitlesOfParts>
    <vt:vector size="55" baseType="lpstr">
      <vt:lpstr>Cover</vt:lpstr>
      <vt:lpstr>Executive Summary</vt:lpstr>
      <vt:lpstr>Performance Charts</vt:lpstr>
      <vt:lpstr>Trade Log</vt:lpstr>
      <vt:lpstr>Risk Diagnostics</vt:lpstr>
      <vt:lpstr>Methodology</vt:lpstr>
      <vt:lpstr>Data</vt:lpstr>
      <vt:lpstr>m_avg_dd_episode</vt:lpstr>
      <vt:lpstr>m_avg_holding_sessions</vt:lpstr>
      <vt:lpstr>m_avg_loss</vt:lpstr>
      <vt:lpstr>m_avg_trade_net</vt:lpstr>
      <vt:lpstr>m_avg_win</vt:lpstr>
      <vt:lpstr>m_bench_cagr</vt:lpstr>
      <vt:lpstr>m_bench_max_dd</vt:lpstr>
      <vt:lpstr>m_bench_sharpe_rf0</vt:lpstr>
      <vt:lpstr>m_bench_sharpe_rf6</vt:lpstr>
      <vt:lpstr>m_bench_total_return</vt:lpstr>
      <vt:lpstr>m_bench_vol</vt:lpstr>
      <vt:lpstr>m_best_trade</vt:lpstr>
      <vt:lpstr>m_beta</vt:lpstr>
      <vt:lpstr>m_cagr</vt:lpstr>
      <vt:lpstr>m_calmar</vt:lpstr>
      <vt:lpstr>m_capacity_1pct_50fit_cr</vt:lpstr>
      <vt:lpstr>m_capacity_1pct_90fit_cr</vt:lpstr>
      <vt:lpstr>m_capacity_5pct_90fit_cr</vt:lpstr>
      <vt:lpstr>m_cvar95_daily</vt:lpstr>
      <vt:lpstr>m_end</vt:lpstr>
      <vt:lpstr>m_excess_cagr</vt:lpstr>
      <vt:lpstr>m_excess_kurt_daily</vt:lpstr>
      <vt:lpstr>m_longest_dd_sessions</vt:lpstr>
      <vt:lpstr>m_max_dd</vt:lpstr>
      <vt:lpstr>m_mean_trade_xs_nifty</vt:lpstr>
      <vt:lpstr>m_mean_trade_xs_univ_60d</vt:lpstr>
      <vt:lpstr>m_median_adv20_cr</vt:lpstr>
      <vt:lpstr>m_p10_adv20_cr</vt:lpstr>
      <vt:lpstr>m_payoff</vt:lpstr>
      <vt:lpstr>m_profit_factor</vt:lpstr>
      <vt:lpstr>m_sharpe_rf0</vt:lpstr>
      <vt:lpstr>m_sharpe_rf6</vt:lpstr>
      <vt:lpstr>m_skew_daily</vt:lpstr>
      <vt:lpstr>m_sortino_rf0</vt:lpstr>
      <vt:lpstr>m_start</vt:lpstr>
      <vt:lpstr>m_total_return</vt:lpstr>
      <vt:lpstr>m_trades</vt:lpstr>
      <vt:lpstr>m_turnover_one_way</vt:lpstr>
      <vt:lpstr>m_var95_daily</vt:lpstr>
      <vt:lpstr>m_vol</vt:lpstr>
      <vt:lpstr>m_win_rate</vt:lpstr>
      <vt:lpstr>m_worst_trade</vt:lpstr>
      <vt:lpstr>m_years</vt:lpstr>
      <vt:lpstr>PeriodHeaders</vt:lpstr>
      <vt:lpstr>Cover!Print_Area</vt:lpstr>
      <vt:lpstr>'Executive Summary'!Print_Area</vt:lpstr>
      <vt:lpstr>'Trade Log'!Print_Titles</vt:lpstr>
      <vt:lpstr>SelPeriod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Kataria</cp:lastModifiedBy>
  <dcterms:created xsi:type="dcterms:W3CDTF">2026-09-23T00:41:12Z</dcterms:created>
  <dcterms:modified xsi:type="dcterms:W3CDTF">2026-09-23T00:41:39Z</dcterms:modified>
</cp:coreProperties>
</file>