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<sst xmlns="http://schemas.openxmlformats.org/spreadsheetml/2006/main" count="79" uniqueCount="52">
  <si>
    <t>PM10 Levels Across India (Annual Average 2015)</t>
  </si>
  <si>
    <t>Submitted By:</t>
  </si>
  <si>
    <t>Kanika, Niharika and Prapti</t>
  </si>
  <si>
    <t>Bsc 1</t>
  </si>
  <si>
    <t xml:space="preserve">State </t>
  </si>
  <si>
    <t>City</t>
  </si>
  <si>
    <t>Average PM10</t>
  </si>
  <si>
    <t>(x-x')</t>
  </si>
  <si>
    <t>(x-x')2</t>
  </si>
  <si>
    <t>Karnataka</t>
  </si>
  <si>
    <t>Chitradurga</t>
  </si>
  <si>
    <t xml:space="preserve">Mysore </t>
  </si>
  <si>
    <t xml:space="preserve">Ranebennur </t>
  </si>
  <si>
    <t xml:space="preserve">Karwar </t>
  </si>
  <si>
    <t xml:space="preserve">Mandya </t>
  </si>
  <si>
    <t>N=</t>
  </si>
  <si>
    <t>X'=</t>
  </si>
  <si>
    <t>standard deviation=</t>
  </si>
  <si>
    <t>Coeff. of variation=</t>
  </si>
  <si>
    <t>state</t>
  </si>
  <si>
    <t>city</t>
  </si>
  <si>
    <t>Average PM 10</t>
  </si>
  <si>
    <t>(X-X')</t>
  </si>
  <si>
    <t>(X-X')2</t>
  </si>
  <si>
    <t>Jharkhand</t>
  </si>
  <si>
    <t>Jharia</t>
  </si>
  <si>
    <t>Ranchi</t>
  </si>
  <si>
    <t xml:space="preserve">Kusunda </t>
  </si>
  <si>
    <t>Bastacola</t>
  </si>
  <si>
    <t>Dhanbad</t>
  </si>
  <si>
    <t>Standard Deviation =</t>
  </si>
  <si>
    <t>Coefficient Of Variation=</t>
  </si>
  <si>
    <t>State</t>
  </si>
  <si>
    <t>Uttarpradesh</t>
  </si>
  <si>
    <t>Gaziabad</t>
  </si>
  <si>
    <t>Allahbad</t>
  </si>
  <si>
    <t>Agra</t>
  </si>
  <si>
    <t>Fizorabad</t>
  </si>
  <si>
    <t>Kanpur</t>
  </si>
  <si>
    <t>Maharashtra</t>
  </si>
  <si>
    <t>Penval</t>
  </si>
  <si>
    <t>Akola</t>
  </si>
  <si>
    <t>Ullasagar</t>
  </si>
  <si>
    <t>Badlapur</t>
  </si>
  <si>
    <t>Chandrapur</t>
  </si>
  <si>
    <t>Coefficient of variation=</t>
  </si>
  <si>
    <t>Uttrakhand</t>
  </si>
  <si>
    <t>Deharakhand</t>
  </si>
  <si>
    <t>Haldwani</t>
  </si>
  <si>
    <t>Rudrapur</t>
  </si>
  <si>
    <t>Haridwar</t>
  </si>
  <si>
    <t>Rishikesh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</si>
</sst>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8.0"/>
    </font>
    <font>
      <b/>
      <sz val="12.0"/>
      <color rgb="FFFF0000"/>
    </font>
    <font>
      <b/>
      <sz val="18.0"/>
      <color rgb="FFFF0000"/>
    </font>
    <font/>
    <font>
      <color rgb="FFFF00FF"/>
    </font>
    <font>
      <color rgb="FFFFFF00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4" fontId="4" numFmtId="0" xfId="0" applyFont="1"/>
    <xf borderId="0" fillId="0" fontId="5" numFmtId="0" xfId="0" applyFont="1"/>
    <xf borderId="0" fillId="5" fontId="5" numFmtId="0" xfId="0" applyAlignment="1" applyFill="1" applyFont="1">
      <alignment readingOrder="0"/>
    </xf>
    <xf borderId="0" fillId="5" fontId="5" numFmtId="0" xfId="0" applyFont="1"/>
    <xf borderId="0" fillId="5" fontId="4" numFmtId="0" xfId="0" applyFont="1"/>
    <xf borderId="0" fillId="6" fontId="4" numFmtId="0" xfId="0" applyFill="1" applyFont="1"/>
    <xf borderId="0" fillId="6" fontId="4" numFmtId="0" xfId="0" applyAlignment="1" applyFont="1">
      <alignment readingOrder="0"/>
    </xf>
    <xf borderId="0" fillId="0" fontId="6" numFmtId="0" xfId="0" applyFont="1"/>
    <xf borderId="0" fillId="0" fontId="4" numFmtId="0" xfId="0" applyAlignment="1" applyFont="1">
      <alignment readingOrder="0"/>
    </xf>
    <xf borderId="0" fillId="7" fontId="4" numFmtId="0" xfId="0" applyAlignment="1" applyFill="1" applyFont="1">
      <alignment readingOrder="0"/>
    </xf>
    <xf borderId="0" fillId="7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Karnataka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Project!$D$6:$D$17</c:f>
            </c:strRef>
          </c:cat>
          <c:val>
            <c:numRef>
              <c:f>Project!$E$6:$E$17</c:f>
            </c:numRef>
          </c:val>
        </c:ser>
        <c:axId val="146253207"/>
        <c:axId val="531152490"/>
      </c:barChart>
      <c:catAx>
        <c:axId val="14625320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531152490"/>
      </c:catAx>
      <c:valAx>
        <c:axId val="5311524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6253207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JHARKHAND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Project!$D$26:$D$37</c:f>
            </c:strRef>
          </c:cat>
          <c:val>
            <c:numRef>
              <c:f>Project!$E$26:$E$37</c:f>
            </c:numRef>
          </c:val>
        </c:ser>
        <c:axId val="1890323311"/>
        <c:axId val="800941200"/>
      </c:barChart>
      <c:catAx>
        <c:axId val="1890323311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800941200"/>
      </c:catAx>
      <c:valAx>
        <c:axId val="8009412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90323311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UTTARRADESH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Project!$D$46:$D$57</c:f>
            </c:strRef>
          </c:cat>
          <c:val>
            <c:numRef>
              <c:f>Project!$E$46:$E$57</c:f>
            </c:numRef>
          </c:val>
        </c:ser>
        <c:axId val="1043523407"/>
        <c:axId val="1985561408"/>
      </c:barChart>
      <c:catAx>
        <c:axId val="104352340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985561408"/>
      </c:catAx>
      <c:valAx>
        <c:axId val="19855614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43523407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MAHARASTRA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Project!$D$67:$D$78</c:f>
            </c:strRef>
          </c:cat>
          <c:val>
            <c:numRef>
              <c:f>Project!$E$67:$E$78</c:f>
            </c:numRef>
          </c:val>
        </c:ser>
        <c:axId val="1240165047"/>
        <c:axId val="480382309"/>
      </c:barChart>
      <c:catAx>
        <c:axId val="124016504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480382309"/>
      </c:catAx>
      <c:valAx>
        <c:axId val="4803823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40165047"/>
      </c:valAx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UTTAKHAND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Project!$D$87:$D$98</c:f>
            </c:strRef>
          </c:cat>
          <c:val>
            <c:numRef>
              <c:f>Project!$E$87:$E$98</c:f>
            </c:numRef>
          </c:val>
        </c:ser>
        <c:axId val="514524105"/>
        <c:axId val="1602503952"/>
      </c:barChart>
      <c:catAx>
        <c:axId val="514524105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602503952"/>
      </c:catAx>
      <c:valAx>
        <c:axId val="16025039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14524105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7</xdr:col>
      <xdr:colOff>38100</xdr:colOff>
      <xdr:row>5</xdr:row>
      <xdr:rowOff>28575</xdr:rowOff>
    </xdr:from>
    <xdr:to>
      <xdr:col>11</xdr:col>
      <xdr:colOff>361950</xdr:colOff>
      <xdr:row>22</xdr:row>
      <xdr:rowOff>161925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7</xdr:col>
      <xdr:colOff>123825</xdr:colOff>
      <xdr:row>24</xdr:row>
      <xdr:rowOff>152400</xdr:rowOff>
    </xdr:from>
    <xdr:to>
      <xdr:col>11</xdr:col>
      <xdr:colOff>447675</xdr:colOff>
      <xdr:row>42</xdr:row>
      <xdr:rowOff>85725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7</xdr:col>
      <xdr:colOff>47625</xdr:colOff>
      <xdr:row>44</xdr:row>
      <xdr:rowOff>9525</xdr:rowOff>
    </xdr:from>
    <xdr:to>
      <xdr:col>11</xdr:col>
      <xdr:colOff>371475</xdr:colOff>
      <xdr:row>61</xdr:row>
      <xdr:rowOff>142875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7</xdr:col>
      <xdr:colOff>66675</xdr:colOff>
      <xdr:row>62</xdr:row>
      <xdr:rowOff>133350</xdr:rowOff>
    </xdr:from>
    <xdr:to>
      <xdr:col>11</xdr:col>
      <xdr:colOff>390525</xdr:colOff>
      <xdr:row>80</xdr:row>
      <xdr:rowOff>66675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7</xdr:col>
      <xdr:colOff>95250</xdr:colOff>
      <xdr:row>82</xdr:row>
      <xdr:rowOff>114300</xdr:rowOff>
    </xdr:from>
    <xdr:to>
      <xdr:col>11</xdr:col>
      <xdr:colOff>419100</xdr:colOff>
      <xdr:row>100</xdr:row>
      <xdr:rowOff>47625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.43"/>
    <col customWidth="1" min="4" max="4" width="25.57"/>
    <col customWidth="1" min="5" max="5" width="16.29"/>
    <col customWidth="1" min="6" max="6" width="8.43"/>
    <col customWidth="1" min="10" max="10" width="37.57"/>
    <col customWidth="1" min="14" max="14" width="0.43"/>
  </cols>
  <sheetData>
    <row r="1">
      <c r="G1" s="1"/>
      <c r="H1" s="1"/>
      <c r="I1" s="1"/>
      <c r="J1" s="1"/>
      <c r="K1" s="1"/>
    </row>
    <row r="2" ht="17.25">
      <c r="E2" s="2" t="s">
        <v>0</v>
      </c>
      <c r="K2" s="3"/>
    </row>
    <row r="4">
      <c r="D4" s="4" t="s">
        <v>1</v>
      </c>
      <c r="E4" s="4" t="s">
        <v>2</v>
      </c>
      <c r="F4" s="5"/>
      <c r="G4" s="4" t="s">
        <v>3</v>
      </c>
    </row>
    <row r="5">
      <c r="C5" s="6"/>
      <c r="D5" s="6"/>
      <c r="E5" s="6"/>
    </row>
    <row r="6"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</row>
    <row r="7">
      <c r="C7" s="8"/>
      <c r="D7" s="8"/>
      <c r="E7" s="8"/>
      <c r="F7" s="9"/>
      <c r="G7" s="9"/>
    </row>
    <row r="8">
      <c r="C8" s="7" t="s">
        <v>9</v>
      </c>
      <c r="D8" s="8"/>
      <c r="E8" s="8"/>
      <c r="F8" s="9"/>
      <c r="G8" s="9"/>
    </row>
    <row r="9">
      <c r="C9" s="10"/>
      <c r="D9" s="11" t="s">
        <v>10</v>
      </c>
      <c r="E9" s="11">
        <v>46.0</v>
      </c>
      <c r="F9" s="10">
        <f>E9-E21</f>
        <v>-175</v>
      </c>
      <c r="G9" s="10">
        <f>F9*F9</f>
        <v>30625</v>
      </c>
    </row>
    <row r="10">
      <c r="C10" s="10"/>
      <c r="D10" s="11"/>
      <c r="E10" s="10"/>
      <c r="F10" s="10"/>
      <c r="G10" s="10"/>
    </row>
    <row r="11">
      <c r="C11" s="10"/>
      <c r="D11" s="11" t="s">
        <v>11</v>
      </c>
      <c r="E11" s="11">
        <v>46.0</v>
      </c>
      <c r="F11" s="10">
        <f>E11-E21</f>
        <v>-175</v>
      </c>
      <c r="G11" s="10">
        <f>F11*F11</f>
        <v>30625</v>
      </c>
    </row>
    <row r="12">
      <c r="C12" s="10"/>
      <c r="D12" s="11"/>
      <c r="E12" s="10"/>
      <c r="F12" s="10"/>
      <c r="G12" s="10"/>
    </row>
    <row r="13">
      <c r="C13" s="10"/>
      <c r="D13" s="11" t="s">
        <v>12</v>
      </c>
      <c r="E13" s="11">
        <v>46.0</v>
      </c>
      <c r="F13" s="10">
        <f>E13-E21</f>
        <v>-175</v>
      </c>
      <c r="G13" s="10">
        <f>F13*F13</f>
        <v>30625</v>
      </c>
    </row>
    <row r="14">
      <c r="B14" s="12"/>
      <c r="C14" s="10"/>
      <c r="D14" s="11"/>
      <c r="E14" s="10"/>
      <c r="F14" s="10"/>
      <c r="G14" s="10"/>
    </row>
    <row r="15">
      <c r="C15" s="10"/>
      <c r="D15" s="11" t="s">
        <v>13</v>
      </c>
      <c r="E15" s="11">
        <v>41.0</v>
      </c>
      <c r="F15" s="10">
        <f>E15-E21</f>
        <v>-180</v>
      </c>
      <c r="G15" s="10">
        <f>F15*F15</f>
        <v>32400</v>
      </c>
    </row>
    <row r="16">
      <c r="C16" s="10"/>
      <c r="D16" s="11"/>
      <c r="E16" s="10"/>
      <c r="F16" s="10"/>
      <c r="G16" s="10"/>
    </row>
    <row r="17">
      <c r="C17" s="10"/>
      <c r="D17" s="11" t="s">
        <v>14</v>
      </c>
      <c r="E17" s="11">
        <v>42.0</v>
      </c>
      <c r="F17" s="10">
        <f>E17-E21</f>
        <v>-179</v>
      </c>
      <c r="G17" s="10">
        <f>F17*F17</f>
        <v>32041</v>
      </c>
    </row>
    <row r="18">
      <c r="E18" s="8">
        <f>SUM(E9:E17)</f>
        <v>221</v>
      </c>
      <c r="G18" s="8">
        <f>SUM(G9:G17)</f>
        <v>156316</v>
      </c>
    </row>
    <row r="19">
      <c r="D19" s="13"/>
      <c r="E19" s="13"/>
    </row>
    <row r="20">
      <c r="D20" s="14" t="s">
        <v>15</v>
      </c>
      <c r="E20" s="14">
        <v>5.0</v>
      </c>
    </row>
    <row r="21">
      <c r="D21" s="14" t="s">
        <v>16</v>
      </c>
      <c r="E21" s="15">
        <f>SUM(E9:E17)</f>
        <v>221</v>
      </c>
    </row>
    <row r="22">
      <c r="A22" s="13"/>
      <c r="D22" s="14" t="s">
        <v>17</v>
      </c>
      <c r="E22" s="14">
        <f>SQRT(G18/E18)</f>
        <v>26.59534202</v>
      </c>
    </row>
    <row r="23">
      <c r="A23" s="13"/>
      <c r="B23" s="13"/>
      <c r="D23" s="14" t="s">
        <v>18</v>
      </c>
      <c r="E23" s="14">
        <f>(E22/E21)*100</f>
        <v>12.03409141</v>
      </c>
    </row>
    <row r="26">
      <c r="C26" s="7" t="s">
        <v>19</v>
      </c>
      <c r="D26" s="7" t="s">
        <v>20</v>
      </c>
      <c r="E26" s="7" t="s">
        <v>21</v>
      </c>
      <c r="F26" s="7" t="s">
        <v>22</v>
      </c>
      <c r="G26" s="7" t="s">
        <v>23</v>
      </c>
    </row>
    <row r="27">
      <c r="C27" s="8"/>
      <c r="D27" s="8"/>
      <c r="E27" s="8"/>
      <c r="F27" s="9"/>
      <c r="G27" s="9"/>
    </row>
    <row r="28">
      <c r="C28" s="7" t="s">
        <v>24</v>
      </c>
      <c r="D28" s="8"/>
      <c r="E28" s="8"/>
      <c r="F28" s="9"/>
      <c r="G28" s="9"/>
    </row>
    <row r="29">
      <c r="C29" s="10"/>
      <c r="D29" s="11" t="s">
        <v>25</v>
      </c>
      <c r="E29" s="11">
        <v>228.0</v>
      </c>
      <c r="F29" s="10">
        <f>E29-E41</f>
        <v>20.6</v>
      </c>
      <c r="G29" s="10">
        <f>F29*F29</f>
        <v>424.36</v>
      </c>
    </row>
    <row r="30">
      <c r="C30" s="10"/>
      <c r="D30" s="10"/>
      <c r="E30" s="10"/>
      <c r="F30" s="10"/>
      <c r="G30" s="10"/>
    </row>
    <row r="31">
      <c r="C31" s="10"/>
      <c r="D31" s="11" t="s">
        <v>26</v>
      </c>
      <c r="E31" s="11">
        <v>216.0</v>
      </c>
      <c r="F31" s="10">
        <f>E31-E41</f>
        <v>8.6</v>
      </c>
      <c r="G31" s="10">
        <f>F31*F31</f>
        <v>73.96</v>
      </c>
    </row>
    <row r="32">
      <c r="C32" s="10"/>
      <c r="D32" s="10"/>
      <c r="E32" s="10"/>
      <c r="F32" s="10"/>
      <c r="G32" s="10"/>
    </row>
    <row r="33">
      <c r="C33" s="10"/>
      <c r="D33" s="11" t="s">
        <v>27</v>
      </c>
      <c r="E33" s="11">
        <v>214.0</v>
      </c>
      <c r="F33" s="10">
        <f>E33-E41</f>
        <v>6.6</v>
      </c>
      <c r="G33" s="10">
        <f>F33*F33</f>
        <v>43.56</v>
      </c>
    </row>
    <row r="34">
      <c r="C34" s="10"/>
      <c r="D34" s="10"/>
      <c r="E34" s="10"/>
      <c r="F34" s="10"/>
      <c r="G34" s="10"/>
    </row>
    <row r="35">
      <c r="C35" s="10"/>
      <c r="D35" s="11" t="s">
        <v>28</v>
      </c>
      <c r="E35" s="11">
        <v>211.0</v>
      </c>
      <c r="F35" s="10">
        <f>E35-E41</f>
        <v>3.6</v>
      </c>
      <c r="G35" s="10">
        <f>F35*F35</f>
        <v>12.96</v>
      </c>
    </row>
    <row r="36">
      <c r="C36" s="10"/>
      <c r="D36" s="10"/>
      <c r="E36" s="10"/>
      <c r="F36" s="10"/>
      <c r="G36" s="10"/>
    </row>
    <row r="37">
      <c r="C37" s="10"/>
      <c r="D37" s="11" t="s">
        <v>29</v>
      </c>
      <c r="E37" s="11">
        <v>168.0</v>
      </c>
      <c r="F37" s="10">
        <f>E37-E41</f>
        <v>-39.4</v>
      </c>
      <c r="G37" s="10">
        <f>F37*F37</f>
        <v>1552.36</v>
      </c>
    </row>
    <row r="38">
      <c r="E38" s="8">
        <f>sum(E29:E37)</f>
        <v>1037</v>
      </c>
      <c r="G38" s="8">
        <f>SUM(G29:G37)</f>
        <v>2107.2</v>
      </c>
    </row>
    <row r="39">
      <c r="D39" s="13"/>
      <c r="E39" s="13"/>
    </row>
    <row r="40">
      <c r="D40" s="14" t="s">
        <v>15</v>
      </c>
      <c r="E40" s="14">
        <v>5.0</v>
      </c>
    </row>
    <row r="41">
      <c r="D41" s="14" t="s">
        <v>16</v>
      </c>
      <c r="E41" s="15">
        <f>E38/E40</f>
        <v>207.4</v>
      </c>
    </row>
    <row r="42">
      <c r="D42" s="14" t="s">
        <v>30</v>
      </c>
      <c r="E42" s="15">
        <f>SQRT(G38/E38)</f>
        <v>1.425487786</v>
      </c>
    </row>
    <row r="43">
      <c r="D43" s="14" t="s">
        <v>31</v>
      </c>
      <c r="E43" s="15">
        <f>(E42/E41)*100</f>
        <v>0.6873133011</v>
      </c>
    </row>
    <row r="46">
      <c r="C46" s="7" t="s">
        <v>32</v>
      </c>
      <c r="D46" s="7" t="s">
        <v>20</v>
      </c>
      <c r="E46" s="7" t="s">
        <v>21</v>
      </c>
      <c r="F46" s="7" t="s">
        <v>22</v>
      </c>
      <c r="G46" s="7" t="s">
        <v>23</v>
      </c>
    </row>
    <row r="47">
      <c r="C47" s="8"/>
      <c r="D47" s="8"/>
      <c r="E47" s="8"/>
      <c r="F47" s="9"/>
      <c r="G47" s="9"/>
    </row>
    <row r="48">
      <c r="C48" s="7" t="s">
        <v>33</v>
      </c>
      <c r="D48" s="7"/>
      <c r="E48" s="7"/>
      <c r="F48" s="9"/>
      <c r="G48" s="9"/>
    </row>
    <row r="49">
      <c r="C49" s="10"/>
      <c r="D49" s="11" t="s">
        <v>34</v>
      </c>
      <c r="E49" s="11">
        <v>258.0</v>
      </c>
      <c r="F49" s="10">
        <f>E49-E61</f>
        <v>40.2</v>
      </c>
      <c r="G49" s="10">
        <f>F49*F49</f>
        <v>1616.04</v>
      </c>
    </row>
    <row r="50">
      <c r="C50" s="10"/>
      <c r="D50" s="10"/>
      <c r="E50" s="10"/>
      <c r="F50" s="10"/>
      <c r="G50" s="10"/>
    </row>
    <row r="51">
      <c r="C51" s="10"/>
      <c r="D51" s="11" t="s">
        <v>35</v>
      </c>
      <c r="E51" s="11">
        <v>250.0</v>
      </c>
      <c r="F51" s="10">
        <f>E51-E61</f>
        <v>32.2</v>
      </c>
      <c r="G51" s="10">
        <f>F51*F51</f>
        <v>1036.84</v>
      </c>
    </row>
    <row r="52">
      <c r="C52" s="10"/>
      <c r="D52" s="10"/>
      <c r="E52" s="10"/>
      <c r="F52" s="10"/>
      <c r="G52" s="10"/>
    </row>
    <row r="53">
      <c r="C53" s="10"/>
      <c r="D53" s="11" t="s">
        <v>36</v>
      </c>
      <c r="E53" s="11">
        <v>186.0</v>
      </c>
      <c r="F53" s="10">
        <f>E53-E61</f>
        <v>-31.8</v>
      </c>
      <c r="G53" s="10">
        <f>F53*F53</f>
        <v>1011.24</v>
      </c>
    </row>
    <row r="54">
      <c r="C54" s="10"/>
      <c r="D54" s="10"/>
      <c r="E54" s="10"/>
      <c r="F54" s="10"/>
      <c r="G54" s="10"/>
    </row>
    <row r="55">
      <c r="C55" s="10"/>
      <c r="D55" s="11" t="s">
        <v>37</v>
      </c>
      <c r="E55" s="11">
        <v>194.0</v>
      </c>
      <c r="F55" s="10">
        <f>E55-E61</f>
        <v>-23.8</v>
      </c>
      <c r="G55" s="10">
        <f>F55*F55</f>
        <v>566.44</v>
      </c>
    </row>
    <row r="56">
      <c r="C56" s="10"/>
      <c r="D56" s="10"/>
      <c r="E56" s="10"/>
      <c r="F56" s="10"/>
      <c r="G56" s="10"/>
    </row>
    <row r="57">
      <c r="C57" s="10"/>
      <c r="D57" s="11" t="s">
        <v>38</v>
      </c>
      <c r="E57" s="11">
        <v>201.0</v>
      </c>
      <c r="F57" s="10">
        <f>E57-E61</f>
        <v>-16.8</v>
      </c>
      <c r="G57" s="10">
        <f>F57*F57</f>
        <v>282.24</v>
      </c>
    </row>
    <row r="58">
      <c r="E58" s="8">
        <f>SUM(E49:E57)</f>
        <v>1089</v>
      </c>
      <c r="G58" s="8">
        <f>SUM(G49:G57)</f>
        <v>4512.8</v>
      </c>
    </row>
    <row r="59">
      <c r="D59" s="13"/>
      <c r="E59" s="13"/>
    </row>
    <row r="60">
      <c r="D60" s="14" t="s">
        <v>15</v>
      </c>
      <c r="E60" s="14">
        <v>5.0</v>
      </c>
    </row>
    <row r="61">
      <c r="D61" s="14" t="s">
        <v>16</v>
      </c>
      <c r="E61" s="15">
        <f>E58/E60</f>
        <v>217.8</v>
      </c>
    </row>
    <row r="62">
      <c r="D62" s="14" t="s">
        <v>30</v>
      </c>
      <c r="E62" s="15">
        <f>SQRT(G58/E58)</f>
        <v>2.035678095</v>
      </c>
    </row>
    <row r="63">
      <c r="D63" s="14" t="s">
        <v>18</v>
      </c>
      <c r="E63" s="15">
        <f>(E62/E61)*100</f>
        <v>0.9346547729</v>
      </c>
    </row>
    <row r="67">
      <c r="C67" s="7" t="s">
        <v>32</v>
      </c>
      <c r="D67" s="7" t="s">
        <v>5</v>
      </c>
      <c r="E67" s="7" t="s">
        <v>21</v>
      </c>
      <c r="F67" s="7" t="s">
        <v>22</v>
      </c>
      <c r="G67" s="7" t="s">
        <v>23</v>
      </c>
    </row>
    <row r="68">
      <c r="C68" s="8"/>
      <c r="D68" s="8"/>
      <c r="E68" s="8"/>
      <c r="F68" s="9"/>
      <c r="G68" s="9"/>
    </row>
    <row r="69">
      <c r="C69" s="7" t="s">
        <v>39</v>
      </c>
      <c r="D69" s="8"/>
      <c r="E69" s="8"/>
      <c r="F69" s="9"/>
      <c r="G69" s="9"/>
    </row>
    <row r="70">
      <c r="C70" s="10"/>
      <c r="D70" s="11" t="s">
        <v>40</v>
      </c>
      <c r="E70" s="11">
        <v>137.0</v>
      </c>
      <c r="F70" s="10">
        <f>E70-E82</f>
        <v>21</v>
      </c>
      <c r="G70" s="10">
        <f>F70*F70</f>
        <v>441</v>
      </c>
      <c r="M70" s="13"/>
    </row>
    <row r="71">
      <c r="C71" s="10"/>
      <c r="D71" s="10"/>
      <c r="E71" s="10"/>
      <c r="F71" s="10"/>
      <c r="G71" s="10"/>
    </row>
    <row r="72">
      <c r="C72" s="10"/>
      <c r="D72" s="11" t="s">
        <v>41</v>
      </c>
      <c r="E72" s="11">
        <v>128.0</v>
      </c>
      <c r="F72" s="10">
        <f>E72-E81</f>
        <v>123</v>
      </c>
      <c r="G72" s="10">
        <f>F72*F72</f>
        <v>15129</v>
      </c>
    </row>
    <row r="73">
      <c r="C73" s="10"/>
      <c r="D73" s="10"/>
      <c r="E73" s="10"/>
      <c r="F73" s="10"/>
      <c r="G73" s="10"/>
    </row>
    <row r="74">
      <c r="C74" s="10"/>
      <c r="D74" s="11" t="s">
        <v>42</v>
      </c>
      <c r="E74" s="11">
        <v>107.0</v>
      </c>
      <c r="F74" s="10">
        <f>E74-E81</f>
        <v>102</v>
      </c>
      <c r="G74" s="10">
        <f>F74*F74</f>
        <v>10404</v>
      </c>
    </row>
    <row r="75">
      <c r="C75" s="10"/>
      <c r="D75" s="10"/>
      <c r="E75" s="10"/>
      <c r="F75" s="10"/>
      <c r="G75" s="10"/>
    </row>
    <row r="76">
      <c r="C76" s="10"/>
      <c r="D76" s="11" t="s">
        <v>43</v>
      </c>
      <c r="E76" s="11">
        <v>105.0</v>
      </c>
      <c r="F76" s="10">
        <f>E76-E81</f>
        <v>100</v>
      </c>
      <c r="G76" s="10">
        <f>F76*F76</f>
        <v>10000</v>
      </c>
    </row>
    <row r="77">
      <c r="C77" s="10"/>
      <c r="D77" s="10"/>
      <c r="E77" s="10"/>
      <c r="F77" s="10"/>
      <c r="G77" s="10"/>
    </row>
    <row r="78">
      <c r="C78" s="10"/>
      <c r="D78" s="11" t="s">
        <v>44</v>
      </c>
      <c r="E78" s="11">
        <v>103.0</v>
      </c>
      <c r="F78" s="10">
        <f>E78-E81</f>
        <v>98</v>
      </c>
      <c r="G78" s="10">
        <f>F78*F78</f>
        <v>9604</v>
      </c>
    </row>
    <row r="79">
      <c r="E79" s="8">
        <f>SUM(E70:E78)</f>
        <v>580</v>
      </c>
      <c r="G79" s="8">
        <f>SUM(G70:G78)</f>
        <v>45578</v>
      </c>
    </row>
    <row r="81">
      <c r="D81" s="14" t="s">
        <v>15</v>
      </c>
      <c r="E81" s="14">
        <v>5.0</v>
      </c>
    </row>
    <row r="82">
      <c r="D82" s="14" t="s">
        <v>16</v>
      </c>
      <c r="E82" s="15">
        <f>E79/E81</f>
        <v>116</v>
      </c>
    </row>
    <row r="83">
      <c r="D83" s="14" t="s">
        <v>30</v>
      </c>
      <c r="E83" s="15">
        <f>SQRT(G79/E79)</f>
        <v>8.864691682</v>
      </c>
    </row>
    <row r="84">
      <c r="D84" s="14" t="s">
        <v>45</v>
      </c>
      <c r="E84" s="15">
        <f>(E83/E82)*100</f>
        <v>7.641975588</v>
      </c>
    </row>
    <row r="87">
      <c r="C87" s="7" t="s">
        <v>32</v>
      </c>
      <c r="D87" s="7" t="s">
        <v>5</v>
      </c>
      <c r="E87" s="7" t="s">
        <v>21</v>
      </c>
      <c r="F87" s="7" t="s">
        <v>22</v>
      </c>
      <c r="G87" s="7" t="s">
        <v>23</v>
      </c>
    </row>
    <row r="88">
      <c r="C88" s="8"/>
      <c r="D88" s="8"/>
      <c r="E88" s="8"/>
      <c r="F88" s="9"/>
      <c r="G88" s="9"/>
    </row>
    <row r="89">
      <c r="C89" s="7" t="s">
        <v>46</v>
      </c>
      <c r="D89" s="8"/>
      <c r="E89" s="8"/>
      <c r="F89" s="9"/>
      <c r="G89" s="9"/>
    </row>
    <row r="90">
      <c r="C90" s="10"/>
      <c r="D90" s="11" t="s">
        <v>47</v>
      </c>
      <c r="E90" s="11">
        <v>186.0</v>
      </c>
      <c r="F90" s="10">
        <f>E90-E103</f>
        <v>47.4</v>
      </c>
      <c r="G90" s="10">
        <f>F90*F90</f>
        <v>2246.76</v>
      </c>
    </row>
    <row r="91">
      <c r="C91" s="10"/>
      <c r="D91" s="10"/>
      <c r="E91" s="10"/>
      <c r="F91" s="10"/>
      <c r="G91" s="10"/>
    </row>
    <row r="92">
      <c r="C92" s="10"/>
      <c r="D92" s="11" t="s">
        <v>48</v>
      </c>
      <c r="E92" s="11">
        <v>139.0</v>
      </c>
      <c r="F92" s="10">
        <f>E92-E103</f>
        <v>0.4</v>
      </c>
      <c r="G92" s="10">
        <f>F92*F92</f>
        <v>0.16</v>
      </c>
    </row>
    <row r="93">
      <c r="C93" s="10"/>
      <c r="D93" s="10"/>
      <c r="E93" s="10"/>
      <c r="F93" s="10"/>
      <c r="G93" s="10"/>
    </row>
    <row r="94">
      <c r="C94" s="10"/>
      <c r="D94" s="11" t="s">
        <v>49</v>
      </c>
      <c r="E94" s="11">
        <v>124.0</v>
      </c>
      <c r="F94" s="10">
        <f>E94-E103</f>
        <v>-14.6</v>
      </c>
      <c r="G94" s="10">
        <f>F94*F94</f>
        <v>213.16</v>
      </c>
    </row>
    <row r="95">
      <c r="C95" s="10"/>
      <c r="D95" s="10"/>
      <c r="E95" s="10"/>
      <c r="F95" s="10"/>
      <c r="G95" s="10"/>
    </row>
    <row r="96">
      <c r="C96" s="10"/>
      <c r="D96" s="11" t="s">
        <v>50</v>
      </c>
      <c r="E96" s="11">
        <v>123.0</v>
      </c>
      <c r="F96" s="10">
        <f>E96-E103</f>
        <v>-15.6</v>
      </c>
      <c r="G96" s="10">
        <f>F96*F96</f>
        <v>243.36</v>
      </c>
    </row>
    <row r="97">
      <c r="C97" s="10"/>
      <c r="D97" s="10"/>
      <c r="E97" s="10"/>
      <c r="F97" s="10"/>
      <c r="G97" s="10"/>
    </row>
    <row r="98">
      <c r="C98" s="10"/>
      <c r="D98" s="11" t="s">
        <v>51</v>
      </c>
      <c r="E98" s="11">
        <v>121.0</v>
      </c>
      <c r="F98" s="10">
        <f>E98-E103</f>
        <v>-17.6</v>
      </c>
      <c r="G98" s="10">
        <f>F98*F98</f>
        <v>309.76</v>
      </c>
    </row>
    <row r="99">
      <c r="E99" s="8">
        <f>SUM(E90:E98)</f>
        <v>693</v>
      </c>
      <c r="G99" s="8">
        <f>SUM(G90:G98)</f>
        <v>3013.2</v>
      </c>
    </row>
    <row r="102">
      <c r="D102" s="14" t="s">
        <v>15</v>
      </c>
      <c r="E102" s="14">
        <v>5.0</v>
      </c>
    </row>
    <row r="103">
      <c r="D103" s="14" t="s">
        <v>16</v>
      </c>
      <c r="E103" s="15">
        <f>E99/E102</f>
        <v>138.6</v>
      </c>
    </row>
    <row r="104">
      <c r="D104" s="14" t="s">
        <v>30</v>
      </c>
      <c r="E104" s="15">
        <f>SQRT(G99/E99)</f>
        <v>2.085198299</v>
      </c>
    </row>
    <row r="105">
      <c r="D105" s="14" t="s">
        <v>45</v>
      </c>
      <c r="E105" s="15">
        <f>(E104/E103)*100</f>
        <v>1.504472078</v>
      </c>
    </row>
  </sheetData>
  <mergeCells count="2">
    <mergeCell ref="K2:N2"/>
    <mergeCell ref="E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