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nis\FMF\RP\racunalniski-praktikum\10-razpredelnice\"/>
    </mc:Choice>
  </mc:AlternateContent>
  <xr:revisionPtr revIDLastSave="0" documentId="13_ncr:1_{E01260D9-B362-4420-AF0C-7CE2AC667671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Rezultati" sheetId="1" r:id="rId1"/>
  </sheets>
  <calcPr calcId="191029"/>
  <pivotCaches>
    <pivotCache cacheId="1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I3" i="1"/>
  <c r="I4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<sst xmlns="http://schemas.openxmlformats.org/spreadsheetml/2006/main" count="104" uniqueCount="69">
  <si>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</si>
  <si>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</si>
  <si>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</si>
  <si>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</si>
  <si>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</si>
  <si>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</si>
  <si>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</si>
  <si>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</si>
  <si>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</si>
  <si>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</si>
  <si>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</si>
  <si>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</si>
  <si>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</si>
  <si>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</si>
  <si>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</si>
  <si>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</si>
  <si>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</si>
  <si>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</si>
  <si>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</si>
  <si>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</si>
  <si>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</si>
  <si>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</si>
  <si>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</si>
  <si>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</si>
  <si>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</si>
  <si>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</si>
  <si>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</si>
  <si>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</si>
  <si>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</si>
  <si>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</si>
  <si>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</si>
  <si>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</si>
  <si>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</si>
  <si>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</si>
  <si>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</si>
  <si>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</si>
  <si>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</si>
  <si>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</si>
  <si>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</si>
  <si>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</si>
  <si>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</si>
  <si>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</si>
  <si>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</si>
  <si>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</si>
  <si>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</si>
  <si>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</si>
  <si>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</si>
  <si>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</si>
  <si>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</si>
  <si>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</si>
  <si>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</si>
  <si>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</si>
  <si>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</si>
  <si>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</si>
  <si>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</si>
  <si>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</si>
  <si>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</si>
  <si>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</si>
  <si>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</si>
  <si>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</si>
  <si>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</si>
  <si>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</si>
  <si>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</si>
  <si>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</si>
  <si>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</si>
  <si>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</si>
  <si>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</si>
  <si>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</si>
  <si>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 of Točke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</si>
</sst>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C00000"/>
      </font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Velikost</a:t>
            </a:r>
            <a:r>
              <a:rPr lang="en-SI" baseline="0"/>
              <a:t> skupin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076823309791919E-2"/>
          <c:y val="0.21893500600560523"/>
          <c:w val="0.94392317669020809"/>
          <c:h val="0.66458761510743358"/>
        </c:manualLayout>
      </c:layout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26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A8-40A7-81CF-05F2634EB1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8-40A7-81CF-05F2634EB1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Število</a:t>
            </a:r>
            <a:r>
              <a:rPr lang="en-SI" baseline="0"/>
              <a:t> točk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A-4E67-881D-80E30C50B455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A-4E67-881D-80E30C50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825423"/>
        <c:axId val="1472826383"/>
      </c:barChart>
      <c:catAx>
        <c:axId val="14728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Skupina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72826383"/>
        <c:crosses val="autoZero"/>
        <c:auto val="1"/>
        <c:lblAlgn val="ctr"/>
        <c:lblOffset val="100"/>
        <c:noMultiLvlLbl val="0"/>
      </c:catAx>
      <c:valAx>
        <c:axId val="147282638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Povprečje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728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639233</xdr:colOff>
      <xdr:row>11</xdr:row>
      <xdr:rowOff>1</xdr:rowOff>
    </xdr:from>
    <xdr:to>
      <xdr:col>12</xdr:col>
      <xdr:colOff>0</xdr:colOff>
      <xdr:row>19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87E2FB-8C18-1DD5-450D-28CC2E84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19</xdr:row>
      <xdr:rowOff>186265</xdr:rowOff>
    </xdr:from>
    <xdr:to>
      <xdr:col>12</xdr:col>
      <xdr:colOff>0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55E1BD-44B0-529A-88AF-FEDFEDB85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" refreshedDate="45680.57160289352" createdVersion="8" refreshedVersion="8" minRefreshableVersion="3" recordCount="28" xr:uid="{DE30143A-30C8-4D78-B4F7-F1DC1F90815E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 count="25">
        <n v="38"/>
        <n v="39"/>
        <n v="36"/>
        <n v="93"/>
        <n v="77"/>
        <n v="100"/>
        <n v="94"/>
        <n v="26"/>
        <n v="44"/>
        <n v="34"/>
        <n v="86"/>
        <n v="90"/>
        <n v="67"/>
        <n v="42"/>
        <n v="64"/>
        <n v="30"/>
        <n v="57"/>
        <n v="43"/>
        <n v="85"/>
        <n v="76"/>
        <n v="79"/>
        <n v="70"/>
        <n v="66"/>
        <n v="58"/>
        <n v="46"/>
      </sharedItems>
    </cacheField>
    <cacheField name="Opravil" numFmtId="0">
      <sharedItems count="2">
        <s v="ne"/>
        <s v="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x v="0"/>
    <x v="0"/>
  </r>
  <r>
    <s v="Cvelbar"/>
    <s v="Janja"/>
    <x v="0"/>
    <x v="1"/>
    <x v="0"/>
  </r>
  <r>
    <s v="Furlan"/>
    <s v="Aleš"/>
    <x v="0"/>
    <x v="2"/>
    <x v="0"/>
  </r>
  <r>
    <s v="Furlan"/>
    <s v="Luka"/>
    <x v="1"/>
    <x v="3"/>
    <x v="1"/>
  </r>
  <r>
    <s v="Iskra"/>
    <s v="Sabina"/>
    <x v="1"/>
    <x v="4"/>
    <x v="1"/>
  </r>
  <r>
    <s v="Jerman"/>
    <s v="Katja"/>
    <x v="0"/>
    <x v="5"/>
    <x v="1"/>
  </r>
  <r>
    <s v="Karakaš"/>
    <s v="Alenka"/>
    <x v="1"/>
    <x v="6"/>
    <x v="1"/>
  </r>
  <r>
    <s v="Karničar"/>
    <s v="Jaka"/>
    <x v="2"/>
    <x v="7"/>
    <x v="0"/>
  </r>
  <r>
    <s v="Kočar"/>
    <s v="Petra"/>
    <x v="0"/>
    <x v="8"/>
    <x v="0"/>
  </r>
  <r>
    <s v="Kofol"/>
    <s v="Andraž"/>
    <x v="2"/>
    <x v="9"/>
    <x v="0"/>
  </r>
  <r>
    <s v="Korošec"/>
    <s v="Kristina"/>
    <x v="0"/>
    <x v="10"/>
    <x v="1"/>
  </r>
  <r>
    <s v="Kržišnik"/>
    <s v="Grega"/>
    <x v="0"/>
    <x v="11"/>
    <x v="1"/>
  </r>
  <r>
    <s v="Kumar"/>
    <s v="Barbara"/>
    <x v="0"/>
    <x v="12"/>
    <x v="1"/>
  </r>
  <r>
    <s v="Logar"/>
    <s v="Mateja"/>
    <x v="1"/>
    <x v="13"/>
    <x v="0"/>
  </r>
  <r>
    <s v="Obrenović"/>
    <s v="Tatjana"/>
    <x v="2"/>
    <x v="8"/>
    <x v="0"/>
  </r>
  <r>
    <s v="Pance"/>
    <s v="Martin"/>
    <x v="0"/>
    <x v="14"/>
    <x v="1"/>
  </r>
  <r>
    <s v="Pleterski"/>
    <s v="Vesna"/>
    <x v="2"/>
    <x v="15"/>
    <x v="0"/>
  </r>
  <r>
    <s v="Puncer"/>
    <s v="Primož"/>
    <x v="1"/>
    <x v="16"/>
    <x v="1"/>
  </r>
  <r>
    <s v="Ribnikar"/>
    <s v="Matjaž"/>
    <x v="1"/>
    <x v="17"/>
    <x v="0"/>
  </r>
  <r>
    <s v="Smrekar"/>
    <s v="Andreja"/>
    <x v="1"/>
    <x v="0"/>
    <x v="0"/>
  </r>
  <r>
    <s v="Štemberger"/>
    <s v="Igor"/>
    <x v="0"/>
    <x v="18"/>
    <x v="1"/>
  </r>
  <r>
    <s v="Šubašič"/>
    <s v="Matej"/>
    <x v="2"/>
    <x v="19"/>
    <x v="1"/>
  </r>
  <r>
    <s v="Tekavčič"/>
    <s v="Aleksander"/>
    <x v="1"/>
    <x v="9"/>
    <x v="0"/>
  </r>
  <r>
    <s v="Tratnik"/>
    <s v="Mojca"/>
    <x v="0"/>
    <x v="20"/>
    <x v="1"/>
  </r>
  <r>
    <s v="Trček"/>
    <s v="Valerija"/>
    <x v="0"/>
    <x v="21"/>
    <x v="1"/>
  </r>
  <r>
    <s v="Vesel"/>
    <s v="Polona"/>
    <x v="2"/>
    <x v="22"/>
    <x v="1"/>
  </r>
  <r>
    <s v="Virant"/>
    <s v="Primož"/>
    <x v="2"/>
    <x v="23"/>
    <x v="1"/>
  </r>
  <r>
    <s v="Žveglič"/>
    <s v="Katarina"/>
    <x v="1"/>
    <x v="2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16217-EBE9-4259-99B7-9C297865192A}" name="PivotTable3" cacheId="1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Skupina">
  <location ref="H7:L10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>
      <items count="26">
        <item x="7"/>
        <item x="15"/>
        <item x="9"/>
        <item x="2"/>
        <item x="0"/>
        <item x="1"/>
        <item x="13"/>
        <item x="17"/>
        <item x="8"/>
        <item x="24"/>
        <item x="16"/>
        <item x="23"/>
        <item x="14"/>
        <item x="22"/>
        <item x="12"/>
        <item x="21"/>
        <item x="19"/>
        <item x="4"/>
        <item x="20"/>
        <item x="18"/>
        <item x="10"/>
        <item x="11"/>
        <item x="3"/>
        <item x="6"/>
        <item x="5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0" baseItem="0"/>
    <dataField name="Povprečje" fld="3" subtotal="average" baseField="2" baseItem="0" numFmtId="2"/>
    <dataField name="Maksimum" fld="3" subtotal="max" baseField="2" baseItem="0"/>
    <dataField name="Min of Točke" fld="3" subtotal="min" baseField="2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5">
      <calculatedColumnFormula>IF(Rezultati[[#This Row],[Točke]]&gt;49, "da", 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4">
      <calculatedColumnFormula>COUNTIF(D:D,Skupine[[#This Row],[Test]])</calculatedColumnFormula>
    </tableColumn>
    <tableColumn id="3" xr3:uid="{49F9352C-9597-4E44-8122-AF1CE6CE856F}" name="2022" dataDxfId="3">
      <calculatedColumnFormula>AVERAGEIF(D:D, Skupine[[#This Row],[Test]], E:E)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zoomScale="75" zoomScaleNormal="75" workbookViewId="0">
      <selection activeCell="G5" sqref="G5"/>
    </sheetView>
  </sheetViews>
  <sheetFormatPr defaultColWidth="8.81640625" defaultRowHeight="14.5" x14ac:dyDescent="0.35"/>
  <cols>
    <col min="1" max="1" width="4.453125" customWidth="1"/>
    <col min="2" max="2" width="10" bestFit="1" customWidth="1"/>
    <col min="3" max="3" width="9.36328125" bestFit="1" customWidth="1"/>
    <col min="4" max="4" width="9.6328125" bestFit="1" customWidth="1"/>
    <col min="5" max="5" width="8.1796875" bestFit="1" customWidth="1"/>
    <col min="6" max="6" width="9.1796875" bestFit="1" customWidth="1"/>
    <col min="7" max="7" width="9.1796875" customWidth="1"/>
    <col min="8" max="8" width="9.7265625" bestFit="1" customWidth="1"/>
    <col min="9" max="9" width="8.54296875" bestFit="1" customWidth="1"/>
    <col min="10" max="10" width="9.08984375" bestFit="1" customWidth="1"/>
    <col min="11" max="11" width="10.1796875" bestFit="1" customWidth="1"/>
    <col min="12" max="12" width="11.6328125" bestFit="1" customWidth="1"/>
  </cols>
  <sheetData>
    <row r="2" spans="2:12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35">
      <c r="B3" t="s">
        <v>62</v>
      </c>
      <c r="C3" t="s">
        <v>63</v>
      </c>
      <c r="D3" t="s">
        <v>12</v>
      </c>
      <c r="E3">
        <v>38</v>
      </c>
      <c r="F3" t="str">
        <f>IF(Rezultati[[#This Row],[Točke]]&gt;49, "da", "ne")</f>
        <v>ne</v>
      </c>
      <c r="H3" t="s">
        <v>9</v>
      </c>
      <c r="I3">
        <f>COUNTIF(D:D,Skupine[[#This Row],[Test]])</f>
        <v>9</v>
      </c>
      <c r="J3" s="1">
        <f>AVERAGEIF(D:D, Skupine[[#This Row],[Test]], E:E)</f>
        <v>58.222222222222221</v>
      </c>
      <c r="K3">
        <v>66.84</v>
      </c>
    </row>
    <row r="4" spans="2:12" x14ac:dyDescent="0.35">
      <c r="B4" t="s">
        <v>34</v>
      </c>
      <c r="C4" t="s">
        <v>35</v>
      </c>
      <c r="D4" t="s">
        <v>12</v>
      </c>
      <c r="E4">
        <v>39</v>
      </c>
      <c r="F4" t="str">
        <f>IF(Rezultati[[#This Row],[Točke]]&gt;49, "da", "ne")</f>
        <v>ne</v>
      </c>
      <c r="H4" t="s">
        <v>12</v>
      </c>
      <c r="I4">
        <f>COUNTIF(D:D,Skupine[[#This Row],[Test]])</f>
        <v>12</v>
      </c>
      <c r="J4" s="1">
        <f>AVERAGEIF(D:D, Skupine[[#This Row],[Test]], E:E)</f>
        <v>66.5</v>
      </c>
      <c r="K4">
        <v>52.35</v>
      </c>
    </row>
    <row r="5" spans="2:12" x14ac:dyDescent="0.35">
      <c r="B5" t="s">
        <v>7</v>
      </c>
      <c r="C5" t="s">
        <v>36</v>
      </c>
      <c r="D5" t="s">
        <v>12</v>
      </c>
      <c r="E5">
        <v>36</v>
      </c>
      <c r="F5" t="str">
        <f>IF(Rezultati[[#This Row],[Točke]]&gt;49, "da", "ne")</f>
        <v>ne</v>
      </c>
      <c r="H5" t="s">
        <v>15</v>
      </c>
      <c r="I5">
        <f>COUNTIF(D:D,Skupine[[#This Row],[Test]])</f>
        <v>7</v>
      </c>
      <c r="J5" s="1">
        <f>AVERAGEIF(D:D, Skupine[[#This Row],[Test]], E:E)</f>
        <v>47.714285714285715</v>
      </c>
      <c r="K5">
        <v>49.66</v>
      </c>
    </row>
    <row r="6" spans="2:12" x14ac:dyDescent="0.35">
      <c r="B6" t="s">
        <v>7</v>
      </c>
      <c r="C6" t="s">
        <v>8</v>
      </c>
      <c r="D6" t="s">
        <v>9</v>
      </c>
      <c r="E6">
        <v>93</v>
      </c>
      <c r="F6" t="str">
        <f>IF(Rezultati[[#This Row],[Točke]]&gt;49, "da", "ne")</f>
        <v>da</v>
      </c>
    </row>
    <row r="7" spans="2:12" x14ac:dyDescent="0.35">
      <c r="B7" t="s">
        <v>37</v>
      </c>
      <c r="C7" t="s">
        <v>38</v>
      </c>
      <c r="D7" t="s">
        <v>9</v>
      </c>
      <c r="E7">
        <v>77</v>
      </c>
      <c r="F7" t="str">
        <f>IF(Rezultati[[#This Row],[Točke]]&gt;49, "da", "ne")</f>
        <v>da</v>
      </c>
      <c r="H7" s="2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35">
      <c r="B8" t="s">
        <v>39</v>
      </c>
      <c r="C8" t="s">
        <v>40</v>
      </c>
      <c r="D8" t="s">
        <v>12</v>
      </c>
      <c r="E8">
        <v>100</v>
      </c>
      <c r="F8" t="str">
        <f>IF(Rezultati[[#This Row],[Točke]]&gt;49, "da", "ne")</f>
        <v>da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</row>
    <row r="9" spans="2:12" x14ac:dyDescent="0.35">
      <c r="B9" t="s">
        <v>10</v>
      </c>
      <c r="C9" t="s">
        <v>11</v>
      </c>
      <c r="D9" t="s">
        <v>9</v>
      </c>
      <c r="E9">
        <v>94</v>
      </c>
      <c r="F9" t="str">
        <f>IF(Rezultati[[#This Row],[Točke]]&gt;49, "da", "ne")</f>
        <v>da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</row>
    <row r="10" spans="2:12" x14ac:dyDescent="0.3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Row],[Točke]]&gt;49, "da", "ne")</f>
        <v>ne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</row>
    <row r="11" spans="2:12" x14ac:dyDescent="0.3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Row],[Točke]]&gt;49, "da", "ne")</f>
        <v>ne</v>
      </c>
    </row>
    <row r="12" spans="2:12" x14ac:dyDescent="0.3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Row],[Točke]]&gt;49, "da", "ne")</f>
        <v>ne</v>
      </c>
    </row>
    <row r="13" spans="2:12" x14ac:dyDescent="0.3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Row],[Točke]]&gt;49, "da", "ne")</f>
        <v>da</v>
      </c>
    </row>
    <row r="14" spans="2:12" x14ac:dyDescent="0.3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Row],[Točke]]&gt;49, "da", "ne")</f>
        <v>da</v>
      </c>
    </row>
    <row r="15" spans="2:12" x14ac:dyDescent="0.3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Row],[Točke]]&gt;49, "da", "ne")</f>
        <v>da</v>
      </c>
    </row>
    <row r="16" spans="2:12" x14ac:dyDescent="0.3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Row],[Točke]]&gt;49, "da", "ne")</f>
        <v>ne</v>
      </c>
    </row>
    <row r="17" spans="2:6" x14ac:dyDescent="0.3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Row],[Točke]]&gt;49, "da", "ne")</f>
        <v>ne</v>
      </c>
    </row>
    <row r="18" spans="2:6" x14ac:dyDescent="0.3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Row],[Točke]]&gt;49, "da", "ne")</f>
        <v>da</v>
      </c>
    </row>
    <row r="19" spans="2:6" x14ac:dyDescent="0.3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Row],[Točke]]&gt;49, "da", "ne")</f>
        <v>ne</v>
      </c>
    </row>
    <row r="20" spans="2:6" x14ac:dyDescent="0.3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Row],[Točke]]&gt;49, "da", "ne")</f>
        <v>da</v>
      </c>
    </row>
    <row r="21" spans="2:6" x14ac:dyDescent="0.3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Row],[Točke]]&gt;49, "da", "ne")</f>
        <v>ne</v>
      </c>
    </row>
    <row r="22" spans="2:6" x14ac:dyDescent="0.3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Row],[Točke]]&gt;49, "da", "ne")</f>
        <v>ne</v>
      </c>
    </row>
    <row r="23" spans="2:6" x14ac:dyDescent="0.3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Row],[Točke]]&gt;49, "da", "ne")</f>
        <v>da</v>
      </c>
    </row>
    <row r="24" spans="2:6" x14ac:dyDescent="0.3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Row],[Točke]]&gt;49, "da", "ne")</f>
        <v>da</v>
      </c>
    </row>
    <row r="25" spans="2:6" x14ac:dyDescent="0.3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Row],[Točke]]&gt;49, "da", "ne")</f>
        <v>ne</v>
      </c>
    </row>
    <row r="26" spans="2:6" x14ac:dyDescent="0.3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Row],[Točke]]&gt;49, "da", "ne")</f>
        <v>da</v>
      </c>
    </row>
    <row r="27" spans="2:6" x14ac:dyDescent="0.3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Row],[Točke]]&gt;49, "da", "ne")</f>
        <v>da</v>
      </c>
    </row>
    <row r="28" spans="2:6" x14ac:dyDescent="0.3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Row],[Točke]]&gt;49, "da", "ne")</f>
        <v>da</v>
      </c>
    </row>
    <row r="29" spans="2:6" x14ac:dyDescent="0.3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Row],[Točke]]&gt;49, "da", "ne")</f>
        <v>da</v>
      </c>
    </row>
    <row r="30" spans="2:6" x14ac:dyDescent="0.3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Row],[Točke]]&gt;49, "da", "ne")</f>
        <v>ne</v>
      </c>
    </row>
  </sheetData>
  <conditionalFormatting sqref="B3:C30 E3:E30">
    <cfRule type="expression" dxfId="0" priority="1">
      <formula>$E3&lt;50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Kovačič, Kanisaja Nika</cp:lastModifiedBy>
  <dcterms:created xsi:type="dcterms:W3CDTF">2007-11-10T02:36:44Z</dcterms:created>
  <dcterms:modified xsi:type="dcterms:W3CDTF">2025-01-25T16:03:02Z</dcterms:modified>
</cp:coreProperties>
</file>